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8_{CE0662E0-40DA-4E69-8900-7A0136D06475}" xr6:coauthVersionLast="41" xr6:coauthVersionMax="41" xr10:uidLastSave="{00000000-0000-0000-0000-000000000000}"/>
  <workbookProtection workbookAlgorithmName="SHA-512" workbookHashValue="kD7oOePChlwglVjC2N+wQP4AMAeL8cLcqoGTbVfknaY3mxh09CoSvEr8snYfsWXr9sAHMKxxF6sWAnnvTq6hQg==" workbookSaltValue="uX1eTB5mU+BEpUVU92IsZA==" workbookSpinCount="100000" lockStructure="1"/>
  <bookViews>
    <workbookView xWindow="-120" yWindow="-120" windowWidth="19440" windowHeight="15000" tabRatio="905" activeTab="2" xr2:uid="{00000000-000D-0000-FFFF-FFFF00000000}"/>
  </bookViews>
  <sheets>
    <sheet name="APACHE &amp; WELL-CENTRIC" sheetId="3" r:id="rId1"/>
    <sheet name="ARAMCO" sheetId="12" r:id="rId2"/>
    <sheet name="BP" sheetId="8" r:id="rId3"/>
    <sheet name="CHEVRON" sheetId="4" r:id="rId4"/>
    <sheet name="CHRYSAOR" sheetId="19" r:id="rId5"/>
    <sheet name="CNOOC prev NEXEN" sheetId="5" r:id="rId6"/>
    <sheet name="CNR " sheetId="18" r:id="rId7"/>
    <sheet name="CNR EXPIRED CONTRACT PRICES" sheetId="6" r:id="rId8"/>
    <sheet name="CONOCO" sheetId="7" r:id="rId9"/>
    <sheet name="CONTROL VALVE SOLUTIONS" sheetId="26" r:id="rId10"/>
    <sheet name="ENQUEST" sheetId="15" r:id="rId11"/>
    <sheet name="MARATHON" sheetId="11" r:id="rId12"/>
    <sheet name="PERENCO" sheetId="17" r:id="rId13"/>
    <sheet name="Petro tech" sheetId="31" r:id="rId14"/>
    <sheet name="REPSOL" sheetId="9" r:id="rId15"/>
    <sheet name="SCORE" sheetId="2" r:id="rId16"/>
    <sheet name="Jaes Company" sheetId="27" r:id="rId17"/>
    <sheet name="SIMMONS EDECO . UNITY" sheetId="13" r:id="rId18"/>
    <sheet name="SPIRIT ENERGY" sheetId="16" r:id="rId19"/>
    <sheet name="SSE" sheetId="14" r:id="rId20"/>
    <sheet name="Van Der Ende" sheetId="24" r:id="rId21"/>
    <sheet name="TOTAL" sheetId="1" r:id="rId22"/>
    <sheet name="TOTAL DENMARK" sheetId="25" r:id="rId23"/>
    <sheet name="OTHER - NEW COSTS" sheetId="10" r:id="rId24"/>
    <sheet name="ROBKE" sheetId="29" r:id="rId25"/>
    <sheet name="IGAS" sheetId="30" r:id="rId26"/>
    <sheet name="Worley parsons" sheetId="28" r:id="rId27"/>
    <sheet name="Sheet1" sheetId="32" r:id="rId28"/>
  </sheets>
  <definedNames>
    <definedName name="_xlnm._FilterDatabase" localSheetId="0" hidden="1">'APACHE &amp; WELL-CENTRIC'!$A$1:$J$160</definedName>
    <definedName name="_xlnm._FilterDatabase" localSheetId="2" hidden="1">BP!$A$1:$H$1</definedName>
    <definedName name="_xlnm._FilterDatabase" localSheetId="3" hidden="1">CHEVRON!$A$1:$H$1</definedName>
    <definedName name="_xlnm._FilterDatabase" localSheetId="5" hidden="1">'CNOOC prev NEXEN'!$A$1:$I$1</definedName>
    <definedName name="_xlnm._FilterDatabase" localSheetId="14" hidden="1">REPSOL!$A$1:$H$1</definedName>
    <definedName name="_xlnm._FilterDatabase" localSheetId="15" hidden="1">SCORE!$A$1:$K$1</definedName>
    <definedName name="_xlnm._FilterDatabase" localSheetId="17" hidden="1">'SIMMONS EDECO . UNITY'!$A$1:$H$1</definedName>
    <definedName name="_xlnm._FilterDatabase" localSheetId="21" hidden="1">TOTAL!$A$1:$H$2334</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82" i="2" l="1"/>
  <c r="A883" i="2"/>
  <c r="A884" i="2"/>
  <c r="A885" i="2"/>
  <c r="A886" i="2"/>
  <c r="A887" i="2"/>
  <c r="A888" i="2"/>
  <c r="A889" i="2"/>
  <c r="A890" i="2"/>
  <c r="A891" i="2"/>
  <c r="A892" i="2"/>
  <c r="G2223" i="1" l="1"/>
  <c r="G2222" i="1"/>
  <c r="G2221" i="1"/>
  <c r="G2220" i="1"/>
  <c r="G294" i="9" l="1"/>
  <c r="G291" i="9"/>
  <c r="G397" i="7" l="1"/>
  <c r="G396" i="7"/>
  <c r="G198" i="4" l="1"/>
  <c r="G185" i="4"/>
  <c r="G183" i="4"/>
  <c r="G41" i="6" l="1"/>
  <c r="G85" i="4" l="1"/>
  <c r="G494" i="2" l="1"/>
  <c r="H493" i="2"/>
  <c r="G491" i="2"/>
  <c r="G488" i="2"/>
  <c r="H487" i="2"/>
  <c r="H482" i="2"/>
  <c r="G482" i="2"/>
  <c r="G481" i="2"/>
  <c r="G479" i="2"/>
  <c r="H550" i="1" l="1"/>
  <c r="H543" i="1"/>
  <c r="H520" i="1"/>
  <c r="H4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81" authorId="0" shapeId="0" xr:uid="{00000000-0006-0000-0900-000001000000}">
      <text>
        <r>
          <rPr>
            <b/>
            <sz val="9"/>
            <color indexed="81"/>
            <rFont val="Tahoma"/>
            <family val="2"/>
          </rPr>
          <t>Author:</t>
        </r>
        <r>
          <rPr>
            <sz val="9"/>
            <color indexed="81"/>
            <rFont val="Tahoma"/>
            <family val="2"/>
          </rPr>
          <t xml:space="preserve">
Before using this price please check Rev 01 in folder.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6" authorId="0" shapeId="0" xr:uid="{00000000-0006-0000-0C00-000001000000}">
      <text>
        <r>
          <rPr>
            <b/>
            <sz val="9"/>
            <color indexed="81"/>
            <rFont val="Tahoma"/>
            <family val="2"/>
          </rPr>
          <t>Author:</t>
        </r>
        <r>
          <rPr>
            <sz val="9"/>
            <color indexed="81"/>
            <rFont val="Tahoma"/>
            <family val="2"/>
          </rPr>
          <t xml:space="preserve">
DO NOT USE. NEW COST £194.10</t>
        </r>
      </text>
    </comment>
    <comment ref="G41" authorId="0" shapeId="0" xr:uid="{00000000-0006-0000-0C00-000002000000}">
      <text>
        <r>
          <rPr>
            <b/>
            <sz val="9"/>
            <color indexed="81"/>
            <rFont val="Tahoma"/>
            <family val="2"/>
          </rPr>
          <t>Author:</t>
        </r>
        <r>
          <rPr>
            <sz val="9"/>
            <color indexed="81"/>
            <rFont val="Tahoma"/>
            <family val="2"/>
          </rPr>
          <t xml:space="preserve">
DO NOT USE. NEW COST £194.10</t>
        </r>
      </text>
    </comment>
    <comment ref="G159" authorId="0" shapeId="0" xr:uid="{00000000-0006-0000-0C00-000003000000}">
      <text>
        <r>
          <rPr>
            <b/>
            <sz val="9"/>
            <color indexed="81"/>
            <rFont val="Tahoma"/>
            <family val="2"/>
          </rPr>
          <t>Author:</t>
        </r>
        <r>
          <rPr>
            <sz val="9"/>
            <color indexed="81"/>
            <rFont val="Tahoma"/>
            <family val="2"/>
          </rPr>
          <t xml:space="preserve">
DO NOT USE. NEW COST £194.10</t>
        </r>
      </text>
    </comment>
    <comment ref="G188" authorId="0" shapeId="0" xr:uid="{00000000-0006-0000-0C00-000004000000}">
      <text>
        <r>
          <rPr>
            <b/>
            <sz val="9"/>
            <color indexed="81"/>
            <rFont val="Tahoma"/>
            <family val="2"/>
          </rPr>
          <t>Author:</t>
        </r>
        <r>
          <rPr>
            <sz val="9"/>
            <color indexed="81"/>
            <rFont val="Tahoma"/>
            <family val="2"/>
          </rPr>
          <t xml:space="preserve">
DO NOT USE. NEW COST £194.10</t>
        </r>
      </text>
    </comment>
    <comment ref="G207" authorId="0" shapeId="0" xr:uid="{00000000-0006-0000-0C00-000005000000}">
      <text>
        <r>
          <rPr>
            <b/>
            <sz val="9"/>
            <color indexed="81"/>
            <rFont val="Tahoma"/>
            <family val="2"/>
          </rPr>
          <t>Author:</t>
        </r>
        <r>
          <rPr>
            <sz val="9"/>
            <color indexed="81"/>
            <rFont val="Tahoma"/>
            <family val="2"/>
          </rPr>
          <t xml:space="preserve">
DO NOT USE. NEW COST £194.10</t>
        </r>
      </text>
    </comment>
    <comment ref="G557" authorId="0" shapeId="0" xr:uid="{00000000-0006-0000-0C00-000006000000}">
      <text>
        <r>
          <rPr>
            <b/>
            <sz val="9"/>
            <color indexed="81"/>
            <rFont val="Tahoma"/>
            <family val="2"/>
          </rPr>
          <t>Author:</t>
        </r>
        <r>
          <rPr>
            <sz val="9"/>
            <color indexed="81"/>
            <rFont val="Tahoma"/>
            <family val="2"/>
          </rPr>
          <t xml:space="preserve">
DO NOT USE. NEW COST £194.10</t>
        </r>
      </text>
    </comment>
    <comment ref="G582" authorId="0" shapeId="0" xr:uid="{00000000-0006-0000-0C00-000007000000}">
      <text>
        <r>
          <rPr>
            <b/>
            <sz val="9"/>
            <color indexed="81"/>
            <rFont val="Tahoma"/>
            <family val="2"/>
          </rPr>
          <t>Author:</t>
        </r>
        <r>
          <rPr>
            <sz val="9"/>
            <color indexed="81"/>
            <rFont val="Tahoma"/>
            <family val="2"/>
          </rPr>
          <t xml:space="preserve">
DO NOT USE. NEW COST £194.10</t>
        </r>
      </text>
    </comment>
    <comment ref="G598" authorId="0" shapeId="0" xr:uid="{00000000-0006-0000-0C00-000008000000}">
      <text>
        <r>
          <rPr>
            <b/>
            <sz val="9"/>
            <color indexed="81"/>
            <rFont val="Tahoma"/>
            <family val="2"/>
          </rPr>
          <t>Author:</t>
        </r>
        <r>
          <rPr>
            <sz val="9"/>
            <color indexed="81"/>
            <rFont val="Tahoma"/>
            <family val="2"/>
          </rPr>
          <t xml:space="preserve">
DO NOT USE. NEW COST £194.10</t>
        </r>
      </text>
    </comment>
    <comment ref="G652" authorId="0" shapeId="0" xr:uid="{00000000-0006-0000-0C00-000009000000}">
      <text>
        <r>
          <rPr>
            <b/>
            <sz val="9"/>
            <color indexed="81"/>
            <rFont val="Tahoma"/>
            <family val="2"/>
          </rPr>
          <t>Author:</t>
        </r>
        <r>
          <rPr>
            <sz val="9"/>
            <color indexed="81"/>
            <rFont val="Tahoma"/>
            <family val="2"/>
          </rPr>
          <t xml:space="preserve">
DON’T USE COST - USE £194.10 per S Cushnie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490" authorId="0" shapeId="0" xr:uid="{00000000-0006-0000-1000-000001000000}">
      <text>
        <r>
          <rPr>
            <b/>
            <sz val="9"/>
            <color indexed="81"/>
            <rFont val="Tahoma"/>
            <family val="2"/>
          </rPr>
          <t>Author:</t>
        </r>
        <r>
          <rPr>
            <sz val="9"/>
            <color indexed="81"/>
            <rFont val="Tahoma"/>
            <family val="2"/>
          </rPr>
          <t xml:space="preserve">
USE £246 last purchased in Dec 2016</t>
        </r>
      </text>
    </comment>
    <comment ref="G1799" authorId="0" shapeId="0" xr:uid="{00000000-0006-0000-1000-000002000000}">
      <text>
        <r>
          <rPr>
            <b/>
            <sz val="9"/>
            <color indexed="81"/>
            <rFont val="Tahoma"/>
            <family val="2"/>
          </rPr>
          <t>Author:</t>
        </r>
        <r>
          <rPr>
            <sz val="9"/>
            <color indexed="81"/>
            <rFont val="Tahoma"/>
            <family val="2"/>
          </rPr>
          <t xml:space="preserve">
USE £246 last purchased in Dec 2016</t>
        </r>
      </text>
    </comment>
  </commentList>
</comments>
</file>

<file path=xl/sharedStrings.xml><?xml version="1.0" encoding="utf-8"?>
<sst xmlns="http://schemas.openxmlformats.org/spreadsheetml/2006/main" count="25681" uniqueCount="7363">
  <si>
    <t>Date</t>
  </si>
  <si>
    <t>Quote</t>
  </si>
  <si>
    <t>Department</t>
  </si>
  <si>
    <t>Part Number</t>
  </si>
  <si>
    <t>Part description</t>
  </si>
  <si>
    <t>Qty</t>
  </si>
  <si>
    <t>Unit Cost Price</t>
  </si>
  <si>
    <t>Unit Sell Price</t>
  </si>
  <si>
    <t>Repair</t>
  </si>
  <si>
    <t>A130076-1</t>
  </si>
  <si>
    <t>NAMEPLATE</t>
  </si>
  <si>
    <t>H130895-3</t>
  </si>
  <si>
    <t>VALVE PART</t>
  </si>
  <si>
    <t>H300432-1</t>
  </si>
  <si>
    <t>PIN KLICK</t>
  </si>
  <si>
    <t>191055-19</t>
  </si>
  <si>
    <t>SCREWS</t>
  </si>
  <si>
    <t>A301115-40</t>
  </si>
  <si>
    <t>STUDS</t>
  </si>
  <si>
    <t>ITO</t>
  </si>
  <si>
    <t>D130461-1</t>
  </si>
  <si>
    <t>Dunbar XT</t>
  </si>
  <si>
    <t>Dunbar XT w/out actuators</t>
  </si>
  <si>
    <t>STUD</t>
  </si>
  <si>
    <t>S004-004</t>
  </si>
  <si>
    <t>NUT</t>
  </si>
  <si>
    <t>SEAT</t>
  </si>
  <si>
    <t>SEAL</t>
  </si>
  <si>
    <t>GATE</t>
  </si>
  <si>
    <t>GASKET</t>
  </si>
  <si>
    <t>VENT</t>
  </si>
  <si>
    <t>STEM</t>
  </si>
  <si>
    <t>STEM ADAPTOR</t>
  </si>
  <si>
    <t>S076-001</t>
  </si>
  <si>
    <t>THRUST</t>
  </si>
  <si>
    <t>S077-001</t>
  </si>
  <si>
    <t>BARING RACE</t>
  </si>
  <si>
    <t>PIN</t>
  </si>
  <si>
    <t>WIPER RING</t>
  </si>
  <si>
    <t xml:space="preserve">C5929-05 </t>
  </si>
  <si>
    <t>FITTING</t>
  </si>
  <si>
    <t>PIN KLIK</t>
  </si>
  <si>
    <t>PIN SHEAR</t>
  </si>
  <si>
    <t>S038-005</t>
  </si>
  <si>
    <t>SCREW</t>
  </si>
  <si>
    <t>TEXAS NAMEPLATE</t>
  </si>
  <si>
    <t>H300284-2</t>
  </si>
  <si>
    <t>BX152 GASKETS</t>
  </si>
  <si>
    <t>Spares</t>
  </si>
  <si>
    <t>H300208-2</t>
  </si>
  <si>
    <t>BX 152 Gasket</t>
  </si>
  <si>
    <t>H300126-7</t>
  </si>
  <si>
    <t>R-35 Gasket</t>
  </si>
  <si>
    <t>H300431-7</t>
  </si>
  <si>
    <t>Grease Fitting</t>
  </si>
  <si>
    <t>A300210-3</t>
  </si>
  <si>
    <t>BX-152 Gasket RTJ</t>
  </si>
  <si>
    <t>201323-450</t>
  </si>
  <si>
    <t>O'Ring 10-3/4"</t>
  </si>
  <si>
    <t>195000-451</t>
  </si>
  <si>
    <t>O' Ring 10.975</t>
  </si>
  <si>
    <t>A930840-1</t>
  </si>
  <si>
    <t>Centraliser 9"</t>
  </si>
  <si>
    <t>A70277-19</t>
  </si>
  <si>
    <t>Piston 9"</t>
  </si>
  <si>
    <t>A931368-2</t>
  </si>
  <si>
    <t>Grayloc tee</t>
  </si>
  <si>
    <t>A70309-5</t>
  </si>
  <si>
    <t>Shear pin</t>
  </si>
  <si>
    <t>A301339-9</t>
  </si>
  <si>
    <t>Seal</t>
  </si>
  <si>
    <t>A930664-1</t>
  </si>
  <si>
    <t>Fitting</t>
  </si>
  <si>
    <t>A70307-12</t>
  </si>
  <si>
    <t>Adapter</t>
  </si>
  <si>
    <t>A70308-1</t>
  </si>
  <si>
    <t>Locknut</t>
  </si>
  <si>
    <t>190387-80</t>
  </si>
  <si>
    <t>Screws</t>
  </si>
  <si>
    <t>D70566-1</t>
  </si>
  <si>
    <t>Thread protector</t>
  </si>
  <si>
    <t>195025-354</t>
  </si>
  <si>
    <t>Cap screw</t>
  </si>
  <si>
    <t>D71267-1</t>
  </si>
  <si>
    <t>Adapter retainer</t>
  </si>
  <si>
    <t>195396-27</t>
  </si>
  <si>
    <t>Turcite</t>
  </si>
  <si>
    <t>A90933-152</t>
  </si>
  <si>
    <t>Grayloc Hubb</t>
  </si>
  <si>
    <t>A65266-2</t>
  </si>
  <si>
    <t>VR Plug</t>
  </si>
  <si>
    <t>Split ring</t>
  </si>
  <si>
    <t>a131286-3</t>
  </si>
  <si>
    <t>Gear operator</t>
  </si>
  <si>
    <t>112885G</t>
  </si>
  <si>
    <t>INJECTION FITTING</t>
  </si>
  <si>
    <t>n/a</t>
  </si>
  <si>
    <t>GR52 SEAL RINGS</t>
  </si>
  <si>
    <t>482463-500</t>
  </si>
  <si>
    <t>50KG body grease</t>
  </si>
  <si>
    <t>Q300639</t>
  </si>
  <si>
    <t>A70273-5 REF</t>
  </si>
  <si>
    <t>CROSSOVER, SUB</t>
  </si>
  <si>
    <t>A72910-3</t>
  </si>
  <si>
    <t>seal adaptor</t>
  </si>
  <si>
    <t>threaded adaptor</t>
  </si>
  <si>
    <t>lock nut</t>
  </si>
  <si>
    <t>grub screw</t>
  </si>
  <si>
    <t>socket head cap screw</t>
  </si>
  <si>
    <t>adapter retaining ring</t>
  </si>
  <si>
    <t>A70307-11</t>
  </si>
  <si>
    <t>Q300641</t>
  </si>
  <si>
    <t>D71185-1</t>
  </si>
  <si>
    <t>CONTROL LINE ASSEMBLY</t>
  </si>
  <si>
    <t>A301046-793</t>
  </si>
  <si>
    <t>SCREW CAP</t>
  </si>
  <si>
    <t>A70860-6</t>
  </si>
  <si>
    <t xml:space="preserve">GAUGELINE </t>
  </si>
  <si>
    <t>H130123-20</t>
  </si>
  <si>
    <t xml:space="preserve">RING, SEAL </t>
  </si>
  <si>
    <t>A300067-155</t>
  </si>
  <si>
    <t>GASKET, RING</t>
  </si>
  <si>
    <t>200621-5</t>
  </si>
  <si>
    <t>PLUG</t>
  </si>
  <si>
    <t>Q300643</t>
  </si>
  <si>
    <t>114425-27</t>
  </si>
  <si>
    <t>BRASS SHEAR PIN</t>
  </si>
  <si>
    <t>A930978-1</t>
  </si>
  <si>
    <t>SCREW PIN</t>
  </si>
  <si>
    <t>Q300658</t>
  </si>
  <si>
    <t>GRAYLOC HUB</t>
  </si>
  <si>
    <t>Q300666</t>
  </si>
  <si>
    <t>149085-1</t>
  </si>
  <si>
    <t>Jet Nozzle</t>
  </si>
  <si>
    <t>Q300638</t>
  </si>
  <si>
    <t>H300411-3</t>
  </si>
  <si>
    <t>STUD/ONE NUT</t>
  </si>
  <si>
    <t>199595-30</t>
  </si>
  <si>
    <t>THRUST BEARING WASHER</t>
  </si>
  <si>
    <t>H300411-38</t>
  </si>
  <si>
    <t>H300411-7</t>
  </si>
  <si>
    <t>H301101-1</t>
  </si>
  <si>
    <t>COIL SPRING</t>
  </si>
  <si>
    <t>H300431-17</t>
  </si>
  <si>
    <t>GREASE FITTING</t>
  </si>
  <si>
    <t>H133530-10</t>
  </si>
  <si>
    <t>SEAT SEAL ASSY</t>
  </si>
  <si>
    <t>199595-33</t>
  </si>
  <si>
    <t>199868-42</t>
  </si>
  <si>
    <t>HEX SET SCREW</t>
  </si>
  <si>
    <t>H300430-7</t>
  </si>
  <si>
    <t>WAVE SPRING</t>
  </si>
  <si>
    <t>STUD/TWO NUTS</t>
  </si>
  <si>
    <t>H300283-5</t>
  </si>
  <si>
    <t>RING GASKET</t>
  </si>
  <si>
    <t>195143-45</t>
  </si>
  <si>
    <t>H130151-32</t>
  </si>
  <si>
    <t>BNT SEAL RING</t>
  </si>
  <si>
    <t>199595-28</t>
  </si>
  <si>
    <t>THRUST BEARING</t>
  </si>
  <si>
    <t>H133530-1</t>
  </si>
  <si>
    <t>H300430-3</t>
  </si>
  <si>
    <t>199595-27</t>
  </si>
  <si>
    <t>H133530-11</t>
  </si>
  <si>
    <t>H300430-20</t>
  </si>
  <si>
    <t>H300283-2</t>
  </si>
  <si>
    <t>KLICK PIN</t>
  </si>
  <si>
    <t>H130151-2</t>
  </si>
  <si>
    <t>H133531-1</t>
  </si>
  <si>
    <t>STEM PACKING</t>
  </si>
  <si>
    <t>195000-214</t>
  </si>
  <si>
    <t>O-RING</t>
  </si>
  <si>
    <t>H130895-1</t>
  </si>
  <si>
    <t>INSTRUCTION PLATE</t>
  </si>
  <si>
    <t>200095-5</t>
  </si>
  <si>
    <t>WIPER SEAL</t>
  </si>
  <si>
    <t>200095-11</t>
  </si>
  <si>
    <t>195000-333</t>
  </si>
  <si>
    <t>H130894-2</t>
  </si>
  <si>
    <t>SHEAR PIN</t>
  </si>
  <si>
    <t>H130896-1</t>
  </si>
  <si>
    <t>STEM BUSHING</t>
  </si>
  <si>
    <t>H134361-10</t>
  </si>
  <si>
    <t>EUTECTIC</t>
  </si>
  <si>
    <t>H300431-3</t>
  </si>
  <si>
    <t>H130465-5</t>
  </si>
  <si>
    <t>H133531-3</t>
  </si>
  <si>
    <t>195000-218</t>
  </si>
  <si>
    <t>195000-339</t>
  </si>
  <si>
    <t>H130896-2</t>
  </si>
  <si>
    <t>200095-7</t>
  </si>
  <si>
    <t>H130894-4</t>
  </si>
  <si>
    <t>H130151-21</t>
  </si>
  <si>
    <t>H134361-11</t>
  </si>
  <si>
    <t>200095-30</t>
  </si>
  <si>
    <t xml:space="preserve">DO NOT USE  </t>
  </si>
  <si>
    <t>H130151-18</t>
  </si>
  <si>
    <t>H130894-6</t>
  </si>
  <si>
    <t>H134361-15</t>
  </si>
  <si>
    <t>H130896-7</t>
  </si>
  <si>
    <t>H133531-5</t>
  </si>
  <si>
    <t>H300430-37</t>
  </si>
  <si>
    <t>H300432-3</t>
  </si>
  <si>
    <t>195000-222</t>
  </si>
  <si>
    <t>O RING</t>
  </si>
  <si>
    <t>195000-345</t>
  </si>
  <si>
    <t>200095-14</t>
  </si>
  <si>
    <t>200095-42</t>
  </si>
  <si>
    <t>H130895-5</t>
  </si>
  <si>
    <t>195000-112</t>
  </si>
  <si>
    <t>H300901-32</t>
  </si>
  <si>
    <t>A300638-6</t>
  </si>
  <si>
    <t>D71273-1</t>
  </si>
  <si>
    <t xml:space="preserve">DBL TAPERED SEAL </t>
  </si>
  <si>
    <t>51242N</t>
  </si>
  <si>
    <t>GRAYLOC SEAL RING</t>
  </si>
  <si>
    <t>H130893-2</t>
  </si>
  <si>
    <t>THRUST PIN</t>
  </si>
  <si>
    <t>199595-46</t>
  </si>
  <si>
    <t>THRUST WASHER</t>
  </si>
  <si>
    <t>H130893-4</t>
  </si>
  <si>
    <t>H130893-6</t>
  </si>
  <si>
    <t>H133602-3</t>
  </si>
  <si>
    <t>CAVITY RELIEF VALVE</t>
  </si>
  <si>
    <t>A70065-1</t>
  </si>
  <si>
    <t>PIPE PLUG</t>
  </si>
  <si>
    <t>H130631-2</t>
  </si>
  <si>
    <t>H130830-11</t>
  </si>
  <si>
    <t>H130835-7</t>
  </si>
  <si>
    <t>H133455-2</t>
  </si>
  <si>
    <t>H130654-3</t>
  </si>
  <si>
    <t>H130950-14</t>
  </si>
  <si>
    <t xml:space="preserve">SEAT </t>
  </si>
  <si>
    <t>H130951-8</t>
  </si>
  <si>
    <t>H133410-2</t>
  </si>
  <si>
    <t>H130942-8</t>
  </si>
  <si>
    <t xml:space="preserve">H133907-3 </t>
  </si>
  <si>
    <t>BEARING ASSY</t>
  </si>
  <si>
    <t>EUK1338821</t>
  </si>
  <si>
    <t>A73266-1</t>
  </si>
  <si>
    <t>LATCH, FINGER FOR AMH RUNNING TOOL</t>
  </si>
  <si>
    <t>Q300675</t>
  </si>
  <si>
    <t>A70260-1</t>
  </si>
  <si>
    <t>RING, ANTI-VIBRATION, TUBING HANGER</t>
  </si>
  <si>
    <t>Q300667</t>
  </si>
  <si>
    <t xml:space="preserve">O-RING, .500 X 13.625 X 12.625, NITRILE 
</t>
  </si>
  <si>
    <t>O-RING, , #454,  .275 X 13.000 X 12.500,BUNA N 75 DURO</t>
  </si>
  <si>
    <t>193474-454</t>
  </si>
  <si>
    <t>O-RING,MOULDED,#454, 12.500 ID, 0.250 CS, VES 9.12.1 CLASS 5 GRADE 75,TOLERANCE PER AS-568</t>
  </si>
  <si>
    <r>
      <t>PACKING,HYDRAULIC, .250 X  .250,GARLOCK STYLE 262 HYDRAULIC PACKING</t>
    </r>
    <r>
      <rPr>
        <b/>
        <sz val="10"/>
        <color indexed="8"/>
        <rFont val="Calibri"/>
        <family val="2"/>
        <scheme val="minor"/>
      </rPr>
      <t xml:space="preserve"> </t>
    </r>
    <r>
      <rPr>
        <b/>
        <sz val="10"/>
        <color rgb="FF00B0F0"/>
        <rFont val="Calibri"/>
        <family val="2"/>
        <scheme val="minor"/>
      </rPr>
      <t>( QUANTITY IN INCHES)</t>
    </r>
  </si>
  <si>
    <t>Lead Time is now 7 weeks</t>
  </si>
  <si>
    <t xml:space="preserve">SEAL,T,PISTON, SEE DRG. 780423 FOR DIMENSIONS,    VITON GF HALLITE #1730211                              </t>
  </si>
  <si>
    <t>195000-435</t>
  </si>
  <si>
    <t>O-RING,AS568A-435, 5.725 ID, 0.275 CS,NITRILE,70  DURO,PER VGS 5.1001.19</t>
  </si>
  <si>
    <t>H130740-1</t>
  </si>
  <si>
    <t>VALVE PART,BONNET GASKET,  2-1/16  5000 PSI MSP,  MODEL VG-200,304SS NACE</t>
  </si>
  <si>
    <t>A245875-1</t>
  </si>
  <si>
    <t xml:space="preserve">GRAYLOC SEAL RING, 130, MODIFIED SEAL LENGTH 
(3.375), NACE, MOS2 COATED </t>
  </si>
  <si>
    <t>RING GASKET,API BX-152,304SS,API MONOGRAM REQUIRED</t>
  </si>
  <si>
    <t>RING GASKET,API BX-155,304SS,API MONOGRAM REQUIRED</t>
  </si>
  <si>
    <t>A300126-7</t>
  </si>
  <si>
    <t>RING GASKET,R,35,CARBON STEEL,CAD PLATED,STAMP/MARKPER API 6A PSL 4</t>
  </si>
  <si>
    <t>H300074-21</t>
  </si>
  <si>
    <t>RING GASKET, API R-24, OVAL, CARBON STEEL, ZINC PLATED, API MONOGRAM REQUIRED</t>
  </si>
  <si>
    <t>TOOL-SWE PART, NT-MS TUBING HANGER RUNNING TOOL,PIN SHEAR, 0.500-13UNC X 0.375 DIA, BRASS CZ114/CZ115/CZ135.(33/50K YIELD)</t>
  </si>
  <si>
    <t xml:space="preserve">A301043-5 </t>
  </si>
  <si>
    <t>SCREW,CAP,SOCKET HD, .312-18 X  .875 LG,UNRC-3A,  LOCWELL, PURCHASE PER A320 L7, BLACK OXIDE.</t>
  </si>
  <si>
    <t>A300726-13</t>
  </si>
  <si>
    <t>CONNECTOR-HYDR, MALE, .250 TUBE X .250 NPT MALE,ALLOY 20.</t>
  </si>
  <si>
    <t>195066-2</t>
  </si>
  <si>
    <t>PLUG,HEX SOCKET HEAD,LEVEL-SEAL,  .125  MNPT, ALLOY STEELVETCO P/N</t>
  </si>
  <si>
    <t>A300681-6</t>
  </si>
  <si>
    <t>CONNECTOR-HYDR,MALE, 1/4 OD TUBE BY 1/4 NPT,INCALLOY 825,(TWIN FERRULE),BORED THROUGH</t>
  </si>
  <si>
    <t>195066-11</t>
  </si>
  <si>
    <t>PLUG,HEX SOCKET HEAD,LEVEL-SEAL,  .250  MNPT, ALLOY STEEL VETCO P/N</t>
  </si>
  <si>
    <t>A117702-1</t>
  </si>
  <si>
    <t>WASHER, FLAT, .750 OD, .531 ID, .375 LG.</t>
  </si>
  <si>
    <t>D130043-2</t>
  </si>
  <si>
    <t xml:space="preserve">CONTROL LINE,.250 FOR USE WITH .750-16UNF OUTLET &amp; C-77 MOD NEEDLE VALVE,WITH ALLOY C20 FERRULES NOTES:- 1. TAG:- P/N D130043-2 (REV) ASSY SERIAL NO. </t>
  </si>
  <si>
    <t>A300727-4</t>
  </si>
  <si>
    <t>FERRULE, FRONT, .250 TUBE, ALLOY 20.</t>
  </si>
  <si>
    <t>A300840-4</t>
  </si>
  <si>
    <t>FERRULE, BACK, .250 TUBE, ALLOY 20</t>
  </si>
  <si>
    <t>D130147-1</t>
  </si>
  <si>
    <t xml:space="preserve">CONTROL LINE ASSY,CONTROL LINE BLOCK,BLANK,ARR    FOR VG-SEAL SIZE 11 SEAL RING    </t>
  </si>
  <si>
    <t>A301046-453</t>
  </si>
  <si>
    <t>SCREW,CAP,SOC. HEAD, 0.500 -13UNRC-3A X 4.000 LG,ASTM A320 GR.L7, PHOSPHATE AND XYLAN COAT 1070(HARDNESS RESTRICTION 34HRC MAX.</t>
  </si>
  <si>
    <t>A71776-1</t>
  </si>
  <si>
    <t>EUK 1345586</t>
  </si>
  <si>
    <t>Eng Hours</t>
  </si>
  <si>
    <t>Engineering Hours, ICB &amp; IRC</t>
  </si>
  <si>
    <t>Q300663</t>
  </si>
  <si>
    <t>H130892-2</t>
  </si>
  <si>
    <t>SEAL,WIPER</t>
  </si>
  <si>
    <t>VALVE PART,INSTRUCTION PLATE</t>
  </si>
  <si>
    <t>H134380-1</t>
  </si>
  <si>
    <t>VALVE PART,EUTECTIC GLAND</t>
  </si>
  <si>
    <t>PIN,KLICK</t>
  </si>
  <si>
    <t>Q300664</t>
  </si>
  <si>
    <t>Q300673</t>
  </si>
  <si>
    <t xml:space="preserve">FERRULE, FRONT, .250 TUBE, ALLOY 20. </t>
  </si>
  <si>
    <t xml:space="preserve">FERRULE, BACK, .250 TUBE, ALLOY 20. </t>
  </si>
  <si>
    <t>TUBING HANGER RUNNING TOOL, PIN SHEAR</t>
  </si>
  <si>
    <t>H90759-4</t>
  </si>
  <si>
    <t>GRAYLOC CLAMP</t>
  </si>
  <si>
    <t>A300105-206</t>
  </si>
  <si>
    <t>A301314-5</t>
  </si>
  <si>
    <t>A300804-4</t>
  </si>
  <si>
    <t xml:space="preserve">PLUG, .750 TUBE, SS. </t>
  </si>
  <si>
    <t>A300800-10</t>
  </si>
  <si>
    <t xml:space="preserve">GLAND, .750 TUBE, 316SS, MODIFIED. </t>
  </si>
  <si>
    <t>EUK 1328530</t>
  </si>
  <si>
    <t>Multi Bowl</t>
  </si>
  <si>
    <t>D71239-1C35</t>
  </si>
  <si>
    <t xml:space="preserve">MULTI-BOWL HEAD, UNIT, LOWER, 20-3/4 3M NT-2 BOX BTM X 13-5/8 10M NT-2 PIN TOP, TWO 3-1/8 6M STDOUTS W/DUAL SEAL, ONE OUTLET C/W VG-300 VALVE AND 1502 WECO, OTHER END C/W BLIND FLANGE, OUTLETS RATED AT 6000 PSI WORKING PRESSURE (CUTTINGS RE-INJECTION) </t>
  </si>
  <si>
    <t>Q300680</t>
  </si>
  <si>
    <t xml:space="preserve">A70309-5 </t>
  </si>
  <si>
    <t>Shear Pins</t>
  </si>
  <si>
    <t>Q300679</t>
  </si>
  <si>
    <t>STUD W/0NE NUT</t>
  </si>
  <si>
    <t>H130465-2</t>
  </si>
  <si>
    <t>BNT SEAL_RING</t>
  </si>
  <si>
    <t>BNT SEAL-RING</t>
  </si>
  <si>
    <t>DO NOT USE</t>
  </si>
  <si>
    <t>H133907-3</t>
  </si>
  <si>
    <t>DBL TAPERED SEAL</t>
  </si>
  <si>
    <t>51242G</t>
  </si>
  <si>
    <t>Q300692</t>
  </si>
  <si>
    <t>Q300696</t>
  </si>
  <si>
    <t>50557N</t>
  </si>
  <si>
    <t>GRAYLOC SEAL RING, 20,HIGH STRENGTH,CS NACE,PTFECTD</t>
  </si>
  <si>
    <t xml:space="preserve">GAUGE COCK,ANGLE FLOW, 1/2 </t>
  </si>
  <si>
    <t xml:space="preserve">VALVE PART,EUTECTIC, 3.170 OD X 1.890 ID X 188 LG,PEG VGS5.646.1.3 </t>
  </si>
  <si>
    <t xml:space="preserve">SEAL,WIPER, 1.875 ROD DIA </t>
  </si>
  <si>
    <t>A144337-2</t>
  </si>
  <si>
    <t>A300872-1</t>
  </si>
  <si>
    <t>DO NOT USE £27, USE £4 - DP</t>
  </si>
  <si>
    <t>New Build</t>
  </si>
  <si>
    <t>A73119-3</t>
  </si>
  <si>
    <t xml:space="preserve">TOOL-SWE, ASSY, U SEAL RETRIEVAL TOOL.
</t>
  </si>
  <si>
    <t>162704 REF</t>
  </si>
  <si>
    <t>ADAPTER, OTIS LUBRICATOR, 6IN 5M, 7-1/16 5M FLG BTM W/GRAYLOC 64 RING SEAT 9.50IN 4 ACME QUICK UNION T TOP WITH BLIND CAP 1/2IN TAPPED + C/W 5/8IN UNC  LIFT
EYES + CERTS. INCONEL O/LAY ON SEAT, LA PER GPS 840, (PER SI 289)</t>
  </si>
  <si>
    <t>Includes IRC, ICB &amp; engineering to bring it in line with Total QP</t>
  </si>
  <si>
    <t>D190106-3 REF</t>
  </si>
  <si>
    <r>
      <t xml:space="preserve">Test Stump for Cutter Valve P/N A225040-1 Shipping Frame
</t>
    </r>
    <r>
      <rPr>
        <sz val="10"/>
        <color rgb="FFFF0000"/>
        <rFont val="Calibri"/>
        <family val="2"/>
        <scheme val="minor"/>
      </rPr>
      <t>TOTAL TO FREE ISSUE SEAL RINGS &amp; Clamp</t>
    </r>
  </si>
  <si>
    <t>Engineering not included in this price as on separate line on quote</t>
  </si>
  <si>
    <t>Rev 01 sent 04.08.15 - no change to part price just eng hours</t>
  </si>
  <si>
    <t>A131286-8</t>
  </si>
  <si>
    <t>ASSEMBLY, LIMITORQUE GEAR OPERATED MANUAL 4.00, SUITABLE FOR 4-1/16" 10M GRAYGATE.</t>
  </si>
  <si>
    <t>A107020-1</t>
  </si>
  <si>
    <t>SEAL PART, CBT, LOAD TRANSFER RING,
14, 75K LA NACE</t>
  </si>
  <si>
    <t>D72143-1</t>
  </si>
  <si>
    <t xml:space="preserve">PACKOFF PART, RET RING, CWC CONTINGENCY NECK, ARR 
FOR CBT SEAL </t>
  </si>
  <si>
    <t>D70108-2</t>
  </si>
  <si>
    <t>ADAPTER,FLG X WECO, 2-1/16 10M, 2-1/16 10M API 
FLG X 2 FIG 1502 WECO,60K LA NACE,WITH MALE SUB 
TAPPED 1/2 LP,</t>
  </si>
  <si>
    <t>A903186-2B47</t>
  </si>
  <si>
    <t xml:space="preserve">VG-SEAL HUB, BLIND, E31/T SEAL, 
TAPPED 9/16 HP, 400F MAX TEMP RATE. </t>
  </si>
  <si>
    <t>A72860-2</t>
  </si>
  <si>
    <t>TOOL-SWE, SERVICE TOOL, TEST PLUG, 11, 4-1/2 IF PIN BTM, 4-1/2 IF BOX TOP, SOLID</t>
  </si>
  <si>
    <t>Awarded 07.10.15 
PO 4500194480</t>
  </si>
  <si>
    <t>A90052-9b47</t>
  </si>
  <si>
    <t xml:space="preserve">VG HUB, BLIND, B20, W/1/2 LP TAP, 60K 4130 NACE, 
350F MAX TEMP. 
</t>
  </si>
  <si>
    <t>D70108-2C35</t>
  </si>
  <si>
    <t>ADAPTER,FLG X Hammer Union, 2-1/16 10M, 2-1/16 10M API 
FLG X 2 FIG 1502 Hammer Union,60K LA NACE,WITH MALE SUB 
TAPPED 1/2 LP,</t>
  </si>
  <si>
    <t>New build</t>
  </si>
  <si>
    <t>A70273-2</t>
  </si>
  <si>
    <t xml:space="preserve">CROSSOVER, SUB, 4.500, 2.875 IF PIN DOWN X 
4.500 IF BOX UP, LA </t>
  </si>
  <si>
    <t>A301116-31</t>
  </si>
  <si>
    <t>199188-2</t>
  </si>
  <si>
    <t>BOX PROTECTOR</t>
  </si>
  <si>
    <t>H300667-8</t>
  </si>
  <si>
    <t>H90423-4</t>
  </si>
  <si>
    <t>VG SEAL RING</t>
  </si>
  <si>
    <t>TOTAL KNOW THE PURCHASE PRICE FROM GRAYLOC WHICH IS AROUND £900, SPEAK WITH MIKE REGARDING SELL PRICE BEFORE PUTTING TO CUSTOMER</t>
  </si>
  <si>
    <t>201200-346</t>
  </si>
  <si>
    <t>PIN PROTECTOR</t>
  </si>
  <si>
    <t>201200-403</t>
  </si>
  <si>
    <t>H300431-8</t>
  </si>
  <si>
    <t>H72386-4</t>
  </si>
  <si>
    <t>ADAPTER</t>
  </si>
  <si>
    <t>H300284-12</t>
  </si>
  <si>
    <t>A73826-3</t>
  </si>
  <si>
    <t>CASING HGR, WE-HL, 20 X 14, WITH INCONELSPRINGS / ARAMID REINFORCED SEAL,5000 PSI MSP TOP AND BOTTOM, COMPLETEWITH SLIP SEGMENT HOLD DOWN.</t>
  </si>
  <si>
    <t>A943845-1</t>
  </si>
  <si>
    <t>LUBRICATOR ADAPTER, ASSY,OTIS TYPE,  5-1/8 10M,5-1/8 10M 52 GRS FLG BOTTOM,  9 4TPI ACME QUICK UNION TOP,A182-F6NM NACE,WITH 1/2 LP TAP IN PLUG AND TWO OFF 1/2 UNC TAPPINGS FOR LIFT EYE,CRA SEALFACE,</t>
  </si>
  <si>
    <t>Q300735</t>
  </si>
  <si>
    <t>A130878-2</t>
  </si>
  <si>
    <t xml:space="preserve">SWITCH PART, INDICATOR ROD, HORIZONTAL, FOR RHA 60HYDRAULIC ACTUATOR,CS </t>
  </si>
  <si>
    <t>Q300736</t>
  </si>
  <si>
    <t>50606G</t>
  </si>
  <si>
    <t xml:space="preserve">GRAYLOC SEAL RING, 137, CS,MOS2 W/GRAPHITE CTD </t>
  </si>
  <si>
    <t xml:space="preserve">GRAYLOC SEAL RING, 130, MODIFIED SEAL LENGTH (3.375), NACE, MOS2 COATED </t>
  </si>
  <si>
    <t>Q300722</t>
  </si>
  <si>
    <t>199151-16</t>
  </si>
  <si>
    <t xml:space="preserve">CUP,TESTER,TYPE F, 13-3/8 CASING, 48-61 LB/FT  WT RANGE, 109.5 SQ-IN CUP PRESSURE AREA, RUBBER, CAMERON IRON WORKS 30579-2 </t>
  </si>
  <si>
    <t xml:space="preserve">CONTROL LINE PART,FERRULE SPACER, , .500 OD,FOR 1/4 OD TUBING,A/F STYLE III SEAL NIPPLE,410SS NACE </t>
  </si>
  <si>
    <t>A935788-1</t>
  </si>
  <si>
    <t>CONTROL LINE PART, CONNECTOR ASSY, 1/4, ARRANGED FOR CONTINUOUS CONTROL LINE, INCONEL 718.</t>
  </si>
  <si>
    <t>195000-216</t>
  </si>
  <si>
    <t>195000-356</t>
  </si>
  <si>
    <t xml:space="preserve">O-RING,AS568A-356, 5.350 ID, 0.210 CS,NITRILE,70 DURO,PER VGS 5.1001.19 </t>
  </si>
  <si>
    <t>195327-256</t>
  </si>
  <si>
    <t>O-RING BACKUP, 356, 5.403 ID, .183 CS, BUNA-N,90 DURO,</t>
  </si>
  <si>
    <t>Q300742</t>
  </si>
  <si>
    <t>SEAL,T,PISTON, SEE DRG. 780423 FOR DIMENSIONS</t>
  </si>
  <si>
    <t xml:space="preserve">O-RING,AS568A-435, 5.725 ID, 0.275 CS,NITRILE,70 </t>
  </si>
  <si>
    <t>201648-4</t>
  </si>
  <si>
    <t xml:space="preserve">CAP,TUBE, .250 TUBE,316 SS </t>
  </si>
  <si>
    <t xml:space="preserve">WASHER, FLAT, .750 OD, .531 ID, .375 LG. </t>
  </si>
  <si>
    <t>Q300743</t>
  </si>
  <si>
    <t>O-RING, 12.375 ID X .500 CS, NITRILE, 75 DURO</t>
  </si>
  <si>
    <t>EUK 1389401</t>
  </si>
  <si>
    <t>A137536-2</t>
  </si>
  <si>
    <t xml:space="preserve">TUBING HANGER ASSY,CWCT-NT,13-5/8 X 4-1/2,4-1/2 13.5 LB/FT VAM TOP BOX DOWN,8 4TPI STUB ACME PIN UP,AISI 8630 W/ALLOY 625 CLAD ON ALL WETTED SURFACES INCLUDING PREMIUM THREAD PREP,NACE, EXTENDED NECK ARR FOR SIZE 52 SEAL RING,C/W FOUR CONTROL LINE PORTS,A/F 3.875 QX PETROLINE BPV. </t>
  </si>
  <si>
    <t>Includes ICB</t>
  </si>
  <si>
    <t>EUK 1380523</t>
  </si>
  <si>
    <t>A930225-1 REF</t>
  </si>
  <si>
    <t xml:space="preserve">Tubing Hanger running tool   </t>
  </si>
  <si>
    <t>excludes ICB, IRC and engineering</t>
  </si>
  <si>
    <t>A931422-1</t>
  </si>
  <si>
    <t>Tubing Hanger handling tool</t>
  </si>
  <si>
    <t>Q300745</t>
  </si>
  <si>
    <t>A300106-13</t>
  </si>
  <si>
    <t xml:space="preserve">VENT PLUG, PROTECTION CAP, MOUNTING HOLE 25.4 MM DIA, BLACK NYLON </t>
  </si>
  <si>
    <t>Q300747</t>
  </si>
  <si>
    <t xml:space="preserve">INJECTION FITTING,STYLE D, 1/8 LP CONNECTION, AISI 630 SS NACE, W/112 O-RING 70 DURO HNBR </t>
  </si>
  <si>
    <t xml:space="preserve">PACKING PART,PRESSURE RING,POLYPAK SEAL, 6 OD X 5-1/2 ID, </t>
  </si>
  <si>
    <t>195000-458</t>
  </si>
  <si>
    <t xml:space="preserve">O-RING,AS568A-458,14.475 ID, 0.275 CS,NITRILE,70 DURO, PER VGS5.1010.1.1 </t>
  </si>
  <si>
    <t xml:space="preserve">O-RING,MOULDED,#438, 6.225 ID, 0.275 C/S,VITON GF 70 DURO,TOLERENCE PER AS-568 </t>
  </si>
  <si>
    <t xml:space="preserve">GREASE FITTING,PGI, 1/2 LP,AISI 1215 ZINC PLT, F/TEST/BLEEDER,PLASTIC/GREASE INJECTION,WITH EXTENDED THREAD </t>
  </si>
  <si>
    <t>STUDS / NUTS</t>
  </si>
  <si>
    <t>Q300767</t>
  </si>
  <si>
    <t>A72841-2</t>
  </si>
  <si>
    <t>SEAL, ASSEMBLY, CB SEAL, 5-3/4, HANGER NECK,C/W SUPPORT RING, FOR 450F SERVICE.</t>
  </si>
  <si>
    <t>Q300746</t>
  </si>
  <si>
    <t>A930448-2</t>
  </si>
  <si>
    <t>ACTUATOR PART,TRANSDUCER ASSY,LINEAR,3/4 BSPP CONN</t>
  </si>
  <si>
    <t>A930448-1</t>
  </si>
  <si>
    <t>ACTUATOR PART,TRANSDUCER ASSY,LINEAR,3/4 BSP CONN</t>
  </si>
  <si>
    <t>Q300761</t>
  </si>
  <si>
    <t xml:space="preserve">CONTROL LINE PART, CONNECTOR ASSY, 1/4, ARRANGED FOR CONTINUOUS CONTROL LINE, INCONEL 718. </t>
  </si>
  <si>
    <t>H300667-10</t>
  </si>
  <si>
    <t>H71317-4</t>
  </si>
  <si>
    <t>CONNECTOR</t>
  </si>
  <si>
    <t>A107246-24</t>
  </si>
  <si>
    <t>THREADED ROD</t>
  </si>
  <si>
    <t>XOVER SUB</t>
  </si>
  <si>
    <t>A70309-1</t>
  </si>
  <si>
    <t>A301357-1</t>
  </si>
  <si>
    <t>VALVE PURCH RELIEF</t>
  </si>
  <si>
    <t>191572-10</t>
  </si>
  <si>
    <t>MALE HYD CONNECTOR</t>
  </si>
  <si>
    <t>ORING</t>
  </si>
  <si>
    <t>BACK UP RING</t>
  </si>
  <si>
    <t>PACKING</t>
  </si>
  <si>
    <t>45"</t>
  </si>
  <si>
    <t>195000-352</t>
  </si>
  <si>
    <t>195327-363</t>
  </si>
  <si>
    <t>195000-436</t>
  </si>
  <si>
    <t>EUK 1391984</t>
  </si>
  <si>
    <t>A131286-4</t>
  </si>
  <si>
    <t>GEAR OPERATOR ASSEMBLY 10M GREYGATE</t>
  </si>
  <si>
    <t>TOOL-SWE PART, MS1 RUNNING AND RETRIEWVAL TOOL,PIN SHEAR, 0.625-11UNC X 0.375 DIA, GMS 2135</t>
  </si>
  <si>
    <t>VALVE,PURCHASE,RELIEF,QUICK EXHAUST, .500, 
6000 PSI MWP, .500 NPT FEMALE X FEMALE,316 SS 
SIGMA 13QS40</t>
  </si>
  <si>
    <t>H71696-1</t>
  </si>
  <si>
    <t xml:space="preserve">SEAL,MS-T,20.12 BORE X 17.25 HSG. OD,NON-STD.
</t>
  </si>
  <si>
    <t>Q300778</t>
  </si>
  <si>
    <t xml:space="preserve">PACKING PART,AMI, 3.375 OD X 2.625 ID X 1.250 LG, F/AMINE INHIBITOR SERVICE </t>
  </si>
  <si>
    <t>1.5% discount applied on PO</t>
  </si>
  <si>
    <t>195327-67</t>
  </si>
  <si>
    <t xml:space="preserve">O-RING BACKUP, 121, 1.081 ID, 0.086 CS, 90 DURO, PER VGS5.1210.1.1 </t>
  </si>
  <si>
    <t>Q300784</t>
  </si>
  <si>
    <t xml:space="preserve">GREASE FITTING,GSP, 1/2 LP,316SS NACE MR-01-75, FOR TEST/BLEEDER,PLASTIC/GREASE INJECTION,WITH EXTENDED THREAD FOR WET AND GAS SERVICE </t>
  </si>
  <si>
    <t>Q300781</t>
  </si>
  <si>
    <t xml:space="preserve">O-RING, .500 X 13.625 X 12.625, NITRILE </t>
  </si>
  <si>
    <t>Q300780</t>
  </si>
  <si>
    <t>96266-3</t>
  </si>
  <si>
    <t>O-RING, 30" ALT2</t>
  </si>
  <si>
    <t>195000-469</t>
  </si>
  <si>
    <t>O-RING, 19.955" ID 0.275" CS NITRILE 70 DURO AS568A-469</t>
  </si>
  <si>
    <t>195000-464</t>
  </si>
  <si>
    <t>O-RING 20" FOR CUP TESTER</t>
  </si>
  <si>
    <t>195000-388</t>
  </si>
  <si>
    <t>O-RING 20" WEAR BUSHING (LOWER)</t>
  </si>
  <si>
    <t>195000-455</t>
  </si>
  <si>
    <t>O-RING FOR TREE WEAR BUSHING, AS568A-455, 12.975" ID, 0.275" CS, NITRILE 70 DURO</t>
  </si>
  <si>
    <t>195000-344</t>
  </si>
  <si>
    <t>O-RING, 13 3/8" CUP TESTER (ACME THREAD)</t>
  </si>
  <si>
    <t>O-RING, AS568A-451, 10.975" I.D., 0.275" CS, NITRILE,70DURO PER VGS5.1010.1.1</t>
  </si>
  <si>
    <t>O-RING, AS568A-352, 4.850" I.D., 0.210" CS, NITRILE,70DURO PER VGS5.1010.1.1</t>
  </si>
  <si>
    <t>O-RING, BACK-UP, 8-352, 4.903" I.D., 0.183" CS, NITRILE,90DURO PER VGS5.1001.15 PER API14D</t>
  </si>
  <si>
    <t>195000-470</t>
  </si>
  <si>
    <t>O-RING, 13 5/8 NT-2 WEATHER SEAL, AS568A-470, 20.955 ID, 0.275 CS, NITRILE, 70 DURO, PER VGS5.1010.1.1</t>
  </si>
  <si>
    <t>H300667-5</t>
  </si>
  <si>
    <t>O-RING 21 1/4 NT-2 WEATHER SEAL</t>
  </si>
  <si>
    <t>195000-161</t>
  </si>
  <si>
    <t>O-RING, MS-T TOOL TEST CAP</t>
  </si>
  <si>
    <t>195000-110</t>
  </si>
  <si>
    <t>O-RING, AS568A-110, 0.362" I.D., 0.103" CS, NITRILE,70DURO PER VGS5.1001.19</t>
  </si>
  <si>
    <t>O-RING, FOR VR PLUG H71132</t>
  </si>
  <si>
    <t>H90423-2</t>
  </si>
  <si>
    <t>RING, SEAL SIZE 223 PTFE COATED FOR 20" CASING HEAD</t>
  </si>
  <si>
    <t>GASKET, RTJ BX-152, CARBON STEEL (ZINC PALTED)</t>
  </si>
  <si>
    <t>A90043-11</t>
  </si>
  <si>
    <t>CLAMP, 1 1/2" FOR KENMAC PRESSURE TRANSMITTERS</t>
  </si>
  <si>
    <t>STUD, C/W 2 NUTS 70851 4 OFF PER CLAMP</t>
  </si>
  <si>
    <t>A90148-11</t>
  </si>
  <si>
    <t>CLAMP, 2" FOR KENMAC PRESSURE TRANSMITTERS</t>
  </si>
  <si>
    <t>A300105-148</t>
  </si>
  <si>
    <t>STUD, C/W 2 NUTS 4 OFF PER CLAMP</t>
  </si>
  <si>
    <t>HUB, 2" FOR KENMAC PRESSURE TRANSMITTERS</t>
  </si>
  <si>
    <t>BRASS SHEAR PIN FOR AMH-2RUNNING TOOL (FOR PULLING HANGER)</t>
  </si>
  <si>
    <t>SCREW PIN FOR AMH-2 RUNNING TOOL (FOR PULLING HANGER)</t>
  </si>
  <si>
    <t>PIN, SHEAR FOR MS1 RUNNING &amp; RETRIEVAL TOOL, 0.625" 11UNC X 0.375" DIA</t>
  </si>
  <si>
    <t>A72476-4</t>
  </si>
  <si>
    <t>TOOL, PIN RETREIVING SERVICE A72476-4</t>
  </si>
  <si>
    <t>PART REPLACED WITH PN A279189-1 SELL PRICE KEPT THE SAME</t>
  </si>
  <si>
    <t>A70309-2</t>
  </si>
  <si>
    <t>PIN, SHEAR FOR NT-MS TUBING HANGER RUNNING TOOL SWE PART, 0.500" 13UNC X 0.375" DIA, ALLOY STEEL</t>
  </si>
  <si>
    <t>FITTING, CONTROL LINE PART, CONNECTOR ASSY, 1/4" ARRANGED FOR CONTINUOUS CONTROL LINE, STAINLESS STEEL.</t>
  </si>
  <si>
    <t>H300664-4</t>
  </si>
  <si>
    <t>PIN, SPIROL 0.219 DIAMETER X 1.000 LONG</t>
  </si>
  <si>
    <t>FITTING, CONTROL LINE PART, CONNECTOR ASSY, 1/4" ARRANGED FOR CONTINUOUS CONTROL LINE, INCONEL 718.</t>
  </si>
  <si>
    <t>FERRULE, SPACER, CONTROL LINE PART, .500" O.D. FOR .250" O.D TUBING CONTROL LINE SEAL NIPPLE, 410 STAINLESS STEEL CONT HARD.</t>
  </si>
  <si>
    <t>PACKING, HYDRAULIC, 1/8" SQUARE X 45" LONG, FOR TUBING HANGER (MIN QTY 180")</t>
  </si>
  <si>
    <t>A301084-337</t>
  </si>
  <si>
    <t>SCREW, CAP FOR WEAR BUSHING RUNNING ADAPTER</t>
  </si>
  <si>
    <t>A65170-1</t>
  </si>
  <si>
    <t>PLUG, VALVE REMOVAL, 10K.</t>
  </si>
  <si>
    <t>PLUG, VR 4.313" LENGTH C/W HYDRAULIC PACKING GROOVE, LA 75K NACE</t>
  </si>
  <si>
    <t>H71132-1</t>
  </si>
  <si>
    <t>PLUG, VR SOLID 1-13/16" 30K</t>
  </si>
  <si>
    <t>A930566-1</t>
  </si>
  <si>
    <t>PLUG, FLUSH FOR WHEN RUNING 20" STARTER HEAD</t>
  </si>
  <si>
    <t>VALVE,DOUBLE CHECK, 17-4SS OUTER FITTING UNS S31803 NIFLOR COATED INNER FITTING, MR-01-75 FOR TEST/BLEEDER PLASTIC/GREASE INJ</t>
  </si>
  <si>
    <t>A301314-3</t>
  </si>
  <si>
    <t>SEAL, RING, DOUBLE CHECK VALVE</t>
  </si>
  <si>
    <t>A300800-2</t>
  </si>
  <si>
    <t>GLAND, 0.375 TUBE, SS</t>
  </si>
  <si>
    <t>A300804-2</t>
  </si>
  <si>
    <t>PLUG, 0.375 TUBE, SS</t>
  </si>
  <si>
    <t>A300800-3</t>
  </si>
  <si>
    <t>GLAND, 0.562 TUBE, SS</t>
  </si>
  <si>
    <t>A300804-3</t>
  </si>
  <si>
    <t>PLUG, 0.562 TUBE, SS</t>
  </si>
  <si>
    <t>FITTING, GREASE GSP ½# LP 316SS NACE MR-01-075 FOR TEST/BLEEDER, PLASTIC/GREASE INJECTION WITH EXTENDED THREAD FOR WET AND GAS SERVICE</t>
  </si>
  <si>
    <t>Q300787</t>
  </si>
  <si>
    <t>CONTROL LINE ASSY, C-77 MOD, 1/2 BOLT ON, ARR FOR GLAND CLEARANCE, C/W 3/4 NPT PLUG, 1/4 OD TUBE X  3/4 NPT MALE FITTING, 10000 PSI MWP, 75K LA NACE</t>
  </si>
  <si>
    <t>A145151</t>
  </si>
  <si>
    <t>PACKING ASSEMBLY, HIGH TEMP, GRAPHITE, 0.687 OD X 0.250 ID X 1 LG, ARR FOR 1/4 CONT LINE OUTLET</t>
  </si>
  <si>
    <t>H300284-5</t>
  </si>
  <si>
    <t>RING GASKET,API BX-155,316SS,API MONOGRAM REQUIRED</t>
  </si>
  <si>
    <t>CONTROL LINE, 1/4 FOR USE WITH 3/4-16UNFOUTLET AND C-77 MOD NEEDLE VALVE.</t>
  </si>
  <si>
    <t>EUK 1401265</t>
  </si>
  <si>
    <t>A930186-2B47</t>
  </si>
  <si>
    <t>VG-SEAL HUB, BLIND, E31/T SEAL, TAPPED 9/16 HP, 400F MAX TEMP RATE</t>
  </si>
  <si>
    <t>A930186-3 REF</t>
  </si>
  <si>
    <t>HUB, BLIND, GRAYLOC E31 X THERMALOC T SEAL PREPARATION, TAPPED 9/16" HP AUTOCLAVE.(FOR DUAL SEAL)</t>
  </si>
  <si>
    <t>Q300782</t>
  </si>
  <si>
    <t>A930562-1</t>
  </si>
  <si>
    <t>SEAL PART,LOAD TRANSFER RING,SPACER</t>
  </si>
  <si>
    <t>A930564-1</t>
  </si>
  <si>
    <t>A930564-2</t>
  </si>
  <si>
    <t>A930564-3</t>
  </si>
  <si>
    <t>A930564-4</t>
  </si>
  <si>
    <t>A930564-5</t>
  </si>
  <si>
    <t>A930564-6</t>
  </si>
  <si>
    <t>D72123-1</t>
  </si>
  <si>
    <t xml:space="preserve">SEAL,ASSEMBLY,CBT DUAL SEAL,14,ARR FOR TEST PORT,
C/W ENERGISING RING AND LOAD TRANSFER RING </t>
  </si>
  <si>
    <t>Q300794</t>
  </si>
  <si>
    <t xml:space="preserve">GREASE FITTING,GSP, 1/2 LP,316SS NACE MR-01-75, FOR TEST/BLEEDER,PLASTIC/GREASE INJECTION,FOR WET AND GAS SERVICE </t>
  </si>
  <si>
    <t xml:space="preserve">RING GASKET,API BX-155,316SS,API MONOGRAM REQUIRED  </t>
  </si>
  <si>
    <t>EUK 1411758</t>
  </si>
  <si>
    <t>ADPT,GRAYLOC,FH,GRAYLOC X WECO,B20 X 2" MALE 1502 COLLET TYPE,1.503 BORE, 9.000 OAL, AISI 8630
[100K] PER API-6A PSL3G TEMP CLASS P-X MODIFIED TO 266 DEGF, TSA COATED PER GS-EP-COR-355, WGE
MATERIAL NO 1068200,GRAYLOC PN A90899-343</t>
  </si>
  <si>
    <t>Q300799</t>
  </si>
  <si>
    <t>D71030-2</t>
  </si>
  <si>
    <t xml:space="preserve">CASING HGR PART,WE-HL,TJ COMPRESSION SEAL,13-5/8 X 10-3/4,VITON PER VGS5.1112.2.1 WITH PEEK </t>
  </si>
  <si>
    <t>Q300801</t>
  </si>
  <si>
    <t xml:space="preserve">O-RING, , .500 X 13.625 X 12.625, NITRILE PER VGS5.1110.1.1 </t>
  </si>
  <si>
    <t xml:space="preserve">O-RING, ASA-454, .275 CS X 12.475 ID, BUNA N, 75 DURO </t>
  </si>
  <si>
    <t>O-RING, 12.375 ID X .500 CS, NITRILE, 75 DURO,</t>
  </si>
  <si>
    <t xml:space="preserve">WELLHEAD HSG PART, ACTUATING SCREW, NT-2, NACE, LA 1-1/2 8UN 2A THRD WITH 1-1/8 EXTERNAL HEX, 4.250 LENGTH, MATERIAL: A320 L7M </t>
  </si>
  <si>
    <t>H130894-3</t>
  </si>
  <si>
    <t xml:space="preserve">VALVE PART,SHEAR PIN,VG-300, 1 STEM, .218 OD,LOW ALLOY OR CS, YIELD STR(48,000-70,000), ULT TENSILE (MIN. 65,000) </t>
  </si>
  <si>
    <t xml:space="preserve">VALVE PART,SHEAR PIN,VG-300, 7/8 STEM, .187 OD,LOW ALLOY OR CS, YIELD STR(48,000-70,000),ULT TENSILE (MIN. 65,000) </t>
  </si>
  <si>
    <t xml:space="preserve">GREASE FITTING,GSP, 1/2 LP,316SS NACE MR-01-75, FOR TEST/BLEEDER,PLASTIC/GREASE INJECTION,WITH EXTENDED THREAD FOR WET AND GAS SERVICE PRECISION GENERAL # A1-521-C2 FOR WET AND GAS SERVICE </t>
  </si>
  <si>
    <t>EUK1414557</t>
  </si>
  <si>
    <t>A73204-1</t>
  </si>
  <si>
    <t xml:space="preserve">WELLHEAD HSG, ALT-2, ASSY, 30 ALT-2 PIN TOP,
30 X 1-1/2 WALL BUTT WELD PREP BOTTOM,
INTERNAL 28-1/4 4TPI STUB ACME THREAD PROFILE BOX 
TOP, 80K LOW ALLOY. </t>
  </si>
  <si>
    <t>EUK1377609</t>
  </si>
  <si>
    <t>394693 ref</t>
  </si>
  <si>
    <t xml:space="preserve">ADAPTER,GRAYLOC X FLANGE, E20 THERMALOK/31 X 2-9/16" 20M API-6A BX153,8.000 OAL, F22 MATERIAL PER API-6A PSL3G TEMP CLASS P-X MODIFIED TO 450 DEGF C/W INC 625 INLAY ON SEAL AREAS,TSA COATED PER GS-EP-COR-355, GRAYLOC PN TO BE ADVISED TO BRING PART IN LINE WITH QUALITY PLAN B47 PRICE INCLUSIVE OF IRC &amp; ICB </t>
  </si>
  <si>
    <t>TBA</t>
  </si>
  <si>
    <t>ADAPTER, VGLOC X FLANGE, E20 THERMALOK/31 X 2-9/16" 20M API-6A BX153,8.000 OAL, F22 MATERIAL PER API-6A PSL3G TEMP CLASS P-X MODIFIED TO 450 DEGF C/W INC 625 INLAY ON SEAL AREAS, INJECTION FITTING, HP BLEEDER PLUG AND GLAND 
ASSEMBLY, 1-5/8-8UN-2A, 1-1/8-12UNF-2A GSP 
20000 PSI MSP HP SEALANT FITTING,  COATED PER VGS 6.8.1.</t>
  </si>
  <si>
    <t>A300135-1</t>
  </si>
  <si>
    <t>PRESSURE GAUGE</t>
  </si>
  <si>
    <t>A300136-1</t>
  </si>
  <si>
    <t>GAUGE COCK</t>
  </si>
  <si>
    <t>A73234-2</t>
  </si>
  <si>
    <t>CASING HGR PART, BODY, FLUTED MANDREL, 13-1/2 X 10</t>
  </si>
  <si>
    <t>A73290-2</t>
  </si>
  <si>
    <t>BODY</t>
  </si>
  <si>
    <t>A300876-12</t>
  </si>
  <si>
    <t>RAW TUBING</t>
  </si>
  <si>
    <t>A72941-2</t>
  </si>
  <si>
    <t>SEAL RING</t>
  </si>
  <si>
    <t>50561G</t>
  </si>
  <si>
    <t>Q300815</t>
  </si>
  <si>
    <t>spares</t>
  </si>
  <si>
    <t>PLUG,VR,SOLID, 1-13/16 30000 MAX, 75K LOW ALLOY NACE 2. LOW STRESS STAMP P/N H71132-1 (REV)</t>
  </si>
  <si>
    <t xml:space="preserve">PACKING ASSEMBLY, HIGH TEMP, GRAPHITE, 0.687 OD X 0.250 ID X 1 LG, ARR FOR 1/4 CONT LINE OUTLET. </t>
  </si>
  <si>
    <t>195000-449</t>
  </si>
  <si>
    <t xml:space="preserve">O-RING,AS568A-449, 9.975 ID, 0.275 CS,NITRILE,70 DURO,PER VGS5.1010.1.1 </t>
  </si>
  <si>
    <t xml:space="preserve">O-RING,AS568A-451,10.975 ID, 0.275 CS, NITRILE,70 DURO,PER VGS5.1010.1.1 </t>
  </si>
  <si>
    <t>H300150-19</t>
  </si>
  <si>
    <t xml:space="preserve">INJECTION FITTING, ADAPTER, MALE X FEMALE, 3/8 AE SLIMLINE X 1/4 AE SLIMLINE, 316 SS. </t>
  </si>
  <si>
    <t xml:space="preserve">SEAL, POLYPAK, PIP SEAL, 9.000 DIA CYLINDER BORE, 17,500 PSI. </t>
  </si>
  <si>
    <t xml:space="preserve">O-RING,AS568A-344, 3.850 ID, 0.210 CS,NITRILE,70 DURO,PER VGS 5.1010.1.1 </t>
  </si>
  <si>
    <t>195000-219</t>
  </si>
  <si>
    <t>O-RING,AS568A-219, 1.296 ID, 0.139 CS,NITRILE,70 DURO,PER VGS5.1010.1.1</t>
  </si>
  <si>
    <t>H71318-15</t>
  </si>
  <si>
    <t xml:space="preserve">CONNECTOR-WELLHEAD PART, NT-2, ACTUATION SCREW, 13-5/8 15000, WITH EXTERNAL HEX </t>
  </si>
  <si>
    <t xml:space="preserve">RING GASKET,BX,152,CARBON STEEL,CAD PLATED,STAMP/MARK PER API 6A PSL 1-4 </t>
  </si>
  <si>
    <t>Q300800</t>
  </si>
  <si>
    <t>A90031-2</t>
  </si>
  <si>
    <t xml:space="preserve">
GRAYLOC CLAMP,2PC 4BOLT, B,A320-L7 IMPACT TEST AT  -150 DEG F
</t>
  </si>
  <si>
    <t>A300105-339</t>
  </si>
  <si>
    <t>STUD/TWO NUTS, ALL THREAD, .875-9UNRC-2A, 7 LG, 
STUD MATERIAL:A193-B7, NUT MATERIAL:A194-GR2H(SPH FACE)</t>
  </si>
  <si>
    <t>A931368-1</t>
  </si>
  <si>
    <t xml:space="preserve">TEE, GRAYLOC, BODY, B20 REC X B20 REC X 2GR13 OUTLET, 10,000 PSI MWP. </t>
  </si>
  <si>
    <t>A930186-1</t>
  </si>
  <si>
    <t xml:space="preserve">GRAYLOC HUB, BLIND, GRAYLOC E20, TAPPED 9/16 HP, 400F MAX TEMP RATE.
</t>
  </si>
  <si>
    <t>A90047-1</t>
  </si>
  <si>
    <t>GRAYLOC CLAMP, 2PC 4BOLT, 5/E, A193-B7 (GMS2013) W/IMPACTS @ -46 DEG.C</t>
  </si>
  <si>
    <t>A300105-205</t>
  </si>
  <si>
    <t>STUD/TWO NUTS, ALL THREAD, 1.000-8UNRC-2A, 8 LG, STUD MATERIAL:A193-B7, NUT MATERIAL:A194-GR2H(SPH FACE)</t>
  </si>
  <si>
    <t>EUK 1417792</t>
  </si>
  <si>
    <t>A70299-14</t>
  </si>
  <si>
    <t xml:space="preserve">TOOL-SWE,MS-T,RUNNING &amp; RETRIEVAL, 13.500,C/W , RETRIEVAL DART &amp; EXTENSION ADAPTER,4-1/2 IF BOX UP, ARR FOR HOT LINE </t>
  </si>
  <si>
    <t>Q300827</t>
  </si>
  <si>
    <t>O-RING,AS568A-436, 5.850 ID, 0.275 CS,NITRILE, 70 DURO,PER VGS 5.1010.1.1</t>
  </si>
  <si>
    <t>EUK 1357035/ Rev 01</t>
  </si>
  <si>
    <t>ASSEMBLY, LIMITORQUE GEAR OPERATED MANUAL 4.00, SUITABLE
FOR 4-1/16" 10M GRAYGATE.</t>
  </si>
  <si>
    <t>Q300824</t>
  </si>
  <si>
    <t xml:space="preserve">D300035-1 </t>
  </si>
  <si>
    <t xml:space="preserve">SCREW,CAP,SOCKET HD, .750-16UNF-2A, 4.000 LG PERANSI-B18.3 WITH LENGTH CUT TO 2.625 LG.,THD LENGTH1.000 LG., SHANK LENGTH 1.625 LG.,ASTM A193 GR B7M,NACE (18-22 HRC) </t>
  </si>
  <si>
    <t>Q300843</t>
  </si>
  <si>
    <t xml:space="preserve">STUD W/ONE NUT, TAP END,PER VGS2.4.13, .750-10UNRC-2A X .750-10UNRC-3A, 3.500 LG, STUD MATERIAL PER ASTM A193 GR B7, NUT MATERIAL PER ASTM A194 GR 2H, COATING PER VGS6.3.1.3.1 </t>
  </si>
  <si>
    <t>195000-326</t>
  </si>
  <si>
    <t>O-RING,AS568A-326, 1.600 ID, 0.210 CS,NITRILE,70 DURO,PER VGS 5.1010.1.1</t>
  </si>
  <si>
    <t xml:space="preserve">STUD W/ONE NUT, TAP END,PER VGS2.4.13, 1.500-8UNR-2A X 1.500-8UNR-2A, 7.000 LG, STUD MATERIAL PER ASTM A193 GR B7, NUT MATERIAL PER ASTM A194 GR 2H, COATING PER VGS6.2.10.5 </t>
  </si>
  <si>
    <t xml:space="preserve">STUD W/ONE NUT, TAP END,PER VGS2.4.13, 1.375-8UNR-2A X 1.375-8UNR-2A, 7.000 LG, STUD MATERIAL PER ASTM A193 GR B7, NUT MATERIAL PER ASTM A194 GR 2H, COATING PER VGS6.2.12.3, ASTM B633 </t>
  </si>
  <si>
    <t xml:space="preserve">RING-SEAL,BNT, 7.750 ID, ,410SS NACE </t>
  </si>
  <si>
    <t xml:space="preserve">VALVE PART,SHEAR PIN,VG-300, 1-1/8 STEM,.250 OD,LOW ALLOY OR CS,YIELD STR(48,000-70,000),ULT TENSILE (MIN. 65,000) </t>
  </si>
  <si>
    <t xml:space="preserve">TOOL-SWE PART, MS-NT TUBING HANGER RUNNING TOOL, PIN SHEAR, 0.500-13UNC X 0.375 DIA, BRASS CZ114 (33KSI YIELD /50KSI TENSILE) </t>
  </si>
  <si>
    <t xml:space="preserve">RING GASKET,R,35,CARBON STEEL,CAD PLATED, STAMP/MARK PER API 6A PSL 4 </t>
  </si>
  <si>
    <t xml:space="preserve">PIN,KLICK, .250 OD 1.750 LG, WITH 1.375 REF RING ID </t>
  </si>
  <si>
    <t>Q300844</t>
  </si>
  <si>
    <t>H134242-2</t>
  </si>
  <si>
    <t xml:space="preserve">RING-SEAL,THERMALOK T, 2-1/16, MODIFIED, WITH EXTENDED RIB, ALLOY 718 NACE, SILVER COATED </t>
  </si>
  <si>
    <t xml:space="preserve">PLUG,PIPE, .500,LEVL-SEAL,ALLOY STEEL,TEFLON COATED </t>
  </si>
  <si>
    <t>Q300845</t>
  </si>
  <si>
    <t xml:space="preserve">TOOL-SWE PART, SERVICE TOOL, RETRIEVING, PIN, ARR FOR TUBING HANGER RETRIEVAL TOOL </t>
  </si>
  <si>
    <t>Q300823</t>
  </si>
  <si>
    <t xml:space="preserve">ACTUATOR PART,GRAYSAFE,PART,ALIGNMENT RING,INOICATOR STEM,RHA-60 </t>
  </si>
  <si>
    <t>EUK 1430412</t>
  </si>
  <si>
    <t>A935689-1</t>
  </si>
  <si>
    <t xml:space="preserve">PACKOFF, CWC FLUTED, 20 X 13-3/8, WITH 20-5/8 LH, STUB ACME THREAD, FOUR ST SEALS. </t>
  </si>
  <si>
    <t>EUK 1434160</t>
  </si>
  <si>
    <t>A930535-2EIC</t>
  </si>
  <si>
    <t>CASING HGR,MLH.14.000,14.000-82.5 LB PER FT VAM 
TOP-KB BOX UP AND DOWN, WITH EXTERNAL LANDING RING.
CASING HANGER, AMH-2H, ADJUSTABLE</t>
  </si>
  <si>
    <t xml:space="preserve"> </t>
  </si>
  <si>
    <t>A73219-3</t>
  </si>
  <si>
    <t>20-1/8 X 14, 14 82.5 FT-LB VAM TOP-KB BOX BOTTOM,
15-1/4-4TPI STUB ACME LH PIN TOP, 8 ADJUSTMENT,
AISI 8630</t>
  </si>
  <si>
    <t>EUK 1049542</t>
  </si>
  <si>
    <t>A930535-2EIC REF</t>
  </si>
  <si>
    <t>CASING HGR,MLH.14.000,14.000-106 LB PER FT VAM 
TOP-KB BOX UP AND DOWN, WITH EXTERNAL LANDING RING.
CASING HANGER, AMH-2H, ADJUSTABLE</t>
  </si>
  <si>
    <t>A73219-3 REF</t>
  </si>
  <si>
    <t>20-1/8 X 14, 14 106 FT-LB VAM TOP-KB BOX BOTTOM,
15-1/4-4TPI STUB ACME LH PIN TOP, 8 ADJUSTMENT,
AISI 8630</t>
  </si>
  <si>
    <t>EUK 1417067</t>
  </si>
  <si>
    <t>A20075-43</t>
  </si>
  <si>
    <t xml:space="preserve">RISER JT-DRLG, 21 1/4 5M NT-2 PIN VG-SEAL 223 RING GROOVE UP X 21 1/4 5M NT-2 BOX VG-SEAL 223 RING GROOVE DOWN, PIPE 24.500 OD X 21.500 ID, AISI 8630 5,000 PSI MWP, OVERALL LENGTH 391-3/8 </t>
  </si>
  <si>
    <t>20k for contingency</t>
  </si>
  <si>
    <t>A73626-1REF</t>
  </si>
  <si>
    <t>RISER CONNECTOR PART, BODY, NT-2 X BWE,
21-1/4 5M NT-2 BOX BTM X 2 WALL THK. 21-1/4 BWE TOP, C/W MS SEAL LOCKDOWN PROFILE, WITH EXTENDED NECK, OAL 49.25
TOTAL TO FREE ISSUE RISER CONNECTOR BODY WITH PIN</t>
  </si>
  <si>
    <t>11.6k for contingency</t>
  </si>
  <si>
    <t>Q300828</t>
  </si>
  <si>
    <t xml:space="preserve">MISCELLANEOUS,RETAINER RING, 1/4 SQ X 14-7/8 ID,FOR RHA-60. </t>
  </si>
  <si>
    <t xml:space="preserve">195000-281 </t>
  </si>
  <si>
    <t xml:space="preserve">O-RING,AS568A-281,14.984 ID, 0.139 CS,NITRILE,70 DURO,PER VGS 5.1001.19 </t>
  </si>
  <si>
    <t xml:space="preserve">195003-387 </t>
  </si>
  <si>
    <t>O-RING,AS568-387,17.955 ID X .210 CS,BUNA N, 90 DURO,MATERIAL PER VES 9.12.1 CLASS 1 GRADE 90 PARKER SEAL # 2-387 N552-90</t>
  </si>
  <si>
    <t xml:space="preserve">A133088-1 </t>
  </si>
  <si>
    <t xml:space="preserve">VALVE PART, D, BONNET ADAPTER RING, 6.375, 5000 PSI MWP, 15.125 ID, RHA 60 WLS ACTUATOR, NACE 75K </t>
  </si>
  <si>
    <t>Q300829</t>
  </si>
  <si>
    <t xml:space="preserve">O-RING, 12.375 ID X .500 CS, NITRILE, 75 DURO, </t>
  </si>
  <si>
    <t>Q300861</t>
  </si>
  <si>
    <t>D70394-1</t>
  </si>
  <si>
    <t xml:space="preserve">O-RING, 0.500 X 12.312 X 11.312, BUNA N 70 DURO MATERIAL PER VGS5.1110.1.3 </t>
  </si>
  <si>
    <t>A72941-5</t>
  </si>
  <si>
    <t>GRAYLOC SEAL</t>
  </si>
  <si>
    <t>A72941-3</t>
  </si>
  <si>
    <t>vgi74277487 - cost x2 (DO NOT USE)</t>
  </si>
  <si>
    <t>EUK 1430102</t>
  </si>
  <si>
    <t>A73211-1</t>
  </si>
  <si>
    <t>CASING HEAD, ASSEMBLY, 21-1/4 5M NT2 PIN TOP,20 RL-4S THREADED BOX BTM, TWO 2-1/16 5M API STUDDED OUTLETS ARRANGED FOR VR, 80K LOW ALLOY NACE.</t>
  </si>
  <si>
    <t>A107095-1</t>
  </si>
  <si>
    <t>CASING SPOOL UNIT, HL, 14, 21-1/4 5000 NT-2 BOXBOTTOM (THREADED COLLAR), 13-5/8 15000 NT-2 PINTOP (DOWN RATED TO 10000), TWO 2-1/16 10000 6BX STUDDED OUTLETS WITH HP VR, 80K LA NACE,223 AND 137 VG SEAL RINGS</t>
  </si>
  <si>
    <t>H73537-1</t>
  </si>
  <si>
    <t xml:space="preserve">SEAL,MS-T,13.50 BORE X 12.00 HGR. OD.,NON-STD </t>
  </si>
  <si>
    <t>Q300851</t>
  </si>
  <si>
    <t>66020N</t>
  </si>
  <si>
    <t>GRAYLOC SEAL RING, , 7, ,CS NACE,PTFE CTD</t>
  </si>
  <si>
    <t>Q300877</t>
  </si>
  <si>
    <t>GREASE FITTING,PGI, 1/2 LP,AISI 1215 ZINC LT, F/TEST/BLEEDER,
PLASTIC/GREASE INJECTION, WITH EXTENDED THREAD</t>
  </si>
  <si>
    <t>O-RING,SPECIAL,28.700 ID X .550 CS,BUNA N,70 DURO,MOULDED
MATERIAL PER VGS5.1110.1.3</t>
  </si>
  <si>
    <t>Q300878</t>
  </si>
  <si>
    <t>GREASE FITTING,GSP, 1/2 LP,316SS NACE MR-01-75, FOR TEST/BLEEDER,PLASTIC/GREASE INJECTION,FOR WET AND
GAS SERVICE</t>
  </si>
  <si>
    <t>Q300882</t>
  </si>
  <si>
    <t>O-RING, ASA-454, .275 CS X 12.475 ID, BUNA N, 75 DURO</t>
  </si>
  <si>
    <t>A73235-1</t>
  </si>
  <si>
    <t>SEAL, ASSEMBLY, CBT, 10-3/4, ARR FOR TEST PORT, C/W ENERGISING RING FOR HANGER NECK.</t>
  </si>
  <si>
    <t>Q300890</t>
  </si>
  <si>
    <t xml:space="preserve">STUD W/TWO NUTS, ALL THREAD,PER VGS2.4.11, 1.125-8UNR-2A X 7.250 LG, STUD MATERIAL PER ASTM A193 GR B7, NUT MATERIAL PER ASTM A194 GR 2H, COATING PER VGS6.2.10.5 </t>
  </si>
  <si>
    <t>EUK 1440187</t>
  </si>
  <si>
    <t>A73216-1</t>
  </si>
  <si>
    <t xml:space="preserve">TUBING HEAD UNITISATION, 13-5/8 15M NT2 BOX BTM X 13-5/8 15M NT2 BOX TOP, C/W TWO 2-1/16 15M, STUDDED OUTLETS W/VR PREP, FOUR OFF CONTROL PORTS 2 W/BLIND BODY, 400F MAX TEMP SERVICE. </t>
  </si>
  <si>
    <t>EUK 1452755</t>
  </si>
  <si>
    <t>A70300-7</t>
  </si>
  <si>
    <t>TOOL-SWE PART,MS1,RUNNING &amp; RETRIEVAL,PISTON,    13.625 X 10.750,NC 31 (2.875 IF) API BOX X NC31   (2.875 IF) BOX X NC31 (2.875 IF) API BOX</t>
  </si>
  <si>
    <t>A70301-1</t>
  </si>
  <si>
    <t>TOOL-SWE PART, MS1 RUNNING AND RETRIEVAL TL,CYLINDER</t>
  </si>
  <si>
    <t>Q300903</t>
  </si>
  <si>
    <t>EUK 1460397</t>
  </si>
  <si>
    <t>SEAL,MS-T,13.50 BORE X 12.00 HGR. OD.,NON-STD</t>
  </si>
  <si>
    <t>EUK 1456089</t>
  </si>
  <si>
    <t>H130800-49</t>
  </si>
  <si>
    <t>VALVE,API FLG, 3-1/8 5000 PSI MSP,VG-300FG, 3-1/8 5000 PSI FLANGE ENDS,DD-1 TRIM,RATED FOR
6500 PSI SERVICE INCLUDES GAS TESTING</t>
  </si>
  <si>
    <t>Q300911</t>
  </si>
  <si>
    <t xml:space="preserve">SEAL, ASSEMBLY, CB SEAL, 5-3/4, HANGER NECK,
C/W SUPPORT RING, FOR 450F SERVICE. </t>
  </si>
  <si>
    <t>PO 4500197334 received on 25/01/16</t>
  </si>
  <si>
    <t>Q300880</t>
  </si>
  <si>
    <t xml:space="preserve">O-RING,SPECIAL,28.700 ID X .550 CS,BUNA N,70 DURO,MOULDED MATERIAL PER VGS5.1110.1.3 </t>
  </si>
  <si>
    <t xml:space="preserve">O-RING,AS568A-458,14.475 ID, 0.275 CS,NITRILE, 70 DURO,PER VGS5.1010.1.1 </t>
  </si>
  <si>
    <t xml:space="preserve">CUP,TESTER,TYPE F, 13-3/8 CASING, 48-61 LB/FT WT RANGE, 109.5 SQ-IN CUP PRESSURE AREA, RUBBER, CAMERON IRON WORKS 30579-2 </t>
  </si>
  <si>
    <t xml:space="preserve">O-RING,AS568A-449, 9.975 ID, 0.275 CS,NITRILE, 70 DURO,PER VGS5.1010.1.1 </t>
  </si>
  <si>
    <t xml:space="preserve">O-RING BACKUP, 356, 5.403 ID, .183 CS, BUNA-N,90 DURO, </t>
  </si>
  <si>
    <t xml:space="preserve">O-RING, 5.487 ID, 0.103 CS,NITRILE,70 DURO,VGS 5.1010.1.1 </t>
  </si>
  <si>
    <t xml:space="preserve">O-RING, NO. 216, .139 X 1.387 X 1.109, MATERIAL PER VGS5.1010.2.3 </t>
  </si>
  <si>
    <t>A72941-1</t>
  </si>
  <si>
    <t xml:space="preserve">GRAYLOC SEAL RING, 42R5625, ALLOY X-750 (GMS4702),XYLAN COATED </t>
  </si>
  <si>
    <t xml:space="preserve">GRAYLOC SEAL RING, 137, 4140-42,PTFE CTD </t>
  </si>
  <si>
    <t xml:space="preserve">GRAYLOC CLAMP,2PC 4BOLT, 2 ,A193-B7M, W/IMPACTS @ -46 DEG.C, HOT DIPPED GALVANISED </t>
  </si>
  <si>
    <t xml:space="preserve">TOOL-SWE PART, MS1 RUNNING AND RETRIEWVAL TOOL, PIN SHEAR, 0.625-11UNC X 0.375 DIA, GMS 2135 </t>
  </si>
  <si>
    <t xml:space="preserve">CAP SCREW, SOCKET HEAD (1960 SERIES), .625-11UNRC-3A X 0.750 LG, MATL PER=ASTM A193 GR B7, COAT PER=VGS6.2.12.3, ASTM B633 </t>
  </si>
  <si>
    <t xml:space="preserve">GREASE FITTING, DOUBLE CHECK VALVE, UNS S31803 OUTER FITTING, UNS S31803 NIFLOR COATED INNER FITTING, MR-01-75, FOR TEST/BLEEDER, PLASTIC/GREASE INJ. </t>
  </si>
  <si>
    <t xml:space="preserve">PLUG, .375 TUBE, SS. </t>
  </si>
  <si>
    <t xml:space="preserve">GLAND, .562 TUBE, SS. </t>
  </si>
  <si>
    <t xml:space="preserve">PLUG, .562 TUBE, SS. </t>
  </si>
  <si>
    <t xml:space="preserve">GREASE FITTING,GSP, 1/2 LP,316SS NACE MR-01-75,FOR TEST/BLEEDER,PLASTIC/GREASE INJECTION,WITH EXTENDED THREAD FOR WET AND GAS SERVICE PRECISION GENERAL # A1-521-C2 FOR WET AND GAS SERVICE </t>
  </si>
  <si>
    <t>Q300886</t>
  </si>
  <si>
    <t xml:space="preserve">O-RING BACKUP,8-352, 4.903 ID X 0.183 CS, 90 DURO, PER VGS5.1210.1.1 </t>
  </si>
  <si>
    <t>GREASE FITTING, DOUBLE CHECK VALVE, UNS S31803 OUTER FITTING, UNS S31803 NIFLOR COATED INNER FITTING, MR-01-75, FOR TEST/BLEEDER, PLASTIC/GREASE INJ.</t>
  </si>
  <si>
    <t xml:space="preserve">O-RING,AS568-450,10.475 ID X .275 CS,BUNA N, 90 DURO,PEROXIDE CURE PER H2S SERVICE, PER VGS5.1010.2.3 </t>
  </si>
  <si>
    <t xml:space="preserve">O-RING,AS568A-451,10.975 ID, 0.275 CS, NITRILE, 70 DURO,PER VGS5.1010.1.1 </t>
  </si>
  <si>
    <t xml:space="preserve">O-RING,AS568A-469,19.955 ID, 0.275 CS,NITRILE,70 DURO,PER VGS 5.1010.1.1 </t>
  </si>
  <si>
    <t xml:space="preserve">PLUG,VR,SOLID, 1-13/16 30000 MAX, 75K LOW ALLOY NACE 2. LOW STRESS STAMP P/N H71132-1 (REV) ASSY VETCO GRAY DATE(MO/YR) </t>
  </si>
  <si>
    <t xml:space="preserve">O-RING, 11.750ID X .500 CS,BUNA N, 75 DURO </t>
  </si>
  <si>
    <t>H300733-4</t>
  </si>
  <si>
    <t xml:space="preserve">PLUG,PIPE,SOC.HD, .750 NPT,FLUSH TYPE,316SS </t>
  </si>
  <si>
    <t>Q300907</t>
  </si>
  <si>
    <t xml:space="preserve">SEAL,D DBL TAPERED, 4, ,630SS NACE,MOS2 COATED, SPECIAL 2.83 LNG </t>
  </si>
  <si>
    <t xml:space="preserve">STUD/TWO NUTS, ALL THREAD, 1.375-8UNR-2A, 14.75 LG, STUD MATERIAL:A193-B7, NUT MATERIAL: A194-GR2H(SPH FACE), COATING:PER VGS6.2.4 </t>
  </si>
  <si>
    <t>Q300914</t>
  </si>
  <si>
    <t>A301099-2</t>
  </si>
  <si>
    <t xml:space="preserve">O-RING, .550 X 13.670 X 12.570, NITRILE, 70 DURO PER VGS5.1110.1.1 </t>
  </si>
  <si>
    <t>195000-121</t>
  </si>
  <si>
    <t xml:space="preserve">O-RING,AS568A-121, 1.049 ID, 0.103 CS,NITRILE,70 DURO,PER VGS 5.1001.19 </t>
  </si>
  <si>
    <t>Q300887</t>
  </si>
  <si>
    <t>A133188-21</t>
  </si>
  <si>
    <t xml:space="preserve">ACTUATOR PART,OPCH48SS,WINDOW,MAKRALON,F/ 2 1/16 15000 PSI MWP VG-300 VALVE
</t>
  </si>
  <si>
    <t>A134109-2</t>
  </si>
  <si>
    <t xml:space="preserve">ACTUATOR PART,OPCH48SS,COVER GASKET, CLOSED CELL EXPANDED NEOPRENE,6 HOLE.
</t>
  </si>
  <si>
    <t>A301046-325</t>
  </si>
  <si>
    <t>SCREW,CAP,SOC. HEAD, 0.375 -16UNC-3A X 0.625 LG, ASTM A320 GR.L7, PHOSPHATE AND XYLAN COAT 1070 (GREEN) PER VGS 6.3.1.3.1 (HARDNESS RESTRICTION 34HRC MAX.) FULL CERTIFICATION AND TRACEABILITY REQUIRED</t>
  </si>
  <si>
    <t>A134109-4</t>
  </si>
  <si>
    <t xml:space="preserve">ACTUATOR PART, OPCH48SS, COVER GASKET, CLOSED CELL EXPANDED NEOPRENE, 4 HOLE.
</t>
  </si>
  <si>
    <t>A133188-1</t>
  </si>
  <si>
    <t xml:space="preserve">ACTUATOR PART,CH-38,WINDOW,MAKRALON,F/ 2.062, 5000PSI MWP VG-300 VALVE
</t>
  </si>
  <si>
    <t>A133189-1</t>
  </si>
  <si>
    <t xml:space="preserve">ACTUATOR PART,CH-38,COVER GASKET,EXPANDED NEOPRENE,70 DURO.
</t>
  </si>
  <si>
    <t>A301046-343</t>
  </si>
  <si>
    <t>SCREW,CAP,SOC. HEAD, 0.375 -16UNC-3A X 0.875 LG, ASTM A320 GR.L7, PHOSPHATE AND XYLAN COAT 1070 (GREEN) PER VGS 6.3.1.3.1 (HARDNESS RESTRICTION 34HRC MAX.) FULL CERTIFICATION AND TRACEABILITY REQUIRED</t>
  </si>
  <si>
    <t>A134108-2</t>
  </si>
  <si>
    <t>ACTUATOR PART,OPCH48SS,INDICATOR COVER PLATE,CS</t>
  </si>
  <si>
    <t>D130244-2</t>
  </si>
  <si>
    <t xml:space="preserve">PIN, 1/2-13UNC-2A, .625 OD, 1.46 LG VGS 5.500.1.2 (36K) </t>
  </si>
  <si>
    <t>A133187-1</t>
  </si>
  <si>
    <t xml:space="preserve">ACTUATOR PART, CH-38, INDICATOR COVER PLATE, CS. </t>
  </si>
  <si>
    <t>Q300920</t>
  </si>
  <si>
    <t>A300106-4</t>
  </si>
  <si>
    <t xml:space="preserve">PLUG,PROTECTION,25.4 MM DIA,FLAT HEAD,POLYTHENE ROWAN PRODUCTS # K233 </t>
  </si>
  <si>
    <t>A70797-1</t>
  </si>
  <si>
    <t xml:space="preserve">PLUG, BULL, 2 LP, 1/2 LP TAP, LA 60K NACE </t>
  </si>
  <si>
    <t>EUK 1446171</t>
  </si>
  <si>
    <t>A931601-1</t>
  </si>
  <si>
    <t>TOOL-SWE, ASSEMBLY, S AND D RUNNING SUB,5 1/2, 7.161-6 MCA LH PIN DOWN7 38 LBS/FT VAM TOP BOX UP, 80K LA NACE</t>
  </si>
  <si>
    <t xml:space="preserve">EUK 1446171 </t>
  </si>
  <si>
    <t>A931602-1</t>
  </si>
  <si>
    <t>TOOL-SWE, ASSEMBLY S AND D, 5 1/2, RUN AND PROTECTION SUB, 7.161-6 MCA RH PIN DOWN, 7.161-6 MCA LH BOX UP, 80K LA NACE</t>
  </si>
  <si>
    <t>Q300921</t>
  </si>
  <si>
    <t xml:space="preserve">MICROMETER BARREL 96/64 1.1/2" TRIM (S2 BODY) </t>
  </si>
  <si>
    <t>EUK1469370</t>
  </si>
  <si>
    <t>143000-11EIC</t>
  </si>
  <si>
    <t>LANDING RING-MUDLINE,HIGH CAPACITY, 30.000 WITH   1.500 WALL,NON-FIELD WELDABLE,(110KSI MATERIAL)</t>
  </si>
  <si>
    <t>WELLHEAD HSG, ALT-2, ASSY, 30 ALT-2 PIN TOP, 30 X 1-1/2 WALL BUTT WELD PREP BOTTOM,
INTERNAL 28-1/4 4TPI STUB ACME THREAD PROFILE BOX TOP, 80K LOW ALLOY</t>
  </si>
  <si>
    <t>CASING HEAD, ASSEMBLY, 21-1/4 5M NT2 PIN TOP, 20 RL-4S THREADED BOX BTM, TWO 2-1/16 5M API 
STUDDED OUTLETS ARRANGED FOR VR, 80K LOW ALLOY NACE</t>
  </si>
  <si>
    <t>A930532-1EIC</t>
  </si>
  <si>
    <t>CASING HGR,MLH, 20.000,BUTTWELD UP AND DOWN,WITH LOAD RING</t>
  </si>
  <si>
    <t>CASING HGR,MLH.14.000,14.000-82.5 LB PER FT VAM TOP-KB BOX UP AND DOWN, WITH EXTERNAL LANDING RING</t>
  </si>
  <si>
    <t xml:space="preserve">CASING HANGER, AMH-2H, ADJUSTABLE,20-1/8 X 14, 14 82.5 FT-LB VAM TOP-KB BOX BOTTOM,15-1/4-4TPI STUB ACME LH PIN TOP, 8 ADJUSTMENT,AISI 8630.DIMENSIONAL DATA: THREAD A = 14 82.5 LBS/FT VAM TOP-KB BOX DIAM. B = 12-7/8
</t>
  </si>
  <si>
    <t>SEAL,MS-T,20.12 BORE X 17.25 HSG. OD,NON-STD</t>
  </si>
  <si>
    <t>SEAL,ASSEMBLY,CBT DUAL SEAL,14,ARR FOR TEST PORT,C/W ENERGISING RING AND LOAD TRANSFER RING</t>
  </si>
  <si>
    <t>CASING SPOOL UNIT, HL, 14, 21-1/4 5000 NT-2 BOXBOTTOM (THREADED COLLAR), 13-5/8 15000 NT-2 PINTOP (DOWN RATED TO 10000), TWO 2-1/16 10000 6BX STUDDED OUTLETS WITH HP VR, 80K LA NACE,223 AND 137 VG SEAL RINGS, ARR FOR HPMONITOR PORT, WITH 17.311 DEEP HL EXTREME SERVICE TOP BOWL</t>
  </si>
  <si>
    <t>A73234-2 REF</t>
  </si>
  <si>
    <t>NEW MANUFACTURE CASING HGR ASSY, FLUTED MANDREL, 13-1/2 X 10-3/4,10-3/4 110.2 LB/FT VAM HP BOX BTM,11-1/4 4TPI STUB ACME (LH) PIN TOP,ARR FOR MS-1 SEAL, C/W LOAD RING AND LOCKDOWNRING, ALLOY 718. FOR -20 TO 400 DEG F SERVICE WITH PROVISION FOR 2 PREMIUM THREAD RECUTS</t>
  </si>
  <si>
    <t>EUK 1462073</t>
  </si>
  <si>
    <t xml:space="preserve">TUBING HGR, NS-1-F6C, 13-3/8 X 7-5/8 X 7, 7 OD 29 LBS/FT VAM TOP BOX, 7.790 MCA LIFT THREAD, 6.625 GPS, ARR FOR 1/4 CONTROL LINE, W/COMP SEAL AND EXTENDED NECK ARR FOR BT SEAL </t>
  </si>
  <si>
    <t>162594 REF PN</t>
  </si>
  <si>
    <r>
      <t xml:space="preserve">TUBING HGR, NS-1-F6C, 13-3/8 X 7-5/8 X 7, 7 OD 29 LBS/FT VAM TOP BOX, 7.790 MCA LIFT THREAD,
6.625 GPS, ARR FOR 1/4 CONTROL LINE, W/COMP SEAL AND EXTENDED NECK ARR FOR BT SEAL, </t>
    </r>
    <r>
      <rPr>
        <b/>
        <sz val="10"/>
        <rFont val="Calibri"/>
        <family val="2"/>
        <scheme val="minor"/>
      </rPr>
      <t>A182-F6NM</t>
    </r>
  </si>
  <si>
    <t>EUK 1463086</t>
  </si>
  <si>
    <r>
      <t>GLAND, .375 TUBE, SS.</t>
    </r>
    <r>
      <rPr>
        <sz val="10"/>
        <rFont val="Arial"/>
        <family val="2"/>
      </rPr>
      <t xml:space="preserve">
</t>
    </r>
  </si>
  <si>
    <t xml:space="preserve">O-RING, AS568A-344, 3.850 (NOM 3-7/8) ID, 0.210 (NOM 3/16) CS, MATERIAL PER VGS5.1010.1.1, NITRILE (NBR), 70 DURO A, API 6A, ISO 10423, API17D, PSL1-3 
</t>
  </si>
  <si>
    <t>195000-113</t>
  </si>
  <si>
    <t xml:space="preserve">O-RING, AS568A-113, 0.549 (NOM 9/16) ID, 0.103 (NOM 3/32) CS, MATERIAL PER VGS5.1010.1.1, NITRILE (NBR), 70 DURO A, API 6A, ISO 10423, API17D, PSL1-3
</t>
  </si>
  <si>
    <r>
      <t>O-RING,AS568A-464,17.455 ID, 0.275 CS,NITRILE,70 DURO,PER VGS 5.1001.19</t>
    </r>
    <r>
      <rPr>
        <sz val="12"/>
        <rFont val="Arial"/>
        <family val="2"/>
      </rPr>
      <t xml:space="preserve">
</t>
    </r>
  </si>
  <si>
    <t xml:space="preserve">O-RING,AS568A-388,18.955 ID, 0.210 CS,NITRILE,70 DURO,PER VGS 5.1010.1.1
</t>
  </si>
  <si>
    <t>201706-5</t>
  </si>
  <si>
    <r>
      <t>O-RING,MOLDED, 19.330 ID X .213 CS,NITRILE, 70 DURO, PER VGS5.1010.1.1</t>
    </r>
    <r>
      <rPr>
        <sz val="12"/>
        <rFont val="Arial"/>
        <family val="2"/>
      </rPr>
      <t xml:space="preserve">
</t>
    </r>
  </si>
  <si>
    <t xml:space="preserve">PLUG, VR, FLUSH, 1-13/16, 2-17/32 LONG, SHORTENED NOSE 
</t>
  </si>
  <si>
    <t xml:space="preserve">PLUG,PIPE, .500,LEVL-SEAL,ALLOY STEEL,TEFLON COATED
</t>
  </si>
  <si>
    <t>201200-345</t>
  </si>
  <si>
    <t xml:space="preserve">PROTECTOR, NT-2 PIN, 13 5/8-15M. EXQUIP RUE PT/NO P-13.601.V-P
</t>
  </si>
  <si>
    <t xml:space="preserve">SEAL, ASSEMBLY, CB SEAL, 5-3/4, HANGER NECK, C/W SUPPORT RING, FOR 450F SERVICE. 
</t>
  </si>
  <si>
    <t xml:space="preserve">CAP SCREW, HEX HEAD, .750-10UNRC-2A X 2.000 LG, MATL PER=SAE GR 5, COAT PER=ZINC
</t>
  </si>
  <si>
    <t>EUK 1432431</t>
  </si>
  <si>
    <t>A933198-1</t>
  </si>
  <si>
    <t>RISER JT-WIRELINE, ASSY, 4-3/16 15M, 4-1/16 15M  XG42R5500T1094/56 REC HUB TOP X BTM C/W 2-1/16 15M B20 REC HUB OUTLET, 2.5 FT OAL, ALLOY 625 CLAD ON SEAL AREAS</t>
  </si>
  <si>
    <t>EUK 1462178</t>
  </si>
  <si>
    <t>ADPT,GRAYLOC,FH,GRAYLOC X WECO,B20 X 2" MALE 1502 COLLET TYPE,1.503 BORE, 9.000 OAL, AISI 8630 [100K] PER API-6A PSL3G TEMP CLASS P-X MODIFIED TO 266 DEGF, TSA COATED PER GS-EP-COR-355, WGE MATERIALNO 1068200,GRAYLOC PN A90899-343</t>
  </si>
  <si>
    <t>Q300944</t>
  </si>
  <si>
    <t xml:space="preserve">CASING HGR PART,WE-HL,TJ COMPRESSION SEAL, 13-5/8 X 10-3/4,VITON PER VGS5.1112.2.1 WITH PEEK REINFORCEMENT TOP AND BOTTOM ON OD AND ID AND AROUND BOLT HOLES,ARRANGED FOR 15000 PSI TOP AND BTM
FOR 400 DEG F SERVICE PSL-3, PR1, TEMP: 0F TO +400F, RFC: DD </t>
  </si>
  <si>
    <t>Q300950</t>
  </si>
  <si>
    <t>RING GASKET, API R-24, OVAL, CARBON STEEL, ZINC PLATED, API
MONOGRAM REQUIRED.</t>
  </si>
  <si>
    <t>GLAND, .375 TUBE, SS.</t>
  </si>
  <si>
    <t>O-RING, AS568A-344, 3.850 (NOM 3-7/8) ID, 0.210 (NOM 3/16) CS,
MATERIAL PER VGS5.1010.1.1, NITRILE (NBR), 70 DURO A, API 6A,
ISO 10423, API17D, PSL1-3</t>
  </si>
  <si>
    <t>O-RING,MOLDED, 19.330 ID X .213 CS,NITRILE, 70 DURO, PER
VGS5.1010.1.1</t>
  </si>
  <si>
    <t>96260-8</t>
  </si>
  <si>
    <t>O-RING, SPECIAL, 35.875 ID X .550 CS, BUNA N, 70 DURO, MOLDED,
(ID +/- .090, CS +/- .006)</t>
  </si>
  <si>
    <t>PACKING ASSEMBLY, HIGH TEMP, GRAPHITE, 0.687 OD X 0.250 ID X
1 LG, ARR FOR 1/4 CONT LINE OUTLET</t>
  </si>
  <si>
    <t>CAP SCREW, HEX HEAD, .750-10UNRC-2A X 2.000 LG, MATL
PER=SAE GR 5, COAT PER=ZINC</t>
  </si>
  <si>
    <t>CONTROL LINE PART,CONNECTOR ASSY, 1/4,ARRANGED FOR
CONTINOUS CONTROL LINE,STAINLESS STEEL</t>
  </si>
  <si>
    <t>CONTROL LINE PART, CONNECTOR ASSY, 1/4, ARRANGED FOR
CONTINUOUS CONTROL LINE, INCONEL 718.</t>
  </si>
  <si>
    <t>SEAL, POLYPAK, PIP SEAL, 9.000 DIA CYLINDER BORE, 17,500 PSI.</t>
  </si>
  <si>
    <t>PLUG, VR, ASSY, 1-13/16, 10M, 4.18 LONG, W/TUNGSTEN CARBIDE
BALL AND PEEK LOW PRESSURE SEAL, WITH SHORT NOSE FOR
DRILL THRU CASING HEAD, LA 75K NACE, PRECISION GENERAL INC</t>
  </si>
  <si>
    <t>EUK 1166604</t>
  </si>
  <si>
    <t xml:space="preserve">Repair </t>
  </si>
  <si>
    <t>A134043-1</t>
  </si>
  <si>
    <t xml:space="preserve">CYLINDER END PLATE </t>
  </si>
  <si>
    <t>A134116-1</t>
  </si>
  <si>
    <t>INDICATOR SLEEVE</t>
  </si>
  <si>
    <t>A131189-17</t>
  </si>
  <si>
    <t>SNAP RING</t>
  </si>
  <si>
    <t>193474-280</t>
  </si>
  <si>
    <t>201517-204</t>
  </si>
  <si>
    <t>BACK-UP O RING</t>
  </si>
  <si>
    <t>193474-268</t>
  </si>
  <si>
    <t>201517-192</t>
  </si>
  <si>
    <t>193474-247</t>
  </si>
  <si>
    <t>201517-171</t>
  </si>
  <si>
    <t>193474-224</t>
  </si>
  <si>
    <t>201517-148</t>
  </si>
  <si>
    <t>193474-256</t>
  </si>
  <si>
    <t>201517-180</t>
  </si>
  <si>
    <t>193474-264</t>
  </si>
  <si>
    <t>201517-188</t>
  </si>
  <si>
    <t>200095-49</t>
  </si>
  <si>
    <t>200095-15</t>
  </si>
  <si>
    <t>201833-31</t>
  </si>
  <si>
    <t>T SEAL</t>
  </si>
  <si>
    <t>A301115-801</t>
  </si>
  <si>
    <t>201453-2</t>
  </si>
  <si>
    <t>PLUG PIPE</t>
  </si>
  <si>
    <t>A300355-13</t>
  </si>
  <si>
    <t>MALE HYD CONN</t>
  </si>
  <si>
    <t>A300922-6</t>
  </si>
  <si>
    <t>HYD PLUG FITTING</t>
  </si>
  <si>
    <t>191100-4</t>
  </si>
  <si>
    <t>HEX HEAD PLUG</t>
  </si>
  <si>
    <t>A301046-80</t>
  </si>
  <si>
    <t>A301303-6</t>
  </si>
  <si>
    <t>SEAL ASSY</t>
  </si>
  <si>
    <t>A301303-7</t>
  </si>
  <si>
    <t>201414-16</t>
  </si>
  <si>
    <t>TURCITE BEARING</t>
  </si>
  <si>
    <t>A931093-14</t>
  </si>
  <si>
    <t>COVER SEAL</t>
  </si>
  <si>
    <t>195000-252</t>
  </si>
  <si>
    <t>A931093-13</t>
  </si>
  <si>
    <t>RETAINER SCREW</t>
  </si>
  <si>
    <t>193474-263</t>
  </si>
  <si>
    <t>201517-187</t>
  </si>
  <si>
    <t>193376-62</t>
  </si>
  <si>
    <t>A301303-10</t>
  </si>
  <si>
    <t>199860-35</t>
  </si>
  <si>
    <t>200095-53</t>
  </si>
  <si>
    <t>A301115-13</t>
  </si>
  <si>
    <t>STUD / NUT</t>
  </si>
  <si>
    <t>A931093-7</t>
  </si>
  <si>
    <t>LOCK OUT HOUSING</t>
  </si>
  <si>
    <t>199542-45</t>
  </si>
  <si>
    <t>BELLEVILLE WASHER</t>
  </si>
  <si>
    <t>A300355-12</t>
  </si>
  <si>
    <t>193474-266</t>
  </si>
  <si>
    <t>201517-190</t>
  </si>
  <si>
    <t>193376-59</t>
  </si>
  <si>
    <t>193376-66</t>
  </si>
  <si>
    <t>A301084-419</t>
  </si>
  <si>
    <t>A301084-372</t>
  </si>
  <si>
    <t>199853-133</t>
  </si>
  <si>
    <t>EXT RETAINER RING</t>
  </si>
  <si>
    <t>A301303-11</t>
  </si>
  <si>
    <t>A931093-9</t>
  </si>
  <si>
    <t>WASHER</t>
  </si>
  <si>
    <t>A931093-10</t>
  </si>
  <si>
    <t>195000-260</t>
  </si>
  <si>
    <t>195000-229</t>
  </si>
  <si>
    <t>145479-1</t>
  </si>
  <si>
    <t>ALEMITE FITTING</t>
  </si>
  <si>
    <t>195000-250</t>
  </si>
  <si>
    <t>A931093-12</t>
  </si>
  <si>
    <t>H133530-23</t>
  </si>
  <si>
    <t>VALVE SEAT SEAL</t>
  </si>
  <si>
    <t>H130795-2B47</t>
  </si>
  <si>
    <t>SEATS</t>
  </si>
  <si>
    <t>A134007-1B47</t>
  </si>
  <si>
    <t>SEATS METAFLEX</t>
  </si>
  <si>
    <t>201510-158</t>
  </si>
  <si>
    <t>H130999-2B47</t>
  </si>
  <si>
    <t>GATES</t>
  </si>
  <si>
    <t>H130151-56</t>
  </si>
  <si>
    <t>A930179-2</t>
  </si>
  <si>
    <t>A133496-4</t>
  </si>
  <si>
    <t>STEM SEAL</t>
  </si>
  <si>
    <t>H133531-8</t>
  </si>
  <si>
    <t>H133531-32</t>
  </si>
  <si>
    <t>193474-225</t>
  </si>
  <si>
    <t>A301115-26</t>
  </si>
  <si>
    <t>193474-356</t>
  </si>
  <si>
    <t>193474-242</t>
  </si>
  <si>
    <t>A134025-1B47</t>
  </si>
  <si>
    <t>VALVE STEM</t>
  </si>
  <si>
    <t>195034-89</t>
  </si>
  <si>
    <t>SCREW SET</t>
  </si>
  <si>
    <t>A301046-445</t>
  </si>
  <si>
    <t>A931093-6</t>
  </si>
  <si>
    <t>STEM LOCK OUT ROD</t>
  </si>
  <si>
    <t>A300639-7</t>
  </si>
  <si>
    <t>191100-1</t>
  </si>
  <si>
    <t>A301115-29</t>
  </si>
  <si>
    <t>A300996-2</t>
  </si>
  <si>
    <t>RELIEF VALVE</t>
  </si>
  <si>
    <t>A301115-47</t>
  </si>
  <si>
    <t>STUD / NUTS</t>
  </si>
  <si>
    <t>A72941-4</t>
  </si>
  <si>
    <t>TEST GASKETS</t>
  </si>
  <si>
    <t>A931093-2</t>
  </si>
  <si>
    <t>GRIPPER HOUSING</t>
  </si>
  <si>
    <t>A107246-9</t>
  </si>
  <si>
    <t>H133530-3</t>
  </si>
  <si>
    <t>H130954-5B47</t>
  </si>
  <si>
    <t>H130787-2B47</t>
  </si>
  <si>
    <t>A930179-3</t>
  </si>
  <si>
    <t>A133496-6</t>
  </si>
  <si>
    <t>METAL STEM SEAT</t>
  </si>
  <si>
    <t>H133531-4</t>
  </si>
  <si>
    <t>193474-220</t>
  </si>
  <si>
    <t>A301115-114</t>
  </si>
  <si>
    <t>193474-238</t>
  </si>
  <si>
    <t>A301115-115</t>
  </si>
  <si>
    <t>H302259-21</t>
  </si>
  <si>
    <t>A131189-15</t>
  </si>
  <si>
    <t>193474-222</t>
  </si>
  <si>
    <t>201517-146</t>
  </si>
  <si>
    <t>BACKUP RING</t>
  </si>
  <si>
    <t>193474-248</t>
  </si>
  <si>
    <t>201517-172</t>
  </si>
  <si>
    <t>193474-252</t>
  </si>
  <si>
    <t>201517-176</t>
  </si>
  <si>
    <t>201517-162</t>
  </si>
  <si>
    <t>193474-276</t>
  </si>
  <si>
    <t>201517-200</t>
  </si>
  <si>
    <t>200095-44</t>
  </si>
  <si>
    <t>A301303-4</t>
  </si>
  <si>
    <t>SEAL ASSY ROD</t>
  </si>
  <si>
    <t>201414-17</t>
  </si>
  <si>
    <t>BEARING TURCITE</t>
  </si>
  <si>
    <t>A301046-324</t>
  </si>
  <si>
    <t>CAP SCREW</t>
  </si>
  <si>
    <t>A301115-33</t>
  </si>
  <si>
    <t>STUD PLAIN</t>
  </si>
  <si>
    <t>A134042-1</t>
  </si>
  <si>
    <t>CYLINDER END PLATE</t>
  </si>
  <si>
    <t>H133531-16</t>
  </si>
  <si>
    <t>A930064-1</t>
  </si>
  <si>
    <t>PACKING GLAND</t>
  </si>
  <si>
    <t>A930070-1</t>
  </si>
  <si>
    <t>DRIFT ADJUSTMENT NUT</t>
  </si>
  <si>
    <t>A997710-2</t>
  </si>
  <si>
    <t>ELECTRIC SCHEMATIC</t>
  </si>
  <si>
    <t>H90029-6</t>
  </si>
  <si>
    <t>A931183-1</t>
  </si>
  <si>
    <t>PANEL MOUNT SCREW</t>
  </si>
  <si>
    <t>A931183-2</t>
  </si>
  <si>
    <t>PANEL MOUNT PIN</t>
  </si>
  <si>
    <t>A300833-4</t>
  </si>
  <si>
    <t>HX NUT</t>
  </si>
  <si>
    <t>A931931-1</t>
  </si>
  <si>
    <t>PACSON GREASE FITTING</t>
  </si>
  <si>
    <t>A90853-1B47</t>
  </si>
  <si>
    <t>GRAYLOC BIND HUB</t>
  </si>
  <si>
    <t>A90992-1</t>
  </si>
  <si>
    <t>REMOTE CONNECTOR</t>
  </si>
  <si>
    <t>A300361-8</t>
  </si>
  <si>
    <t>3/8 TUBING</t>
  </si>
  <si>
    <t>A931170-2</t>
  </si>
  <si>
    <t>NIPPLE</t>
  </si>
  <si>
    <t>A931171-2</t>
  </si>
  <si>
    <t>NIPPLE DUST CAP</t>
  </si>
  <si>
    <t>A931170-1</t>
  </si>
  <si>
    <t>COUPLER</t>
  </si>
  <si>
    <t>A931171-1</t>
  </si>
  <si>
    <t>COUPLER DUST CAP</t>
  </si>
  <si>
    <t>A300354-4</t>
  </si>
  <si>
    <t>TEE UNION</t>
  </si>
  <si>
    <t>A300394-12</t>
  </si>
  <si>
    <t>REDUCER TUBE STUB</t>
  </si>
  <si>
    <t>A300355-4</t>
  </si>
  <si>
    <t>HYDR MALE CONN</t>
  </si>
  <si>
    <t>A300876-6</t>
  </si>
  <si>
    <t>TUBING</t>
  </si>
  <si>
    <t>A300237-30</t>
  </si>
  <si>
    <t>VALVE PURCHASE PSI</t>
  </si>
  <si>
    <t>A300237-31</t>
  </si>
  <si>
    <t>A301083-23</t>
  </si>
  <si>
    <t>SCREW SHC</t>
  </si>
  <si>
    <t>A301077-120</t>
  </si>
  <si>
    <t>SCREW HXH</t>
  </si>
  <si>
    <t>A300833-23</t>
  </si>
  <si>
    <t xml:space="preserve">NUT HX </t>
  </si>
  <si>
    <t>A300355-11</t>
  </si>
  <si>
    <t>A300395-12</t>
  </si>
  <si>
    <t>A300237-32</t>
  </si>
  <si>
    <t>A300237-34</t>
  </si>
  <si>
    <t xml:space="preserve">VALVE 25 PSI </t>
  </si>
  <si>
    <t>A931181-2</t>
  </si>
  <si>
    <t>BRACKET SUPPORT</t>
  </si>
  <si>
    <t>Q300954</t>
  </si>
  <si>
    <t>ACTUATOR PART,TRANSDUCER ASSY,LINEAR,3/4 BSP CONN, 15.88MM DIAM SHAFT X 130MM STROKE, C/W MAGNET &amp; RETAINER RING</t>
  </si>
  <si>
    <t>EUK 1197188</t>
  </si>
  <si>
    <t>A134049-2</t>
  </si>
  <si>
    <t>ACTUATOR END CAP</t>
  </si>
  <si>
    <t>Q300964</t>
  </si>
  <si>
    <t>PLUG,VR,SOLID, 1-13/16 30000 MAX, 75K LOW ALLOY NACE 2. LOW STRESS STAMP P/N H71132-1 (REV) ASSY VETCO GRAY DATE(MO/YR)</t>
  </si>
  <si>
    <t>29090-123</t>
  </si>
  <si>
    <t>RISING STEM</t>
  </si>
  <si>
    <t>A931093-4</t>
  </si>
  <si>
    <t>ACTUATOR END PLATE</t>
  </si>
  <si>
    <t>199853-128</t>
  </si>
  <si>
    <t>SMALLEY SPIRLAL RET. RING</t>
  </si>
  <si>
    <t>199853-129</t>
  </si>
  <si>
    <t>RET. RING</t>
  </si>
  <si>
    <t>A300351-158</t>
  </si>
  <si>
    <t>A300351-159</t>
  </si>
  <si>
    <t>H300435-441</t>
  </si>
  <si>
    <t>201886-10</t>
  </si>
  <si>
    <t>HEX NUT</t>
  </si>
  <si>
    <t>Q300962</t>
  </si>
  <si>
    <t>O-RING, ,  .500 X 13.625 X 12.625, NITRILE PER VGS5.1110.1.1</t>
  </si>
  <si>
    <t>EUK 1488730</t>
  </si>
  <si>
    <t>PN TBA</t>
  </si>
  <si>
    <t>Shipping frame to house 2 AMH, complete with runninhg tools</t>
  </si>
  <si>
    <t>Q300965</t>
  </si>
  <si>
    <t>INJECTION FITTING,STYLE D, 1/8 LP CONNECTION,AISI 630 SS NACE, W/112 O-RING 70 DURO HNBR</t>
  </si>
  <si>
    <t>GREASE FITTING,GSP,  1/2 LP,316SS NACE MR-01-75,  FOR TEST/BLEEDER,PLASTIC/GREASE INJECTION,WITH EXTENDED THREAD FOR WET AND GAS SERVICE     RECISION GENERAL # A1-521-C2 FOR WET AND GAS SERVICE</t>
  </si>
  <si>
    <t>EUK 1472231</t>
  </si>
  <si>
    <t>A930180-1B47</t>
  </si>
  <si>
    <t>ADAPTER, CROSSOVER, GRAYLOC B20 HUB X 2-1/16 5000 PSI FLANGE, R24, 5000 PSI MWP, 80K 8630 LA NACE, 350F MAX TEMP.</t>
  </si>
  <si>
    <t>EUK148519</t>
  </si>
  <si>
    <t>A944380-1</t>
  </si>
  <si>
    <t>BOWL PIN</t>
  </si>
  <si>
    <t>Q300971</t>
  </si>
  <si>
    <t>TOOL-SWE PART, CASING HANGER RUNNING AND
RETRIEVING FINGER LATCH, ARR FOR 13-3/8 AND 14 AMH-2H
CASING HANGER.</t>
  </si>
  <si>
    <t>Q300973</t>
  </si>
  <si>
    <t>A130872-2</t>
  </si>
  <si>
    <t>SWITCH,LIMIT,0.750 NPT,(OUTLET,INLET,EXHAUST),MS,
PNEUMATICALLY OPERATED FOR RHA 60 AND 60 WLS
HYDRAULIC ACTUATOR</t>
  </si>
  <si>
    <t>A130872-1</t>
  </si>
  <si>
    <t>SWITCH,LIMIT,0.750 NPT,(OUTLET,INLET,EXHAUST),MS,
PNEUMATICALLY OPERATED FOR RHA 48 HYDRAULIC ACTUATOR</t>
  </si>
  <si>
    <t xml:space="preserve">RISER CONNECTOR PART, BODY, NT-2 X BWE,
21-1/4 5M NT-2 BOX BTM X 2 WALL THK. 21-1/4 BWE TOP, C/W MS SEAL LOCKDOWN PROFILE, WITH EXTENDED NECK, OAL 49.25
TOTAL TO FREE ISSUE RISER CONNECTOR BODY WITH PIN
</t>
  </si>
  <si>
    <t>Q300987</t>
  </si>
  <si>
    <t>H134287-1</t>
  </si>
  <si>
    <t>VALVE PART,PACKING GLAND,VG-300FR,FOR 1-1/8 STEM, A/F MECHANICAL BACK SEAT,W/PROTECTIVE COATING</t>
  </si>
  <si>
    <t>193474-218</t>
  </si>
  <si>
    <t>O-RING, AS568A-218, 1.234 (NOM 1-1/4) ID, 0.139 (NOM 1/8) CS, MATERIAL PER VGS5.1012.1.1, FLUOROELASTOMER, 75 DURO A, API 6A, API 17D, PSL1-3</t>
  </si>
  <si>
    <t>H130861-1</t>
  </si>
  <si>
    <t>VALVE PART,BEARING SPACER,VG-300,FOR 1-1/8 STEM, 60K LOW ALLOY</t>
  </si>
  <si>
    <t>SEAL,WIPER, 1.125 ROD DIA</t>
  </si>
  <si>
    <t>SEAL,WIPER, 1.875 ROD DIA</t>
  </si>
  <si>
    <t>VALVE PART,THRUST PIN,VG-300, 1-1/8 STEM, 4140 STEEL,RC 43-48, .562 X 2-7/8 LG</t>
  </si>
  <si>
    <t>BEARING,THRUST WASHER, 2.165 ID 3.071 OD, **USE WITH 199595-27 BEARING***</t>
  </si>
  <si>
    <t>193474-339</t>
  </si>
  <si>
    <t>O-RING, AS568A-339, 3.225 (NOM 3-1/4) ID, 0.210 (NOM 3/16) CS, MATERIAL PER VGS5.1012.1.1, FLUOROELASTOMER, 75 DURO A, API 6A, API 17D, PSL1-3</t>
  </si>
  <si>
    <t>VALVE PART,STEM,BUSHING,VG-300,FOR 1-1/8 STEM</t>
  </si>
  <si>
    <t>VALVE PART,THRUST PIN RETAINER SLEEVE,VG-300, 1-1/8 STEM,CARBON STEEL</t>
  </si>
  <si>
    <t>VALVE PART,EUTECTIC GLAND,VG-300FR, 1-1/8 STEM, 60K LOW ALLOY</t>
  </si>
  <si>
    <t>H134361-13</t>
  </si>
  <si>
    <t>VALVE PART,EUTECTIC, 3.170 OD X 1.890 ID X .188 LG,PEG VGS5.646.1.3</t>
  </si>
  <si>
    <t>Q300990</t>
  </si>
  <si>
    <t xml:space="preserve">PACKING,STEM,CT, 1.750 OD X 1.250 ID X 1.00 LG, PER VGS 9.12.3 </t>
  </si>
  <si>
    <t xml:space="preserve">BEARING,THRUST,NEEDLE ROLLER AND CAGE ASSEMBLIES, 2.165 ID 3.071 OD </t>
  </si>
  <si>
    <t xml:space="preserve">BEARING,THRUST WASHER, 2.165 ID 3.071 OD, 
**USE WITH 199595-27 BEARING*** </t>
  </si>
  <si>
    <t xml:space="preserve">VALVE PART,SHEAR PIN,VG-300, 1-1/8 STEM, .250 OD,LOW ALLOY OR CS,YIELD STR(48,000-70,000), ULT TENSILE (MIN. 65,000) </t>
  </si>
  <si>
    <t>Q300994</t>
  </si>
  <si>
    <t>L300000-10</t>
  </si>
  <si>
    <t xml:space="preserve">O-RING, .500 X 19.250 X 18.250,70 DURO NITRILE VGS 5.1110.1.3 </t>
  </si>
  <si>
    <t xml:space="preserve">STUD W/TWO SPH NUTS, ALL THREAD,PER VGS2.4.11, .625-11UNRC, 5.000 LG, STUD MATERIAL PER ASTM A193 GR B7, NUT MATERIAL PER ASTM A194 GR 2, COATING PER VGS6.2.12.3, ASTM B633 </t>
  </si>
  <si>
    <t xml:space="preserve">STUD W/TWO SPH NUTS, ALL THREAD,PER VGS2.4.11, .750-10UNRC-2A, 5.250 LG, STUD MATERIAL PER ASTM A320 GRL7M, NUT MATERIAL PER ASTM A194 GR 7M, COATING PER VGS6.3.14.2 </t>
  </si>
  <si>
    <t xml:space="preserve">STUD/TWO NUTS, ALL THREAD, 1.000-8UNRC-2A, 8 LG, STUD MATERIAL:A193-B7, NUT MATERIAL:A194-GR2H(SPH FACE), COATING PER VGS6.3.1.3.1 </t>
  </si>
  <si>
    <t xml:space="preserve">GRAYLOC CLAMP, 2PC 4BOLT, 5/E, A193-B7 (GMS2013) W/IMPACTS @ -46 DEG.C </t>
  </si>
  <si>
    <t>STUD/TWO NUTS, ALL THREAD, .875-9UNRC-2A, 7 LG, STUD MATERIAL:A193-B7, NUT MATERIAL:A194-GR2H (SPH FACE)</t>
  </si>
  <si>
    <t>Q301004</t>
  </si>
  <si>
    <t xml:space="preserve">STUD/TWO NUTS, ALL THREAD, 1.375-8UNR-2A, 17 LG, STUD MATERIAL:A193-B7, NUT MATERIAL:A194-GR2H (SPH FACE), COATING:PER VGS6.3.1.3.1 </t>
  </si>
  <si>
    <t xml:space="preserve">VG-SEAL HUB, BLIND, E31/T SEAL, TAPPED 9/16 HP, 400F MAX TEMP RATE. </t>
  </si>
  <si>
    <t xml:space="preserve">SCREW,CAP,SOC. HEAD, 0.500 -13UNRC-3A X 4.000 LG, ASTM A320 GR.L7, PHOSPHATE AND XYLAN COAT 1070 (HARDNESS RESTRICTION 34HRC MAX.) 
FULL CERTIFICATION AND TRACEABILITY REQUIRED </t>
  </si>
  <si>
    <t>Q301015</t>
  </si>
  <si>
    <t>A301115-41</t>
  </si>
  <si>
    <t>STUD W/ONE NUT, TAP END,PER VGS2.4.13, 
2.250-8UNR-2A X 2.250-8UNR-2A, 12.880 LG, STUD 
MATERIAL PER ASTM A320 GR L7, NUT MATERIAL PER 
ASTM A194 GR2HM, COATING PER VGS6.3.1.3.1</t>
  </si>
  <si>
    <t>Q301002</t>
  </si>
  <si>
    <t>195000-387</t>
  </si>
  <si>
    <t>O-RING, AS568A-387, 17.955 (NOM 18) ID, 0.210 (NOM 3/16) CS, MATERIAL PER VGS5.1010.1.1, NITRILE (NBR), 70 DURO A, API 6A, ISO 10423, API17D, PSL1-3</t>
  </si>
  <si>
    <t>O-RING, AS568A-121, 1.049 (NOM 1-1/16) ID, 0.103 (NOM 3/32) CS, MATERIAL PER VGS5.1010.1.1, NITRILE (NBR), 70 DURO A, API 6A, ISO 10423, API17D, PSL1-3</t>
  </si>
  <si>
    <t>195000-283</t>
  </si>
  <si>
    <t>O-RING, AS568A-283, 16.955 (NOM 17) ID, 0.139 (NOM 1/8) CS, MATERIAL PER VGS5.1010.1.1, NITRILE (NBR), 70 DURO A, API 6A, ISO 10423, API17D, PSL1-3</t>
  </si>
  <si>
    <t>195000-281</t>
  </si>
  <si>
    <t>O-RING, AS568A-281, 14.984 (NOM 15) ID, 0.139 (NOM 1/8) CS, MATERIAL PER VGS5.1010.1.1, NITRILE (NBR), 70 DURO A, API 6A, ISO 10423, API17D, PSL1-3</t>
  </si>
  <si>
    <t>195000-282</t>
  </si>
  <si>
    <t>282O-RING, AS568A-282, 15.955 (NOM 16) ID, 0.139 (NOM 1/8) CS, MATERIAL PER VGS5.1010.1.1, NITRILE (NBR), 70 DURO A, API 6A, ISO 10423, API17D, PSL1-3</t>
  </si>
  <si>
    <t>O-RING BACKUP, 121, 1.081 ID, 0.086 CS, 90 DURO, PER VGS5.1210.1</t>
  </si>
  <si>
    <t>PACKING PART,AMI, 3.000 OD X 2.250 ID X . LG,F/AMINE INHIBITOR SERVICE</t>
  </si>
  <si>
    <t>Q301024</t>
  </si>
  <si>
    <t>A270159-1</t>
  </si>
  <si>
    <t>SPRINGSELE SEAL, EXTERNAL, ELAST-O-LION 985 WITH TWO
316 STAINLESS STEEL ANTI-EXTRUSION SPRINGS.</t>
  </si>
  <si>
    <t>EUK 1506759</t>
  </si>
  <si>
    <t>A131522-1C35</t>
  </si>
  <si>
    <t xml:space="preserve">COMPOSITE BLOCK, VG-300FRNS, SPLIT AND SLAB GATE,2-1/16 7500 PSI MSP, 2-1/16 10M FLANGED OUTLET C/WT-SEAL AND FLAT GASKET, OTHER SIDE 2-1/16 10M </t>
  </si>
  <si>
    <t>EUK 1496221</t>
  </si>
  <si>
    <t>VALVE PART,GEAR OPER ASSY,MAN, 4.00 TO 1,ARR FOR  5.125 10M GRAYGATE
Painted per VGS 19.8.1, Light Grey Top Coat RAL 7035</t>
  </si>
  <si>
    <t>EUK 1544997</t>
  </si>
  <si>
    <t>50443G</t>
  </si>
  <si>
    <t>964 FOR ONE FROM GRAYLOC MARK UP 50%</t>
  </si>
  <si>
    <t>EUK 1463049</t>
  </si>
  <si>
    <t>H300884-24</t>
  </si>
  <si>
    <t>LIFTING EYES</t>
  </si>
  <si>
    <t>EUK 1554388</t>
  </si>
  <si>
    <t>201728-2</t>
  </si>
  <si>
    <t>SPICING SLEEVE</t>
  </si>
  <si>
    <t>GJ PROVIDED COST</t>
  </si>
  <si>
    <t>EUK 1546462</t>
  </si>
  <si>
    <t>H130151-17</t>
  </si>
  <si>
    <t>RING-SEAL,BNT, 3.664 ID,75K LOW ALLOY NACE,MOS2 CTD</t>
  </si>
  <si>
    <t>PACKING,STEM,CT,SSV-Q, 1.625 OD X 1.125 ID X</t>
  </si>
  <si>
    <t>H133530-2</t>
  </si>
  <si>
    <t>VALVE PART,SEAT SEAL ASSY,SSV-Q, 1-13/16 15000</t>
  </si>
  <si>
    <t>EUK 1481536</t>
  </si>
  <si>
    <t>RING GASKET,API BX-152,CARBON STEEL,ZINC PLATED,API MONOGRAM REQUIRED</t>
  </si>
  <si>
    <t>50443N</t>
  </si>
  <si>
    <t>GRAYLOC SEAL RING, ,137, ,AISI 630 NACE,PTFE CTD</t>
  </si>
  <si>
    <t>195000-447</t>
  </si>
  <si>
    <t>195000-460</t>
  </si>
  <si>
    <t>GRAYLOC SEAL RING, 223, AISI 4140-42 NACE,PTFE CTD</t>
  </si>
  <si>
    <t>EUK 1545782</t>
  </si>
  <si>
    <t>H71318-1</t>
  </si>
  <si>
    <t xml:space="preserve">CONNECTOR-WELLHEAD PART, NT-2, ACTUATION SCREW, 21-1/4  5000, </t>
  </si>
  <si>
    <t>EUK 1548380</t>
  </si>
  <si>
    <t>SEAL,CWC-BT, 8-5/8,1095 SPRING WIRE,HYCAR 70 DURO</t>
  </si>
  <si>
    <t>INJECTION FITTING,PLASTIC, 1/2 LP, 2/5M MODEL B ,18-8 SS</t>
  </si>
  <si>
    <t>39403G</t>
  </si>
  <si>
    <t>GRAYLOC SEAL RING, 42, 17-4PH,PTFE CTD</t>
  </si>
  <si>
    <t>STUD W/ONE NUT, TAP END,PER VGS2.4.13, 1.250-8UNR-2A X 1.250-8UNR-2A, 6.000 LG, STUD MATERIAL PER ASTM A193 GR B7, NUT MATERIAL PER ASTM A194 GR 2H, COATING PER VGS6.2.12.3, ASTM B633</t>
  </si>
  <si>
    <t>A124279-19</t>
  </si>
  <si>
    <t>ADAPTER, DETAIL/WELDMENT, FLG X WECO, 4-1/16 5M, W/SIZE 42 REC GRS, 3 INCH FIG 1502 BLANKING UNION W/ BLIND MALE SUB, 1/2 LP, FULL CLAD ALLOY 625 OVERLAY, REWORK P/N 162640</t>
  </si>
  <si>
    <t>GAUGE COCK,STRAIGHT FLOW, 1/2</t>
  </si>
  <si>
    <t>STUD W/ONE NUT, TAP END,PER VGS2.4.13, 1.500-8UNR-2A X 1.500-8UNR-2A, 7.000 LG, STUD MATERIAL PER ASTM A193 GR B7, NUT MATERIAL PER ASTM A194 GR 2H, COATING PER VGS6.2.10.5</t>
  </si>
  <si>
    <t>GRAYLOC SEAL RING, 52, AISI 630 NACE,PTFE CTD</t>
  </si>
  <si>
    <t>FLANGE,BLIND, 4-1/16 5M,W/SIZE 42 REC GRS,TYPE II LA PER GPS 840</t>
  </si>
  <si>
    <t>H139000-163</t>
  </si>
  <si>
    <t>VG-SEAL RING, 72,HIGH STRENGTH,17-4PH,PTFE CTD</t>
  </si>
  <si>
    <t>SEAL, NIPPLE, 7 OD X 5-1/8 ID X 3-3/8 LG, C/W TWO .275 CS 'O' RINGS, FOR USE WITH 5-1/8 5M &amp; 6.6M SPLIT TREES, 410SS,</t>
  </si>
  <si>
    <t>STUD W/ONE NUT, TAP END,PER VGS2.4.13, 1.375-8UNR-2A X 1.375-8UNR-2A, 7.000 LG, STUD MATERIAL PER ASTM A193 GR B7, NUT MATERIAL PER ASTM A194 GR 2H, COATING PER VGS6.2.12.3, ASTM B633</t>
  </si>
  <si>
    <t>STUD W/ONE NUT, TAP END,PER VGS2.4.13, 1.875-8UNR-2A X 1.875-8UNR-2A, 10.625 LG, STUD MATERIAL PER ASTM A193 GR B7, NUT MATERIAL PER ASTM A194 GR 2H, COATING PER ASTM B633</t>
  </si>
  <si>
    <t>GREASE FITTING,PGI, 1/2 LP,AISI 1215 ZINC PLT, F/TEST/BLEEDER,PLASTIC/GREASE INJECTION,WITH EXTENDED THREAD</t>
  </si>
  <si>
    <t>NAMEPLATE, DOUBLE-SIDED, SWE/FCE, 4.50 X 2.75 X 26 SWG, 18-8SS OR 316SS, FOR API REQUIREMENTS</t>
  </si>
  <si>
    <t>NAMEPLATE,GRAYSAFE,WITH VETCO GRAY LOGO,316L SS</t>
  </si>
  <si>
    <t>A124279-10</t>
  </si>
  <si>
    <t>VALVE PART, GRAYGATE ,ROUGHOUT, COMPOSITE 0-1-2, 5-1/8 5M, D, 7-1/16 5M STD BTM W/SIZE 72 REC GRS AND ARR FOR SEAL NIPPLE, 5-1/8 5M STD TOP W/SIZE 52 REC GRS, TWO 4-3/16 5M WINGS, TWO 4-1/16 5M STD OUTS AT 45 DEG W/SIZE 42 REC GRS, W/ FULL OVERLAY ALLOY 625</t>
  </si>
  <si>
    <t>-</t>
  </si>
  <si>
    <t>VALVE PART,GRAYGATE EXPANDER,SINGLE WEDGE, 5-1/8 5M,D, 410SS NACE, ARR FOR ROUND CAVITY</t>
  </si>
  <si>
    <t>RING-SEAL,BNT, 7.750 ID, ,AISI 630 NACE MOS2 CTD</t>
  </si>
  <si>
    <t>VALVE PART,GRAYGATE BONNET,MANUAL, 5-3/16 5M,D1 AISI 410SS,ARR FOR LIMITORQUE OPERATOR,PER GPS 840</t>
  </si>
  <si>
    <t>INJECTION FITTING,STYLE D, 1/8 LP CONNECTION, AISI 630 SS NACE, W/112 O-RING 70 DURO HNBR</t>
  </si>
  <si>
    <t>20641G</t>
  </si>
  <si>
    <t>STUD W/ONE NUT, TAP END,PER VGS2.4.13, 1.625-8UNR-2A X 1.625-8UNR-2A, 7.750 LG, STUD MATERIAL PER ASTM A193 GRB7M, NUT MATERIAL PER ASTM A194 GR2HM, COATING PER VGS6.2.12.3, ASTM B633</t>
  </si>
  <si>
    <t>A125915</t>
  </si>
  <si>
    <t>PACKING SET,STEM,D1.3,POLYPAK,CARBOX NITRILE COMPOUND #N4263,W/TEFLON SPACER</t>
  </si>
  <si>
    <t>112294G</t>
  </si>
  <si>
    <t>VALVE PART,GRAYGATE,PKG GLAND, D1.3,100K LA</t>
  </si>
  <si>
    <t>BEARING,THRUST,TIMKEN,T144W, 2.6250 OD X 1.4470 I D X 0.766 WTH</t>
  </si>
  <si>
    <t>VALVE PART,GRAYGATE,SPLIT RING,D1.3,100K LA</t>
  </si>
  <si>
    <t>195000-236</t>
  </si>
  <si>
    <t>O-RING, AS568A-236, 3.234 (NOM 3-1/4) ID, 0.139 (NOM 1/8) CS, MATERIAL PER VGS5.1010.1.1, NITRILE (NBR), 70 DURO A, API 6A, ISO 10423, API17D, PSL1-3</t>
  </si>
  <si>
    <t>113157G</t>
  </si>
  <si>
    <t>VALVE PART, GRAYGATE, BNT GLAND, D1.3, CARBON STEEL, MOLYBDENUM DISULFIDE COATED</t>
  </si>
  <si>
    <t>VALVE PART,GRAYGATE,STEM BUSHING,D1.3,NYLON MC901</t>
  </si>
  <si>
    <t>VALVE PART,GRAYGATE,ADAPTER,LIMITORQUE VBR-16, 4- 1/16 10M,MOD D, 5-15/16 LG,CS</t>
  </si>
  <si>
    <t>VALVE PART,GRAYGATE,DRIVE HUB,LIMITORQUE, 5-3/1L 5M,D,ARR FOR VBR 16 X 15/16 SQUARE DRIVE,4140</t>
  </si>
  <si>
    <t>WASHER, 2.000 OD .812 ID .148 THK, .750 ASA TYPE A SERIES W,CS</t>
  </si>
  <si>
    <t>NUT,HEX, .750-10,UNC -2B,A194-2H GRAY P/N</t>
  </si>
  <si>
    <t>A131286-3</t>
  </si>
  <si>
    <t>VALVE PART,GEAR OPER ASSY,MAN, 4.00 TO 1,ARR FOR 5.188 5M GRAYGATE</t>
  </si>
  <si>
    <t>CAP SCREW, SOCKET HEAD (1960 SERIES), .500-13UNRC-3A X 1.250 LG, MATL PER=ASTM A574, COAT PER=PLAIN - NOT COATED</t>
  </si>
  <si>
    <t>SCREW,SOCKET HD CAP, 3/4-10UNRC-3A X 1-3/4 LG,A574</t>
  </si>
  <si>
    <t>SPRING,COMP COIL, .812 OD X .135 WIRE, 3.125 LGTH, 13 ACTIVE,INCONEL X-750</t>
  </si>
  <si>
    <t>VALVE PART,GRAYGATE BONNET ASSY,ACTUATOR, 5.187 5M,D, C TRIM,ARR FOR RHA-60WLS,SPECIAL F/ 5.187 WIRELINE</t>
  </si>
  <si>
    <t>ACTUATOR PART,GRAYSAFE,PART,SPRING RETAINER PLATE,LOWER,RHA-60WLS</t>
  </si>
  <si>
    <t>A133086-2</t>
  </si>
  <si>
    <t>ACTUATOR PART,GRAYSAFE,HOUSING,RHA-60WLS</t>
  </si>
  <si>
    <t>SPRING,VOLUTE,F/RHA-60WLS,OPERATOR,PER VGS 12.5.5 ADDENDA F</t>
  </si>
  <si>
    <t>CAP SCREW, HEX HEAD, .375-16UNRC-2A X 1.500 LG, MATL PER=SAE GR 5, COAT PER=ZINC</t>
  </si>
  <si>
    <t>SWITCH,LIMIT,0.750 NPT,(OUTLET,INLET,EXHAUST),MS, PNEUMATICALLY OPERATED FOR RHA 60 AND 60 WLS HYDRAULIC ACTUATOR</t>
  </si>
  <si>
    <t>PACKING PART,PRESSURE RING,POLYPAK SEAL, 6 OD X 5-1/2 ID,</t>
  </si>
  <si>
    <t>ACTUATOR PART,GRAYSAFE,PART,WEAR RING, 6 OD X 5-1/2 ID X 1/8 THK,AL BRONZE,FOR RHA-60</t>
  </si>
  <si>
    <t>RING-SNAP,TRUARC,5304-37, ,CS</t>
  </si>
  <si>
    <t>WASHER, FLAT, .375 NOM, .406 ID X 1.000 OD X .083 THK, TYPE A, WIDE, CS</t>
  </si>
  <si>
    <t>A130878-3</t>
  </si>
  <si>
    <t>SWITCH PART, INDICATOR ROD, HORIZONTAL, FOR RHA 60WLS, HYDRAULIC ACTUATOR,CS</t>
  </si>
  <si>
    <t>ACTUATOR PART, GRAYSAFE, ACCY, VERTICAL POSITION INDICATOR, RHA-35, VGS5.244.1.1</t>
  </si>
  <si>
    <t>195003-206</t>
  </si>
  <si>
    <t>O-RING, AS568A-206, 0.484 (NOM 1/2) ID, 0.139 (NOM 1/8) CS, MATERIAL PER VGS5.1010.2.3, PEROXIDE CURED NITRILE, 90 DURO A, API 6A, API 17D, PSL1-3</t>
  </si>
  <si>
    <t>ACTUATOR PART, GRAYSAFE, ACCY, VERTICAL POSITION INDICATOR ROD, RHA-60, STAINLESS STEEL</t>
  </si>
  <si>
    <t>MISCELLANEOUS,RETAINER RING, 1/4 SQ X 16-7/8 ID,FOR RHA-60WLS,AISI 5160H</t>
  </si>
  <si>
    <t>ACTUATOR PART,GRAYSAFE,PART,SPRING RETAINER PLATE,UPPER,RHA-60</t>
  </si>
  <si>
    <t>ACTUATOR PART, GRAYSAFE PART, ALIGNMENT RING, INDICATOR STEM, RHA-60</t>
  </si>
  <si>
    <t>RING-SNAP,EXT, 7.500 SHAFT DIA, 0.067 X 7.313 GRV DIM,SS SPIROLOX # US-750-S</t>
  </si>
  <si>
    <t>ACTUATOR PART,GRAYSAFE PART,CYLINDER,RHA-60</t>
  </si>
  <si>
    <t>A133087-1</t>
  </si>
  <si>
    <t>ACTUATOR PART, GRAYSAFE, PISTON, RHA 60</t>
  </si>
  <si>
    <t>ACTUATOR PART, GRAYSAFE, EUTECTIC WASHER, 9.890 OD X 8.516 ID X .156 THK, MELTING TEMP 355 DEG F (177 DEG C)PER SPECIFICATION VGS5.646.1.2, RHA 60/60WLS</t>
  </si>
  <si>
    <t>ACTUATOR PART,GRAYSAFE,PISTON RETAINER RING,RHA-60 ,ARR FOR EUTECTIC MATERIAL RELEASE,LA</t>
  </si>
  <si>
    <t>195003-262</t>
  </si>
  <si>
    <t>O-RING, AS568A-262, 6.984 (NOM 7) ID, 0.139 (NOM 1/8) CS, MATERIAL PER VGS5.1010.2.3, PEROXIDE CURED NITRILE, 90 DURO A, API 6A, API 17D, PSL1-3</t>
  </si>
  <si>
    <t>195327-186</t>
  </si>
  <si>
    <t>O-RING BACKUP,MOULDED. 262, 7.018 ID, 0.118 CS, BUNA-N,90 DURO, PER VGS5.1210.1.1</t>
  </si>
  <si>
    <t>ACTUATOR PART,END CAP,RHA-60,TO SUIT PISTON W/7.500-8UN THD,TYPE III,LA</t>
  </si>
  <si>
    <t>195000-269</t>
  </si>
  <si>
    <t>O-RING, AS568A-269, 8.734 (NOM 8-3/4) ID, 0.139 (NOM 1/8) CS, MATERIAL PER VGS5.1010.1.1, NITRILE (NBR), 70 DURO A, API 6A, ISO 10423, API17D, PSL1-3</t>
  </si>
  <si>
    <t>A131095-5</t>
  </si>
  <si>
    <t>VALVE PART, GRAYGATE, GATE, MANUAL ASSEMBLY, 4-3/16, 3000/5000 PSI MSP, MODEL D, 410SS NACE, TUNGSTEN CARBIDE COATED.</t>
  </si>
  <si>
    <t>VALVE PART,GRAYGATE,DRIVE BUSHING,DB- 9L, 1-1/8-6ACME LH MOD CENT THD,410SS NACE</t>
  </si>
  <si>
    <t>A124279-21</t>
  </si>
  <si>
    <t>VALVE PART, GRAYGATE, BONNET, BODY, MANUAL, 4-3/16 5000 PSI MWP, MODEL D, FULL CLAD OVERLAY ALLOY 625, LA 4130 60K</t>
  </si>
  <si>
    <t>VALVE PART,GRAYGATE EXPANDER,SINGLE WEDGE, 4-3/165M,D, 410SS NACE,ARR FOR TRUE ROUND CAVITY</t>
  </si>
  <si>
    <t>RING-SEAL, BNT, 6.438 ID, 410SS, NACE CAD PLT NOTE: DUE TO ENVIRONMENTAL ISSUES WITH CAD PLATE, IT IS ACCEPTABLE TO USE MOS2 COATING PER VGS 6.3.3, AS AN ALTERNATIVE</t>
  </si>
  <si>
    <t>VALVE PART,GRAYGATE,STEM,MANUAL, 4-3/16 3/5M,D, 1-1/8-6 ACME LH MOD CENT THD,AISI 630SS NACE</t>
  </si>
  <si>
    <t>STUD W/ONE NUT, TAP END,PER VGS2.4.13, 1.250-8UNR-2A X 1.250-8UNR-2A, 6.750 LG, STUD MATERIAL PER ASTM A193 GRB7M, NUT MATERIAL PER ASTM A194 GR2HM, COATING PER VGS6.2.12.3, ASTM B633</t>
  </si>
  <si>
    <t>HANDWHEEL, 20.00 DIA,MODEL D, .875 TAPER,ASTM A216 GR WCB</t>
  </si>
  <si>
    <t>A930257-6</t>
  </si>
  <si>
    <t>VALVE PART, GRAYGATE SEAT ASSY, 5-1/8, 5M, MODEL D, 410SS, TUNGSTEN CARBIDE COATED, ARR FOR TRUE ROUND CAVITY.</t>
  </si>
  <si>
    <t>VALVE PART,GRAYGATE,DRIVE BUSHING,DB-10, 1.250-6 ACME LEFT HAND MODIFIED CENT THREAD, TYPE III 410 SS NACE</t>
  </si>
  <si>
    <t>A124279-17</t>
  </si>
  <si>
    <t>VALVE PART, GRAYGATE, BONNET, BODY, MANUAL, 5-3/16 5M, MODEL D, ARR FOR FULL CLAD OVERLAY ALLOY 625, LA 4130 60K NACE</t>
  </si>
  <si>
    <t>VALVE PART,GRAYGATE,STEM,MANUAL, 5-3/16 5M,D, 1-1/4-6 ACME LH MOD CENT THD,AISI 630SS NACE</t>
  </si>
  <si>
    <t>HANDWHEEL,24 DIA,MODEL D,7/8 TAPER,ASTM A216 GR WCB</t>
  </si>
  <si>
    <t>A124279-13</t>
  </si>
  <si>
    <t>VALVE PART, GRAYGATE, BONNET ASSEMBLY, ACTUATOR, 4-3/16 5M, MODEL D, ARR F/RHA-48</t>
  </si>
  <si>
    <t>MISCELLANEOUS,RETAINER RING, 1/4 SQ X 12-1/8 ID,FOR RHA-48,AISI 5160H ALTERNATIVE MATERIAL: BS5216 HS3</t>
  </si>
  <si>
    <t>SWITCH,LIMIT,0.750 NPT,(OUTLET,INLET,EXHAUST),MS, PNEUMATICALLY OPERATED FOR RHA 48 HYDRAULIC ACTUATOR</t>
  </si>
  <si>
    <t>A130878-1</t>
  </si>
  <si>
    <t>SWITCH PART, INDICATOR ROD, HORIZONTAL, FOR RHA 48HYDRAULIC ACTUATOR,CS</t>
  </si>
  <si>
    <t>ACTUATOR PART,GRAYSAFE,ACCY,VERTICAL POSITION INDICATOR ROD,RHA-48</t>
  </si>
  <si>
    <t>SPRING,VOLUTE,F/RHA-48 OPERATOR,PER VGS 12.5.5 ADDENDA C</t>
  </si>
  <si>
    <t>RING-SNAP,SPIRALOX,EXT,US-600-S, 6.000 SHAFT DIA, .067 X 5.850 GRV DIM,SS</t>
  </si>
  <si>
    <t>PACKING PART,PRESSURE RING,POLYPAK SEAL, 4-3/4 OD X 4-1/4 ID,</t>
  </si>
  <si>
    <t>ACTUATOR PART,GRAYSAFE,PART,WEAR RING, 4-3/4 OD X 4-1/4 ID X 1/8 THK,AL BRONZE,FOR RHA-48</t>
  </si>
  <si>
    <t>195000-244</t>
  </si>
  <si>
    <t>O-RING, AS568A-244, 4.234 (NOM 4-1/4) ID, 0.139 (NOM 1/8) CS, MATERIAL PER VGS5.1010.1.1, NITRILE (NBR), 70 DURO A, API 6A, ISO 10423, API17D, PSL1-3</t>
  </si>
  <si>
    <t>195327-168</t>
  </si>
  <si>
    <t>O-RING BACKUP,MOULDED, 244, 4.256 ID, 0.118 CS, NITRILE, 90 DURO PER VGS5.1210.1.1</t>
  </si>
  <si>
    <t>ACTUATOR PART,GRAYSAFE,PART,END CAP,RHA-48</t>
  </si>
  <si>
    <t>ADAPTER, OTIS LUBRICATOR, 5-1/8 5M, 5-1/8 5M FLG BTM, W/GRAYLOC 52 RING SEAT, 9"-4ACME QUICK UNION TOP WITH BLIND CAP 1/2" NPT TAPPED &amp; C/W 5/8" UNC LIFT EYES &amp; CERTS, TYPE II LA PER GPS 840 (PER SI289)</t>
  </si>
  <si>
    <t>R131107-3</t>
  </si>
  <si>
    <t>PLUG,FOR 1/2" LP THD, 1-3/8-8UN-2A THD</t>
  </si>
  <si>
    <t>R300431-1</t>
  </si>
  <si>
    <t>WIRE,WELDING,SPOOLED,ALLOY 625, .047 INCH (1.2MM) DIA, BARE WIRE,MUST CONFORM TO ASME SECTION II PART C SFA5.14CLASS ERNICRMO-3 AND VGS5.930.4, CERTS REQUIRED PER MATERIAL SPEC UPON DELIVERY. DENSITY = 0.315 LB/CUBIC INCH</t>
  </si>
  <si>
    <t>EUK 1508441</t>
  </si>
  <si>
    <t>A130875-1</t>
  </si>
  <si>
    <t>SWITCH PART, HOUSING SEAL,PNEUMATIC , BUNAN 70 DURO</t>
  </si>
  <si>
    <t>195063-2</t>
  </si>
  <si>
    <t>PLUG,HEX HEAD,  .250  MNPT, ASTM A105,DIMENSIONS PER ANSI B16.11  VETCO P/N</t>
  </si>
  <si>
    <t>193382-2</t>
  </si>
  <si>
    <t>RAW-TBG, POLYETHYLENE, 3/16 OD X 1/8 ID, LOW DENSITY POLYETHYLENE, COLOUR NATURAL (WHITE)</t>
  </si>
  <si>
    <t>200578-4</t>
  </si>
  <si>
    <t>ELBOW, 90DEG. MALE, .188 OD, .125 MALE PIPE SIZE</t>
  </si>
  <si>
    <t>200423-3</t>
  </si>
  <si>
    <t>RETAINING STRAP,RELEASABLE TIE, 12 INCH BUNDLE    CAPACITY (40 INCHES LG),EXTRA HEAVY,NYLON     PANDUIT #PRT12EH-CO</t>
  </si>
  <si>
    <t>Q300995</t>
  </si>
  <si>
    <t>A245622-1</t>
  </si>
  <si>
    <t>VALVE PURCHASED PART, FITTING, 3IN NPT PIPE PLUG, CAST IRON</t>
  </si>
  <si>
    <t>(based on min order qty of 5)</t>
  </si>
  <si>
    <t>EUK 1510411</t>
  </si>
  <si>
    <t>A931584-3</t>
  </si>
  <si>
    <t>KIT, ANNULUS UPGRADE, C SECTION, VG-300,2-1/16, 15000 PSI MWP, EE TRIM, 400F MAX SERVICE TEMPERATURE.</t>
  </si>
  <si>
    <t>Q301040</t>
  </si>
  <si>
    <t>CASING HGR PART,WE-HL,TJ COMPRESSION SEAL, 13-5/8 X 10-3/4,VITON PER VGS5.1112.2.1 WITH PEEK</t>
  </si>
  <si>
    <t>EUK 1551082</t>
  </si>
  <si>
    <t>A301115-25</t>
  </si>
  <si>
    <t>STUD/ONE NUT, TAP END, .875-9UNRC-2A, 4.5 LG, STUD MATERIAL:A320-L7, NUT MATERIAL:A194 GR2HM, COAT PER VGS6.3.1.3.1</t>
  </si>
  <si>
    <t xml:space="preserve">NAMEPLATE, DOUBLE-SIDED, SWE/FCE, 4.50 X 2.75 X 26SWG, 18-8SS OR 316SS, FOR API REQUIREMENTS
</t>
  </si>
  <si>
    <t>SEAL,RING,DOUBLE CHECK VALVESPARE PART FOR P/N A301314-1</t>
  </si>
  <si>
    <t>A70860-4</t>
  </si>
  <si>
    <t xml:space="preserve">CONTROL LINE PART,C-77,BODY, 0.250 NOM,LA,BOLT ONBLANKING CAP,A/F 9/16 BY 3/16 HP AUTOCLAVE
</t>
  </si>
  <si>
    <t>GREASE FITTING, GSP, 1/2 LP, 316SS NACE MR-01-75,FOR TEST/BLEEDER, PLASTIC/GREASE INJECTION, WITHEXTENDED THREAD FOR WET AND GAS SERVICE PRECISION  GENERAL A1-521-C2 FOR WET AND GAS SERVICE</t>
  </si>
  <si>
    <t>H72112-2</t>
  </si>
  <si>
    <t>INJECTION FITTING,HP BLEEDER PLUG AND GLAND ASSEMBLY, 1-5/8-8UN-2A,  1-1/8-12UNF-2A GSP 20000 PSI MSP HP SEALANT FITTING,AISI 316SS ANNEALED NACE ,FOR WET AND GAS SERVICE</t>
  </si>
  <si>
    <t>191055-17</t>
  </si>
  <si>
    <t>DRIVE SCREW, ROUND HEAD,DRIVE-U SIZE 2  X 0.250 LG,MATL PER=18-8,COAT PER=PLAIN - NOT COATED</t>
  </si>
  <si>
    <t>O-RING, AS568A-447, 8.975 (NOM 9) ID, 0.275 (NOM 1/4) CS, MATERIAL PER VGS5.1010.1.1, NITRILE (NBR), 70 DURO A, API 6A, ISO 10423, API17D, PSL1-3</t>
  </si>
  <si>
    <t>51235N</t>
  </si>
  <si>
    <t>GRAYLOC SEAL RING, 14, AISI 630 NACE,PTFE CTD</t>
  </si>
  <si>
    <t>EUK 1458925</t>
  </si>
  <si>
    <t>201200-404</t>
  </si>
  <si>
    <t>NTS BOX PROTECTOR</t>
  </si>
  <si>
    <t>COST £228.90</t>
  </si>
  <si>
    <t>EUK 1556421</t>
  </si>
  <si>
    <t>SEAL, ASSEMBLY, CBT, 10-3/4, ARR FOR TEST PORT,  C/W ENERGISING RING FOR HANGER NECK.</t>
  </si>
  <si>
    <t>A73235-2</t>
  </si>
  <si>
    <t xml:space="preserve">SEAL,ASSEMBLY,CBT DUAL SEAL,10-3/4,ARR FOR TEST PO, RT,C/W ENERGISING RING,FOR CASING </t>
  </si>
  <si>
    <t>EUK 1314058</t>
  </si>
  <si>
    <t>371144 REF</t>
  </si>
  <si>
    <t>VLV,WG,2200T,2-1/16 10M FE BB (6A PU BB PSL3G PR2) 6FA</t>
  </si>
  <si>
    <t>includes design engineering</t>
  </si>
  <si>
    <t>EUK 1510359</t>
  </si>
  <si>
    <t>Oring</t>
  </si>
  <si>
    <t>EUK 1488960</t>
  </si>
  <si>
    <t>EUK1550141</t>
  </si>
  <si>
    <t>A300109-761</t>
  </si>
  <si>
    <t>POLYESTER LASHING, LC2000DAN</t>
  </si>
  <si>
    <t>251098-1</t>
  </si>
  <si>
    <t>CLIP,GRATING</t>
  </si>
  <si>
    <t>SPLICING SLEEVE</t>
  </si>
  <si>
    <t>H300025-20</t>
  </si>
  <si>
    <t>SWIVEL HOIST RING,  .750-10U</t>
  </si>
  <si>
    <t>A300110-36</t>
  </si>
  <si>
    <t>SHACKLE, G-2130 3/4 IN MOM S</t>
  </si>
  <si>
    <t>A931212-3</t>
  </si>
  <si>
    <t>SWIVEL HOIST</t>
  </si>
  <si>
    <t>EUK 1556220</t>
  </si>
  <si>
    <t xml:space="preserve">TBGHD,WG,TOTAL,5-1/8,13-5/8 10M STD X 13 -5/8 10M, W/4 2-1/16 10M FP AND 3 1-13/16 10M FP, PETROWELL CONCENTRIC HANGER PREP, WEATHERFORD WIRELINE BPV PREP AND VETCO GRAY BT SECSEAL PREP AND METAL-FLEX EXTENDED NECK PROFILE,6A-PU-HH-3-2 </t>
  </si>
  <si>
    <t xml:space="preserve">VLV,WG,2200T,2-1/16 10M FE BB (6A PU BB PSL3G PR2) 6FA </t>
  </si>
  <si>
    <t>VLV/ACT,WG,2200,2-1/16 10M FE BB (6AV PU BB PSL3G PR2) BI-DIRECTIONAL W/BARBER HYDRAULIC ACT RA-3-11 6FA</t>
  </si>
  <si>
    <t>TBE</t>
  </si>
  <si>
    <t>2-1/16" 10,000 BX152 4 STUDDED CROSS BLOCK, C/W 2 OFF 1/2" NPT PORTED BLIND FLANGES WITH CHECK VALVES FITTED, MAT`L AISI8630 ALLOY STEEL API-6A/75KBX152 RINGJOINTS GRADE 316 ST/STL BUILT IN ACCORDANCE WITH API-6A PSL-3 PRSTU-DD 2-1/16" BORE, 10,000 PSI MAX WORKING PRESSURE TSA COATED</t>
  </si>
  <si>
    <t xml:space="preserve">ASSEMBLY, WECO BLOCK 4WAY 2-1/16" C/W BLIND FLANGES, CONSISTING OF:
1 X CROSSOVER, FLANGE, 2-1/16" 10K x 2" 1502 Female BX-152 4.72" Long c/w 1/2" NPT Male Blind &amp; Wing Nut,  Supplied with all Studs &amp; Nuts B7/2H Hot Spun Galvanised (p/no: 34983)and circlips (p/no: 152208) C/w Lip Seal 2" 1502 C/w CRA Anti-Extrusion Ring FPM Spec 4090 Fire Test H2S, ESR-CGL-WECO-02. 1 X BLOCK, 4 WAY 2-1/16" 10K BX152 C/W BLIND FLANGES X 2.
</t>
  </si>
  <si>
    <t>EUK 1508564</t>
  </si>
  <si>
    <t>PLUG, .375 TUBE, SS</t>
  </si>
  <si>
    <t>Q</t>
  </si>
  <si>
    <t>A72841-1</t>
  </si>
  <si>
    <t xml:space="preserve">SEAL,ASSEMBLY,CB SEAL,5-3/4 , HANGER NECK,C/W SUPPORT RING  </t>
  </si>
  <si>
    <t>NA</t>
  </si>
  <si>
    <t>one off urgent supply from Chevron</t>
  </si>
  <si>
    <t>EUK 1563126</t>
  </si>
  <si>
    <t>A73257-1</t>
  </si>
  <si>
    <t>SEAL, PART, CBT, ENERGIZING RING, 10-3/4, NACE</t>
  </si>
  <si>
    <t>A73258-3</t>
  </si>
  <si>
    <t>SEAL, CBT, RING, 10-3/4, CARBON STEEL WITH TIN INDIUM INLAY, FOR 10.753 TO 10.701 CASING OD</t>
  </si>
  <si>
    <t>Q301070</t>
  </si>
  <si>
    <t>CUP,TESTER,TYPE F, 13-3/8 CASING, 48-61 LB/FT WT RANGE, 109.5 SQ-IN CUP PRESSURE AREA, RUBBER,CAMERON IRON WORKS 30579-2</t>
  </si>
  <si>
    <t>H70843-32</t>
  </si>
  <si>
    <t>O-RING, , .500 X 10.625 X 9.625,NITRILE,70 DURO PER VGS5.1110.1.1</t>
  </si>
  <si>
    <t>O-RING, AS568A-451, 10.975 (NOM 11) ID, 0.275 (NOM 1/4) CS, MATERIAL PER VGS5.1010.1.1, NITRILE (NBR), 70 DURO A, API 6A, ISO 10423, API17D, PSL1-3</t>
  </si>
  <si>
    <t>O-RING, AS568A-110, 0.362 (NOM 3/8) ID, 0.103 (NOM 3/32) CS, MATERIAL PER VGS5.1010.1.1, NITRILE (NBR), 70 DURO A, API 6A, ISO 10423, API17D, PSL1-3</t>
  </si>
  <si>
    <t>A930664-2</t>
  </si>
  <si>
    <t>CONTROL LINE PART, CONNECTOR ASSY, 1/4, ARRANGED FOR CONTINUOUS CONTROL LINE, INCONEL 718</t>
  </si>
  <si>
    <t>SEAL,RING,DOUBLE CHECK VALVESPARE PART FOR P/N A301314-1 (MIN ORDER 10)</t>
  </si>
  <si>
    <t>Q301079</t>
  </si>
  <si>
    <t>Q301083</t>
  </si>
  <si>
    <t>CONTROL LINE PART, CONNECTOR ASSY, 1/4, ARRANGED FOR
CONTINUOUS CONTROL LINE,INCONEL 718.</t>
  </si>
  <si>
    <t>GLAND, .562 TUBE, SS.</t>
  </si>
  <si>
    <t>GRAYLOC HUB, BLIND, XG-GR42/56, 5-1/2 OAL, NACE, C/W ONE 9/16 HP AND TWO DOUBLE TEST PORTS INCONEL CLAD SEAL AREAS, 400F MAX TEMP RATE</t>
  </si>
  <si>
    <t>O-RING, AS568A-449, 9.975 (NOM 10) ID, 0.275 (NOM 1/4) CS, MATERIAL
PER VGS5.1010.1.1, NITRILE (NBR), 70 DURO A, API 6A, ISO 10423,
API17D, PSL1-3</t>
  </si>
  <si>
    <t>PACKING ASSEMBLY, HIGH TEMP, GRAPHITE, 0.687 OD X 0.250 ID X 1
LG, ARR FOR 1/4 CONT LINE OUTLET.</t>
  </si>
  <si>
    <t>RING-SEAL,THERMALOK T, 2-1/16, MODIFIED, WITH EXTENDED RIB,
ALLOY 718 NACE, SILVER COATED</t>
  </si>
  <si>
    <t>EUK 1563247</t>
  </si>
  <si>
    <t>CASING HANGER, AMH-2H, ADJUSTABLE,20-1/8 X 14, 14 82.5 FT-LB VAM TOP-KB BOX BOTTOM,15-1/4-4TPI STUB ACME LH PIN TOP, 8 ADJUSTMENT,AISI 8630.</t>
  </si>
  <si>
    <t xml:space="preserve">SEAL,MS-T,20.12 BORE X 17.25 HSG. OD,NON-STD
</t>
  </si>
  <si>
    <t xml:space="preserve">CASING SPOOL UNIT, HL, 14, 21-1/4 5000 NT-2 BOXBOTTOM (THREADED COLLAR), 13-5/8 15000 NT-2 PINTOP (DOWN RATED TO 10000), TWO 2-1/16 10000 6BX STUDDED OUTLETS WITH HP VR, 80K LA NACE,223 AND 137 VG SEAL RINGS, ARR FOR HPMONITOR PORT, WITH 17.311 DEEP HL EXTREME SERVICETOP BOWL
</t>
  </si>
  <si>
    <t>A279921-1B47</t>
  </si>
  <si>
    <t xml:space="preserve">CASING HANGER ASSY, FLUTED MANDREL, 13-1/2 X 10-3/4, 10-3/4 110.2 LB/FT VAM HP BOX BTM,11-1/4 4-TPI STUB ACME (LH) PIN TOP,ARR FOR MS-1 SEAL, ALLOY 718.
</t>
  </si>
  <si>
    <t>A73236-1</t>
  </si>
  <si>
    <t xml:space="preserve">CASING BONNET,HL-CB,COMPRESSION SET, 13-5/8 X 10-3/4, 15,000 PSI MSP, ARRANGED FOR NT-2CONNECTOR, 75K LOW ALLOY NACE
</t>
  </si>
  <si>
    <t xml:space="preserve">SEAL,MS-T,13.50 BORE X 12.00 HGR. OD.,NON-STD
</t>
  </si>
  <si>
    <t>Q301087</t>
  </si>
  <si>
    <t>A300168-5</t>
  </si>
  <si>
    <t>GREASE,SUPPLIED IN 12.5 KG.DRUMS,DRUMS TO BE WHITEAND MARKED AS FOLLOWS:VETCO GRAY (LOGO),CM VALVE COMPOUND,VG P/N A300168-5</t>
  </si>
  <si>
    <t>Q301088</t>
  </si>
  <si>
    <t>O-RING, AS568A-161, 5.487 (NOM 5-1/2) ID, 0.103 (NOM 3/32) CS, MATERIAL PER VGS5.1010.1.1, NITRILE (NBR), 70 DURO A, API 6A, ISO 10423, API17D, PSL1-3</t>
  </si>
  <si>
    <t>O-RING,MOULDED,#438, 6.225 ID, 0.275 C/S,VITON GF 70 DURO,TOLERENCE PER AS-568</t>
  </si>
  <si>
    <t>INJECTION FITTING PART,CAP, 1/2 LP, 304SS ANNEALED NACE</t>
  </si>
  <si>
    <t>STUD W/ONE NUT, TAP END,PER VGS2.4.13, .875-9UNRC-2A X .875-9UNRC-2A, 4.250 LG, STUD MATERIAL PER ASTM A193 GR B7, NUT MATERIAL PER ASTM A194 GR 2H, COATING PER VGS6.2.12.3, ASTM B633</t>
  </si>
  <si>
    <t>EUK 1563427</t>
  </si>
  <si>
    <t>5% discount off this sell price - £11079.54</t>
  </si>
  <si>
    <t>CASING HANGER, AMH-2H, ADJUSTABLE,20-1/8 X 14, 14 82.5 FT-LB VAM TOP-KB BOX BOTTOM,15-1/4-4TPI STUB ACME LH PIN TOP, 8 ADJUSTMENT,AISI 8630</t>
  </si>
  <si>
    <t>5% discount off this sell price - £29808.07</t>
  </si>
  <si>
    <t>5% discount off this sell price - £10536.83</t>
  </si>
  <si>
    <t>5% discount off this sell price - £9544.10</t>
  </si>
  <si>
    <t>Q301092</t>
  </si>
  <si>
    <t>EUK 1571830</t>
  </si>
  <si>
    <t>EUK 1561425</t>
  </si>
  <si>
    <t>SEAL, ASSEMBLY, CB SEAL, 5-3/4, HANGER NECK, C/W SUPPORT RING, FOR 450F SERVICE.</t>
  </si>
  <si>
    <t>A165913-1B47</t>
  </si>
  <si>
    <t>ADAPTER, SPOOL, SIZE E31 X 20 HUB X 2-1/16 15,000 PSI API FLANGE, INCONEL CLAD SEAL AREAS, 400F MAX TEMP SERVICE</t>
  </si>
  <si>
    <t>EUK 1566292</t>
  </si>
  <si>
    <t>51621G</t>
  </si>
  <si>
    <t>Grayloc Seal ring size 210</t>
  </si>
  <si>
    <t>Grayloc Seal ring size 137</t>
  </si>
  <si>
    <t>Grayloc Seal ring size 52</t>
  </si>
  <si>
    <t>EUK 1567701</t>
  </si>
  <si>
    <t>A71026-6</t>
  </si>
  <si>
    <t xml:space="preserve">FLANGE,BLIND, 2-1/16 10M 6BX, 1/2 LP,80K LA 
NACEVGS 5.112.1.115 </t>
  </si>
  <si>
    <t>A90052-9B47</t>
  </si>
  <si>
    <t xml:space="preserve">VG HUB, BLIND, B20, W/1/2 LP TAP, 60K 4130 NACE, 
350F MAX TEMP. </t>
  </si>
  <si>
    <t xml:space="preserve">GRAYLOC HUB, BLIND, GRAYLOC E20,
TAPPED 9/16 HP, 400F MAX TEMP RATE. </t>
  </si>
  <si>
    <t>Q301107</t>
  </si>
  <si>
    <t>5GREASE FITTING, DOUBLE CHECK VALVE, UNS S31803 OUTER FITTING, UNS S31803 NIFLOR COATED INNER FITTING, MR-01-75, FOR TEST/BLEEDER, PLASTIC/GREASE INJ.</t>
  </si>
  <si>
    <t>EUK 1577366</t>
  </si>
  <si>
    <t>Q301108</t>
  </si>
  <si>
    <t>A222628-1</t>
  </si>
  <si>
    <t>VG SEAL RING, 42R5500T1094, ALLOY 718, TEFLON CTD</t>
  </si>
  <si>
    <t>A222628-2</t>
  </si>
  <si>
    <t>VG-SEAL RING, 56, ALLOY 718, TEFLON CTD.</t>
  </si>
  <si>
    <t>H139000-56</t>
  </si>
  <si>
    <t>VG-SEAL RING, 20, HIGH STRENGTH, INCONEL X 750, TEFLON CTD</t>
  </si>
  <si>
    <t>EUK 1502249</t>
  </si>
  <si>
    <t>ADAPTER,GRAYLOC X WECO,C20 X 2" FEMALE 2202 CONN, 2.075 BORE,6.000 OAL, AISI 4130 [75K] PER API-6A PSL3G TEMP CLASS P-X MODIFIED TO 266 DEGF C/WINC 625 INLAY ON SEAL AREAS,TSA COATED PER GS-EP-COR-355</t>
  </si>
  <si>
    <t xml:space="preserve">EUK 1579579 </t>
  </si>
  <si>
    <t>CROSSOVER SUB</t>
  </si>
  <si>
    <t>A70944-1</t>
  </si>
  <si>
    <t>NIPPLE PIN</t>
  </si>
  <si>
    <t>A936715-2</t>
  </si>
  <si>
    <t>SEAL SPACER</t>
  </si>
  <si>
    <t>D70548-1</t>
  </si>
  <si>
    <t>114474-10</t>
  </si>
  <si>
    <t>SPRING COIL COMPRESSION</t>
  </si>
  <si>
    <t>190387-62</t>
  </si>
  <si>
    <t>SOCKET SET</t>
  </si>
  <si>
    <t>195000-347</t>
  </si>
  <si>
    <t>195000-437</t>
  </si>
  <si>
    <t>195000-452</t>
  </si>
  <si>
    <t>195327-247</t>
  </si>
  <si>
    <t>BACK UP ORING</t>
  </si>
  <si>
    <t>195327-308</t>
  </si>
  <si>
    <t>195327-323</t>
  </si>
  <si>
    <t>199868-69</t>
  </si>
  <si>
    <t>SOCKET SET SCREW</t>
  </si>
  <si>
    <t>201007-24</t>
  </si>
  <si>
    <t>SOCKET SCREW</t>
  </si>
  <si>
    <t>A300133-1</t>
  </si>
  <si>
    <t>SLIPSTRIP BEARING</t>
  </si>
  <si>
    <t>A300133-2</t>
  </si>
  <si>
    <t>A300133-3</t>
  </si>
  <si>
    <t>EUK 1308226</t>
  </si>
  <si>
    <t>A301339-3</t>
  </si>
  <si>
    <t>Polypak Seal</t>
  </si>
  <si>
    <t>LH OLD QUOTE REVAL</t>
  </si>
  <si>
    <t>D130320-1</t>
  </si>
  <si>
    <t>Bearing Strip</t>
  </si>
  <si>
    <t>195000-234</t>
  </si>
  <si>
    <t>O-Ring</t>
  </si>
  <si>
    <t>195000-238</t>
  </si>
  <si>
    <t>195000-241</t>
  </si>
  <si>
    <t>195000-368</t>
  </si>
  <si>
    <t>200008-143</t>
  </si>
  <si>
    <t>Transducer Assy</t>
  </si>
  <si>
    <t>A90031-2 
(To make Annulus Upgrade Kit)</t>
  </si>
  <si>
    <t>Grayloc Clamp</t>
  </si>
  <si>
    <t>A300105-339
(To make Annulus upgrade Kit)</t>
  </si>
  <si>
    <t>Stud/Two Nuts</t>
  </si>
  <si>
    <t>50557G
(To make Annulus upgrade Kit)</t>
  </si>
  <si>
    <t>Grayloc Seal Ring</t>
  </si>
  <si>
    <t>EUK 1578837</t>
  </si>
  <si>
    <t>TUBING HEAD UNITISATION, 13-5/8 15M NT2 BOX BTMX 13-5/8 15M NT2 BOX TOP, C/W TWO 2-1/16 15M STUDDED OUTLETS W/VR PREP, FOUR OFF CONTROLPORTS 2 W/BLIND BODY, 400F MAX TEMP SERVICE.</t>
  </si>
  <si>
    <t>N/A</t>
  </si>
  <si>
    <t xml:space="preserve">A130076-1  </t>
  </si>
  <si>
    <t xml:space="preserve">A300136-1  </t>
  </si>
  <si>
    <t>GAUGE COCK,ANGLE FLOW, 9/16 X 3/16 HP MALE &amp; FEMALE, 15M,SS NACE,THRD PER API 6A TEST &amp; GAUGE 
CONNECTIONS</t>
  </si>
  <si>
    <t>STUD/TWO NUTS, ALL THREAD, 1.000-8UNRC-2A, 8 LG, STUD MATERIAL:A193-B7, NUT MATERIAL:A194-GR2H(SPH FACE), COATING PER VGS6.3.1.3.1</t>
  </si>
  <si>
    <t xml:space="preserve">A300804-9  </t>
  </si>
  <si>
    <t xml:space="preserve">PLUG, AE HIGH PRESSURE, 9/16 TUBE, 22400 PSI MWP, F562C CONNECTION, C276 HASTELLOY. 
</t>
  </si>
  <si>
    <t>Cos t - £222.52 from Hydrasun</t>
  </si>
  <si>
    <t>A301115-25 </t>
  </si>
  <si>
    <t>STUD/ONE NUT, TAP END, .875-9UNRC-2A, 4.5 LG, STUD MATERIAL:A320-L7, NUT MATERIAL:A194 GR2HM, 
COAT PER VGS6.3.1.3.1</t>
  </si>
  <si>
    <t xml:space="preserve">A301314-3  </t>
  </si>
  <si>
    <t>SEAL,RING,DOUBLE CHECK VALVE SPARE PART FOR P/N A301314-1</t>
  </si>
  <si>
    <t>RING-SEAL,THERMALOK T, 2-1/16, MODIFIED, WITH EXTENDED RIB, ALLOY 718 NACE, SILVER COATED</t>
  </si>
  <si>
    <t xml:space="preserve">H90025-5  </t>
  </si>
  <si>
    <t xml:space="preserve">H90029-6  </t>
  </si>
  <si>
    <t>GRAYLOC SEAL RING, , 31,HIGH STRENGTH,INCONEL 718,PTFE CTD</t>
  </si>
  <si>
    <t xml:space="preserve">195000-470  </t>
  </si>
  <si>
    <t>O-RING, AS568A-470, 20.955 (NOM 21) ID, 0.275 (NOM 1/4) CS, MATERIAL PER VGS5.1010.1.1, NITRILE (NBR)
, 70 DURO A, API 6A, ISO 10423, API17D, PSL1-3</t>
  </si>
  <si>
    <t xml:space="preserve">50557N  </t>
  </si>
  <si>
    <t>Q301113</t>
  </si>
  <si>
    <t>PLUG,HEX SOCKET HEAD,LEVEL-SEAL, .250 MNPT, ALLOY STEEL</t>
  </si>
  <si>
    <t>Q301120</t>
  </si>
  <si>
    <t>O-RING, AS568A-451, 10.975 (NOM 11) ID, 0.275 (NOM 1/4) CS, MATERIALPER VGS5.1010.1.1, NITRILE (NBR), 70 DURO A, API 6A, ISO 10423, API17D, PSL1-3</t>
  </si>
  <si>
    <t>VG-SEAL HUB, BLIND, E31/T SEAL, TAPPED 9/16 HP, 400F MAX TEMP RATE.</t>
  </si>
  <si>
    <t>GREASE FITTING, GSP, 1/2 LP, 316SS NACE MR-01-75, FOR TEST/BLEEDER, PLASTIC/GREASE INJECTION, WITH EXTENDED THREAD FOR WET AND GAS SERVICE</t>
  </si>
  <si>
    <t>Q301130</t>
  </si>
  <si>
    <t>GREASE,SUPPLIED IN 12.5 KG.DRUMS</t>
  </si>
  <si>
    <t>H300461-1</t>
  </si>
  <si>
    <t>PACKING,INJECTION,STICK, 1-1/2 X 7, GRAPHITE &amp; SILICONE</t>
  </si>
  <si>
    <t>Q301131</t>
  </si>
  <si>
    <t>SPRINGSELE SEAL, EXTERNAL, ELAST-O-LION 985 WITH TWO 316 STAINLESS STEEL ANTI-EXTRUSION SPRINGS.</t>
  </si>
  <si>
    <t>O-RING, AS568A-161, 5.487 (NOM 5-1/2) ID, 0.103 (NOM 3/32) CS, MATERIAL PER VGS5.1010.1.1, NITRILE(NBR), 70 DURO A, API 6A, ISO 10423, API17D, PSL1-3</t>
  </si>
  <si>
    <t>GRAYLOC SEAL RING, 42R5500T1094, ALLOY 718, TEFLON CTD</t>
  </si>
  <si>
    <t>GRAYLOC SEAL RING, 56,INCONEL X-750,TEFLON CTD,W/ SPECIAL RIB TOLERANCE</t>
  </si>
  <si>
    <t>GRAYLOC SEAL RING, 137, 4140-42,PTFE CTD</t>
  </si>
  <si>
    <t>TOOL-SWE PART, MS-NT TUBING HANGER RUNNING TOOL,PIN SHEAR, 0.500-13UNC X 0.375 DIA, BRASS CZ114 (33KSI YIELD /50KSI TENSILE)</t>
  </si>
  <si>
    <t>Q301133</t>
  </si>
  <si>
    <t>O-RING, AS568A-449, 9.975 (NOM 10) ID, 0.275 (NOM 1/4) CS,
MATERIAL PER VGS5.1010.1.1, NITRILE (NBR), 70 DURO A, API 6A,
ISO 10423, API17D, PSL1-3</t>
  </si>
  <si>
    <t>O-RING, 11.750ID X .500 CS,BUNA N, 75 DURO</t>
  </si>
  <si>
    <t>USE £4</t>
  </si>
  <si>
    <t>O-RING, , .500 X 19.250 X 18.250,70 DURO NITRILE VGS 5.1110.1.3</t>
  </si>
  <si>
    <t>O-RING, AS568A-464, 17.455 (NOM 17-1/2) ID, 0.275 (NOM 1/4) CS,
MATERIAL PER VGS5.1010.1.1, NITRILE (NBR), 70 DURO A, API 6A,
ISO 10423, API17D, PSL1-3</t>
  </si>
  <si>
    <t>O-RING,AS568-450,10.475 ID X .275 CS,BUNA N, 90
DURO,PEROXIDE CURE PER H2S SERVICE, PER VGS5.1010.2.3</t>
  </si>
  <si>
    <t>Q301136</t>
  </si>
  <si>
    <t>CONNECTOR-HYDR, MALE, .250 TUBE X .250 MNPT, 8000 PSI
MWP, 316 SS</t>
  </si>
  <si>
    <t>EUK 1550146</t>
  </si>
  <si>
    <t>195376-1</t>
  </si>
  <si>
    <t>PROTECTOR, PIN, 4-1/2 API IF, INTERNAL FLUSH VETCO P/N</t>
  </si>
  <si>
    <t>EUK 1559790</t>
  </si>
  <si>
    <t>PIN, BOWL PROTECTOR, ALIGNMENT, 7/8" O/D X 1.370" LG, LA</t>
  </si>
  <si>
    <t>PROTECTOR,PIN, 4-1/2 API IF,INTERNAL FLUSH VETCO P/N</t>
  </si>
  <si>
    <t>PROTECTOR,BOX, 4-1/2 API IF,INTERNAL FLUSH VETCO P/N</t>
  </si>
  <si>
    <t>EUK 1508569</t>
  </si>
  <si>
    <t xml:space="preserve">O-RING, AS568A-455, 12.975 (NOM 13) ID, 0.275 (NOM1/4) CS, MATERIAL PER VGS5.1010.1.1, NITRILE (NBR)
, 70 DURO A, API 6A, ISO 10423, API17D, PSL1-3 </t>
  </si>
  <si>
    <t xml:space="preserve">VALVE PART,INSTRUCTION PLATE, 1-1/8 STEM, MODEL VG-300,18-8SS </t>
  </si>
  <si>
    <t>NAMEPLATE, DOUBLE-SIDED, SWE/FCE, 4.50 X 2.75 X 26SWG, 18-8SS OR 316SS</t>
  </si>
  <si>
    <t xml:space="preserve">DRIVE SCREW, ROUND HEAD,DRIVE-U SIZE 2 X 0.250 LG,MATL PER=18-8,COAT PER=PLAIN - NOT COATED </t>
  </si>
  <si>
    <t>O-RING, AS568A-344, 3.850 (NOM 3-7/8) ID, 0.210 (NOM 3/16) CS, MATERIAL PER VGS5.1010.1.1, NITRILE
(NBR), 70 DURO A, API 6A, ISO 10423, API17D, PSL1-3</t>
  </si>
  <si>
    <t>SEAL, POLYPAK, PIP SEAL, 9.000 DIA CYLINDER BORE, 17,500 PSI</t>
  </si>
  <si>
    <t xml:space="preserve">PROTECTOR,PIN, 4-1/2 API IF,INTERNAL FLUSH VETCO P/N </t>
  </si>
  <si>
    <t xml:space="preserve">O-RING, AS568A-352, 4.850 (NOM 4-7/8) ID, 0.210 (NOM 3/16) CS, MATERIAL PER VGS5.1010.1.1, NITRILE
(NBR), 70 DURO A, API 6A, ISO 10423, API17D, PSL1-3 </t>
  </si>
  <si>
    <t>EUK 1552620</t>
  </si>
  <si>
    <t>TOOL-SWE PART, MS-NT TUBING HANGER RUNNING TOOL,PIN SHEAR, 0.500-13UNC X 0.375 DIA, BRASS CZ114 
(33KSI YIELD /50KSI TENSILE)</t>
  </si>
  <si>
    <t>PLUG,HEX SOCKET HEAD,LEVEL-SEAL, .250 MNPT, ALLOY STEEL VETCO P/N</t>
  </si>
  <si>
    <t>O-RING, AS568A-352, 4.850 (NOM 4-7/8) ID, 0.210 (NOM 3/16) CS, MATERIAL PER VGS5.1010.1.1, NITRILE
(NBR), 70 DURO A, API 6A, ISO 10423, API17D, PSL1-3</t>
  </si>
  <si>
    <t>O-RING BACKUP,8-352, 4.903 ID X 0.183 CS, 90 DURO, PER VGS5.1210.1.1</t>
  </si>
  <si>
    <t>GLAND, .375 TUBE, SS</t>
  </si>
  <si>
    <t>TOOL-SWE PART,NT-MS TUBING HANGER RUNNING TOOL,PIN SHEAR,0.500 13UNC X 0.375 DIA</t>
  </si>
  <si>
    <t xml:space="preserve">CONTROL LINE PART,CONNECTOR ASSY, 1/4,ARRANGED FOR CONTINOUS CONTROL LINE,STAINLESS STEEL </t>
  </si>
  <si>
    <t>A931319-2</t>
  </si>
  <si>
    <t>STUD/TWO NUTS, ALL THREAD, .375-16UNRC-2A, 18 LG, STUD MATERIAL:ASTM A320 GR L7, NUT MATERIAL:ASTM A194 GR2HM, COATING:PER VGS 6.3.1.3.1</t>
  </si>
  <si>
    <t>EUK 1590382</t>
  </si>
  <si>
    <t>199595-31</t>
  </si>
  <si>
    <t>NEEDLE THRUST BEARING</t>
  </si>
  <si>
    <t>HISTORIC P517879</t>
  </si>
  <si>
    <t>199595-32</t>
  </si>
  <si>
    <t>THRUST WASHER BEARING</t>
  </si>
  <si>
    <t>EUK 1559785</t>
  </si>
  <si>
    <t>CONTROL LINE PART,CONNECTOR ASSY, 1/4,ARRANGED FOR CONTINOUS CONTROL LINE,STAINLESS STEEL</t>
  </si>
  <si>
    <t>EUK 1588482</t>
  </si>
  <si>
    <t xml:space="preserve"> 56 SEAL RING</t>
  </si>
  <si>
    <t>PACSON VALVE SEAL RINGS</t>
  </si>
  <si>
    <t>A931583-2</t>
  </si>
  <si>
    <t>BLIND END CAP STEM PROT.</t>
  </si>
  <si>
    <t>H135114-6</t>
  </si>
  <si>
    <t>INDICATOR STEM</t>
  </si>
  <si>
    <t>193474-208</t>
  </si>
  <si>
    <t>A930273-2</t>
  </si>
  <si>
    <t>VG300 VALVE GATE</t>
  </si>
  <si>
    <t>A930274-1</t>
  </si>
  <si>
    <t>METAFLEX SEAT</t>
  </si>
  <si>
    <t>A930275-1</t>
  </si>
  <si>
    <t>FLOATING SEAT</t>
  </si>
  <si>
    <t>Q301147</t>
  </si>
  <si>
    <t>CONNECTOR-WELLHEAD PART, NT-2, ACTUATION SCREW, 21-1/4 5000, WITH EXTERNAL HEX</t>
  </si>
  <si>
    <t>EUK 1593012</t>
  </si>
  <si>
    <t>SCREW DRIVE</t>
  </si>
  <si>
    <t>87764-5</t>
  </si>
  <si>
    <t>NAME PLATE</t>
  </si>
  <si>
    <t>PLASTIC PLUG</t>
  </si>
  <si>
    <t>Q301150</t>
  </si>
  <si>
    <t>EUK 1577480</t>
  </si>
  <si>
    <t xml:space="preserve">PLUG,HEX SOCKET HEAD,LEVEL-SEAL, .250 MNPT, ALLOY STEEL VETCO P/N </t>
  </si>
  <si>
    <t>195184-106</t>
  </si>
  <si>
    <t xml:space="preserve">RING-RETAINING,EXTERNAL, CIRCLIP ,7.000 DIA SHAFT, ANDERTON TYPE N1400,SIZE CODE 0700,SPRING STEEL </t>
  </si>
  <si>
    <t xml:space="preserve">
PLUG,HEX SOCKET HEAD,LEVEL-SEAL, .250 MNPT, ALLOY STEEL 
</t>
  </si>
  <si>
    <t xml:space="preserve">TOOL-SWE PART, MS-NT TUBING HANGER RUNNING TOOL,PIN SHEAR, 0.500-13UNC X 0.375 DIA, BRASS CZ114 
(33KSI YIELD /50KSI TENSILE) </t>
  </si>
  <si>
    <t>201833-67</t>
  </si>
  <si>
    <t xml:space="preserve">SEAL, T ROD, TR SERIES 7.750 O/D, 7.250 I/D, .250 SECTION </t>
  </si>
  <si>
    <t>201628-64</t>
  </si>
  <si>
    <t xml:space="preserve">SEAL, T PISTON TP SERIES 9.000 O/D 8.500 I/D .250 SECTION </t>
  </si>
  <si>
    <t>EUK 1594536</t>
  </si>
  <si>
    <t xml:space="preserve">ADAPTER, SPOOL, SIZE E31 X 20 HUB X 2-1/16 15,000 PSI API FLANGE, INCONEL CLAD SEAL AREAS, 400F MAX TEMP SERVICE
</t>
  </si>
  <si>
    <t xml:space="preserve">CASING HANGER ASSY, FLUTED MANDREL, 13-1/2 X 10-3/4, 10-3/4 110.2 LB/FT VAM HP BOX BTM, 11-1/4 4-TPI STUB ACME (LH) PIN TOP, ARR FOR MS-1 SEAL, ALLOY 718.
</t>
  </si>
  <si>
    <t>EUK 1566924</t>
  </si>
  <si>
    <t>A70323-9</t>
  </si>
  <si>
    <t xml:space="preserve">TOOL-SWE,SERVICE TOOL,TEST PLUG,13.375, 4.500 IF, BOX TOP X 4.500 IF PIN BOTTOM,SOLID,C/W 0.500 LP 
BYPASS,LA </t>
  </si>
  <si>
    <t>includes eng hours</t>
  </si>
  <si>
    <t>EUK 1580448</t>
  </si>
  <si>
    <t>A190396-5</t>
  </si>
  <si>
    <t xml:space="preserve">TOOL-SWE PART,NT-2,LIFTING,LOCATION PIN </t>
  </si>
  <si>
    <t>A190396-7</t>
  </si>
  <si>
    <t xml:space="preserve">TOOL-SWE PART,NT-2,LIFTING,LOCK RING </t>
  </si>
  <si>
    <t>195044-81</t>
  </si>
  <si>
    <t xml:space="preserve">SCREW,SET,SOCKET, .312-18 X .500 LG,UNRC-3A, HALF DOG PT,ASTM F912 </t>
  </si>
  <si>
    <t>EUK 1580497</t>
  </si>
  <si>
    <t>O-RING, AS568A-455, 12.975 (NOM 13) ID, 0.275 (NOM1/4) CS, MATERIAL PER VGS5.1010.1.1, NITRILE (NBR)
, 70 DURO A, API 6A, ISO 10423, API17D, PSL1-3</t>
  </si>
  <si>
    <t>STUD W/ONE NUT, TAP END,PER VGS2.4.13, 2.000-8UNC-2A X 2.000-8UNC-2A, 11.500 LG, STUD 
MATERIAL PER ASTM A320 GR L7, NUT MATERIAL PER ASTM A194 GR2HM, COATING PER VGS6.3.1.3.</t>
  </si>
  <si>
    <t>H300670-6</t>
  </si>
  <si>
    <t xml:space="preserve">RING-SNAP,SPIROLOX,INT,RRN-350, 3.736 DIA X .111 THK, 302 SS </t>
  </si>
  <si>
    <t xml:space="preserve">O-RING,VULCANIZED , 27.125 ID, 0.275 CS, VGS5.1001.19,TOLERANCE PER AS-568 </t>
  </si>
  <si>
    <t xml:space="preserve">GREASE FITTING, GSP, 1/2 LP, 316SS NACE MR-01-75,FOR TEST/BLEEDER, PLASTIC/GREASE INJECTION, WITHEXTENDED THREAD FOR WET AND GAS SERVICE </t>
  </si>
  <si>
    <t xml:space="preserve">
CONNECTOR-WELLHEAD PART, NT-2, ACTUATION SCREW, 21-1/4 5000, WITH EXTERNAL HEX
</t>
  </si>
  <si>
    <t xml:space="preserve">ADAPTER PART,DRILLING,BUSHING, FOR 21-1/4 5000 NT-2, 3-8UN-2A PIN X 1-1/2-8UN-2B BOX THREADS, 
FOR USE WITH SPIROLOX RETAINER RING,4340 PER VGS 5.511.1.10 WITH IMPACTS @ 0 DEG F PER SI-289 </t>
  </si>
  <si>
    <t>EUK 1577725</t>
  </si>
  <si>
    <t xml:space="preserve">O-RING, AS568A-326, 1.600 (NOM 1-5/8) ID, 0.210 (NOM 3/16) CS, MATERIAL PER VGS5.1010.1.1, NITRILE
(NBR), 70 DURO A, API 6A, ISO 10423, API17D, PSL1-3 </t>
  </si>
  <si>
    <t>EUK 1600335</t>
  </si>
  <si>
    <t>GREASE FITTING, GSP, 1/2 LP, 316SS NACE MR-01-75,FOR TEST/BLEEDER, PLASTIC/GREASE INJECTION, WITH
EXTENDED THREAD FOR WET AND GAS SERVICE</t>
  </si>
  <si>
    <t>PROTECTOR, NT-2 BOX, 21 1/4-5M. EXQUIP RUE PT/NO P-21.513 V-B</t>
  </si>
  <si>
    <t>EUK 1577483</t>
  </si>
  <si>
    <t xml:space="preserve">O-RING, AS568A-458, 14.475 (NOM 14-1/2) ID, 0.275 (NOM 1/4) CS, MATERIAL PER VGS5.1010.1.1, NITRILE 
(NBR), 70 DURO A, API 6A, ISO 10423, API17D, PSL1-3 </t>
  </si>
  <si>
    <t>EUK 1581504</t>
  </si>
  <si>
    <t>SEAL, ASSEMBLY, CBT, 10-3/4, ARR FOR TEST PORT, C/W ENERGISING RING FOR HANGER NECK</t>
  </si>
  <si>
    <t>EUK 1566483</t>
  </si>
  <si>
    <t>TUBING HEAD UNITISATION, 13-5/8 15M NT2 BOX BTMX 13-5/8 15M NT2 BOX TOP, C/W TWO 2-1/16 15MSTUDDED OUTLETS W/VR PREP, FOUR OFF CONTROLPORTS 2 W/BLIND BODY, 400F MAX TEMP SERVICE</t>
  </si>
  <si>
    <t>EUK 1456585</t>
  </si>
  <si>
    <t>H134204-4</t>
  </si>
  <si>
    <t xml:space="preserve">VALVE PART,STEM,MANUAL,  2-1/16 10000 PSI MSP,    MODEL VG-300FR,  1 -6ACME-2G LH MOD CENT THD,75K  630SS NACE,WITH IMPACTS AT -20 DEG F ( VG NORTHSEA IMPACTS 31/25 FT-LBS), NITRIDED PER QPQ PROCESS
</t>
  </si>
  <si>
    <t>H130151-15</t>
  </si>
  <si>
    <t xml:space="preserve">RING-SEAL,BNT,  3.664 ID,630SS NACE,MOS2 CTD
</t>
  </si>
  <si>
    <t xml:space="preserve">PACKING,STEM,CT,SSV-Q,  1.625 OD X  1.125 ID X    1.00 LG,PER VGS 9.12.3,PER API 14D AND Q1
</t>
  </si>
  <si>
    <t xml:space="preserve">O-RING, AS568A-216, 1.109 (NOM 1-1/8) ID, 0.139 (NOM 1/8) CS, MATERIAL PER VGS5.1010.1.1, NITRILE (NBR), 70 DURO A, API 6A, ISO 10423, API17D, PSL1-3
</t>
  </si>
  <si>
    <t>H130863-1</t>
  </si>
  <si>
    <t xml:space="preserve">VALVE PART,BEARING SPACER,VG-300,FOR  1  STEM,    60K LOW ALLOY
</t>
  </si>
  <si>
    <t>H130895-2</t>
  </si>
  <si>
    <t xml:space="preserve">VALVE PART,INSTRUCTION PLATE,  1 STEM, MODEL VG-300,18-8SS
</t>
  </si>
  <si>
    <t>H134263-1</t>
  </si>
  <si>
    <t xml:space="preserve">VALVE PART,BONNET CAP,VG-300FR,FOR 1  STEM, 60K LOW ALLOY NACE,ARR F/EUTECTIC WASHER
</t>
  </si>
  <si>
    <t>H300411-4</t>
  </si>
  <si>
    <t xml:space="preserve">STUD W/ONE NUT, TAP END,PER VGS2.4.13, 1.000-8UNRC-2A X 1.000-8UNRC-2A, 5.750 LG, STUD MATERIAL PER ASTM A193 GRB7M, NUT MATERIAL PER ASTM A194 GR2HM, COATING PER VGS6.2.12.3, ASTM B633
</t>
  </si>
  <si>
    <t>200095-6 -</t>
  </si>
  <si>
    <t xml:space="preserve">SEAL,WIPER,  1.000 ROD DIA
</t>
  </si>
  <si>
    <t xml:space="preserve"> FREE ISSUE</t>
  </si>
  <si>
    <t>200095-43</t>
  </si>
  <si>
    <t xml:space="preserve">SEAL,WIPER,  1.750 ROD DIA
</t>
  </si>
  <si>
    <t xml:space="preserve">H130893-3 </t>
  </si>
  <si>
    <t xml:space="preserve">VALVE PART,THRUST PIN,VG-300,  1  STEM, AISI 4140,5160,6150,RC 43-48, .437 X  2-3/8 LG
</t>
  </si>
  <si>
    <t xml:space="preserve">PIN,KLICK,   .250 OD   1.750 LG,  WITH  1.375 REF RING ID
</t>
  </si>
  <si>
    <t xml:space="preserve">BEARING,THRUST,NEEDLE ROLLER AND CAGE ASSEMBLIES,1.772 ID  2.559 OD
</t>
  </si>
  <si>
    <t>BEARING,THRUST,WASHER,  1.772 ID 2.559 OD FOR USE WITH BEARING 199595-31</t>
  </si>
  <si>
    <t xml:space="preserve">GREASE FITTING,THREADED, 1/4-28 UNF-2A, STRAIGHT THREAD, OVERALL LENGTH VARIABLE PER VENDOR SUPPLY, 7/16 THRU 19/32 PERMISSIBLE. THREADED SHANK LENGTH .18 MAX. SUPPLIED WITHOUT BALL CHECK.
</t>
  </si>
  <si>
    <t>195000-336</t>
  </si>
  <si>
    <t xml:space="preserve">O-RING, AS568A-336, 2.850 (NOM 2-7/8) ID, 0.210 (NOM 3/16) CS, MATERIAL PER VGS5.1010.1.1, NITRILE(NBR), 70 DURO A, API 6A, ISO 10423, API17D, PSL1-3
</t>
  </si>
  <si>
    <t xml:space="preserve">SPRING,COMP COIL,   .250 OD X   .048 WIRE,  1.250 LGTH,ELGILOY NACE,RC-60 MAX,ENDS CLOSED &amp; GROUND    20 LBS LOAD @ 1.00 WORK HEIGTH
</t>
  </si>
  <si>
    <t>FREE ISSUE</t>
  </si>
  <si>
    <t xml:space="preserve">VALVE PART,SEAT SEAL ASSY,SSV-Q,  1-13/16 15000   PSI MSP AND  2-1/16 10000 PSI MSP,VG-300,PER      VGS9.12.4,PER API 14D
</t>
  </si>
  <si>
    <t xml:space="preserve">VALVE PART,SHEAR PIN,VG-300,   1  STEM,           .218 OD,LOW ALLOY OR CS, YIELD STR(48,000-70,000),ULT TENSILE (MIN. 65,000)
</t>
  </si>
  <si>
    <t>H130896-4</t>
  </si>
  <si>
    <t xml:space="preserve">NAMEPLATE,VALVE ASSEMBLY,API 6A SSV OR USV        1.750 X  4.500,304SS
</t>
  </si>
  <si>
    <t>H130892-5</t>
  </si>
  <si>
    <t xml:space="preserve">VALVE PART,THRUST PIN RETAINER SLEEVE,VG-300,     1   STEM,CARBON STEEL
</t>
  </si>
  <si>
    <t>H134365-1</t>
  </si>
  <si>
    <t xml:space="preserve">VALVE PART,EUTECTIC GLAND,VG-300FRRA,  2-1/16 10M,ARR FOR MECH BACKSEAT </t>
  </si>
  <si>
    <t>H134361-12</t>
  </si>
  <si>
    <t xml:space="preserve">VALVE PART,EUTECTIC,  2.696 OD X 1.762 ID X       .188 LG,PER VGS5.646.1.3 </t>
  </si>
  <si>
    <t xml:space="preserve">GREASE FITTING,GSP,  1/2 LP,316SS NACE MR-01-75,FOR TEST/BLEEDER,PLASTIC/GREASE INJECTION,FOR WET AND GAS SERVICE
</t>
  </si>
  <si>
    <t>H300430-39</t>
  </si>
  <si>
    <t xml:space="preserve">SPRING,WAVE,CREST TO CREST,  2.545 OD X 2.095 ID X0.943 FREE HEIGHT (REF),MULTIPLE TURNS,ELGILOY   SMALLEY # 5669-36  </t>
  </si>
  <si>
    <t>A931089-1</t>
  </si>
  <si>
    <t>MISCELLANEOUS, CAVITY RELIEF VALVE, ARR F/ MODELVG-300FRS 7500 PSI GATE VALVE CERTIFIED TO API6FC, FF NACE COMPLIANT (SHORTENED DESIGN OFH133602-5)</t>
  </si>
  <si>
    <t>195037-283</t>
  </si>
  <si>
    <t xml:space="preserve">SCREW,SET,SOCKET,  .375-24 X   .625 LG,UNRF-3A,   FLAT POINT,18-8SS
</t>
  </si>
  <si>
    <t xml:space="preserve">O-RING, AS568-210, .734 ID X .139 CS, 90 DURO, VITON, PER VGS5.1112.3.3
</t>
  </si>
  <si>
    <t>H130836-19</t>
  </si>
  <si>
    <t xml:space="preserve">VALVE PART,GATE,MANUAL, 2-1/16 10000 PSI MSP     MODEL VG-300,SLAB,630SS NACE CARBIDE COATED
</t>
  </si>
  <si>
    <t>H130836-2</t>
  </si>
  <si>
    <t xml:space="preserve">VALVE PART, GATE, MANUAL, 2-1/16 10000 PSI MSP    MODEL VG-300, SLAB, 630SS NACE CARBIDE COATED
</t>
  </si>
  <si>
    <t>H130952-2</t>
  </si>
  <si>
    <t xml:space="preserve">VALVE PART,SEAT,  2-1/16 10000 PSI MSP,           MODEL VG-300,630SS NACE,TUNGSTEN CARBIDE COATED
</t>
  </si>
  <si>
    <t>H134285-1</t>
  </si>
  <si>
    <t xml:space="preserve">VALVE PART,PACKING GLAND,VG-300FR,FOR  1  STEM,   ARR. F/MECHANICAL BACK SEAT,W/PROTECTIVE COATING  </t>
  </si>
  <si>
    <t>H302259-23</t>
  </si>
  <si>
    <t xml:space="preserve">STUD W/ONE NUT, NUT COATED, STUD UNCOATED, TAP END,PER VGS2.4.13, 1.000-8UNRC-2A X 1.000-8UNRC-2A, 5.750 LG, STUD MATERIAL PER VGS5.720.1, NUT MATERIAL PER ASTM A194 GR2HM, COATING PER VGS6.2.12.3, ASTM B633
</t>
  </si>
  <si>
    <t>GREASE FITTING,GSP,  1/2 LP,316SS NACE MR-01-75,  FOR TEST/BLEEDER,PLASTIC/GREASE INJECTION,WITH    EXTENDED THREAD,F/WET &amp; GAS SERVICE,NIFLOR ORNYE-TEF COATED</t>
  </si>
  <si>
    <t>200095-6</t>
  </si>
  <si>
    <t xml:space="preserve">SPRING,WAVE,GAP TYPE,  2.640 OD X  2.240 ID X     .302 FREE HEIGHT,ELGILOY NACE, RC 60 MAX, 4 WAVES
</t>
  </si>
  <si>
    <t xml:space="preserve">199868-42 </t>
  </si>
  <si>
    <t xml:space="preserve">SET SCREW, HEX SOCKET ,.250-20UNRC -3A  X 0.375LG,CONE PT, MATL PER=ASTM F912, COAT PER=PLAIN - NOT COATED, W/LOC-WELL INSERT OR EQUIV
</t>
  </si>
  <si>
    <t xml:space="preserve">BEARING,THRUST,WASHER,  1.772 ID   2.559 OD </t>
  </si>
  <si>
    <t>SPRING,WAVE,CREST TO CREST,  2.545 OD X 2.095 ID X0.943 FREE HEIGHT (REF),MULTIPLE TURNS,ELGILOY   SMALLEY</t>
  </si>
  <si>
    <t>A300067-42</t>
  </si>
  <si>
    <t xml:space="preserve">STUD/ONE NUT, TAP END, .750-10UNRC-2A   X  .750-10UNRC-3A, 3.5 LG, STUD MATERIAL:A193-B7,NUT MATERIAL:A194-GR2H, COATING:PER DCS013,STUD PER VGS2.4.13
</t>
  </si>
  <si>
    <t xml:space="preserve">GREASE FITTING,GSP,  1/2 LP,316SS NACE MR-01-75,  FOR TEST/BLEEDER,PLASTIC/GREASE INJECTION,WITH    EXTENDED THREAD FOR WET AND GAS SERVICE           PRECISION  GENERAL # A1-521-C2                    FOR WET AND GAS SERVICE
</t>
  </si>
  <si>
    <t>Q301154</t>
  </si>
  <si>
    <t>O-RING, AS568A-256, 5.734 (NOM 5-3/4) ID, 0.139 (NOM 1/8) CS, MATERIAL PER VGS5.1012.1.1, FLUOROELASTOMER, 75 DURO A, API 6A, API 17D, PSL1-3</t>
  </si>
  <si>
    <t>O-RING BACKUP,8-256, 5.768 ID X .118 CS,VITON, 90 DURO,V709-90</t>
  </si>
  <si>
    <t>Q301146</t>
  </si>
  <si>
    <t>A204097-1</t>
  </si>
  <si>
    <t>SEAL,CWC-BT, 9-5/8, 1095 SPRING WIRE,HYCAR 70 DURO  
(USED DUPLICATE PN A204097-1 INSTEAD OF 76691)</t>
  </si>
  <si>
    <t xml:space="preserve">TOOL-SWE PART,NT-MS TUBING HANGER RUNNING TOOL,PIN SHEAR,0.500 13UNC X 0.375 DIA. </t>
  </si>
  <si>
    <t>EUK 1602133</t>
  </si>
  <si>
    <t>Q301165</t>
  </si>
  <si>
    <t>EUK 1596368</t>
  </si>
  <si>
    <t>A935892-1</t>
  </si>
  <si>
    <t xml:space="preserve">
SCREW, SET, SOCKET HD, MODIFIED CUP POINT,.500-13UNC-2A x 1.000 LG, ASTM A320 GR L7,
PHOSPHATE &amp; XYLAN COATED (GREEN) PER VGS6.3.1.3.1  </t>
  </si>
  <si>
    <t>EUK 1583894</t>
  </si>
  <si>
    <t>GREASE FITTING, DOUBLE CHECK VALVE, UNS S31803 OUTER FITTING, UNS S31803 NIFLOR COATED INNER 
FITTING, MR-01-75, FOR TEST/BLEEDER, PLASTIC/GREASE INJ.</t>
  </si>
  <si>
    <t>H90266-4</t>
  </si>
  <si>
    <t>GRAYLOC SEAL RING, , 56,HIGH STRENGTH,CS,NACE,PTFECTD PER VGS6.3.1.2.1 OR VGS6.3.1.2.3 (BLACK)</t>
  </si>
  <si>
    <t>O-RING, AS568A-447, 8.975 (NOM 9) ID, 0.275 (NOM 1/4) CS, MATERIAL PER VGS5.1010.1.1, NITRILE (NBR)
, 70 DURO A, API 6A, ISO 10423, API17D, PSL1-3</t>
  </si>
  <si>
    <t>EUK 1568332</t>
  </si>
  <si>
    <t>EUK 1596125</t>
  </si>
  <si>
    <t>CHOKE ASSY S3 MOS 6IN46R ST 10M X 128 A</t>
  </si>
  <si>
    <t>Q301171</t>
  </si>
  <si>
    <t>A300800-8</t>
  </si>
  <si>
    <t>GLAND, AE HIGH PRESSURE, AUTOCLAVE, 9/16 TUBE, 22400 PSI MWP, F562C CONNECTION, C276 HASTELLOY</t>
  </si>
  <si>
    <t xml:space="preserve">O-RING, AS568A-266, 7.984 (NOM 8) ID, 0.139 (NOM 1/8) CS, MATERIAL PER VGS5.1012.1.1, FLUOROELASTOMER, 75 DURO A, API 6A, API 17D, PSL1-3 </t>
  </si>
  <si>
    <t xml:space="preserve">O-RING,BACKUP,8-266, 8.018 ID X .118 CS, FLUOROCARBON, 90 DURO </t>
  </si>
  <si>
    <t xml:space="preserve">O-RING, AS568A-470, 20.955 (NOM 21) ID, 0.275 (NOM 1/4) CS, MATERIAL PER VGS5.1010.1.1, NITRILE (NBR), 70 DURO A, API 6A, ISO 10423, API17D, PSL1-3 </t>
  </si>
  <si>
    <t xml:space="preserve">PLUG, VR, FLUSH, 1-13/16, 2-17/32 LONG, SHORTENED NOSE </t>
  </si>
  <si>
    <t xml:space="preserve">O-RING, AS568A-225, 1.859 (NOM 1-7/8) ID, 0.139 (NOM 1/8) CS, MATERIAL PER VGS5.1012.1.1, FLUOROELASTOMER, 75 DURO A, API 6A, API 17D, PSL1-3 </t>
  </si>
  <si>
    <t xml:space="preserve">O-RING, AS568A-356, 5.350 (NOM 5-3/8) ID, 0.210 (NOM 3/16) CS, MATERIAL PER VGS5.1012.1.1, FLUOROELASTOMER, 75 DURO A, API 6A, API 17D, PSL1-3 </t>
  </si>
  <si>
    <t xml:space="preserve">O-RING, AS568A-242, 3.984 (NOM 4) ID, 0.139 (NOM 1/8) CS, MATERIAL PER VGS5.1012.1.1, FLUOROELASTOMER, 75 DURO A, API 6A, API 17D, PSL1-3 </t>
  </si>
  <si>
    <t>Q301179</t>
  </si>
  <si>
    <t>EUK 1486796</t>
  </si>
  <si>
    <t xml:space="preserve">RING-SEAL,BNT, 3.905 ID, ,AISI 630 NACE MOS2 CTD </t>
  </si>
  <si>
    <t>PACKING,STEM,CT, 1.750 OD X 1.250 ID X 1.00 LG, PER VGS 9.12.3</t>
  </si>
  <si>
    <t xml:space="preserve">VALVE PART,PACKING GLAND,VG-300FR,FOR 1-1/8 STEM, A/F MECHANICAL BACK SEAT,W/PROTECTIVE COATING </t>
  </si>
  <si>
    <t xml:space="preserve">O-RING, AS568A-218, 1.234 (NOM 1-1/4) ID, 0.139 (NOM 1/8) CS, MATERIAL PER VGS5.1012.1.1, 
FLUOROELASTOMER, 75 DURO A, API 6A, API 17D, PSL1-3 </t>
  </si>
  <si>
    <t>H302259-18</t>
  </si>
  <si>
    <t>STUD/ONE NUT, TAP END, 1.125-8UNR-2A X 1.125-8UNR-2A, 6 LG, STUD MATERIAL:A453 GR660,
NUT MATERIAL:A194-GR2HM, COAT PER VGS6.3.1.3.1(NUT ONLY), TAP PER VGS 2.4.13</t>
  </si>
  <si>
    <t xml:space="preserve">SEAL,WIPER, 1.125 ROD DIA </t>
  </si>
  <si>
    <r>
      <t>SEAL,WIPER, 1.875 ROD DIA</t>
    </r>
    <r>
      <rPr>
        <sz val="10"/>
        <color rgb="FF000000"/>
        <rFont val="Verdana"/>
        <family val="2"/>
      </rPr>
      <t> </t>
    </r>
  </si>
  <si>
    <t xml:space="preserve">VALVE PART,THRUST PIN,VG-300, 1-1/8 STEM,  4140 STEEL,RC 43-48, .562 X 2-7/8 LG </t>
  </si>
  <si>
    <t xml:space="preserve">BEARING,THRUST WASHER, 2.165 ID 3.071 OD,  **USE WITH 199595-27 BEARING*** </t>
  </si>
  <si>
    <t xml:space="preserve">GREASE FITTING, THREADED, 1/4-28 UNF-2A, STRAIGHT THREAD, OVERALL LENGTH VARIABLE PER 
VENDOR SUPPLY, 7/16 THRU 19/32 PERMISSIBLE. THREADED SHANK LENGTH .18 MAX. SUPPLIED WITHOUT BALL CHECK. </t>
  </si>
  <si>
    <t xml:space="preserve">O-RING, AS568A-339, 3.225 (NOM 3-1/4) ID, 0.210 (NOM 3/16) CS, MATERIAL PER VGS5.1012.1.1, 
FLUOROELASTOMER, 75 DURO A, API 6A, API 17D, PSL1-3 </t>
  </si>
  <si>
    <t xml:space="preserve">VALVE PART,SEAT SEAL ASSY,SSV-Q, 2-1/16 15000 PSI MSP,VG-300,PER VGS9.12.4,PER API 14D </t>
  </si>
  <si>
    <t>MIN QTY order of 5 price may not be sufficient check with PV</t>
  </si>
  <si>
    <t>VALVE PART,SHEAR PIN,VG-300, 1-1/8 STEM,.250 OD,LOW ALLOY OR CS,YIELD STR(48,000-70,000),
ULT TENSILE (MIN. 65,000)</t>
  </si>
  <si>
    <t xml:space="preserve">NAMEPLATE, DOUBLE-SIDED, SWE/FCE, 4.50 X 2.75 X 26SWG, 18-8SS OR 316SS, FOR API REQUIREMENTS </t>
  </si>
  <si>
    <t xml:space="preserve">VALVE PART,THRUST PIN RETAINER SLEEVE,VG-300, 1-1/8 STEM,CARBON STEEL </t>
  </si>
  <si>
    <t xml:space="preserve">
VALVE PART,EUTECTIC GLAND,VG-300FR, 1-1/8 STEM, 60K LOW ALLOY 
</t>
  </si>
  <si>
    <t>193474-112</t>
  </si>
  <si>
    <t xml:space="preserve">O-RING, AS568A-112, 0.487 (NOM 1/2) ID, 0.103 (NOM3/32) CS, MATERIAL PER VGS5.1012.1.1, 
FLUOROELASTOMER, 75 DURO A, API 6A, API 17D, PSL1-3 </t>
  </si>
  <si>
    <t>199868-44</t>
  </si>
  <si>
    <t xml:space="preserve">SCREW,SET,SOCKET, #10-24UNRC-3A X 3/8 LG CONE POINT,LOCWEL,ASTM F912 </t>
  </si>
  <si>
    <t>H134202-9</t>
  </si>
  <si>
    <t>VALVE PART, STEM, MANUAL, 2-1/16 15000 PSI MSP,MODEL VG-300FR, 1-1/8-6ACME LH MOD CENT THD,630SS NACE</t>
  </si>
  <si>
    <t>Q301195</t>
  </si>
  <si>
    <t>RING GASKET,API BX-152,316SS,API MONOGRAM REQUIRED</t>
  </si>
  <si>
    <t xml:space="preserve">PLUG,HEX SOCKET HEAD,LEVEL-SEAL, .250 MNPT, ALLOY STEEL </t>
  </si>
  <si>
    <t>TOOL-SWE PART,NT-MS TUBING HANGER RUNNING TOOL, PINSHEAR,0.500 13UNC X 0.375 DIA</t>
  </si>
  <si>
    <t>A930172-1</t>
  </si>
  <si>
    <t>TOOL-SWE PART,TUBING HANGER,RUNNING,BODY, 5IN X 23.2 LB/FT VAM TOP BOX UP,
5-1/2 4TPI LH STUB ACME DOWN,LA 75K</t>
  </si>
  <si>
    <t>A70271-7</t>
  </si>
  <si>
    <t>TOOL-SWE PART,TUBING HANGER RUNNING,END CAP,
100K,W/KEYWAY &amp; HYD PORT</t>
  </si>
  <si>
    <t xml:space="preserve">RING-SEAL,BNT, 3.905 ID,75K LOW ALLOY NACE,TEFLON CTD </t>
  </si>
  <si>
    <t xml:space="preserve">O-RING, AS568A-218, 1.234 (NOM 1-1/4) ID, 0.139 (NOM 1/8) CS, MATERIAL PER VGS5.1010.1.1, NITRILE (NBR), 70 DURO A, API 6A, ISO 10423, API17D, PSL1-3 </t>
  </si>
  <si>
    <t>VALVE PART,SHEAR PIN,VG-300, 1-1/8 STEM,.250 OD,LOW ALLOY OR CS,YIELD STR(48,000-70,000),ULT TENSILE (MIN. 65,000)</t>
  </si>
  <si>
    <t xml:space="preserve">GREASE FITTING, THREADED, 1/4-28 UNF-2A, STRAIGHT THREAD, OVERALL LENGTH VARIABLE PER VENDOR SUPPLY, 7/16 THRU 19/32 PERMISSIBLE. THREADED SHANK LENGTH .18 MAX. SUPPLIED WITHOUT 
BALL CHECK. </t>
  </si>
  <si>
    <t xml:space="preserve">O-RING, AS568A-339, 3.225 (NOM 3-1/4) ID, 0.210 (NOM 3/16) CS, MATERIAL PER VGS5.1010.1.1, NITRILE(NBR), 70 DURO A, API 6A, ISO 10423, API17D, PSL1-3 </t>
  </si>
  <si>
    <t xml:space="preserve">NAMEPLATE,VALVE ASSEMBLY,API 6A SSV OR USV 1.750 X 4.500,304SS </t>
  </si>
  <si>
    <t xml:space="preserve">BEARING,THRUST WASHER, 2.165 ID 3.071 OD, **USE WITH 199595-27 BEARING*** </t>
  </si>
  <si>
    <t xml:space="preserve">DRIVE SCREW, ROUND HEAD,DRIVE-U SIZE 2 X 0.250 
LG,MATL PER=18-8,COAT PER=PLAIN - NOT COATED </t>
  </si>
  <si>
    <t>EUK 1610749</t>
  </si>
  <si>
    <t>Rental</t>
  </si>
  <si>
    <t>A30175-3</t>
  </si>
  <si>
    <t xml:space="preserve">TOOL-SC AND P PART, CONNECTOR, RL-4 AND RL-4S 
RH, SHEAR TOOL MANUAL ADAPTER </t>
  </si>
  <si>
    <t>MIN 10 DAY RENTAL</t>
  </si>
  <si>
    <t>Q301207</t>
  </si>
  <si>
    <t>GREASE FITTING,GSP, 1/2 LP,316SS NACE MR-01-75, FOR TEST/BLEEDER,PLASTIC/GREASE INJECTION,WITH EXTENDED THREAD,F/WET &amp; GAS SERVICE,NIFLOR OR NYE-TEF COATED PRECISION GEANERAL # A1-521-C3 FOR WET AND GAS SERVICE</t>
  </si>
  <si>
    <t xml:space="preserve">195000-388 </t>
  </si>
  <si>
    <t xml:space="preserve">O-RING, AS568A-388, 18.955 (NOM 19) ID, 0.210 (NOM 3/16) CS, MATERIAL PER VGS5.1010.1.1, NITRILE (NBR), 70 DURO A, API 6A, ISO 10423, API17D, PSL1-3 </t>
  </si>
  <si>
    <t xml:space="preserve">195000-469 </t>
  </si>
  <si>
    <t xml:space="preserve">O-RING, AS568A-469, 19.955 (NOM 20) ID, 0.275 (NOM 1/4) CS, MATERIAL PER VGS5.1010.1.1, NITRILE (NBR), 70 DURO A, API 6A, ISO 10423, API17D, PSL1-3 </t>
  </si>
  <si>
    <t xml:space="preserve">L300000-10 </t>
  </si>
  <si>
    <t>EUK 1580449</t>
  </si>
  <si>
    <t>201200-155</t>
  </si>
  <si>
    <t>PROTECTOR,ALT-2,PIN, 30.000 PREUSSAG  44.06.006.78</t>
  </si>
  <si>
    <t>cost £173.45 plus 10% del to UK</t>
  </si>
  <si>
    <t>O-RING, AS568A-469, 19.955 (NOM 20) ID, 0.275 (NOM1/4) CS, MATERIAL PER VGS5.1010.1.1, NITRILE (NBR), 70 DURO A, API 6A, ISO 10423, API17D, PSL1-3</t>
  </si>
  <si>
    <t>O-RING,MOLDED, 19.330 ID X .213 CS,NITRILE, 70 DURO, PER VGS5.1010.1.1</t>
  </si>
  <si>
    <t>EUK 1596429</t>
  </si>
  <si>
    <t xml:space="preserve">TOOL-SWE PART, MS1 RUNNING AND RETRIEVAL TOOL, PIN SHEAR, 0.625-11UNC X 0.375 DIA, GMS 2135 </t>
  </si>
  <si>
    <t>Beck VGI781787806</t>
  </si>
  <si>
    <t>191572-12</t>
  </si>
  <si>
    <t xml:space="preserve">CONNECTOR-HYDR, MALE, .250 TUBE X .500 MNPT, 316SS </t>
  </si>
  <si>
    <t>Hydrasun QVGI793540239-HY309 Apr 16</t>
  </si>
  <si>
    <t xml:space="preserve">NAMEPLATE, DOUBLE-SIDED, SWE/FCE, 4.50 X 2.75 X 26 SWG, 18-8SS OR 316SS, FOR API REQUIREMENTS </t>
  </si>
  <si>
    <t>A300804-9</t>
  </si>
  <si>
    <t>PLUG, AE HIGH PRESSURE, 9/16 TUBE, 22400 PSI MWP, F562C CONNECTION, C276 HASTELLOY</t>
  </si>
  <si>
    <t>A301046-464</t>
  </si>
  <si>
    <t xml:space="preserve">SCREW,CAP,SOC. HEAD, 0.750 -10UNRC-3A X 4.500 LG,ASTM A320 GR.L7, PHOSPHATE AND XYLAN COAT 1070 
(GREEN) PER VGS6.3.1.3.1 GEOMETRY TO ANSI B18.3(HARDNESS RESTRICTION 34HRC MAX.) FULL 
CERTIFICATION AND TRACEABILITY REQUIRED </t>
  </si>
  <si>
    <t xml:space="preserve">STUD/ONE NUT, TAP END, .875-9UNRC-2A, 4.5 LG, STUD MATERIAL:A320-L7, NUT MATERIAL:A194 GR2HM, 
COAT PER VGS6.3.1.3.1 </t>
  </si>
  <si>
    <t>GREASE FITTING, DOUBLE CHECK VALVE, UNS S31803 OUTER FITTING, UNS S31803 NIFLOR COATED INNER 
FITTING, MR-01-75, FOR TEST/BLEEDER, PLASTIC/GREASE INJ</t>
  </si>
  <si>
    <t xml:space="preserve">
GREASE FITTING, GSP, 1/2 LP, 316SS NACE MR-01-75,FOR TEST/BLEEDER, PLASTIC/GREASE INJECTION, WITH
EXTENDED THREAD FOR WET AND GAS SERVICE 
</t>
  </si>
  <si>
    <t xml:space="preserve">GRAYLOC SEAL RING, , 31,HIGH STRENGTH,INCONEL 718,PTFE CTD </t>
  </si>
  <si>
    <t xml:space="preserve">PLUG,VR,1-13/16 30M MAX,TYPE III LA NACE </t>
  </si>
  <si>
    <t>DO NOT USE PLEASE OBTAIN FRESH COST</t>
  </si>
  <si>
    <t>O-RING, AS568A-470, 20.955 (NOM 21) ID, 0.275 (NOM1/4) CS, MATERIAL PER VGS5.1010.1.1, NITRILE (NBR)
, 70 DURO A, API 6A, ISO 10423, API17D, PSL1-3</t>
  </si>
  <si>
    <t>Q301219</t>
  </si>
  <si>
    <t>O--RING, AS568A-455, 12.975 (NOM 13) ID, 0.275 (NOM 1/4) CS, MATERIAL PER VGS5.1010.1.1, NITRILE (NBR), 70 DURO A, API 6A, ISO 10423, API17D, PSL1-3</t>
  </si>
  <si>
    <t>INJECTION FITTING, ADAPTER, MALE X FEMALE, 3/8 AE SLIMLINE X 1/4 AE SLIMLINE, 316 SS.</t>
  </si>
  <si>
    <t>GAUGE COCK,ANGLE FLOW, 9/16 X 3/16 HP MALE &amp; FEMALE, 15M,SS NACE,THRD PER API 6A TEST &amp; GAUGE CONNECTIONS</t>
  </si>
  <si>
    <t>CM  only 5%</t>
  </si>
  <si>
    <t xml:space="preserve">O-RING, AS568A-352, 4.850 (NOM 4-7/8) ID, 0.210 (NOM 3/16) CS, MATERIAL PER VGS5.1010.1.1, NITRILE (NBR), 70 DURO A, API 6A, ISO 10423, API17D, PSL1-3 </t>
  </si>
  <si>
    <t>DRIVE SCREW, ROUND HEAD,DRIVE-U SIZE 6 X 0.250 LG,MATL PER=18-8,COAT PER=PLAIN - NOT COATED</t>
  </si>
  <si>
    <t>A301046-5279</t>
  </si>
  <si>
    <t>BOLT, HEAVY HEX HEAD, 1.750-5UNRC-2A X 8.000 LG, MATL PER=ASTM A320 GR L7, COAT PER=ZINC</t>
  </si>
  <si>
    <t>195241-23</t>
  </si>
  <si>
    <t xml:space="preserve">NUT, HEAVY HEX, 1.750-5UNRC-2B, ASTM A194 GR 2H, ZINC COATED </t>
  </si>
  <si>
    <t>EUK 1454380</t>
  </si>
  <si>
    <t>H133531-2</t>
  </si>
  <si>
    <t xml:space="preserve">PACKING,STEM,CT,SSV-Q, 1.625 OD X 1.125 ID X 
1.00 LG,PER VGS 9.12.3,PER API 14D AND Q1 </t>
  </si>
  <si>
    <t>193474-216</t>
  </si>
  <si>
    <t xml:space="preserve">O-RING, AS568A-216, 1.109 (NOM 1-1/8) ID, 0.139 
(NOM 1/8) CS, MATERIAL PER VGS5.1012.1.1, 
FLUOROELASTOMER, 75 DURO A, API 6A, API 17D, 
PSL1-3 </t>
  </si>
  <si>
    <t>VGI803272949</t>
  </si>
  <si>
    <t>EUK 1613649</t>
  </si>
  <si>
    <t>A20142-30</t>
  </si>
  <si>
    <t>TOOL-CDE, LIFTING, HIGH PRESSURE RISER ADAPTER, 13-5/8 NT-2 PIN DOWN, NC50 BOX UP</t>
  </si>
  <si>
    <t>EUK 1602262</t>
  </si>
  <si>
    <t>193413-314</t>
  </si>
  <si>
    <t>PLUG, HOLLOW HEX, .500 PTF MALE, 7/8 INCH TAPER (LEVEL-SEAL), 316 SS, 5000 PSI, UNCOATED</t>
  </si>
  <si>
    <t>193413-312</t>
  </si>
  <si>
    <t>PLUG, HOLLOW HEX, .250 PTF MALE, 7/8 INCH TAPER (LEVEL-SEAL), 316 SS, 5000 PSI, UNCOATED</t>
  </si>
  <si>
    <t>D70548-1-CP</t>
  </si>
  <si>
    <t xml:space="preserve">TOOL-SWE PART,MS1 RUNNING AND RETRIEVAL TOOL, .625-11UNC CAP SCREW,ARR FOR KEYWAY SLOT </t>
  </si>
  <si>
    <t xml:space="preserve">O-RING, AS568A-347, 4.225 (NOM 4-1/4) ID, 0.210 (NOM 3/16) CS, MATERIAL PER VGS5.1010.1.1, NITRILE
(NBR), 70 DURO A, API 6A, ISO 10423, API17D, PSL1-3 </t>
  </si>
  <si>
    <t xml:space="preserve">O-RING,BACKUP,347, 4.278 ID, .183 CS, NITRILE, 90 DUROMETER </t>
  </si>
  <si>
    <t>195000-457</t>
  </si>
  <si>
    <t>O-RING, AS568A-457, 13.975 (NOM 14) ID, 0.275 (NOM 1/4) CS, MATERIAL PER VGS5.1010.1.1, NITRILE (NBR)
, 70 DURO A, API 6A, ISO 10423, API17D, PSL1-3</t>
  </si>
  <si>
    <t>195327-328</t>
  </si>
  <si>
    <t>O-RING BACKUP,457, 14.024 ID, .236 CS</t>
  </si>
  <si>
    <t>O-RING, AS568A-326, 1.600 (NOM 1-5/8) ID, 0.210 (NOM 3/16) CS, MATERIAL PER VGS5.1010.1.1, NITRILE (NBR), 70 DURO A, API 6A, ISO 10423, API17D,  PSL1-3</t>
  </si>
  <si>
    <t xml:space="preserve">193413-313 </t>
  </si>
  <si>
    <t>PLUG, HOLLOW HEX, .375 PTF MALE, 7/8 INCH TAPER (LEVEL-SEAL), 316 SS, 5000 PSI, UNCOATED</t>
  </si>
  <si>
    <t>O-RING, AS568A-437, 5.975 (NOM 6) ID, 0.275 (NOM 1/4) CS, MATERIAL PER VGS5.1010.1.1, NITRILE (NBR) , 70 DURO A, API 6A, ISO 10423, API17D, PSL1-3</t>
  </si>
  <si>
    <t xml:space="preserve">O-RING BACKUP,MOULDED, 437, 6.051 ID, 0.236 CS, BUNA-N,90 DURO </t>
  </si>
  <si>
    <t>CAP SCREW, LOW SOCKET HEAD,.500-13UNRC-2A X 1.000LG,MATL PER=VGS5.710.2 NON STD COAT,COAT PER=VGS6.3.3</t>
  </si>
  <si>
    <t xml:space="preserve">SCREW,SET HSH,0.375-16UNRC-3A,0.750,CONE PT, ASTM F912,COAT WITH SOLIDFILM LUBRICANT PER VGS6.3.3 </t>
  </si>
  <si>
    <t xml:space="preserve">193413-314 </t>
  </si>
  <si>
    <t xml:space="preserve">BEARING,SLIPSTRIP, 4.25 ROD </t>
  </si>
  <si>
    <t>A300133-7</t>
  </si>
  <si>
    <t xml:space="preserve">BEARING,SLIPSTRIP, 14.75 ROD </t>
  </si>
  <si>
    <t xml:space="preserve">BEARING,SLIPSTRIP, 6.00 ROD </t>
  </si>
  <si>
    <t xml:space="preserve"> 193413-312 </t>
  </si>
  <si>
    <t xml:space="preserve">PLUG, HOLLOW HEX, .250 PTF MALE, 7/8 INCH TAPER (LEVEL-SEAL), 316 SS, 5000 PSI, UNCOATED. </t>
  </si>
  <si>
    <t xml:space="preserve">SCREW,SET,SOCKET, 1/4-20UNRC-3A X 5/8 LG CONE POINT,LOCWEL,ASTM F912 </t>
  </si>
  <si>
    <t xml:space="preserve">VALVE,PURCHASE,RELIEF,QUICK EXHAUST, .500, 6000 PSI MWP, .500 NPT FEMALE X FEMALE,316 SS SIGMA 13QS40 </t>
  </si>
  <si>
    <t>NIPPLE, DBL PIN SUB, 1/2-14 NPT PIN X 6.300 LG, AISI 4140, 1/4 THRU BORE</t>
  </si>
  <si>
    <t>A70305-1-CP</t>
  </si>
  <si>
    <t xml:space="preserve">SPRING CAP </t>
  </si>
  <si>
    <t>SCREW,SET,SOCKET, .375-16 X .500 LG,UNRC-3A, CONE PT,ASTM F912,PARKERIZE &amp; ELECTROFILM #5306, PER VGS6.3.3</t>
  </si>
  <si>
    <t>EUK 1596908 Rev 02</t>
  </si>
  <si>
    <t>PIN, SHEAR, 0.125 X .875 LG, BS2872-CZ116 HIGH TENSILE OR BS2874-CA104, BRASS, WITH 1/4-20 UNC HEAD REFER TO DRAWING</t>
  </si>
  <si>
    <t>CONNECTOR-HYDR, MALE, .250 TUBE X .250 MNPT,8000 PSI MWP, 316 SS</t>
  </si>
  <si>
    <t xml:space="preserve">O-RING, AS568A-458, 14.475 (NOM 14-1/2) ID, 0.275 (NOM 1/4) CS, MATERIAL PER VGS5.1010.1.1, NITRILE (NBR), 70 DURO A, API 6A, ISO 10423, API17D, PSL1-3 </t>
  </si>
  <si>
    <t>PLUG,HEX SOCKET HEAD,LEVL-SEAL, .250-18 NPTF MALE,SS.</t>
  </si>
  <si>
    <t>SCREW, RETAINER PIN, .235 DIA X 3/8 -16UNC-3A,.532 LG, SOC HEAD</t>
  </si>
  <si>
    <t>EUK 1597861</t>
  </si>
  <si>
    <t>SPRING WAVE</t>
  </si>
  <si>
    <t>SEAT VALVE</t>
  </si>
  <si>
    <t>METAFLEX VALVE SEAT</t>
  </si>
  <si>
    <t>SLAB GATE VALVE</t>
  </si>
  <si>
    <t>INJ FITTING</t>
  </si>
  <si>
    <t>METAL STEM SEAL</t>
  </si>
  <si>
    <t>PACKING STEM</t>
  </si>
  <si>
    <t>SHC SCREW</t>
  </si>
  <si>
    <t>PLUG HEX HEAD</t>
  </si>
  <si>
    <t>STUD PL SHANK</t>
  </si>
  <si>
    <t>T-SEAL</t>
  </si>
  <si>
    <t>STUD/NUT</t>
  </si>
  <si>
    <t>TRANSDUCER ASSY</t>
  </si>
  <si>
    <t>170617</t>
  </si>
  <si>
    <t>EXT RET RING</t>
  </si>
  <si>
    <t>91804</t>
  </si>
  <si>
    <t>INDICTATOR SLEEVE</t>
  </si>
  <si>
    <t>RET SCREW</t>
  </si>
  <si>
    <t>PACSON VALVE</t>
  </si>
  <si>
    <t>RING SEAL</t>
  </si>
  <si>
    <t>STUD/TWO STUDS</t>
  </si>
  <si>
    <t>DRIVE SCREW</t>
  </si>
  <si>
    <t>JUNCTION BOX</t>
  </si>
  <si>
    <t>GREASE FIT PACSON DOUBLE CHECK VALVE</t>
  </si>
  <si>
    <t>GAUGE COCK ANGLE FLOW</t>
  </si>
  <si>
    <t>PRESS GAUGE</t>
  </si>
  <si>
    <t>SCREW  PANEL MOUNTING</t>
  </si>
  <si>
    <t>PIN PANEL MOUNTING</t>
  </si>
  <si>
    <t>NUT HX HVY</t>
  </si>
  <si>
    <t>H90203-6</t>
  </si>
  <si>
    <t>13 SEAL RING</t>
  </si>
  <si>
    <t>Nadine Query</t>
  </si>
  <si>
    <t>PLUG PIPE HEX</t>
  </si>
  <si>
    <t xml:space="preserve">200095-53 </t>
  </si>
  <si>
    <t>SPRING WAVE GAP TYPE</t>
  </si>
  <si>
    <t>SEAT SEAL VALVE PART</t>
  </si>
  <si>
    <t>VALVE SEAT</t>
  </si>
  <si>
    <t>VALVE GATE</t>
  </si>
  <si>
    <t>SET SCREW SOCKET</t>
  </si>
  <si>
    <t>PLUG HEX</t>
  </si>
  <si>
    <t>PACSON GREASE FITITNG</t>
  </si>
  <si>
    <t>TUBE</t>
  </si>
  <si>
    <t>MBLKHEAD TUBE</t>
  </si>
  <si>
    <t>NIPPLE PROTECTOR</t>
  </si>
  <si>
    <t>COUPLER PROTECTOR</t>
  </si>
  <si>
    <t>REDUCER TUBE</t>
  </si>
  <si>
    <t>SWITCH VALVE</t>
  </si>
  <si>
    <t>HXH SCREW</t>
  </si>
  <si>
    <t>BRACKET, SUPPORT</t>
  </si>
  <si>
    <t>HYRD M TUBE</t>
  </si>
  <si>
    <t>HYRD F TUBE</t>
  </si>
  <si>
    <t>CHECK VALVE</t>
  </si>
  <si>
    <t>SEAT SEAL</t>
  </si>
  <si>
    <t>SLAB VALVE GATE</t>
  </si>
  <si>
    <t>PLAIN STUD</t>
  </si>
  <si>
    <t>SET SOCKET SCREW</t>
  </si>
  <si>
    <t>SLAB VALVE</t>
  </si>
  <si>
    <t>H130151-1</t>
  </si>
  <si>
    <t>METAL STEM</t>
  </si>
  <si>
    <t>STUD/NUTS</t>
  </si>
  <si>
    <t>74941</t>
  </si>
  <si>
    <t>SET SCREW</t>
  </si>
  <si>
    <t>HEX PLUG PIPE</t>
  </si>
  <si>
    <t>INDICATOR WINDOW</t>
  </si>
  <si>
    <t>COVER GASKET</t>
  </si>
  <si>
    <t>PIN 1/2-13UNC</t>
  </si>
  <si>
    <t>XG CONNECTOR</t>
  </si>
  <si>
    <t>Q301247</t>
  </si>
  <si>
    <t xml:space="preserve">GREASE,SUPPLIED IN 12.5 KG.DRUMS,DRUMS TO BE WHITEAND MARKED AS FOLLOWS:VETCO GRAY (LOGO),CM VALVE COMPOUND,VG P/N A300168-5 </t>
  </si>
  <si>
    <t>Q301228</t>
  </si>
  <si>
    <t xml:space="preserve">VALVE PART,SHEAR PIN,VG-300, 1 STEM, .218 OD,LOW ALLOY OR CS, YIELD STR(48,000-70,000),ULT TENSILE (MIN. 65,000) </t>
  </si>
  <si>
    <t>3% discount applied - PO 4500203739</t>
  </si>
  <si>
    <t xml:space="preserve">VALVE PART,SHEAR PIN,VG-300, 1-3/8 STEM, .343 OD,LOW ALLOY OR CS, YIELD STR(48,000-70,000), ULT TENSILE (MIN. 65,000) </t>
  </si>
  <si>
    <t>Q301251</t>
  </si>
  <si>
    <t xml:space="preserve">PROTECTOR, NT-2 BOX, 21 1/4-5M. EXQUIP RUE PT/NO P-21.513 V-B </t>
  </si>
  <si>
    <t>Q301227</t>
  </si>
  <si>
    <t xml:space="preserve">ACTUATOR PART,OPCH75,END CAP,W/ THREAD PREP FOR INDICATOR AND OVERRIDE SLEEVE </t>
  </si>
  <si>
    <t xml:space="preserve">GAUGE COCK,ANGLE FLOW, 9/16 X 3/16 HP MALE &amp; FEMALE, 15M,SS NACE,THRD PER API 6A TEST &amp; GAUGE CONNECTIONS </t>
  </si>
  <si>
    <t>201628-62</t>
  </si>
  <si>
    <t xml:space="preserve">SEAL, *T* PISTON TP SERIES , 8.500 O/D 8.000 I/D .250 SECTION ,NITRILE SEAL - N4115A , (BACK UP RINGS TO SUIT GROOVE ID 8.364 AND BORE 8.855 ) </t>
  </si>
  <si>
    <t xml:space="preserve">PACKING,STEM,CT,SSV-Q, 1.875 OD X 1.375 ID X 1.00 LG,PER VGS 9.12.3,PER API 14D AND Q1 </t>
  </si>
  <si>
    <t xml:space="preserve">RING-SEAL,BNT, 3.905 ID,ALLOY 718 NACE,MOS2 CTD  </t>
  </si>
  <si>
    <t xml:space="preserve">STUD W/ONE NUT, TAP END,PER VGS2.4.13, 1.750-8UNR-2A X 1.750-8UNR-2A, 12.500 LG, STUD MATERIAL PER ASTM A320 GR L7, NUT MATERIAL PER ASTM A194 GR2HM, COATING PER VGS6.3.1.3.1 </t>
  </si>
  <si>
    <t xml:space="preserve">O-RING, AS568A-451, 10.975 (NOM 11) ID, 0.275 (NOM 1/4) CS, MATERIAL PER VGS5.1010.1.1, NITRILE (NBR), 70 DURO A, API 6A, ISO 10423, API17D, PSL1-3 </t>
  </si>
  <si>
    <t xml:space="preserve">PIN,SPIROL, .219 DIA X 1.000 LG, STANDARD DUTY, 300 SERIES STAINLESS STEEL </t>
  </si>
  <si>
    <t xml:space="preserve">PROTECTOR, NT-2 PIN, 21 1/4-5M. EXQUIP RUE PT/NO P-21.600.V-P </t>
  </si>
  <si>
    <t xml:space="preserve">O-RING, AS568A-344, 3.850 (NOM 3-7/8) ID, 0.210 (NOM 3/16) CS, MATERIAL PER VGS5.1010.1.1, NITRILE (NBR), 70 DURO A, API 6A, ISO 10423, API17D, PSL1-3 </t>
  </si>
  <si>
    <t>A72901-1</t>
  </si>
  <si>
    <t xml:space="preserve">CONNECTOR-WELLHEAD PART, NT-2, DOGS, 13-5/8 15000, 75K, DOUBLE TOOTH PRECISION CAST (VGS 5.610.1.14) </t>
  </si>
  <si>
    <t xml:space="preserve">CAP SCREW, HEX HEAD, .750-10UNRC-2A X 2.000 LG, MATL PER=SAE GR 5, COAT PER=ZINC </t>
  </si>
  <si>
    <t xml:space="preserve">VALVE PART, INJECTION FITTING, STYLE 300 CLAD, 5/8-18UNF-2A THD, W/ 1/8 LP CONN, ALLOY 718, NACE, W/112 O-RING 75 DURO VITON, 6-1/16 IN LG </t>
  </si>
  <si>
    <t xml:space="preserve">PRESSURE GAUGE,0-15000 PSI,9/16 X 3/16 API HP MALE BOTTOM CONNECTION,4 TO 4-1/2 OD DIAL,75 PCT LIQUID FILLED,SS CASE,SS NACE FITTINGS AND INTERNALS </t>
  </si>
  <si>
    <t xml:space="preserve">O-RING,AS568A-158, 4.750 ID X 0.094 CS,TEFLON </t>
  </si>
  <si>
    <t xml:space="preserve">PACKING,STEM,CT,SSV-Q, 2.375 OD X 1.875 ID X 1.00 LG,PER VGS 9.12.3,PER API 14D AND Q1. </t>
  </si>
  <si>
    <t>PACKING,STEM,CT,SSV-Q, 3.875 OD X 3.375 ID X 1.00 LG,PER VGS 9.12.3,PER API 14D &amp; Q1</t>
  </si>
  <si>
    <t xml:space="preserve">RING-SEAL,BNT, 7.060 ID,INCONEL 718,NACE MR-01-75,MOS2 COATED </t>
  </si>
  <si>
    <t xml:space="preserve">O-RING, AS568A-250, 4.984 (NOM 5) ID, 0.139 (NOM 1/8) CS, MATERIAL PER VGS5.1010.1.1, NITRILE (NBR), 70 DURO A, API 6A, ISO 10423, API17D, PSL1-3 </t>
  </si>
  <si>
    <t>H71317-5</t>
  </si>
  <si>
    <t xml:space="preserve">CONNECTOR-WELLHEAD PART,NT-2,DOGS, 13-5/8 15000, 75K LOW ALLOY NACE,DOUBLE TOOTH AT 45 DEGREE </t>
  </si>
  <si>
    <t>JET NOZZLE FOR TOOL-MUDLINE,CLEAN AND CHECK JETTING ARRANGEMENT</t>
  </si>
  <si>
    <t>O-RING,SPECIAL,28.700 ID X .550 CS,BUNA N,70 DURO,MOULDED</t>
  </si>
  <si>
    <t>EUK 1596908 Rev 03</t>
  </si>
  <si>
    <t>parker VGI726762781</t>
  </si>
  <si>
    <t xml:space="preserve">parker  </t>
  </si>
  <si>
    <t>EUK 1577480 Rev 02</t>
  </si>
  <si>
    <t>new build</t>
  </si>
  <si>
    <t>UK manufacture, 2.5% discount</t>
  </si>
  <si>
    <t>Singapore manufacture, 2.5% discount</t>
  </si>
  <si>
    <t>EUK 1616711</t>
  </si>
  <si>
    <t>162575-C35</t>
  </si>
  <si>
    <t xml:space="preserve">GRAYGATE VALVE ASSEMBLY, MANUAL, 2-1/16, 10M, MODEL D, BB-1 TRIM, 2-1/16, 10M, BX-152 RG, FLANGE, TRUE ROUND BODY CAVITY </t>
  </si>
  <si>
    <t xml:space="preserve">A131529-1C35 </t>
  </si>
  <si>
    <t xml:space="preserve">VALVE, VG-300FR, 2-1/16 10M, FLANGED, EE TRIM, 10000 PSI MWP, W/ONE T-SEAL PREP FLG END AND ONE , FLG W/BX-152 RING GROOVE END </t>
  </si>
  <si>
    <t xml:space="preserve">STUD W/ONE NUT, TAP END,PER VGS2.4.13, .750-10UNRC-2A X .750-10UNRC-3A, 4.000 LG, STUD , MATERIAL PER ASTM A193 GR B7, NUT MATERIAL PER ASTM A194 GR 2H, COATING PER VGS6.2.12.3, ASTM, B633 </t>
  </si>
  <si>
    <t>EUK 1622823</t>
  </si>
  <si>
    <t>A941908-1</t>
  </si>
  <si>
    <t xml:space="preserve">CASING BONNET, ASSY, SPECIAL, HL-CB/GMW, COMPRESSION SET, 13-5/8 X 10-3/4, 15000 PSI MWP, ARRANGED FOR NT-2 CONNECTOR. </t>
  </si>
  <si>
    <t>EUK 1580497 Rev 04</t>
  </si>
  <si>
    <t>O-RING,VULCANIZED, 21.250 ID, 0.275 CS, VGS5.1010.1.1</t>
  </si>
  <si>
    <t>GREASE FITTING, GSP, 1/2 LP, 316SS NACE MR-01-75,FOR TEST/BLEEDER, PLASTIC/GREASE INJECTION, WITH EXTENDED THREAD FOR WET AND GAS SERVICE</t>
  </si>
  <si>
    <t>H71318-3</t>
  </si>
  <si>
    <t>CONNECTOR-WELLHEAD PART,NT-2,ACTUATION SCREW, 13-5/8 15000,4340 PER VGS 5.511.1.10 WITH IMPACTS 
PER SI-289,WITH EXTERNAL HEX</t>
  </si>
  <si>
    <t xml:space="preserve">CONNECTOR-WELLHEAD PART,NT-2,DOGS, 13-5/8 15000, 75K LOW ALLOY NACE,DOUBLE TOOTH </t>
  </si>
  <si>
    <t>PROTECTOR, NT-2 BOX, 13 5/8-15M. EXQUIP RUE PT/NO P-13.602 V-B</t>
  </si>
  <si>
    <t>EUK 1635342</t>
  </si>
  <si>
    <t>EUK 1469481</t>
  </si>
  <si>
    <t>H133702-9</t>
  </si>
  <si>
    <t xml:space="preserve">VALVE, GRAYLOC, 2-1/16, 10000 PSI MSP, VG-300, GRAYLOC B20 RECESSED ENDS, DD-1 TRIM, A/F MODEL D INJ FITTING </t>
  </si>
  <si>
    <t>Q301278</t>
  </si>
  <si>
    <t>A70300-9</t>
  </si>
  <si>
    <t xml:space="preserve">TOOL-SWE, PART, MS-1 RUNNING AND RETRIEVAL TOOL, PISTON, 21-1/4 X 13-3/8, NC 31 (2-7/8 IF) API BOX 
TOP X NC 31(2-7/8 IF) API BOX BTM </t>
  </si>
  <si>
    <t>A936715-1B47</t>
  </si>
  <si>
    <t xml:space="preserve">TOOL-SWE, MS-1 RUNNING AND RETRIEVAL TOOL, PART,  DART LOCKDOWN SPACER </t>
  </si>
  <si>
    <t>A70304-2</t>
  </si>
  <si>
    <t xml:space="preserve">TOOL-SWE PART, MS-1 RUNNING AND RETRIEVAL TOOL, PUSH ROD. </t>
  </si>
  <si>
    <t>A70306-2B47</t>
  </si>
  <si>
    <t>TOOL-SWE PART, MS-1 RUNNING AND RETRIEVAL TOOL,  LOCKING SEGMENTS</t>
  </si>
  <si>
    <t>A70305-1</t>
  </si>
  <si>
    <t xml:space="preserve">TOOL-SWE PART,MS1 RUNNING AND RETRIEVAL TL,SPRING CAP,2.000,8UN THREAD, MATERIAL PER VGS5.110.2.16, COAT PER VGS6.2.3.1 </t>
  </si>
  <si>
    <t xml:space="preserve">TOOL-SWE PART,MS1,RUNNING &amp; RETRIEVAL,PISTON, 13.625 X 10.750,NC 31 (2.875 IF) API BOX X NC31 
(2.875 IF) BOX X NC31 (2.875 IF) API BOX </t>
  </si>
  <si>
    <t xml:space="preserve">TOOL-SWE, MS-T RUNNING &amp; RETRIEVAL TOOL, PART, DART LOCKDOWN SPACER, 15.94" EFFECTIVE LENGTH. </t>
  </si>
  <si>
    <t>A70304-1</t>
  </si>
  <si>
    <t xml:space="preserve">TOOL-SWE PART, MS-1 RUNNING AND RETRIEVAL TOOL,PUSH ROD. </t>
  </si>
  <si>
    <t>A70306-1</t>
  </si>
  <si>
    <t xml:space="preserve">TOOL-SWE PART,MS1 RUNNING AND RETRIEVAL TL, LOCKINGSEGMENTS,GMS 0230 </t>
  </si>
  <si>
    <t>EUK 1613541</t>
  </si>
  <si>
    <t>R300982-3</t>
  </si>
  <si>
    <t xml:space="preserve">STUD W/ONE NUT, TAP END,PER VGS2.4.13, 
3.000-8UNR-2A X 3.000-8UNR-2A, 16.750 LG, STUD 
MATERIAL PER ASTM A193 GR B7, NUT MATERIAL PER 
ASTM A194 GR 2H, COATING PER VGS6.2.12.3, ASTM 
B633 </t>
  </si>
  <si>
    <t>Cost advised by Rhiannan 16.12.16</t>
  </si>
  <si>
    <t>EUK 1620445</t>
  </si>
  <si>
    <t>A930185-1B47</t>
  </si>
  <si>
    <t>ADAPTER, CROSSOVER, GRAYLOC B20 HUB X 2-1/16 10000, PSI FLANGE, BX152, 10000 PSI MWP, 80K 8630 LA NACE, 350F MAX TEMP.</t>
  </si>
  <si>
    <t>Q301299</t>
  </si>
  <si>
    <t>A279189-1</t>
  </si>
  <si>
    <t xml:space="preserve">TOOL-SWE PART, SERVICE TOOL, RETRIEVING PIN, ARR 
FOR TUBING HANGER RETRIEVAL TOOL </t>
  </si>
  <si>
    <t xml:space="preserve">SEAL, POLYPAK, PIP SEAL, 9.000 DIA CYLINDER BORE, 
17,500 PSI. </t>
  </si>
  <si>
    <t xml:space="preserve">CUP,TESTER,TYPE F, 13-3/8 CASING, 48-61 LB/FT , WT RANGE, 109.5 SQ-IN CUP PRESSURE AREA, RUBBER, CAMERON IRON WORKS 30579-2 </t>
  </si>
  <si>
    <t xml:space="preserve">TOOL-SWE PART, MS1 RUNNING AND RETRIEWVAL TOOL,
PIN SHEAR, 0.625-11UNC X 0.375 DIA, GMS 2135 </t>
  </si>
  <si>
    <r>
      <t xml:space="preserve">RING GASKET,API BX-159,INCONEL 825,API MONOGRAM REQUIRED
</t>
    </r>
    <r>
      <rPr>
        <i/>
        <sz val="10"/>
        <rFont val="Calibri"/>
        <family val="2"/>
        <scheme val="minor"/>
      </rPr>
      <t>Confirmed as suitable alternative to BX159-INC</t>
    </r>
  </si>
  <si>
    <t xml:space="preserve">O-RING, AS568A-352, 4.850 (NOM 4-7/8) ID, 0.210 
(NOM 3/16) CS, MATERIAL PER VGS5.1010.1.1, NITRILE
(NBR), 70 DURO A, API 6A, ISO 10423, API17D, PSL1-3 </t>
  </si>
  <si>
    <t xml:space="preserve">CONTROL LINE PART, CONNECTOR ASSY, 1/4,
ARRANGED FOR CONTINUOUS CONTROL LINE, INCONEL 718. </t>
  </si>
  <si>
    <t xml:space="preserve">O-RING, AS568A-326, 1.600 (NOM 1-5/8) ID, 0.210 
(NOM 3/16) CS, MATERIAL PER VGS5.1010.1.1, NITRILE
(NBR), 70 DURO A, API 6A, ISO 10423, API17D, PSL1-3 </t>
  </si>
  <si>
    <t xml:space="preserve">O-RING, , .500 X 10.625 X 9.625,NITRILE,70 DURO
PER VGS5.1110.1.1. DIMENSIONS: 
A = 9.625 +/-.060 
B = 10.625 REF 
2. TAG: 
H70843-32 (REV) 
10-5/8 X 9-5/8 
VGS 5.1110.1.1 NITRILE </t>
  </si>
  <si>
    <t>EUK 1632817</t>
  </si>
  <si>
    <t>A20020-455</t>
  </si>
  <si>
    <t xml:space="preserve">TEST STUMP, NT-2, 13 5/8 - 15M, WITH NC-50 DRILL 
PIPE BOX, WITH BASEPLATE.
NOTES 
1.NAMEPLATE DETAILS 
ASSY NO: A20020-455 
DESCRIPTION: TEST STUMP, NT-2, 13-5/8-15M 
WEIGHT:- 
PRESS.RATING: 15,000 PSI 
TEST PRESSURE: 22,500 PSI 
2.PAINT PER VGS-19.8.1 EXCEPT FOR NT-2 MANDREL 
PROFILE </t>
  </si>
  <si>
    <t>A20020-447</t>
  </si>
  <si>
    <t xml:space="preserve">TEST STUMP, NT-2, 21 1/4 - 5M, WITH NC-50 DRILL 
PIPE BOX. </t>
  </si>
  <si>
    <t>Q301325</t>
  </si>
  <si>
    <t>O-RING, AS568A-470, 20.955 (NOM 21) ID, 0.275 (NOM 1/4) CS, MATERIAL PER VGS5.1010.1.1, NITRILE (NBR), 70 DURO A, API 6A, ISO 10423, API17D, PSL1-3</t>
  </si>
  <si>
    <t>STUD W/TWO SPH NUTS, ALL THREAD,PER VGS2.4.11, .625-11UNRC, 5.000 LG, STUD MATERIAL PER ASTM A193 GR B7, NUT MATERIAL PER ASTM A194 GR 2, COATING
PER VGS6.2.12.3, ASTM B633</t>
  </si>
  <si>
    <t>GRAYLOC HUB,BLIND, 2 GR13, 1.750 OAL (STD), A350-LF2, C/W 9/16 HP AUTOCLAVE</t>
  </si>
  <si>
    <t>VG HUB, BLIND, B20, W/1/2 LP TAP, 60K 4130 NACE, 350F MAX TEMP.</t>
  </si>
  <si>
    <t>INJECTION FITTING, ADAPTER, MALE X FEMALE, 3/8 AE SLIMLINE X 1/4 AE
SLIMLINE, 316 SS.</t>
  </si>
  <si>
    <t>Q301342</t>
  </si>
  <si>
    <t>CASING HGR PART,WE-HL,TJ COMPRESSION SEAL,13-5/8 X 10-
3/4,VITON PER VGS5.1112.2.1 WITH PEEK REINFORCEMENT TOP AND
BOTTOM ON OD AND ID AND AROUND BOLT HOLES,ARRANGED FOR
15000 PSI TOP AND BTM, FOR 400 DEG F SERVICE</t>
  </si>
  <si>
    <t xml:space="preserve">EUK 1620328 </t>
  </si>
  <si>
    <t>O-RING, AS568A-344, 3.850 (NOM 3-7/8) ID, 0.210 (NOM 3/16) CS, MATERIAL PER VGS5.1010.1.1, NITRILE(NBR), 70 DURO A, API 6A, ISO 10423, API17D, PSL1-3</t>
  </si>
  <si>
    <t>O-RING,AS568-450,10.475 ID X  .275 CS,BUNA N, 90 DURO,PEROXIDE CURE PER H2S SERVICE, PER VGS5.1010.2.3</t>
  </si>
  <si>
    <t>EUK 1638328</t>
  </si>
  <si>
    <t>EUK 1626049</t>
  </si>
  <si>
    <t xml:space="preserve">HYDRAULIC FITTING, .250 OD TBG, FERRULE SET, 316 STAINLESS STEEL </t>
  </si>
  <si>
    <t>costs from oracle per PM</t>
  </si>
  <si>
    <t>A930665-1</t>
  </si>
  <si>
    <t xml:space="preserve">CONTROL LINE PART, C-20, BOX 1/4, 3/4 SF750CX20 PIN, ARR FOR FERRULE, 316SS NACE </t>
  </si>
  <si>
    <t>H70179-334</t>
  </si>
  <si>
    <t xml:space="preserve">CONTROL LINE PART,GLAND, 1/4,ARRANGED FOR CONTINOUS CONTROL LINE </t>
  </si>
  <si>
    <t>EUK 1596908</t>
  </si>
  <si>
    <t>A300629-29</t>
  </si>
  <si>
    <t>SERVICE TOOL, PART, CUP TESTER, 10 3/4 X 110.2 LB/FT CASING, 15000 PSI MSP</t>
  </si>
  <si>
    <t>EUK 1650857</t>
  </si>
  <si>
    <t>H130801-78C35</t>
  </si>
  <si>
    <t xml:space="preserve">VALVE, API FLG, VG-300NS, 2-1/16 5000 PSI MSP, 2-1/16 5000 PSI FLANGE ENDS, DD-1 TRIM, RATED 6500 PSI WORKING PRESSURE </t>
  </si>
  <si>
    <t>EUK 1627180</t>
  </si>
  <si>
    <t xml:space="preserve">DRIVE SCREW, ROUND HEAD,DRIVE-U SIZE 6 X 0.250 LG,MATL PER=18-8,COAT PER=PLAIN - NOT COATED </t>
  </si>
  <si>
    <t>Q301334</t>
  </si>
  <si>
    <t xml:space="preserve">TOOL-SWE, SERVICE TOOL, TEST PLUG, 11, 4-1/2 IF PIN BTM, 4-1/2 IF BOX TOP, SOLID </t>
  </si>
  <si>
    <t>Q301394</t>
  </si>
  <si>
    <t>In Rev 01 (2.5% discount offered on PO 4500205793)</t>
  </si>
  <si>
    <t xml:space="preserve">STUD,ALL-THD,W/2 NUTS,ZINC PLT,2-1/4 8UN X 21.25, STUD A193-GR B7,NUT A194-GR 2H </t>
  </si>
  <si>
    <t xml:space="preserve">STUD,ALL-THD,W/2 NUTS,PLT,3 8UN X 26.75, STUD A193-GR B7,NUT A194-GR 2H </t>
  </si>
  <si>
    <t>A300136-3</t>
  </si>
  <si>
    <t xml:space="preserve">GAUGE COCK,2-WAY ANGLE FLOW,9/16 X 3/16 HP MALE X FEMALE,20M,SS NACE,THRD PER API 6A TEST AND GAUGE CONNECTIONS </t>
  </si>
  <si>
    <t>VALVE PART,GATE,REV ACTING, 2-1/16 15000 PSI MSP,VG-300, SLAB, ALLOY 718 NACE, CARBIDE CTD</t>
  </si>
  <si>
    <t xml:space="preserve">GRAYLOC HUB,BLIND, 2 GR13, 1.750 OAL (STD), A350-LF2, C/W 9/16 HP AUTOCLAVE </t>
  </si>
  <si>
    <t>A930186-3B47</t>
  </si>
  <si>
    <t xml:space="preserve">VG HUB, BLIND, E31/T SEAL, W/9/16 HP AUTOCLAVE PORT </t>
  </si>
  <si>
    <t xml:space="preserve">VG HUB, BLIND, B20, W/1/2 LP TAP, 60K 4130 NACE, 350F MAX TEMP. </t>
  </si>
  <si>
    <t>A930069-1</t>
  </si>
  <si>
    <t xml:space="preserve">VALVE PART, VG-300LM, STEM, MANUAL, 2-1/16 15000 PSI MWP, NACE, ALLOY 718, 1-1/4-6ACME RH MOD CENT THD, 400F MAX SERVICE TEMP </t>
  </si>
  <si>
    <t>VALVE,RELIEF,1/8 NPT, 35 PSI CRACK / 20 PSI RESEAT
MATERIALS:
BODY: UNS S31254
POPPET: K500 MONEL
LOCK NUT: K500 MONEL
O-RING: VITON
SPRING: INCONEL 600</t>
  </si>
  <si>
    <t xml:space="preserve">VALVE PART,VG-300,SEAT, 4-1/16 , 15000 PSI MWP, NACE,INCONEL 718,TUNGSTEN CARBIDE COATED </t>
  </si>
  <si>
    <t xml:space="preserve">VALVE PART,SEAT SEAL ASSY, 4-1/16 15000 PSI MSP,VG-300,PER VGS9.12.4 </t>
  </si>
  <si>
    <t xml:space="preserve">VALVE PART,VG300,SEAT METALFLEX, 4 1/16, 15000 PSIMWP,NACE, INCONEL 718, TUNGSTEN CARBIDE COATED </t>
  </si>
  <si>
    <t xml:space="preserve">VALVE PART,VG-300LM,STEM,MANUAL, 4-1/16, 15000 PSI MWP,NACE,INCONEL 718,1-3/4-6ACME RH MOD CENT THD </t>
  </si>
  <si>
    <t xml:space="preserve">VALVE PART,VG-300,BONNET METAL STEM SEAL,F0R 1.875STEM </t>
  </si>
  <si>
    <t xml:space="preserve">VALVE PART,SEAT, 2-1/16 15000 PSI MSP, MODEL VG-300,ALLOY 718 NACE, W/TUNGSTEN CARBIDE </t>
  </si>
  <si>
    <t xml:space="preserve">VALVE PART,VG-300,BONNET METAL STEM SEAL,F0R 1.375 STEM </t>
  </si>
  <si>
    <t>H130954-10</t>
  </si>
  <si>
    <t xml:space="preserve">VALVE PART, SEAT, 2-1/16 15000 PSI MWP, MODEL VG-300, 630SS NACE, W/TUNGSTEN CARBIDE COATING, 400F MAX TEMP SERVICE. </t>
  </si>
  <si>
    <t xml:space="preserve">O-RING, , .500 X 19.250 X 18.250,70 DURO NITRILE VGS 5.1110.1.3 </t>
  </si>
  <si>
    <t xml:space="preserve">TOOL-SWE PART,MS1,RUNNING &amp; RETRIEVAL,PISTON, 13.625 X 10.750,NC 31 (2.875 IF) API BOX X NC31 (2.875 IF) BOX X NC31 (2.875 IF) API BOX </t>
  </si>
  <si>
    <t>D300035-1</t>
  </si>
  <si>
    <t xml:space="preserve">STUD/TWO NUTS, ALL THREAD, .875-9UNRC-2A, 7 LG, STUD MATERIAL:A193-B7, NUT MATERIAL:A194-GR2H(SPH FACE), COATING:PER VGS6.2.10.7 OR VGS6.2.10.9 </t>
  </si>
  <si>
    <t>Q301395</t>
  </si>
  <si>
    <t xml:space="preserve">PROTECTOR, NT-2 PIN, 13 5/8-15M. EXQUIP RUE PT/NO P-13.601.V-P </t>
  </si>
  <si>
    <t>Q301406</t>
  </si>
  <si>
    <t xml:space="preserve">29090-123 </t>
  </si>
  <si>
    <t xml:space="preserve">ACTUATOR PART,OPCH75,RISING STEM, 2-6TPI-2G STUB ACME THREAD,C/W SENSOR PREP </t>
  </si>
  <si>
    <t>Q301409</t>
  </si>
  <si>
    <t>A944703-7</t>
  </si>
  <si>
    <t>SETTING GAUGE, FOR 5-3/4 CB SEAL SUPPORT RING, ELEVATION
CHECK F/ TOTAL ELGIN FRANKLIN</t>
  </si>
  <si>
    <t>Q301413</t>
  </si>
  <si>
    <t xml:space="preserve">SEAL,WIPER, 1.375 ROD DIA </t>
  </si>
  <si>
    <t>Unit Cost Price GBP</t>
  </si>
  <si>
    <t>Unit Sell Price GBP</t>
  </si>
  <si>
    <t>Lead Time</t>
  </si>
  <si>
    <t>Comments</t>
  </si>
  <si>
    <t>Feedback from Customer</t>
  </si>
  <si>
    <t>361719-JMC-1533-A/1</t>
  </si>
  <si>
    <t>ACT, ROTORK IQ20, F14, 440VAC/3PH/60HZ W/DRIVE BUSHING
BORED AND KEYED F/1.253/1.255 INCH DIA BORE AND 5/16 SQUARE KEY</t>
  </si>
  <si>
    <t>Q300645</t>
  </si>
  <si>
    <t>REPLACEMENT GEARBOX ASSEMBLY FOR ACTUATOR P/N 489025</t>
  </si>
  <si>
    <t>Q300644</t>
  </si>
  <si>
    <t xml:space="preserve">Choke   </t>
  </si>
  <si>
    <t>CHOKE ASSY S4 MOS G6-56 1500 X 160 A</t>
  </si>
  <si>
    <t>Budgetary</t>
  </si>
  <si>
    <t>Under client review 15.09.15</t>
  </si>
  <si>
    <t>EUK 1324275</t>
  </si>
  <si>
    <t>STEM SEAL ASSY,MOS,S45,T160/T280,1-3/8 OD  X 1 ID X 0.810 THK, JACKET AC102 (PTFE W/13 PERCENT CARBON,2PERCENT  GRAPHITE), W/ELGILOY SPRING AND TWO PEEK  BACKUP RINGS AND  ONE PEEK RETAINER RING,W/316SS WIRE MESH GRAPHOIL IMPREGNATED FIRE RESISTANT RING</t>
  </si>
  <si>
    <t>Don’t use this price see row 207</t>
  </si>
  <si>
    <t>RING RETR,SMALLEY,WHM-150-INX F/1.500 OD X .050 THK INCONEL X-750</t>
  </si>
  <si>
    <t xml:space="preserve">SEAL,GS,M/GLAND,6.008 OD,VITON 90D SEAL TO FIT. </t>
  </si>
  <si>
    <t>SEAL RING,MOS,S60,17-4PH</t>
  </si>
  <si>
    <t>CAGE SEAL,MOS,S60S,T-280 TEMP PX,-20/350 F,VIRGIN PEEK JACKET/ELIGILOY SPRING, ACCUSEAL ASSY NO SK081502-2</t>
  </si>
  <si>
    <t>SET SCREW,SOC HD,CUP PT,1/4-20UNC X .50LG (SET SCREW – THREADED STEM)</t>
  </si>
  <si>
    <t>CAGE SEAL ASSY,MOS,S60,T280,FILLED PTFE W/ELGILOY SPRING SEAL RING,GLASS FILLED PEEK BACKUP RING,LUB-CARBON-PEEK BEARING RING,VIRGIN PEEK HAT RING,INCONEL 718 (UNS N07718) PER NACE MR0175 SPLIT RINGS</t>
  </si>
  <si>
    <t>FTG,GRS/VENT,1/2 NPT,10M SVC,4140 NACE -50F - (NOTE: NOT A SEALANT INJECTOR, VENT FITTING)</t>
  </si>
  <si>
    <t>STEM ADPT,MOS,S60,17-4PH,F/THREADED STEM AND LINEAR ACT</t>
  </si>
  <si>
    <t>FLOW CAGE,MOS,S60,T280HC,17-4PH,XYLAN 1070/514 BLUE</t>
  </si>
  <si>
    <t>STEM,MOS,S60S,T280HC,17-4PH W/TC TIP W/THREADED CONNECTION -50F PSL3 NDE</t>
  </si>
  <si>
    <t xml:space="preserve">85-030-308-90 </t>
  </si>
  <si>
    <t>CAP SCREW, SOCKET HEAD (1960 SERIES), .500-13UNRC-3A X 1.500 LG, MATL PER=ASTM A574, COAT PER=ZINC</t>
  </si>
  <si>
    <t>EUK 1325698</t>
  </si>
  <si>
    <t xml:space="preserve">CHECK VALVE 0.5LP 10M MAX MATL ALLOY 718 </t>
  </si>
  <si>
    <t>O RING 2-259 0.139 CS X 6.234 ID VITON 70 DURO  SQS 011</t>
  </si>
  <si>
    <t xml:space="preserve">SPR SEAL PE F/GL 5.0 NOM ROD DIA </t>
  </si>
  <si>
    <t xml:space="preserve">SEAL PE F/GLAND 5.0 NOM ROD DIA </t>
  </si>
  <si>
    <t xml:space="preserve">CAP SCREW 12 POINT 1.25-8UN -2A X 4.375 LG  </t>
  </si>
  <si>
    <t>CHK F/CAGE 4.0 CONFIG</t>
  </si>
  <si>
    <t xml:space="preserve">SEAL GS M/GLAND 6.5 NOM PISTON DIA </t>
  </si>
  <si>
    <t xml:space="preserve">O RING 2.161 0.103 CS X 5.487 ID </t>
  </si>
  <si>
    <t>CAP SCREW 12 POINT 0.625 11UNC-2A X 2.25 LG SMS 36A SCS 006</t>
  </si>
  <si>
    <t xml:space="preserve">STEM SEAL SET (4 AND 4.5 ) CHK </t>
  </si>
  <si>
    <t xml:space="preserve">CHOKE STEM AND TIP ASSY 4.0 TRIM HC/MOS-1 S6  </t>
  </si>
  <si>
    <t xml:space="preserve">CHOKE SEAT ASSY 4.0 TRIM </t>
  </si>
  <si>
    <t xml:space="preserve">CHK STEM EXTN 4.0 FOR VALTEK ACT </t>
  </si>
  <si>
    <t>SCREW, 12 POINT FLANGE HEAD, .500-13UNRC-2A X 1.500 LG, MATL PER=ASTM A320 GR L7M, COAT PER=VGS6.2.3.2</t>
  </si>
  <si>
    <t>ORING,2-223,.139 CS X 1.609 ID,NITRILE 70 DURO,MS522-06</t>
  </si>
  <si>
    <t>480177-2</t>
  </si>
  <si>
    <t xml:space="preserve">CLAMPLOK SEAL RING SIZE 072 PTFE MATL:17-4PH  </t>
  </si>
  <si>
    <t>EUK 1335974</t>
  </si>
  <si>
    <t>Choke Valve</t>
  </si>
  <si>
    <t>CHOKE/ACT,WG,MOS-T,S60S,T280HC,6 2500 6CL52 CLAMPLOKHUB X HUB,4130 BDY/BNT,INCONEL 718 TRIM,W/ADVANCED COMPONENT TECHNOLOGY PNEUMATIC STEPPING ACTUATOR,QUALITY IN ACCORDANCE WITH API 6A PSL3</t>
  </si>
  <si>
    <t>21.09.15 - quote no longer required</t>
  </si>
  <si>
    <t>Q300652</t>
  </si>
  <si>
    <t xml:space="preserve">WIPER RING,2200,1-3/4 NOMPARKERNO W1-1750 -500 </t>
  </si>
  <si>
    <t>under client review 15.09.15</t>
  </si>
  <si>
    <t xml:space="preserve">BRG SUPPORT RING,MOS,S23 4130 60KSI </t>
  </si>
  <si>
    <t>KEY,3/8 SQ X .75 LG,FULL RADIUS ALLOY STEEL</t>
  </si>
  <si>
    <t xml:space="preserve">ORING,2-130,.103 CS X 1.612 ID NITRILE 70 DURO, MS522-06 </t>
  </si>
  <si>
    <t xml:space="preserve">ORING,2-141,.103 CS X 2.300 ID NITRILE 70 DURO, MS522-06 </t>
  </si>
  <si>
    <t xml:space="preserve">ORING,2-157,.103 CS X 4.487 ID,NITRILE 70 DURO, MS522-06 </t>
  </si>
  <si>
    <t xml:space="preserve">STEM SEAL ASSY,MOS,S45,T160/T280,1-3/8 OD X 1 ID X 0.810 THK, JACKET AC102 (PTFE W/13 PERCENT CARBON,2 PERCENT GRAPHITE), W/ELGILOY SPRING AND TWO PEEK BACKUP RINGS AND ONE PEEK RETAINER RING,W/316SS WIRE MESH GRAPHOIL IMPREGNATED FIRE RESISTANT RING </t>
  </si>
  <si>
    <t xml:space="preserve">RING RETR,SMALLEY,WHM-150-INX F/1.500 OD X .050 THK INCONEL X-750 </t>
  </si>
  <si>
    <t xml:space="preserve">SEAL,GS,M/GLAND,6.008 OD,VITON 90D SEAL TO FIT: 0 - 3000 </t>
  </si>
  <si>
    <t xml:space="preserve">NAMEPLATE,GE,API 6A/6D VALVE,28GA(.016) THK 304SS,TWO MNTG HOLES </t>
  </si>
  <si>
    <t xml:space="preserve">SEAL RING,MOS,S60,INC 718 (UNS N07718) </t>
  </si>
  <si>
    <t xml:space="preserve">CAGE SEAL ASSY,MOS,S60,T280,FILLED PTFE W/ELGILOY SPRING SEAL RING,GLASS FILLED PEEK BACKUP RING,LUB-CARBON-PEEK BEARING RING,VIRGIN PEEK HAT RING, INCONEL 718 (UNS N07718) PER NACE MR0175 SPLIT RINGS </t>
  </si>
  <si>
    <t xml:space="preserve">CHOKE PART,MOS,DRIVE SCREW,S45/S60,AISI 4130, W/THREADED CONNECTION,QPQ </t>
  </si>
  <si>
    <t xml:space="preserve">SEAT,MOS,S60,T280,ASTM A182 F51,UNS S31803 W/TC INSERT PSL3 NDE QP-3B-15 </t>
  </si>
  <si>
    <t xml:space="preserve">DRIVE BUSHING,MOS,S60,ACTUATED,4130 60KSI F/1.00 DIA </t>
  </si>
  <si>
    <t xml:space="preserve">STEM,MOS,S60S,T280,A182 GR-F51 (UNS S31803) DUPLEX AND TC TIP W/THREADED CONNECTION -50F PSL3 NDE QP-3B-15 </t>
  </si>
  <si>
    <t xml:space="preserve">FLOW CAGE,MOS,S60,T280,ASTM A182 F51,UNS S31803,22 PERCENT CHROME,XYLAN 1070/514 BLUE, VERTICAL SLOTTED HOLES </t>
  </si>
  <si>
    <t xml:space="preserve">TAG,FLOW ARROW,0.015 THK,316SS </t>
  </si>
  <si>
    <t xml:space="preserve">FH 105 071 062 04B </t>
  </si>
  <si>
    <t>A025-002</t>
  </si>
  <si>
    <t xml:space="preserve">FTG,GRS/VENT,1/2 NPT 10M SVC,316SS </t>
  </si>
  <si>
    <t xml:space="preserve">S076-001 </t>
  </si>
  <si>
    <t xml:space="preserve">BRG,THRUST,2.50 X 1.75 X .0781,NTA-2840 TORRINGTON </t>
  </si>
  <si>
    <t xml:space="preserve">S077-001 </t>
  </si>
  <si>
    <t xml:space="preserve">BRG RACE,2.50 X 1.75 X .125 THK,TRD-2840 TORRINGTON </t>
  </si>
  <si>
    <t>Q300660</t>
  </si>
  <si>
    <t xml:space="preserve">CHOKE RETAINING RING 5.0 TRIM 
</t>
  </si>
  <si>
    <t xml:space="preserve">SEAL PE F/GLAND 1.750 NOM ROD DIA WITH BACK-UP RINGS
</t>
  </si>
  <si>
    <t xml:space="preserve">RING,BACKUP,MOS,S6,5.00 TRIM,INCONEL 718 
</t>
  </si>
  <si>
    <t>Q300674</t>
  </si>
  <si>
    <t>Actuator</t>
  </si>
  <si>
    <t xml:space="preserve">STEPPING ACTUATOR - ADVANCED ACTUATORS </t>
  </si>
  <si>
    <t>Q300656</t>
  </si>
  <si>
    <t>CHOKE PART,SEAL,WIPER,2.875 ROD DIA,NITRILE,70 DURO,WSM287318-002,SQS-011,SHELL AGREEMENT HIGH CONSUMPTION MARATHON</t>
  </si>
  <si>
    <t>SEAL PE F/GLAND 1.125 NOM ROD DIA - MIN ORDER QTY 3</t>
  </si>
  <si>
    <t>SEAL PE F/GLAND 1.12 5 NOM ROD DIA - MIN ORDER QTY 3</t>
  </si>
  <si>
    <t>CHK BK/UP RG CHOKE BACK UP RING 1.5 - 3.5 TRIM</t>
  </si>
  <si>
    <t xml:space="preserve">DOWNSTREAM SLEEVE,S4,3.00 TRIM,TUNGSTEN CARBIDE </t>
  </si>
  <si>
    <t>SPR SEAL PE F/GL NOM ROD DIA - MIN ORDER QTY 2</t>
  </si>
  <si>
    <t>SEAT,MOS,S4,3.00 TRIM,17-4PH W/TC,-20C, PSL3</t>
  </si>
  <si>
    <t>STEM,MOS,S4,3.00 TRIM,17-4PH W/TC, THREADED CONNECTION,-20C,PSL3</t>
  </si>
  <si>
    <t xml:space="preserve">CHK BONNET S4 3A10 </t>
  </si>
  <si>
    <t>O RING 2-155 0.0103 C 5 X 3.987 ID</t>
  </si>
  <si>
    <t xml:space="preserve">CHK F/CAGE 3.0 TRIM HOLE CONFIG </t>
  </si>
  <si>
    <t xml:space="preserve">SEAL GS M/GLAND 4.88 NOM PISTON DIA </t>
  </si>
  <si>
    <t>O'RING 2-247 0.139 CS X 4.609 ID</t>
  </si>
  <si>
    <t>O-RING,MOLDED (2-234),2.984 ID,0.139 CS,NITRILE,70 DURO,PER VGS5.1010.1.1</t>
  </si>
  <si>
    <t>ORING 70 SHORE NITRILE JW46-048</t>
  </si>
  <si>
    <t>FCA Phd</t>
  </si>
  <si>
    <t>480175-2</t>
  </si>
  <si>
    <t>CLAMPLOK SEAL RING SIZE 052 PTFE</t>
  </si>
  <si>
    <t>Q300669</t>
  </si>
  <si>
    <t>CHOKE PART,SEAL,WIPER,2.875 ROD DIA,NITRILE,70  DU</t>
  </si>
  <si>
    <t>ZZZVLV,CHK,PACSON,1/2" LP 10,000 PSI MWP,UNS S1740</t>
  </si>
  <si>
    <r>
      <t xml:space="preserve">SEAL PE F/GLAND 1.125 NOM ROD DIA - </t>
    </r>
    <r>
      <rPr>
        <b/>
        <sz val="10"/>
        <rFont val="Arial"/>
        <family val="2"/>
      </rPr>
      <t>MIN ORDER  QTY 3</t>
    </r>
  </si>
  <si>
    <r>
      <t xml:space="preserve">SEAL PE F/GLAND 1.12 5 NOM ROD DIA - </t>
    </r>
    <r>
      <rPr>
        <b/>
        <sz val="10"/>
        <rFont val="Arial"/>
        <family val="2"/>
      </rPr>
      <t>MIN ORDER QTY 3</t>
    </r>
  </si>
  <si>
    <r>
      <t xml:space="preserve">CIRCLIP INTERNAL 1 3/4 NOM BORE NACE NACE MR-01-75  RC 30-32 MAX -SHELL AGREEMENT HIGH CONSUMPTION - </t>
    </r>
    <r>
      <rPr>
        <b/>
        <sz val="10"/>
        <rFont val="Arial"/>
        <family val="2"/>
      </rPr>
      <t>MIN ORDER QTY 5</t>
    </r>
  </si>
  <si>
    <t>HIGH CONSUMPTION CHOKE RETAINING RING 1.5 - 3.5 TR FR 017 000 000 30E</t>
  </si>
  <si>
    <t>CHK BK/UP RG CHOKE BACK UP RING 1.5 - 3.5 TRIM  FR 017 000 000 30E</t>
  </si>
  <si>
    <t>RING RETR,SPIRAL TYPE RS287 SPRING STEEL</t>
  </si>
  <si>
    <r>
      <t xml:space="preserve">SPR SEAL PE F/GL NOM ROD DIA -VALVE PRESSURE BALANCED STEM SEAT CLOSURE SEAL. STEM SUPPORT. FEMALE GLAND, LINEAR STROKING STEM……. </t>
    </r>
    <r>
      <rPr>
        <b/>
        <sz val="10"/>
        <rFont val="Arial"/>
        <family val="2"/>
      </rPr>
      <t>MIN ORDER QTY 2</t>
    </r>
  </si>
  <si>
    <t>O RING 2-155 0.0103 C 5 X 3.987 ID SMS91A SQS011</t>
  </si>
  <si>
    <r>
      <t xml:space="preserve">SEAL PE F/GLAND 3.75 NOM ROD DIA -  VALVE PRESSURE BALANCED STEM BACK PRESSURE SEAL. FEMALE GLAND, LINEAR STROKING STEM. CLOSED GROOVE SEAL POCKET.  FAT HYDROTEST:15000PSI (MAX) IN SERVICE:2000 PSI (NORM) -  </t>
    </r>
    <r>
      <rPr>
        <b/>
        <sz val="10"/>
        <rFont val="Arial"/>
        <family val="2"/>
      </rPr>
      <t>MIN ORDER QTY 2</t>
    </r>
  </si>
  <si>
    <t>O'RING 2-247 0.139 CS X 4.609 ID SMS91A  SQS011</t>
  </si>
  <si>
    <t>O-RING,MOLDED (2-234),2.984 ID,0.139 CS,NITRILE,70</t>
  </si>
  <si>
    <t xml:space="preserve">ORING 70 SHORE NITRILE JW46-048 </t>
  </si>
  <si>
    <t xml:space="preserve">MARATHON BEARING ANGULAR CONT ACT D/ROW SKF 3215  </t>
  </si>
  <si>
    <t xml:space="preserve"> 480175-2 </t>
  </si>
  <si>
    <t>CLAMPLOK SEAL RING SIZE 052 PTFE SCS-005</t>
  </si>
  <si>
    <t>Q300670</t>
  </si>
  <si>
    <t xml:space="preserve">Spares </t>
  </si>
  <si>
    <t>CHOKE PART,SEAL,WIPER,2.875 ROD DIA,NITRILE,70 DURO,WSM287318-002,SQS-011,</t>
  </si>
  <si>
    <t>PO placed</t>
  </si>
  <si>
    <t xml:space="preserve">CIRCLIP INTERNAL 1 3/4 NOM BORE NACE </t>
  </si>
  <si>
    <t xml:space="preserve">RING RETR,SPIRAL TYPE RS287 </t>
  </si>
  <si>
    <t>CHK BK/UP RING TRIM</t>
  </si>
  <si>
    <t xml:space="preserve">CHOKE RETAINING RING 1.5/3.5 TRIM </t>
  </si>
  <si>
    <t xml:space="preserve">CAP SCREW SOC HD 0.625-11UNC-2A X 1.25LG </t>
  </si>
  <si>
    <t xml:space="preserve">CAP SCREW SOC HD 0.50-13UNC-2A X 1.25LG </t>
  </si>
  <si>
    <t xml:space="preserve">CHOKE BRG SHOE </t>
  </si>
  <si>
    <t xml:space="preserve">CHOKE ALIGNMENT PIN </t>
  </si>
  <si>
    <t>SEAL PE F/GLAND 2.25 NOM ROD</t>
  </si>
  <si>
    <t xml:space="preserve">SEAL GS M/GLAND 3.125 NOM PISTON DIA </t>
  </si>
  <si>
    <t xml:space="preserve">O RING 2-236 0.139 CS X 3.234 ID </t>
  </si>
  <si>
    <t xml:space="preserve">O RING 2-143 0.103 CS X 2.425 ID </t>
  </si>
  <si>
    <t>SEAL PE F/GLAND 2.250 NOM ROD DIA WITH BACK-UP RINGS</t>
  </si>
  <si>
    <t>SEAL PE F/GLAND 1.125 NOM ROD DIA WITH BACK-UP RINGS</t>
  </si>
  <si>
    <t>ACTUATOR ELEC ROTORK IQ12 F10 B4/IB4 2:1 G/BOX</t>
  </si>
  <si>
    <t>CAP SCREW SOC HD BS4168 M8X20-12.9</t>
  </si>
  <si>
    <t xml:space="preserve">CAP SCREW 12 POINT 0.875-9UNC-2A X 3.25 LG, ASTM A320 L7M SPUN GALVANISED TO BS EN 1461 </t>
  </si>
  <si>
    <t xml:space="preserve">488672-2 </t>
  </si>
  <si>
    <t xml:space="preserve">S/RING 34 PTFE COATED </t>
  </si>
  <si>
    <t>EUK1335974</t>
  </si>
  <si>
    <t>Choke Act</t>
  </si>
  <si>
    <t>CHOKE/ACT,WG,WITH HOKE FITTINGS, MOS-T,S60S,T280HC,6 2500 6CL52 CLAMPLOKHUB X HUB,4130 BDY/BNT,INCONEL 718 TRIM WITH HOKE FITTINGS</t>
  </si>
  <si>
    <t>Q300657</t>
  </si>
  <si>
    <t xml:space="preserve">CHOKE STEM AND TIP ASSY 2.5 TRIM RES 2 MOS </t>
  </si>
  <si>
    <t>no longer required 15.09.15</t>
  </si>
  <si>
    <t xml:space="preserve">CHOKE SEAT ASSY 2.5 TRIM </t>
  </si>
  <si>
    <t>483424-2</t>
  </si>
  <si>
    <t xml:space="preserve">S/RING 46 MODIFIED </t>
  </si>
  <si>
    <t xml:space="preserve">HEV. HEX. JAM NUT 7/8 - 9 UNC (A194 MATERIAL) (CAD PLATED) </t>
  </si>
  <si>
    <t xml:space="preserve">HNDWHL,2100,13-1/2 OD F/1.531 HEX INTERFACE A216 GR WCB TO ASTM 536 GR 65-45-12 </t>
  </si>
  <si>
    <t xml:space="preserve">PLAIN WASHER 1.1/2 NOM FORM 'A' (MS CAD PL) 2 7/8 OD X 1 3/4 ID X 1/8 </t>
  </si>
  <si>
    <t>0 25046</t>
  </si>
  <si>
    <t xml:space="preserve">PLAIN WASHER 7/8 NOM FORM A (MS CAD PLATED) 2 1/4ODX15/16IDX3/16 </t>
  </si>
  <si>
    <t xml:space="preserve">CHK D/BUSH 1.5/2.5 1.25 ACME </t>
  </si>
  <si>
    <t xml:space="preserve">O-RING,MOLDED (2-234),2.984 ID,0.139 CS,NITRILE,70 DURO,PER VGS5.1010.1.1 </t>
  </si>
  <si>
    <t xml:space="preserve">O RING 2-155 0.0103 C 5 X 3.987 ID </t>
  </si>
  <si>
    <t xml:space="preserve">O RING 2-153 0.103 CS X 3.487 ID </t>
  </si>
  <si>
    <t>CHK D/SCRW 2.5 1.25 ACME</t>
  </si>
  <si>
    <t xml:space="preserve">CHK END CAP </t>
  </si>
  <si>
    <t>CHK HSG 2.5</t>
  </si>
  <si>
    <t xml:space="preserve">CHK M/BRL ASY 2.5 TRIM </t>
  </si>
  <si>
    <t xml:space="preserve">SEAL GS M/GLAND 4.0 NOM PISTON DIA </t>
  </si>
  <si>
    <t xml:space="preserve">SPR SEAL PE F/GL 3.250 NOM ROD DIA </t>
  </si>
  <si>
    <r>
      <t xml:space="preserve">SEAL PE F/GLAND 3.250 NOM ROD DIA - </t>
    </r>
    <r>
      <rPr>
        <b/>
        <sz val="10"/>
        <rFont val="Calibri"/>
        <family val="2"/>
        <scheme val="minor"/>
      </rPr>
      <t>MIN ORD QTY 2</t>
    </r>
  </si>
  <si>
    <t xml:space="preserve">CIRCLIP INTERNAL 1 3/4 NM BORE INC </t>
  </si>
  <si>
    <r>
      <t xml:space="preserve">SEAL PE F/GLAND 1.12 5 NOM ROD DIA - </t>
    </r>
    <r>
      <rPr>
        <b/>
        <sz val="10"/>
        <rFont val="Calibri"/>
        <family val="2"/>
        <scheme val="minor"/>
      </rPr>
      <t>MIN ORDER QTY 3</t>
    </r>
  </si>
  <si>
    <r>
      <t xml:space="preserve">SEAL PE F/GLAND 1.125 NOM ROD DIA - </t>
    </r>
    <r>
      <rPr>
        <b/>
        <sz val="10"/>
        <rFont val="Calibri"/>
        <family val="2"/>
        <scheme val="minor"/>
      </rPr>
      <t>MIN ORDER QTY 3</t>
    </r>
  </si>
  <si>
    <t xml:space="preserve">THUMB SCREW 3/8-16UNC X 2.1/2 LG WDS 667-39 </t>
  </si>
  <si>
    <t xml:space="preserve">KEY 3/8"X 2 5/8" X 1/4" (NOM) MATL 316 ST ST </t>
  </si>
  <si>
    <t>0 10343</t>
  </si>
  <si>
    <t>SET SCREW NO.10 - 24 UNC SKT HD X 1/4 LG MAT AISI 316</t>
  </si>
  <si>
    <t>CHK ZERO RING</t>
  </si>
  <si>
    <t xml:space="preserve">CHK BK/UP RING TRIM </t>
  </si>
  <si>
    <t xml:space="preserve">CHOKE PART,SEAL,WIPER,2.875 ROD DIA,NITRILE,70  DURO,WSM287318-002,SQS-011,SHELL AGREEMENT HIGH CONSUMPTION MARATHON </t>
  </si>
  <si>
    <t>Q300691</t>
  </si>
  <si>
    <t xml:space="preserve">SEAT,MOS,S60,T280,17-4PH W/TC,PSL3 </t>
  </si>
  <si>
    <t>no reference per Score</t>
  </si>
  <si>
    <t xml:space="preserve">SEAL,GS,M/GLAND,6.008 OD,VITON 90D SEAL </t>
  </si>
  <si>
    <t>STEM,MOS,S60S,T280HC,17-4PH W/TC TIP W/THREADED CONNECTION</t>
  </si>
  <si>
    <t>CAGE SEAL ASSY,MOS,S60,T280,FILLED PTFE W/ELGILOY  SPRING SEAL RING,GLASS FILLED PEEK BACKUP RING</t>
  </si>
  <si>
    <t xml:space="preserve">FLOW CAGE,MOS,S60,T280HC,17-4PH,XYLAN 1070/514 BLUE </t>
  </si>
  <si>
    <t xml:space="preserve">SEAL RING,MOS,S60,17-4PH </t>
  </si>
  <si>
    <t xml:space="preserve">STEM SEAL ASSY,MOS,S45,T160/T280,1-3/8 OD X </t>
  </si>
  <si>
    <t xml:space="preserve">CAGE SEAL,MOS,S60S,T-280 TEMP PX,-20/350 F,VIRGIN PEEK JACKET/ELIGILOY SPRING, ACCUSEAL ASSY </t>
  </si>
  <si>
    <t xml:space="preserve">WEAR BEARING,.500 WIDE X 1.75 ID X 2.00 OD (PARKER W2-2000-500) </t>
  </si>
  <si>
    <t>Q300693</t>
  </si>
  <si>
    <t xml:space="preserve">CHK ADP PLATE 1.5 TRIM </t>
  </si>
  <si>
    <t xml:space="preserve">CAP SCREW SOC HD BS4168 M8X20 </t>
  </si>
  <si>
    <t xml:space="preserve">KEY 0.25 X 0.25 X 1.500 LG </t>
  </si>
  <si>
    <t>Q300714</t>
  </si>
  <si>
    <t xml:space="preserve">METAL S SEAL </t>
  </si>
  <si>
    <t xml:space="preserve">SPR SEAL PE F/GL 2.25 NOM ROD DIA ------------------------------ VALVE PRESSURE BALANCED STEM SEAT CLOSURE SEAL. STEM SUPPORT. FEMALE GLAND, LINEAR STROKING STEM. OPEN GROOVE SEAL POCKET. </t>
  </si>
  <si>
    <t xml:space="preserve">SEAL PE F/GLAND 1.12 5 NOM ROD DIA </t>
  </si>
  <si>
    <t>GS SEAL 3.126 NOM (MALE GLAND)</t>
  </si>
  <si>
    <t>O-RING,MOLDED (2-234),2.984 ID,0.139 CS,NITRILE,70DURO,PER VGS5.1010.1.1</t>
  </si>
  <si>
    <t>MARATHON BEARING ANGULAR CONT ACT D/ROW SKF 3215</t>
  </si>
  <si>
    <t>CIRCLIP INTERNAL 1 3/4 NOM BORE NACE</t>
  </si>
  <si>
    <t xml:space="preserve">CHOKE PART,SEAL,WIPER,2.875 ROD DIA,NITRILE,70 DURO,WSM287318-002,SQS-011,SHELL AGREEMENT HIGH CONSUMPTION MARATHON
</t>
  </si>
  <si>
    <t xml:space="preserve">SEAL PE F/GLAND 1.125 NOM ROD DIA </t>
  </si>
  <si>
    <t xml:space="preserve">CHK BK/UP RG CHOKE BACK UP RING 1.5 - 3.5 TRIM  </t>
  </si>
  <si>
    <t>HIGH CONSUMPTION CHOKE RETAINING RING 1.5 - 3.5 TRIM</t>
  </si>
  <si>
    <t>O RING 2-236 0.139 CS X 3.234 ID VITON 70 DURO</t>
  </si>
  <si>
    <t xml:space="preserve">SEAL PE F/GLAND 2.25 NOM ROD DIA </t>
  </si>
  <si>
    <t>CHK F/CAGE 1.5</t>
  </si>
  <si>
    <t>Q300716</t>
  </si>
  <si>
    <t xml:space="preserve">SEAL,GS,M/GLAND,6.008 OD,VITON 90D SEAL TO FIT: 0 - 3000 PSI WORKING PRESSURE </t>
  </si>
  <si>
    <t>CAGE SEAL ASSY,MOS,S60,T280,FILLED PTFE W/ELGILOY SPRING SEAL RING,GLASS FILLED PEEK BACKUP RING</t>
  </si>
  <si>
    <t xml:space="preserve">STEM SEAL ASSY,MOS,S45,T160/T280,1-3/8 OD  X 1 ID X 0.810 THK, JACKET AC102 </t>
  </si>
  <si>
    <t>ORING,2-157,.103 CS X 4.487 ID,NITRILE 70 DURO,MS522-06</t>
  </si>
  <si>
    <t>FTG,GRS/VENT,1/2 NPT,10M SVC,4140 NACE -50F</t>
  </si>
  <si>
    <t>WEAR BEARING,.500 WIDE X 1.75 ID X 2.00 OD (PARKER W2-2000-500)</t>
  </si>
  <si>
    <t>Q300717</t>
  </si>
  <si>
    <t>CIRCLIP,INTERNAL,2-1/8 NOM BORE,NACE MR0175,HRC 30-32 MAX</t>
  </si>
  <si>
    <t>Q300725</t>
  </si>
  <si>
    <t>STEM SEAL ASSY,MOS,S45,T160/T280,1-3/8 OD  X 1 ID X 0.810 THK, JACKET AC102</t>
  </si>
  <si>
    <t>4 weeks</t>
  </si>
  <si>
    <t>Use these prices going forward - previous ones are wrong - as cost price was USD not GBP - see P000036514</t>
  </si>
  <si>
    <t>Choke Budgetary</t>
  </si>
  <si>
    <t>CHOKE ASSY - 4.1/16-5M INLET, SVO, 96/94 1.1/2 TRIM,7.1/16-5M OUTLET, HWO (W/316L OVERLAY)</t>
  </si>
  <si>
    <t>Q300723</t>
  </si>
  <si>
    <t xml:space="preserve">CHOKE FLOW CAGE 5.5 TRIM HOLE CONFIG </t>
  </si>
  <si>
    <t xml:space="preserve">CHOKE STEM AND TIP ASSY 5.5 TRIM HC/MOS-1 S6 </t>
  </si>
  <si>
    <t xml:space="preserve">CHK SEAT 5.5 3B15 </t>
  </si>
  <si>
    <t>O-RING,MOLDED (2-234),2.984 ID,0.139 CS,NITRILE,70 DURO</t>
  </si>
  <si>
    <t>490169-2</t>
  </si>
  <si>
    <t xml:space="preserve">S/RING 86M 1E12 PTFE COATED </t>
  </si>
  <si>
    <r>
      <t xml:space="preserve">SEAL GS M/GLAND 8.00 NOM PISTON DIA VITON GT W/INC 600 SPRINGS </t>
    </r>
    <r>
      <rPr>
        <b/>
        <sz val="10"/>
        <color rgb="FF0070C0"/>
        <rFont val="Calibri"/>
        <family val="2"/>
        <scheme val="minor"/>
      </rPr>
      <t xml:space="preserve">(MIN ORDER QTY 10) </t>
    </r>
  </si>
  <si>
    <r>
      <t>PART NO 490342 O-RING ROPE HAS BEEN REPLACED BY THE FOLLOWING INDIVIDUAL O-RING PART NO'S FOR ALL NEW EQUIPMENT AND SPARES ORDERS -</t>
    </r>
    <r>
      <rPr>
        <b/>
        <sz val="10"/>
        <color theme="3"/>
        <rFont val="Calibri"/>
        <family val="2"/>
        <scheme val="minor"/>
      </rPr>
      <t xml:space="preserve"> </t>
    </r>
    <r>
      <rPr>
        <b/>
        <sz val="10"/>
        <color rgb="FF0070C0"/>
        <rFont val="Calibri"/>
        <family val="2"/>
        <scheme val="minor"/>
      </rPr>
      <t>3.50_492444</t>
    </r>
    <r>
      <rPr>
        <b/>
        <sz val="10"/>
        <color theme="3"/>
        <rFont val="Calibri"/>
        <family val="2"/>
        <scheme val="minor"/>
      </rPr>
      <t xml:space="preserve">. </t>
    </r>
  </si>
  <si>
    <t xml:space="preserve">STEM BRG/SEAL ASSY 5.5 TRIM </t>
  </si>
  <si>
    <t xml:space="preserve">STEM SEAL SET 5.0/5.5 CHOKES </t>
  </si>
  <si>
    <t>SUPAGRAF MOULDED RING P7 ENDLESS RING 57.15MM O/D X 44.45MM I/D X 6.35MM THK</t>
  </si>
  <si>
    <r>
      <t xml:space="preserve">490343 OBS REPLACED BY 494525 O-RING ROPE </t>
    </r>
    <r>
      <rPr>
        <b/>
        <sz val="10"/>
        <color rgb="FF0070C0"/>
        <rFont val="Calibri"/>
        <family val="2"/>
        <scheme val="minor"/>
      </rPr>
      <t>(SOLD IN INCHES, MIN ORDER QTY 394")</t>
    </r>
  </si>
  <si>
    <t>CHOKE PART,SEAL,WIPER,2.875 ROD DIA,NITRILE,70 DURO</t>
  </si>
  <si>
    <t>Q300732</t>
  </si>
  <si>
    <t xml:space="preserve">CHOKE STEM AND TIP ASSY 3.5 TRIM MOS S4 </t>
  </si>
  <si>
    <t>CHOKE SEAT ASSY 3.5 TRIM</t>
  </si>
  <si>
    <t>CHOKE ALIGNMENT PIN</t>
  </si>
  <si>
    <t>FULL SEAL KIT</t>
  </si>
  <si>
    <t>CHK F/CAGE 3.5</t>
  </si>
  <si>
    <t>CHECK VALVE 0.5LP 10M MAX MATL ALLOY 718</t>
  </si>
  <si>
    <t>CHOKE DRIVE SCREW 3.5 TRIM 1.25 ACME</t>
  </si>
  <si>
    <t xml:space="preserve">SEAL GS M/GLAND 5.625 NOMINAL PISTON DIAMETER </t>
  </si>
  <si>
    <t>cost on oracle -£293.97</t>
  </si>
  <si>
    <t xml:space="preserve">O' RING 2-157 0.103 CSX4.487 ID </t>
  </si>
  <si>
    <t>BALANCE SEAL</t>
  </si>
  <si>
    <t>480176-2</t>
  </si>
  <si>
    <t xml:space="preserve">CLAMPLOK SEAL RING SIZE 062 PTFE 17-4PH </t>
  </si>
  <si>
    <t>STEAM SEAL KIT</t>
  </si>
  <si>
    <t xml:space="preserve">MARATHON BEARING ANGULAR CONT ACT D/ROW SKF 3215 </t>
  </si>
  <si>
    <t xml:space="preserve">O' RING 2-253 0.139 CS X 5.359 ID </t>
  </si>
  <si>
    <t xml:space="preserve">KEY 0.75 X 0.50 X 2.63LG 8546PT1 CS RND ENDS </t>
  </si>
  <si>
    <t>GREASE NIPPLE</t>
  </si>
  <si>
    <t xml:space="preserve">NAMEPLATE,GE,API 6A/6D VALVE,28GA(.016) THK 304SS, TWO MNTG HOLES </t>
  </si>
  <si>
    <t>Q300777</t>
  </si>
  <si>
    <t xml:space="preserve">ANGULAR CONTACT BALL BEARINGS DOUBLE ROW. REF 3212. 60MM X 110MM X 36.5MM.
</t>
  </si>
  <si>
    <t xml:space="preserve">O RING 2.229 (.139+/- .004 X 2.359 I/D +/- 010), MAT'L. NITRILE 70 DURO
</t>
  </si>
  <si>
    <t>480211-2</t>
  </si>
  <si>
    <t xml:space="preserve">CLAMPLOK SEAL RING SIZE 034 PTFE AISI 4140
</t>
  </si>
  <si>
    <r>
      <t xml:space="preserve">GS SEAL 3.126 NOM (MALE GLAND) - </t>
    </r>
    <r>
      <rPr>
        <sz val="10"/>
        <rFont val="Arial"/>
        <family val="2"/>
      </rPr>
      <t>MIN ORDER QTY 10</t>
    </r>
  </si>
  <si>
    <t xml:space="preserve">O RING 2-236 0.139 CS X 3.234 ID VITON 70 DURO
</t>
  </si>
  <si>
    <t xml:space="preserve">O RING 2-143 0.103 CS X 2.425 ID 
</t>
  </si>
  <si>
    <r>
      <t xml:space="preserve">SPR SEAL PE F/GL 2.25 NOM ROD DIA - </t>
    </r>
    <r>
      <rPr>
        <sz val="10"/>
        <rFont val="Arial"/>
        <family val="2"/>
      </rPr>
      <t>MIN ORDER QTY 2</t>
    </r>
  </si>
  <si>
    <t xml:space="preserve">SEAL PE F/GLAND 2.25 NOM ROD DIA 
</t>
  </si>
  <si>
    <t xml:space="preserve">CIRCLIP INTERNAL 1 3/4 NOM BORE NACE 
</t>
  </si>
  <si>
    <t xml:space="preserve">HIGH CONSUMPTION CHOKE RETAINING RING 1.5 - 3.5 TRIM
</t>
  </si>
  <si>
    <r>
      <t xml:space="preserve">SEAL PE F/GLAND 1.12 5 NOM ROD DIA </t>
    </r>
    <r>
      <rPr>
        <sz val="10"/>
        <rFont val="Arial"/>
        <family val="2"/>
      </rPr>
      <t>- MIN ORDER QTY 3</t>
    </r>
  </si>
  <si>
    <t xml:space="preserve">CHK BK/UP RG CHOKE BACK UP RING 1.5 - 3.5 TRIM 
</t>
  </si>
  <si>
    <r>
      <t xml:space="preserve">SEAL PE F/GLAND 1.125 NOM ROD DIA </t>
    </r>
    <r>
      <rPr>
        <sz val="10"/>
        <rFont val="Arial"/>
        <family val="2"/>
      </rPr>
      <t>- MIN ORDER QTY 3</t>
    </r>
  </si>
  <si>
    <t xml:space="preserve">RETAINING RING: EXTERNAL CIRCLIP D1400, SIZE 0600 
</t>
  </si>
  <si>
    <t xml:space="preserve">O RING 2.045 1/16 NOM
</t>
  </si>
  <si>
    <t xml:space="preserve">WIPER SEAL 'AREFCO' REF.WSM 236267, MAT'L. NITRILE 70 DURO
</t>
  </si>
  <si>
    <t>Q300797</t>
  </si>
  <si>
    <t xml:space="preserve">ANGULAR CONTACT BALL BEARINGS DOUBLE ROW. REF 3212. 60MM X 110MM X 36.5MM. </t>
  </si>
  <si>
    <t>O RING 2.229 (.139+/- .004 X 2.359 I/D +/- 010), MAT'L. NITRILE 70 DURO</t>
  </si>
  <si>
    <t>CLAMPLOK SEAL RING SIZE 034 PTFE AISI 4140</t>
  </si>
  <si>
    <t xml:space="preserve">CHOKE DOWNSTREAM SLEEVE 1.5 TRIM </t>
  </si>
  <si>
    <t xml:space="preserve">GS SEAL 3.126 NOM (MALE GLAND) </t>
  </si>
  <si>
    <t xml:space="preserve">O RING 2-236 0.139 CS X 3.234 ID VITON 70 DURO </t>
  </si>
  <si>
    <t xml:space="preserve">CHOKE SEAT ASSY 1.5 TRIM S2 </t>
  </si>
  <si>
    <t xml:space="preserve">CHOKE STEM AND TIP ASSY 1.5 TRIM MOS, S2 </t>
  </si>
  <si>
    <t xml:space="preserve">CHK F/CAGE 1.5 </t>
  </si>
  <si>
    <t xml:space="preserve">SPR SEAL PE F/GL 2.25 NOM ROD DIA </t>
  </si>
  <si>
    <t xml:space="preserve">HIGH CONSUMPTION CHOKE RETAINING RING 1.5 - 3.5 TRIM </t>
  </si>
  <si>
    <t>RETAINING RING: EXTERNAL CIRCLIP D1400, SIZE 0600 ANDERTON</t>
  </si>
  <si>
    <t>O RING 2.045 1/16 NOM (.070 + .003 X 3.989 I/D + .27</t>
  </si>
  <si>
    <t>WIPER SEAL 'AREFCO' REF.WSM 236267, MAT'L. NITRILE 70 DURO</t>
  </si>
  <si>
    <t>Q300796</t>
  </si>
  <si>
    <t xml:space="preserve">SEAL GS M/GLAND 8.00 NOM PISTON DIA VITON GT W/INC 600 SPRINGS (MIN ORDER QTY 10) </t>
  </si>
  <si>
    <t xml:space="preserve">PART NO 490342 O-RING ROPE HAS BEEN REPLACED BY THE FOLLOWING INDIVIDUAL O-RING PART NO'S FOR ALL NEW EQUIPMENT AND SPARES ORDERS - 3.50_492444. </t>
  </si>
  <si>
    <t>490343 OBS REPLACED BY 494525 O-RING ROPE (SOLD IN INCHES, MIN ORDER QTY 394")</t>
  </si>
  <si>
    <t xml:space="preserve">SUPAGRAF MOULDED RING P7 ENDLESS RING 57.15MM </t>
  </si>
  <si>
    <t>Q300802</t>
  </si>
  <si>
    <r>
      <t>SEAL GS M/GLAND 8.00 NOM PISTON DIA VITON GT W/INC 600 SPRINGS</t>
    </r>
    <r>
      <rPr>
        <b/>
        <sz val="10"/>
        <rFont val="Calibri"/>
        <family val="2"/>
        <scheme val="minor"/>
      </rPr>
      <t xml:space="preserve"> (MIN ORDER QTY 10) </t>
    </r>
  </si>
  <si>
    <t>CHOKE BRG SHOE</t>
  </si>
  <si>
    <r>
      <t xml:space="preserve">PART NO 490342 O-RING ROPE HAS BEEN REPLACED BY THE FOLLOWING INDIVIDUAL O-RING PART NO'S FOR ALL NEW EQUIPMENT AND SPARES ORDERS - </t>
    </r>
    <r>
      <rPr>
        <b/>
        <sz val="10"/>
        <rFont val="Calibri"/>
        <family val="2"/>
        <scheme val="minor"/>
      </rPr>
      <t xml:space="preserve">3.50_492444. </t>
    </r>
  </si>
  <si>
    <r>
      <t xml:space="preserve">490343 OBS REPLACED BY 494525 O-RING ROPE </t>
    </r>
    <r>
      <rPr>
        <b/>
        <sz val="10"/>
        <rFont val="Calibri"/>
        <family val="2"/>
        <scheme val="minor"/>
      </rPr>
      <t>(SOLD IN INCHES, MIN ORDER QTY 394")</t>
    </r>
  </si>
  <si>
    <t>STEM SEAL SET 5.0/5.5 CHOKES</t>
  </si>
  <si>
    <t xml:space="preserve">CHOKE PART,SEAL,WIPER,2.875 ROD DIA,NITRILE,70 DURO,WSM287318-002,SQS-011,SHELL AGREEMENT HIGH CONSUMPTION MARATHON </t>
  </si>
  <si>
    <t xml:space="preserve">CHK D/BUSH 5.5 ROTORK 1.25 ACME </t>
  </si>
  <si>
    <t xml:space="preserve">SUPAGRAF MOULDED RING P7 ENDLESS RING 57.15MM O/D X 44.45MM I/D X 6.35MM THK </t>
  </si>
  <si>
    <t>RING RETR,SPIRAL TYPE RS287</t>
  </si>
  <si>
    <t>Q300804</t>
  </si>
  <si>
    <t xml:space="preserve">CHOKE DRIVE SCREW 3.0 TRIM 1.25 ACME </t>
  </si>
  <si>
    <t xml:space="preserve">DRIVE BUSHING,MOS,S4,ACTUATED F/2.875 DIA,4130 </t>
  </si>
  <si>
    <t xml:space="preserve">CLAMPLOK SEAL RING SIZE 052 INCONEL 718 PTFE SCS005 - GREEN </t>
  </si>
  <si>
    <r>
      <t xml:space="preserve">SEAL PE F/GLAND 1.125 NOM ROD DIA </t>
    </r>
    <r>
      <rPr>
        <sz val="10"/>
        <color rgb="FF0070C0"/>
        <rFont val="Calibri"/>
        <family val="2"/>
        <scheme val="minor"/>
      </rPr>
      <t>(MIN ORDER QTY OF 2 )</t>
    </r>
  </si>
  <si>
    <t>480493 </t>
  </si>
  <si>
    <t>SEAL PE F/GLAND 1.12 5 NOM ROD DIA</t>
  </si>
  <si>
    <t xml:space="preserve">O'RING 2-247 0.139 CS X 4.609 ID </t>
  </si>
  <si>
    <t xml:space="preserve">SCREW, 12 POINT FLANGE HEAD, .500-13UNRC-2A X 1.500 LG, MATL PER=ASTM A320 GR L7M, COAT PER=VGS6.2.3.2 </t>
  </si>
  <si>
    <t>CAP SCREW 12 POINT 1.25-8UN-2A X 3.75 LG,ASTM A320 L7M W/MANGANESE PHOSPHATE COATING</t>
  </si>
  <si>
    <r>
      <t xml:space="preserve">SPR SEAL PE F/GL NOM ROD DIA </t>
    </r>
    <r>
      <rPr>
        <sz val="10"/>
        <color rgb="FF0070C0"/>
        <rFont val="Calibri"/>
        <family val="2"/>
        <scheme val="minor"/>
      </rPr>
      <t>(MIN ORDER QTY 2)</t>
    </r>
  </si>
  <si>
    <t xml:space="preserve">CAP SCR M16 MI6X35-12.9 </t>
  </si>
  <si>
    <r>
      <t>SEAL PE F/GLAND 3.75 NOM ROD DIA</t>
    </r>
    <r>
      <rPr>
        <sz val="10"/>
        <color theme="3"/>
        <rFont val="Calibri"/>
        <family val="2"/>
        <scheme val="minor"/>
      </rPr>
      <t xml:space="preserve"> </t>
    </r>
    <r>
      <rPr>
        <sz val="10"/>
        <color rgb="FF0070C0"/>
        <rFont val="Calibri"/>
        <family val="2"/>
        <scheme val="minor"/>
      </rPr>
      <t>(MIN ORDER QTY 2)</t>
    </r>
  </si>
  <si>
    <t>SET SCREW,SOC HD,KIT 0.25-20UNC CONE POINT/FLAT POINT</t>
  </si>
  <si>
    <t>Q300805</t>
  </si>
  <si>
    <t xml:space="preserve">STUD-BOLT-C/W 2 SPHERICAL NUTS 1.1/8" - 8UN 2A X 9.38LG HOT DIP GALV (A153 CL "C") </t>
  </si>
  <si>
    <t>489721-2</t>
  </si>
  <si>
    <t xml:space="preserve">CLAMPLOK SEAL RING SIZE 056 PTFE </t>
  </si>
  <si>
    <t>cost &amp; sell inc del to W Yorkshire</t>
  </si>
  <si>
    <t>Q300868</t>
  </si>
  <si>
    <t xml:space="preserve">CHOKE STEM AND TIP ASSY 4.5 (RES 2.5) MOS-1 S6-10M  </t>
  </si>
  <si>
    <t xml:space="preserve">CHOKE FLOW CAGE 4.5 TRIM HOLE CONFIG </t>
  </si>
  <si>
    <t xml:space="preserve">CHOKE SEAT ASSY 4.5 TRIM </t>
  </si>
  <si>
    <t>ORING,2-263,.139 CS X 7.234 ID,VITON 90 DURO,MS-522-05</t>
  </si>
  <si>
    <t>ORING CORD,.275 CS,NITRILE 70 DURO,MS522 -06
REPLACES OBSOLETE PART 490343     previous Quote Q300802  394 in x .40 = £1.60 ???</t>
  </si>
  <si>
    <t>previous cost price was in USD - this is now GBP - sell price adj this cost inc delivery West Yorkshire</t>
  </si>
  <si>
    <t xml:space="preserve">STEM BRG/SEAL ASSY 4.5 TRIM </t>
  </si>
  <si>
    <t>STEM SEAL SET (4 AND 4.5 ) CHK</t>
  </si>
  <si>
    <t xml:space="preserve">SUPAGRAF MOULDED RING P7 ENDLESS RING 50.8MM O/D X 38.1MM I/D X 6.35MM THK </t>
  </si>
  <si>
    <t xml:space="preserve">CHK D/BUSH 4.5 ROTORK  1.25 ACME </t>
  </si>
  <si>
    <t>CHK D/SCRW 4.5</t>
  </si>
  <si>
    <t>SET SCREW,SOC HD,KNURLED CUP PT,1/4-20UNC X 1/2 LG,ANSI B18.3</t>
  </si>
  <si>
    <t>490168-2</t>
  </si>
  <si>
    <t>S/RING 76M PTFE COATED DUPLEX 22 PERCENT  CR</t>
  </si>
  <si>
    <t>cost price increase Dec 2015 - sell inc del to W Yorkshire</t>
  </si>
  <si>
    <t>NAMEPLATE ANSI VALVE AND CHOKE EQUIPMENT</t>
  </si>
  <si>
    <t>TAG,FLOW ARROW,0.015 THK,316SS</t>
  </si>
  <si>
    <t>050011</t>
  </si>
  <si>
    <t xml:space="preserve">GREASE NIP 0.125 STAINLESS STEEL </t>
  </si>
  <si>
    <t xml:space="preserve">KEY 0.375 X 0.375 X 1.50 LG </t>
  </si>
  <si>
    <t xml:space="preserve">CHOKE ADAPTOR PLATE ROTORK F30A </t>
  </si>
  <si>
    <t xml:space="preserve">SEAL GS M/GLAND 7.000 NOM PISTON DIA </t>
  </si>
  <si>
    <t xml:space="preserve">SCREW, 12 POINT FLANGE HEAD, .500-13UNRC-2A X 1.500 LG, MATL PER=ASTM A320 GR L7M, COAT PER=VGS6.2.3.2
</t>
  </si>
  <si>
    <t>CAP SCREW SOC HD 0.625-11UNC-2A X 1.25LG</t>
  </si>
  <si>
    <t>CAP SCREW SOC HD BS4168 M20 X 50-12.9</t>
  </si>
  <si>
    <t xml:space="preserve">CAP SCREW 12 POINT 1.625-8UN-2A X 5.875 LG  </t>
  </si>
  <si>
    <t>Q300846</t>
  </si>
  <si>
    <t xml:space="preserve">MARATHON BEARING ANGULAR CONT ACT D/ROW SKF 3215
</t>
  </si>
  <si>
    <t xml:space="preserve">O-RING,MOLDED (2-234),2.984 ID,0.139 CS,NITRILE,70 DURO,PER VGS5.1010.1.1
</t>
  </si>
  <si>
    <t xml:space="preserve">S/RING 46 MODIFIED 
</t>
  </si>
  <si>
    <t xml:space="preserve">SEAL GS M/GLAND 4.0 NOM PISTON DIA 
</t>
  </si>
  <si>
    <t xml:space="preserve">O'RING 2-155 0.103 CS X 3.987 ID 
</t>
  </si>
  <si>
    <t xml:space="preserve">O RING 2-153 0.103 CS X 3.487 ID
</t>
  </si>
  <si>
    <t xml:space="preserve">SEAL PE F/GLAND 3.250 NOM ROD DIA WITH BACK-UP RINGS 
</t>
  </si>
  <si>
    <t xml:space="preserve">SEAL PE F/GLAND 3.250 NOM ROD DIA 
</t>
  </si>
  <si>
    <t xml:space="preserve">SEAL PE F/GLAND 1.125 NOM ROD DIA WITH BACK-UP RINGS 
</t>
  </si>
  <si>
    <t xml:space="preserve">ORING 70 SHORE NITRILE JW46-048 
</t>
  </si>
  <si>
    <t xml:space="preserve">CHOKE PART,SEAL,WIPER,2.875 ROD DIA,NITRILE,70 DURO,WSM287318-002,SQS-011,SHELL AGREEMENT HIGH CONSUMPTION MARATHON 
</t>
  </si>
  <si>
    <t>Q300810</t>
  </si>
  <si>
    <t>A274190-1</t>
  </si>
  <si>
    <t xml:space="preserve">CHOKE PART, STEM SEAL SET, 4.5 TRIM, AC-144/AC-103N/ELGILOY </t>
  </si>
  <si>
    <t>A274143-1</t>
  </si>
  <si>
    <r>
      <t xml:space="preserve">O-RING, MOLDED (2-263), 7.234 ID, 0.139 CS, KA183-85 
</t>
    </r>
    <r>
      <rPr>
        <sz val="10"/>
        <color rgb="FF0070C0"/>
        <rFont val="Arial"/>
        <family val="2"/>
      </rPr>
      <t xml:space="preserve"> (MIN QTY 10)</t>
    </r>
  </si>
  <si>
    <t>A274147-1</t>
  </si>
  <si>
    <t xml:space="preserve">SEAL, GS, M/GLAND, 7.00 NOM DIA, KA 183-85 MATERIAL W/ INCONEL 600 SPRINGS, SQS-011 </t>
  </si>
  <si>
    <t>Q300867</t>
  </si>
  <si>
    <t xml:space="preserve">CHK END CAP TYPE 3 - MINUS GREASE PORT </t>
  </si>
  <si>
    <t>19.76 plus 10% carriage to cost</t>
  </si>
  <si>
    <t>113.99 plus 15% carriage to cost</t>
  </si>
  <si>
    <t xml:space="preserve">CLAMPLOK SEAL RING SIZE 062 MATERIAL INCONEL 718 COPPER PLT
</t>
  </si>
  <si>
    <t xml:space="preserve">`O' RING 2-253 0.139 CS X 5.359 ID  </t>
  </si>
  <si>
    <r>
      <t xml:space="preserve">`O' RING 2-157 0.103 CSX4.487 ID 
</t>
    </r>
    <r>
      <rPr>
        <sz val="10"/>
        <color rgb="FFFF0000"/>
        <rFont val="Calibri"/>
        <family val="2"/>
        <scheme val="minor"/>
      </rPr>
      <t>MIN ORDER QTY 36</t>
    </r>
  </si>
  <si>
    <r>
      <t xml:space="preserve">SPR SEAL PE F/GL 4.25 NOM ROD DIA 
</t>
    </r>
    <r>
      <rPr>
        <sz val="10"/>
        <color rgb="FFFF0000"/>
        <rFont val="Calibri"/>
        <family val="2"/>
        <scheme val="minor"/>
      </rPr>
      <t>MIN ORDER QTY 2</t>
    </r>
  </si>
  <si>
    <r>
      <t xml:space="preserve">SEAL PE F/GLAND 4.25 NOM ROD DIA 
</t>
    </r>
    <r>
      <rPr>
        <sz val="10"/>
        <color rgb="FFFF0000"/>
        <rFont val="Calibri"/>
        <family val="2"/>
        <scheme val="minor"/>
      </rPr>
      <t>MIN ORDER QTY 2</t>
    </r>
  </si>
  <si>
    <r>
      <t xml:space="preserve">CHOKE RETAINING RING 1.5/3.5 TRIM 
</t>
    </r>
    <r>
      <rPr>
        <sz val="10"/>
        <color rgb="FFFF0000"/>
        <rFont val="Calibri"/>
        <family val="2"/>
        <scheme val="minor"/>
      </rPr>
      <t>MIN ORDER QTY 2</t>
    </r>
  </si>
  <si>
    <r>
      <t xml:space="preserve">SEAL PE F/GLAND 1.12 5 NOM ROD DIA 
</t>
    </r>
    <r>
      <rPr>
        <sz val="10"/>
        <color rgb="FFFF0000"/>
        <rFont val="Calibri"/>
        <family val="2"/>
        <scheme val="minor"/>
      </rPr>
      <t>MIN ORDER QTY 2</t>
    </r>
  </si>
  <si>
    <r>
      <t xml:space="preserve">SEAL PE F/GLAND 1.125 NOM ROD DIA
</t>
    </r>
    <r>
      <rPr>
        <sz val="10"/>
        <color rgb="FFFF0000"/>
        <rFont val="Calibri"/>
        <family val="2"/>
        <scheme val="minor"/>
      </rPr>
      <t>MIN ORDER QTY 2</t>
    </r>
  </si>
  <si>
    <t>84.00 plus 15% carriage to cost</t>
  </si>
  <si>
    <t>18.87 plus 25% carriage to cost</t>
  </si>
  <si>
    <t>FCA West Yorkshire</t>
  </si>
  <si>
    <t>previous cost price was in USD - this is now GBP - this cost inc delivery Phd</t>
  </si>
  <si>
    <t>MICROMETER BARREL,MOS,S4,3.50 TRIM,316SS,MARKED IN 64THS</t>
  </si>
  <si>
    <t>PLAIN WASHER 1.1/2 NOM FORM 'A' (MS CAD PL) 2 7/8 ODX 1 3/4 ID X 1/8</t>
  </si>
  <si>
    <t>HEV. HEX. JAM NUT 7/8 - 9 UNC (A194 MATERIAL) (CAD PLATED)</t>
  </si>
  <si>
    <t>CHOKE DOWNSTREAM SLEEVE 3.5 TRIM</t>
  </si>
  <si>
    <t>CAP SCREW 12 POINT 0.50-13UNC-2A X 4.25 LG SMS37A  SCS006</t>
  </si>
  <si>
    <t>KEY,RECT,125 X .36 X .93 LG,STEPPED,410SS</t>
  </si>
  <si>
    <t>CHOKE WEATHERSEAL 3.5 TRIM (END CAP)</t>
  </si>
  <si>
    <t>CHOKE RETAINING SLEEVE 3.5 TRIM</t>
  </si>
  <si>
    <t>CHOKE WEATHERSEAL 3.5 TRIM (MICROMETER BARREL)</t>
  </si>
  <si>
    <t>Q300900</t>
  </si>
  <si>
    <t xml:space="preserve">CHOKE STEM AND TIP ASSY 4.5 TRIM MOS EXTENDED,17-4PHW/TC TIP -46C IMPACT 42/35 </t>
  </si>
  <si>
    <t xml:space="preserve">CHK F/CAGE 4.5 HOLE CONFIG </t>
  </si>
  <si>
    <t xml:space="preserve">CHOKE RETAINING RING 4.0-4.5 TRIM </t>
  </si>
  <si>
    <t>STEM SEAL SET (4 AND 4.5 ) CHK 
(REPLACES 481434)</t>
  </si>
  <si>
    <t xml:space="preserve">CHOKE BACK UP RING 4.0-4.5 TRIM </t>
  </si>
  <si>
    <t>STEM SEAL SET (4 AND 4.5 ) CHK 
(REPLACES 481526)</t>
  </si>
  <si>
    <t>483477-2</t>
  </si>
  <si>
    <t xml:space="preserve">S/RING 76M SIZE 76M ASTM A564-630 (17-4PH) PTFE COATED </t>
  </si>
  <si>
    <t xml:space="preserve">SEAL PE F/GLAND 5.500 NOM ROD DIA VALVE PRESSURE BALANCEDSTEM BACK PREESURE SEAL. FEMALE GLAND, LINEAR STROKING STEM. CLOSED GROOVE SEAL POCKET. </t>
  </si>
  <si>
    <t>SPR SEAL PE F/GL NOM ROD DIA VALVE PRESSURE BALANCED STEM SEAT CLOSURE SEAL. STEM SUPPORT. FEMALE GLAND, LINEAR STROKING STEM. OPEN GROOVE SEALPOCKET MIN ORDER QTY 2</t>
  </si>
  <si>
    <t>CHOKE PART,SEAL,GS,M/GLAND,7.0 NOMINAL PISTON DIAMETER,</t>
  </si>
  <si>
    <t xml:space="preserve">KEY 18MM X 11MM X 45MM LONG BS4235 PT1 RND END  </t>
  </si>
  <si>
    <t xml:space="preserve">O RING 2-261 0.139 CS X 6.734 ID </t>
  </si>
  <si>
    <t>SPR SEAL PE F/GL NOM ROD DIA VALVE PRESSURE BALANCED STEM SEAT CLOSURE SEAL. STEM SUPPORT. FEMALE GLAND, LINEAR STROKING STEM. OPEN GROOVE SEALPOCKET</t>
  </si>
  <si>
    <t xml:space="preserve">CHOKE SEAT ASSY 4.5 TRIM  </t>
  </si>
  <si>
    <t>Q300883</t>
  </si>
  <si>
    <t>CHK SEAT 5.5 3B15</t>
  </si>
  <si>
    <r>
      <t>SEAL GS M/GLAND 8.00 NOM PISTON DIA VITON GT W/INC 600 SPRINGS</t>
    </r>
    <r>
      <rPr>
        <sz val="10"/>
        <color rgb="FF0070C0"/>
        <rFont val="Arial"/>
        <family val="2"/>
      </rPr>
      <t xml:space="preserve"> (MIN ORDER QTY 10)</t>
    </r>
  </si>
  <si>
    <t xml:space="preserve">O RING 2-267 0.139 CS X 8.234 ID </t>
  </si>
  <si>
    <r>
      <t xml:space="preserve">490343 OBS REPLACED BY 494525 O-RING ROPE </t>
    </r>
    <r>
      <rPr>
        <sz val="10"/>
        <color rgb="FF0070C0"/>
        <rFont val="Calibri"/>
        <family val="2"/>
        <scheme val="minor"/>
      </rPr>
      <t>(SOLD IN INCHES, MIN ORDER QTY 394")</t>
    </r>
  </si>
  <si>
    <t xml:space="preserve">BRG CAP,MOS,S6,ACTUATED,4130 </t>
  </si>
  <si>
    <r>
      <t xml:space="preserve">RING RETR,SPIRAL TYPE RS287 
</t>
    </r>
    <r>
      <rPr>
        <sz val="10"/>
        <color rgb="FF0070C0"/>
        <rFont val="Arial"/>
        <family val="2"/>
      </rPr>
      <t xml:space="preserve"> (MIN ORDER QTY 10)</t>
    </r>
  </si>
  <si>
    <t>RING RETR,SMALLEY,WHM-231-INX F/2.312 OD X .078 THK INCONEL X-750 MAX HRC 35 NACE MR-01-75 
(498106 OBSOLETE, SUPERCEEDED BY 498127)</t>
  </si>
  <si>
    <t>Q300931</t>
  </si>
  <si>
    <t>CHK END CAP</t>
  </si>
  <si>
    <t>KEY 3/8"X 2 5/8" X 1/4" (NOM) MATL 316 ST ST</t>
  </si>
  <si>
    <t>ZERO RING - 52 BODY</t>
  </si>
  <si>
    <t>Q300930</t>
  </si>
  <si>
    <t xml:space="preserve">CAP SCREW 12 POINT 0.5-13UNC-2A X 1.50 LG, ASTM A320 L7M SPUN GALVANISED TO BS EN 1461
</t>
  </si>
  <si>
    <t>PN: 050011</t>
  </si>
  <si>
    <t xml:space="preserve">GREASE NIP 0.125 STAINLESS STEEL 
</t>
  </si>
  <si>
    <t xml:space="preserve">O-RING,MOLDED (2-234),2.984 ID,0.139 CS,NITRILE,70 DURO,PER VGS5.1010.1.1 
</t>
  </si>
  <si>
    <t xml:space="preserve">SET SCREW,SOC HD,KIT 0.25-20UNC CONE POINT/FLAT POINT
</t>
  </si>
  <si>
    <t xml:space="preserve">CAP SCREW 12 POINT 0.875-9UNC-2A X 3.25 LG, ASTM A320 L7M SPUN GALVANISED TO BS EN 1461
</t>
  </si>
  <si>
    <t xml:space="preserve">S/RING 34 1E2 UNCOATED
</t>
  </si>
  <si>
    <t xml:space="preserve">SEAL GS M/GLAND 3.125 NOM PISTON DIA 
</t>
  </si>
  <si>
    <t xml:space="preserve">O RING 2-236 0.139 CS X 3.234 ID
</t>
  </si>
  <si>
    <t xml:space="preserve">CHOKE TRIM SET,1.5 TRIM, HC/MOS-1 
</t>
  </si>
  <si>
    <t xml:space="preserve">CHK F/CAGE 1.5 HOLE CONFIG
</t>
  </si>
  <si>
    <t xml:space="preserve">O RING 2-143 0.103 CS X 2.425 ID
</t>
  </si>
  <si>
    <t xml:space="preserve">SEAL PE F/GLAND 2.250 NOM ROD DIA WITH BACK-UP RINGS
</t>
  </si>
  <si>
    <t xml:space="preserve">SEAL PE F/GLAND 2.25 NOM ROD DIA
</t>
  </si>
  <si>
    <t xml:space="preserve">CHOKE RETAINING RING 1.5/3.5 TRIM 
</t>
  </si>
  <si>
    <t xml:space="preserve">SEAL PE F/GLAND 1.125 NOM ROD DIA WITH BACK-UP RINGS
</t>
  </si>
  <si>
    <t xml:space="preserve">CHK BK/UP RING TRIM 
</t>
  </si>
  <si>
    <t xml:space="preserve">O-RING, 4.739 ID, 0.070 CS, SHORE NITRILE, 70 DURO, PURCHASE PER JAMES WALKER P/N JW50-048
</t>
  </si>
  <si>
    <t xml:space="preserve">CAP SCREW SOC HD 0.50-13UNC-2A X 1.25LG
</t>
  </si>
  <si>
    <t xml:space="preserve">CAP SCREW SOC HD 0.625-11UNC-2A X 1.25LG 
</t>
  </si>
  <si>
    <t>EUK 1485016</t>
  </si>
  <si>
    <t>6” ANSI 1500# HUBBED X 6” ANSI 1500# HUBBED, ANGLED-CHOKE VALVE C/W ACTUATOR</t>
  </si>
  <si>
    <t>Q301086</t>
  </si>
  <si>
    <r>
      <t xml:space="preserve">SEAL PE F/GLAND 1.125 NOM ROD DIA 
</t>
    </r>
    <r>
      <rPr>
        <sz val="11"/>
        <color theme="3"/>
        <rFont val="Arial"/>
        <family val="2"/>
      </rPr>
      <t>(MIN ORDER QTY OF 2)</t>
    </r>
  </si>
  <si>
    <t>O-RING, 4.739 ID, 0.070 CS, SHORE NITRILE, 70 DURO, PURCHASE PER JAMES WALKER P/N JW50-048</t>
  </si>
  <si>
    <t xml:space="preserve">CHOKE WEATHERSEAL 3.5 TRIM (END CAP) </t>
  </si>
  <si>
    <t>025046</t>
  </si>
  <si>
    <t>PLAIN WASHER 7/8 NOM FORM A (MS CAD PLATED) 2 1/4ODX15/16IDX3/16</t>
  </si>
  <si>
    <t xml:space="preserve">CHK D/SCREW 3.5 TRIM 1.25 ACME </t>
  </si>
  <si>
    <t xml:space="preserve">CLAMPLOK SEAL RING SIZE 062 MATERIAL INCONEL 718 COPPER PLT </t>
  </si>
  <si>
    <t xml:space="preserve">SEAT,MOS,S4,3.50,A182 GR-F51 (UNSS31803) W/TC,-10C,PSL3 </t>
  </si>
  <si>
    <t xml:space="preserve">STEM,MOS,S4,3.50,A182 GR-F51 (UNSS31803) W/TC, THREADED CONNECTION,-10C,PSL3 </t>
  </si>
  <si>
    <t xml:space="preserve">FLOW CAGE,MOS,S4,3.50,A182 GR-F51 (UNSS31803) </t>
  </si>
  <si>
    <t xml:space="preserve">SPR SEAL PE F/GL 4.25 NOM ROD DIA </t>
  </si>
  <si>
    <t xml:space="preserve">SEAL PE F/GLAND 4.25 NOM ROD DIA </t>
  </si>
  <si>
    <t>Q301128</t>
  </si>
  <si>
    <r>
      <t xml:space="preserve">SEAL PE F/GLAND 5.0 NOM ROD DIA </t>
    </r>
    <r>
      <rPr>
        <sz val="10"/>
        <color rgb="FFFF0000"/>
        <rFont val="Calibri"/>
        <family val="2"/>
        <scheme val="minor"/>
      </rPr>
      <t>(MIN ORDER QTY 2)</t>
    </r>
  </si>
  <si>
    <t>inc £15 delivery</t>
  </si>
  <si>
    <r>
      <t xml:space="preserve">STEM SEAL SET (4 AND 4.5 ) CHK </t>
    </r>
    <r>
      <rPr>
        <sz val="10"/>
        <color rgb="FFFF0000"/>
        <rFont val="Calibri"/>
        <family val="2"/>
        <scheme val="minor"/>
      </rPr>
      <t>(MIN ORDER QTY 2)</t>
    </r>
  </si>
  <si>
    <t>inc £15 deli - prev sell increased</t>
  </si>
  <si>
    <t>Q301140/01</t>
  </si>
  <si>
    <t>KEY 0.75 X 0.50 X 2.63LG 8546PT1 CS RND ENDS</t>
  </si>
  <si>
    <t>CHK D/BUSH 3.0</t>
  </si>
  <si>
    <t>SOKET SCREW FULL THREADED 5/8 - 11UNC X 1.00 LONG (MOD)</t>
  </si>
  <si>
    <t>CHK D/SCREW 3.0</t>
  </si>
  <si>
    <t>Q301152</t>
  </si>
  <si>
    <t xml:space="preserve">DRIVE BUSHING,MOS-T,S60,ACTUATED,4130 75KSI, F/2.003 DIA </t>
  </si>
  <si>
    <t xml:space="preserve">CAGE SEAL ASSY,MOS,S60,T280,FILLED PTFE W/ELGILOY SPRING SEAL RING,GLASS FILLED PEEK BACKUP RING, LUB-CARBON-PEEK BEARING RING,VIRGIN PEEK HAT RING, INCONEL 718 (UNS N07718) PER NACE MR0175 SPLIT RINGS </t>
  </si>
  <si>
    <t xml:space="preserve">SEAL,GS,M/GLAND,6.008 OD,VITON 90D SEAL TO FIT: 0 - 3000 PSI WORKING PRESSURE 0 - 250 DEG F WORKING TEMPERATURE CYLINDER ID = 6.015/6.011" PISTON OD = 6.009/6.007" GROOVE DIA. = 5.635/5.631" GROOVE WIDTH= 0.295/0.285" MATERIAL - VITON 90 DURO PER MS-522-05 REF. ACCUSEAL NO. 0970-02-8756-02 </t>
  </si>
  <si>
    <r>
      <t xml:space="preserve">RING RETR,SMALLEY,WHM-150-INX F/1.500 OD X .050 THK INCONEL X-750 
</t>
    </r>
    <r>
      <rPr>
        <sz val="11"/>
        <color rgb="FFFF0000"/>
        <rFont val="Arial"/>
        <family val="2"/>
      </rPr>
      <t>PRICED USING CURRENT STOCK - SUBJECT TO  AVAILABILITY</t>
    </r>
  </si>
  <si>
    <t xml:space="preserve">WEAR BEARING,.500 WIDE X 2.00 ID ,PARKER PN W2-2250-500 </t>
  </si>
  <si>
    <t xml:space="preserve">SCREW,CAP,SOC HD,5/8-11UNC X 1-1/8 LG, ASTM A320-GR L7 </t>
  </si>
  <si>
    <t xml:space="preserve">CAGE SEAL,MOS,S60S,T-280 TEMP PX,-20/350 F,VIRGIN PEEK JACKET/ELIGILOY SPRING, ACCUSEAL ASSY NO SK081502-2 </t>
  </si>
  <si>
    <t>C5929-05</t>
  </si>
  <si>
    <t xml:space="preserve">FTG,GRS,3/16 DRV,STAINLESS STEEL ALEMITE NUM 1728-S OR EQUAL,F/BRG CAP </t>
  </si>
  <si>
    <t>Q301180</t>
  </si>
  <si>
    <t>RFQ 199539 P2000</t>
  </si>
  <si>
    <t>Q301225</t>
  </si>
  <si>
    <t xml:space="preserve">SUPAGRAF MOULDED RING P7 ENDLESS RING 41.22MM O/D X 28.52MM I/D X 6.35MM THK </t>
  </si>
  <si>
    <t xml:space="preserve">STEM SEAL SET (1.5 TO 3.5) CHK </t>
  </si>
  <si>
    <t>Q301233</t>
  </si>
  <si>
    <t xml:space="preserve">CHOKE STEM AND TIP ASSY 1.5 TRIM MOS-1 S3 </t>
  </si>
  <si>
    <r>
      <t xml:space="preserve">SEAL GS M/GLAND 3.125 NOM PISTON DIA </t>
    </r>
    <r>
      <rPr>
        <sz val="9"/>
        <color rgb="FFFF0000"/>
        <rFont val="Arial"/>
        <family val="2"/>
      </rPr>
      <t>MIN ORDER QTY 5</t>
    </r>
  </si>
  <si>
    <t>Q301239</t>
  </si>
  <si>
    <t xml:space="preserve">STEM BRG/SEAL ASSY 1.5 TRIM </t>
  </si>
  <si>
    <t>Q301248/01</t>
  </si>
  <si>
    <t>CHOKE SEAT ASSY 1.5 TRIM</t>
  </si>
  <si>
    <t>CHOKE FLOW CAGE 1.5 TRIM HOLE CONFIG 17-4PHW/-46C IMPACTS 42/35 JOULES</t>
  </si>
  <si>
    <t>Q301249</t>
  </si>
  <si>
    <t>SEAL PE F/GLAND 1.750 NOM ROD DIA WITH BACK-UP RINGS</t>
  </si>
  <si>
    <t xml:space="preserve">RING,BACKUP,MOS,S6,5.00 TRIM,INCONEL 718 </t>
  </si>
  <si>
    <t xml:space="preserve">CHOKE RETAINING RING 5.0 TRIM </t>
  </si>
  <si>
    <t>Q301260</t>
  </si>
  <si>
    <t xml:space="preserve">SEAT,MOS,S60,T280,ASTM A182 F55 DUPLEX(UNS S32760)
W/TC INSERT PSL3 NDE </t>
  </si>
  <si>
    <t xml:space="preserve">SEAL,GS,M/GLAND,6.008 OD,VITON 90D SEAL TO FIT: 0 - 3000 PSI WORKING
PRESSURE 0 - 250 DEG F WORKING TEMPERATURE CYLINDER ID = 6.015/6.011" PISTON OD = 6.009/6.007" GROOVE DIA. = 5.635/5.631"
GROOVE WIDTH= 0.295/0.285" MATERIAL - VITON 90 DURO PER MS-522-05 REF. ACCUSEAL NO. 0970-02-8756-02 </t>
  </si>
  <si>
    <t xml:space="preserve">CAGE SEAL ASSY,MOS,S60,T280,FILLED PTFE W/ELGILOY SPRING SEAL 
RING,GLASS FILLED PEEK BACKUP RING, LUB-CARBON-PEEK BEARING RING,
VIRGIN PEEK HAT RING, INCONEL 718 (UNS N07718) PER NACE MR0175 SPLIT RINGS </t>
  </si>
  <si>
    <t xml:space="preserve">STEM SEAL ASSY,MOS,S45,T160/T280,1-3/8 OD X 1 ID, 6250 PSI,-50/250°F,
ACCUSEAL ASSY NO. SK060310-6, AC-144 (VIRGIN PEEK) T-RING,
JACKET AC-103N (PTFE W/15 PERCENT GLASS, 5 PERCENT MOLY) W/ELGILOY 
SPRING (HEAVY FORCE),AC-101 (VIRGIN PTFE) V-RING, AC-161 (PTFE W/25 
PERCENT GLASS, 5 PERCENT MOLY) V-RING FLATBACK AND AC-144(VIRGIN PEEK) BUSHING </t>
  </si>
  <si>
    <t xml:space="preserve">KEY,3/8 SQ X .75 LG,FULL RADIUS ALLOY STEEL </t>
  </si>
  <si>
    <t>CAGE SEAL,MOS,S60S,T-280 TEMP PX,-20/350 F,VIRGIN PEEK JACKET/ 
ELIGILOY SPRING, ACCUSEAL ASSY NO SK081502-2</t>
  </si>
  <si>
    <t xml:space="preserve">Q301411 </t>
  </si>
  <si>
    <t xml:space="preserve">STEM,MOS,S60S,T280HC,17-4PH W/TC TIP W/THREADED CONNECTION -50F PSL3 NDE </t>
  </si>
  <si>
    <t xml:space="preserve">STEM ADPT,MOS,S60,17-4PH,F/THREADED STEM AND LINEAR ACT </t>
  </si>
  <si>
    <t xml:space="preserve">FTG,GRS/VENT,1/2 NPT,10M SVC,4140 NACE -50F </t>
  </si>
  <si>
    <t xml:space="preserve">STEM SEAL ASSY,MOS,S45,T160/T280,1-3/8 OD X 1 ID  X 0.810 THK, JACKET AC102 (PTFE W/13 PERCENT CARBON,2 PERCENT GRAPHITE), W/ELGILOY SPRING AND 
TWO PEEK BACKUP RINGS AND ONE PEEK RETAINER RING,W/316SS WIRE MESH GRAPHOIL IMPREGNATED FIRE RESISTANT RING </t>
  </si>
  <si>
    <t>Client</t>
  </si>
  <si>
    <t>Well Centric</t>
  </si>
  <si>
    <t>Q300771</t>
  </si>
  <si>
    <t>HYCAR SEAL</t>
  </si>
  <si>
    <t>FITTINGS</t>
  </si>
  <si>
    <r>
      <t xml:space="preserve">FITTINGS </t>
    </r>
    <r>
      <rPr>
        <b/>
        <sz val="10"/>
        <color rgb="FFFF0000"/>
        <rFont val="Arial"/>
        <family val="2"/>
      </rPr>
      <t>(A112885 IS REPLACED BY 112885G)</t>
    </r>
    <r>
      <rPr>
        <sz val="10"/>
        <rFont val="Arial"/>
        <family val="2"/>
      </rPr>
      <t xml:space="preserve"> </t>
    </r>
  </si>
  <si>
    <t>193474-444</t>
  </si>
  <si>
    <t>H130010-69</t>
  </si>
  <si>
    <t>H130130-51</t>
  </si>
  <si>
    <t xml:space="preserve">VALVE PART,GRAYGATE,GATE,MANUAL ASSEMBLY, 5-3/16 5000 PSI MSP,MODEL D, 410SS NACE MR-01-75 ELECTROLESS NICKEL COATED 
</t>
  </si>
  <si>
    <t>H130337-12</t>
  </si>
  <si>
    <t xml:space="preserve">VALVE PART,GRAYGATE,GATE,REV ACTING 5-3/16 5000 PSI MSP,MODEL D, 410SS NACE MR-01-75 WITH COBALT BASE #6 OVERLAY ARR FOR WLS 
</t>
  </si>
  <si>
    <t>BEARINGS</t>
  </si>
  <si>
    <t>PACKINGS</t>
  </si>
  <si>
    <t>SEAL RINGS</t>
  </si>
  <si>
    <t>O RINGS</t>
  </si>
  <si>
    <t>EUTECTIC WASHER</t>
  </si>
  <si>
    <t>A301046-370</t>
  </si>
  <si>
    <t>POLYPACK</t>
  </si>
  <si>
    <t>195003-121</t>
  </si>
  <si>
    <t>H130010-67</t>
  </si>
  <si>
    <t xml:space="preserve">VALVE PART,GRAYGATE,SEAT ASSEMBLY, 4-3/16 5000 PSI MSP,MODEL D, 410SS NACE MR-01-75 WITH MOS2 COATING FOR TRUE ROUND BODY CAVITY 
</t>
  </si>
  <si>
    <t>195000-119</t>
  </si>
  <si>
    <t>195327-65</t>
  </si>
  <si>
    <t>195003-18</t>
  </si>
  <si>
    <t xml:space="preserve">156554 IS REPLACED, SUPERSEDED BY 195003-18
O-RING,MOULDED,#018, 0.750 ID, 0.070 CS, VES 9.12.1 CLASS 1 GRADE 90,TOLERANCE PER AS-568 O-RING </t>
  </si>
  <si>
    <t>Apache</t>
  </si>
  <si>
    <t>Q300826</t>
  </si>
  <si>
    <t>GREASE,SUPPLIED IN 12.5 KG.DRUMS,DRUMS TO BE  WHITEAND MARKED AS FOLLOWS:VETCO GRAY (LOGO),CM  VALVE COMPOUND</t>
  </si>
  <si>
    <t>Q300835</t>
  </si>
  <si>
    <t xml:space="preserve">SEAL,DOVETAIL,13-5/8,NITRILE 75-95 DURO,MS-522-02 </t>
  </si>
  <si>
    <t>84-010-004-02</t>
  </si>
  <si>
    <t xml:space="preserve">PLUG PIPE,HEX HD,1/2 NPT,CARBON STEEL PLATED (W/SOLID NOSE) </t>
  </si>
  <si>
    <t>83-000-455-86</t>
  </si>
  <si>
    <t xml:space="preserve">ORING,2-455,.275 CS X 12.975 ID,NITRILE 70,MS 522-06 </t>
  </si>
  <si>
    <t xml:space="preserve">ORING,2-468,.275 CS X 19.455 ID,NITRILE 70 DURO, MS-522-06 </t>
  </si>
  <si>
    <t>S108-005</t>
  </si>
  <si>
    <t xml:space="preserve">PLUG PIPE,SOC HD,1/2 NPT,CARBON STEEL PLATED,C OF C </t>
  </si>
  <si>
    <t>Q300816</t>
  </si>
  <si>
    <t>A133180-3</t>
  </si>
  <si>
    <t xml:space="preserve">VALVE PART, VG-300, STEM, 4.062, 5000 PSI MWP, 630SS, CH-55 ACTUATED. </t>
  </si>
  <si>
    <t>A946312-1</t>
  </si>
  <si>
    <t>VALVE PART, SEAT, VG-300, 4-1/8 6500 PSI MSP, SPECIAL THICKNESS FOR SPLIT GATE DESIGN, F6NM NACE, CARBIDE COATING.</t>
  </si>
  <si>
    <t xml:space="preserve">VALVE PART,SEAT SEAL ASSY,SSV-Q, 4-1/16 5000 PSI MSP,VG-300,PER VGS9.12.4,PER API 14D </t>
  </si>
  <si>
    <t>A946314-1</t>
  </si>
  <si>
    <t>VALVE PART, GATE, REV ACTING, VG-300 SPLIT, 4-1/8 6500 PSI MSP, SPECIAL THICKNESS, F6NM NACE, CARBIDE COATED</t>
  </si>
  <si>
    <t>H130151-69</t>
  </si>
  <si>
    <t xml:space="preserve">RING-SEAL,BNT, 5.740 ID,AISI 630SS NACE, MOS2 COATED </t>
  </si>
  <si>
    <t>193521-1</t>
  </si>
  <si>
    <t>VALVE PART,RELIEF FITTING, .125 NPT,LEAKPROOF</t>
  </si>
  <si>
    <t>A134110-1</t>
  </si>
  <si>
    <t xml:space="preserve">ACTUATOR PART,CH-55,CYLINDER HEAD STROKE ADAPTER/STOP,F/ 6.375 5000 PSI MWP VG-300 SERIES VALVE, XYLAN COATED. </t>
  </si>
  <si>
    <t>A133659-1</t>
  </si>
  <si>
    <t xml:space="preserve">ACTUATOR PART, SCREW, DOG SEGMENT, .750-10UNC MOD SKT SET SCREW, EXTENDED PROFILE, CS. </t>
  </si>
  <si>
    <t>195000-381</t>
  </si>
  <si>
    <t xml:space="preserve">O-RING,AS568A-381,11.975 ID, 0.210 CS,NITRILE,70 DURO,PER VGS 5.1001.19 </t>
  </si>
  <si>
    <t>195003-252</t>
  </si>
  <si>
    <t xml:space="preserve">O-RING,AS568A-252, 5.234 ID, 0.139 CS,NITRILE,90 DURO,PER VGS 5.1001.22 </t>
  </si>
  <si>
    <t>A301339-1</t>
  </si>
  <si>
    <t xml:space="preserve">SEAL,POLYPAK,5 1/2 OD X 5 ID X 1/2 NOMINAL LENGTH, </t>
  </si>
  <si>
    <t>195000-245</t>
  </si>
  <si>
    <t xml:space="preserve">O-RING,AS568A-245, 4.359 ID, 0.139 CS,NITRILE,70 DURO,PER VGS 5.1001.19 </t>
  </si>
  <si>
    <t>195000-256</t>
  </si>
  <si>
    <t xml:space="preserve">O-RING,AS568A-256, 5.734 ID, 0.139 CS,NITRILE,70 DURO,PER VGS 5.1001.19 </t>
  </si>
  <si>
    <t>200008-142</t>
  </si>
  <si>
    <t>O-RING,SPECIAL,12.500 ID X .103 CS,NITRILE, 70 DURO,SPLICED AND VULCANIZED</t>
  </si>
  <si>
    <t>Q300862</t>
  </si>
  <si>
    <t xml:space="preserve">195327-331 </t>
  </si>
  <si>
    <t>O-RING BACKUP,MOULDED, 460, 15.524 ID, 0.236 CS, BUNA-N,90 DURO</t>
  </si>
  <si>
    <t xml:space="preserve">195000-460 </t>
  </si>
  <si>
    <t xml:space="preserve">O-RING,AS568A-460,15.475 ID, 0.275 CS,NITRILE,70 DURO,PER VGS 5.1001.19 </t>
  </si>
  <si>
    <t xml:space="preserve">RING-SNAP, , 20 X 13-3/8 AK BUSHING </t>
  </si>
  <si>
    <t xml:space="preserve">195000-461 </t>
  </si>
  <si>
    <t xml:space="preserve">O-RING,AS568A-461,15.955 ID, 0.275 CS,NITRILE,70 DURO,PER VGS 5.1010.1.1 </t>
  </si>
  <si>
    <t xml:space="preserve">195000-468 </t>
  </si>
  <si>
    <t xml:space="preserve">O-RING,AS568A-468,19.455 ID, 0.275 CS,NITRILE,70 DURO,PER VGS 5.1010.1.1 </t>
  </si>
  <si>
    <t>Q300820</t>
  </si>
  <si>
    <t>A131056-1</t>
  </si>
  <si>
    <t xml:space="preserve">LUBRICATOR ADAPTER PART, HOLD DOWN CAP NUT,PRIMARY, 5, LA </t>
  </si>
  <si>
    <t>A130999-1</t>
  </si>
  <si>
    <t xml:space="preserve">LUBRICATOR ADAPTER PART, BLANKNG PLUG, L, 5", C/W 1/2" LP PORT, TYPE II LA </t>
  </si>
  <si>
    <t>Q300870</t>
  </si>
  <si>
    <t>Q300860/01</t>
  </si>
  <si>
    <t>S001-358</t>
  </si>
  <si>
    <t xml:space="preserve">ORING,2-358,.210 CS X 5.600 ID,NITRILE, 70 DURO, MS522-06 </t>
  </si>
  <si>
    <t xml:space="preserve">83-400-002-82H  </t>
  </si>
  <si>
    <t xml:space="preserve">SEAL,S,2,HSN 80 DURO HYDROGENATED NITRILE, MS-522-18,DEPENDABLE SEALS AND GASKET/CDI PT S121P03188N224A80485 </t>
  </si>
  <si>
    <t>Price revalidated (£30 for items in stock and £39.37 from vendor)</t>
  </si>
  <si>
    <t>Q300869/01</t>
  </si>
  <si>
    <t>SEAL,DOVETAIL,13-5/8,NITRILE 75-95 DURO,MS-522-02</t>
  </si>
  <si>
    <t>SEAL,S,7 X .284 CS X .327 HT,HSN 80 DURO,MS 522-18, CDI SEAL PN
S247P07000N327A80485</t>
  </si>
  <si>
    <t>83-400-002-82H</t>
  </si>
  <si>
    <t>SEAL,S,2,HSN 80 DURO HYDROGENATED NITRILE, MS-522-18,DEPENDABLE SEALS
AND GASKET/CDI PT S121P03188N224A80485</t>
  </si>
  <si>
    <t>Q300889</t>
  </si>
  <si>
    <t>GREASE FITTING,GSP, 1/2 LP,316SS NACE MR-01-75,FOR
TEST/BLEEDER,PLASTIC/GREASE INJECTION,WITH EXTENDED
THREAD FOR WET AND GAS SERVICE PRECISION GENERAL # A1-
521-C2 FOR WET AND GAS SERVICE</t>
  </si>
  <si>
    <t>Q300918</t>
  </si>
  <si>
    <t xml:space="preserve">SPRING,VOLUTE,F/RHA-35 OPERATOR,PER VGS 12.5.5 </t>
  </si>
  <si>
    <t xml:space="preserve">RING-SNAP,SPIROLOX,EXT,US-425-S, 4.250 SHAFT DIA, .052 X 4.140 GRV DIM,SS </t>
  </si>
  <si>
    <t xml:space="preserve">MISCELLANEOUS,RETAINER RING, 1/4 SQ X 10-3/8 ID, FOR RHA-35 </t>
  </si>
  <si>
    <t>Q300953</t>
  </si>
  <si>
    <t>VALVE PART,GRAYGATE,GATE,OPER, 7-1/16 3M,C, 410SS W/STELLITE
OVERLAY</t>
  </si>
  <si>
    <t>Q300939/01</t>
  </si>
  <si>
    <t xml:space="preserve">PKG,STEM,ACT,1-3/4 OD X 1-1/4 ID MINUS 20/350F.CARBON GRAPHITE FILLED PTFE JACKET,ELGILOY SPRING,316SS HAT RING AND BACKUP,ACCUSEAL ASSY NO SK121801 </t>
  </si>
  <si>
    <r>
      <t>STEM/ACT,2200,2-1/16 3/5M,F/ MCEVOY C BONNET, WG-D12,1.25 DIA,17-4PH,-75F,PSL3</t>
    </r>
    <r>
      <rPr>
        <b/>
        <sz val="11"/>
        <color theme="3"/>
        <rFont val="Arial"/>
        <family val="2"/>
      </rPr>
      <t xml:space="preserve"> (MIN ORDER QTY OF 5)</t>
    </r>
  </si>
  <si>
    <t>PKG,STEM,ACT,2-7/8 OD X 2-1/4 ID MINUS 20/250F.CARBON GRAPHITE FILLED PTFE JACKET,ELGILOY SPRING,316SS HAT RING AND BACKUP, ACCUSEAL ASSY NO SK102301</t>
  </si>
  <si>
    <t>WEAR BEARING,.500 WIDE X 2.25 ID, PARKER PN W2-2500-500</t>
  </si>
  <si>
    <t>PKG,RETR,2200,2.250 STEM,WG-P20,4130 QPQ</t>
  </si>
  <si>
    <t>SHIM,3.75 OD X 2.270 ID X .059 THK, STAINLESS STEEL,300 SERIES</t>
  </si>
  <si>
    <t>Q300988</t>
  </si>
  <si>
    <t>A130853-1</t>
  </si>
  <si>
    <t>GASKET,SEAL RING, 1.812, 10000 - 15000 PSI MWP SS,FOR VALVE BONNET</t>
  </si>
  <si>
    <t>do not use - use £461</t>
  </si>
  <si>
    <t xml:space="preserve">PACKING,STEM,CT, 1.500 OD X 1.000 ID X 1.00 LG, PER VGS 9.12.3 </t>
  </si>
  <si>
    <t xml:space="preserve">O-RING, AS568A-214, 0.984 (NOM 1) ID, 0.139 (NOM 1/8) CS, MATERIAL PER VGS5.1010.1.1, NITRILE (NBR), 70 DURO A, API 6A, ISO 10423, API17D, PSL1-3 </t>
  </si>
  <si>
    <t>H130860-1</t>
  </si>
  <si>
    <t xml:space="preserve">VALVE PART,BEARING SPACER, VG-300, FOR 7/8 STEM, 60K LOW ALLOY </t>
  </si>
  <si>
    <t>A930237-1</t>
  </si>
  <si>
    <t xml:space="preserve">STUD W/ONE NUT, TAP END,PER VGS2.4.13, .750-10UNRC-2A X .750-10UNRC-2A, 4.500 LG, STUD MATERIAL PER ASTM A320 GR L7, NUT MATERIAL PER ASTM A194 GR2HM, COATING PER VGS6.2.12.3, ASTM B633 </t>
  </si>
  <si>
    <t xml:space="preserve">VALVE PART,THRUST PIN,VG-300, 7/8 STEM, AISI 4140,5160,6150 STEEL,RC 43-48, .375 X 2 LG </t>
  </si>
  <si>
    <t xml:space="preserve">BEARING,THRUST WASHER, 1.500 ID 2.187 OD, **USE WITH 199595-28 BEARING*** </t>
  </si>
  <si>
    <t xml:space="preserve">GREASE FITTING,THREADED, 1/4-28 UNF-2A, STRAIGHT THREAD, OVERALL LENGTH VARIABLE PER VENDOR SUPPLY, 7/16 THRU 19/32 PERMISSIBLE. THREADED SHANK LENGTH .18 MAX. SUPPLIED WITHOUT BALL CHECK. </t>
  </si>
  <si>
    <t>do not use - use £23.36</t>
  </si>
  <si>
    <t xml:space="preserve">SEAL,WIPER, .875 ROD DIA </t>
  </si>
  <si>
    <t xml:space="preserve">O-RING, AS568A-333, 2.475 (NOM 2-1/2) ID, 0.210 (NOM 3/16) CS, MATERIAL PER VGS5.1010.1.1, NITRILE (NBR), 70 DURO A, API 6A, ISO 10423, API17D, PSL1-3 </t>
  </si>
  <si>
    <t xml:space="preserve">VALVE PART,SEAT SEAL ASSY, 1-13/16 10000 PSI MSP AND 2-1/16 5000 PSI MSP,VG-300,PER VGS9.12.4 </t>
  </si>
  <si>
    <t xml:space="preserve">VALVE PART,STEM,BUSHING,FOR 7/8 STEM, VIRGIN PEEK PER VGS 5.2053.1.1 </t>
  </si>
  <si>
    <t xml:space="preserve">BEARING,THRUST,NEEDLE ROLLER AND CAGE ASSEMBLIES, 1.500 ID X 2.187 OD </t>
  </si>
  <si>
    <t>Q300993</t>
  </si>
  <si>
    <t>PACKING,HYDRAULIC, .250 X .250,GARLOCK STYLE 262 HYDRAULIC PACKING(134")</t>
  </si>
  <si>
    <t>184"</t>
  </si>
  <si>
    <r>
      <t>item in stock</t>
    </r>
    <r>
      <rPr>
        <sz val="10"/>
        <color rgb="FFFF0000"/>
        <rFont val="Calibri"/>
        <family val="2"/>
        <scheme val="minor"/>
      </rPr>
      <t xml:space="preserve"> (supplier lead time  - 7 weeks)</t>
    </r>
  </si>
  <si>
    <t>Q301003</t>
  </si>
  <si>
    <t>A133748-1</t>
  </si>
  <si>
    <t xml:space="preserve">VALVE PART,D,SEAT ASSEMBLY,2-1/16 ,5000 PSI MWP, R.C.B.,410 SS,STELLITE 6 FACED,W.L.S. </t>
  </si>
  <si>
    <t>195000-231</t>
  </si>
  <si>
    <t xml:space="preserve">O-RING, AS568A-231, 2.609 (NOM 2-5/8) ID, 0.139 (NOM 1/8) CS, MATERIAL PER VGS5.1010.1.1, NITRILE (NBR), 70 DURO A, API 6A, ISO 10423, API17D, PSL1-3 </t>
  </si>
  <si>
    <t>H133533-1</t>
  </si>
  <si>
    <t xml:space="preserve">PACKING,STEM,D1.3,CT, 2.000 OD X 1.375 ID X 1.186 LG,PER VGS 9.12.3 </t>
  </si>
  <si>
    <t>£1322.02 - Please use this sell price</t>
  </si>
  <si>
    <t xml:space="preserve">O-RING, AS568A-236, 3.234 (NOM 3-1/4) ID, 0.139 (NOM 1/8) CS, MATERIAL PER VGS5.1010.1.1, NITRILE (NBR), 70 DURO A, API 6A, ISO 10423, API17D, PSL1-3 </t>
  </si>
  <si>
    <t xml:space="preserve">GAUGE COCK,STRAIGHT MARSH , 1/2, ,316 SS </t>
  </si>
  <si>
    <t xml:space="preserve">PACKING,HYDRAULIC, .125 X .125,GARLOCK STYLE 262 HYDRAULIC PACKING </t>
  </si>
  <si>
    <t xml:space="preserve">BEARING,THRUST,TIMKEN,T119W OR T119, 2.188 OD X 1.198 ID X .625 WTH </t>
  </si>
  <si>
    <t xml:space="preserve">VALVE PART,GRAYGATE,SPLIT RING,D1.1,LA </t>
  </si>
  <si>
    <t xml:space="preserve">VALVE PART,GRAYGATE,STEM BUSHING,D1.1,NYLON MC901 *GRAY P/N </t>
  </si>
  <si>
    <t xml:space="preserve">VALVE PART,GRAYGATE,SPLIT RING,D1.3,100K LA </t>
  </si>
  <si>
    <t>Q301041</t>
  </si>
  <si>
    <t xml:space="preserve">Q301103 </t>
  </si>
  <si>
    <t>VLV,WG,2000W-SF,3-1/8 3M FE EE-0,5 (6A PU EE-0,5 PSL2 PR2)</t>
  </si>
  <si>
    <t>Q301126</t>
  </si>
  <si>
    <t>GREASE,SUPPLIED IN 12.5 KG.DRUMS,DRUMS TO BE WHITEAND MARKED AS FOLLOWS:VETCO GRAY (LOGO),CM VALVE COMPOUND</t>
  </si>
  <si>
    <t>Q301169</t>
  </si>
  <si>
    <t>Q301137</t>
  </si>
  <si>
    <t>H300431-32</t>
  </si>
  <si>
    <t>GREASE FITTING, GSP, 3/4 LP, 316SS NACE, FOR WET AND GAS SERVICE, NIFLOR OR NYE-TEF COATED, WITH PEEK SOFT SEAT. PRECISION GENERAL #BG23N6-C0</t>
  </si>
  <si>
    <t>Q301213</t>
  </si>
  <si>
    <t>A133152-7</t>
  </si>
  <si>
    <t>ACTUATOR PART, CH-55, CYLINDER</t>
  </si>
  <si>
    <t>SEAL,POLYPAK,5 1/2 OD X 5 ID X 1/2 NOMINAL LENGTH,</t>
  </si>
  <si>
    <t>O-RING, AS568A-252, 5.234 (NOM 5-1/4) ID, 0.139 (NOM 1/8) CS, MATERIAL PER VGS5.1012.1.1, FLUOROELASTOMER, 75 DURO A, API 6A, API 17D, PSL1-3</t>
  </si>
  <si>
    <t>O-RING, AS568A-381, 11.975 (NOM 12) ID, 0.210 (NOM 3/16) CS, MATERIAL PER VGS5.1010.1.1, NITRILE (NBR), 70 DURO A, API 6A, ISO 10423, API17D, PSL1-3</t>
  </si>
  <si>
    <t>D130320-3</t>
  </si>
  <si>
    <t>BEARING,25% GLASS FILLED TEFLON</t>
  </si>
  <si>
    <t>O-RING, AS568A-245, 4.359 (NOM 4-3/8) ID, 0.139 (NOM 1/8) CS, MATERIAL PER VGS5.1010.1.1, NITRILE (NBR), 70 DURO A, API 6A, ISO 10423, API17D, PSL1-3</t>
  </si>
  <si>
    <t>O-RING, AS568A-256, 5.734 (NOM 5-3/4) ID, 0.139 (NOM 1/8) CS, MATERIAL PER VGS5.1010.1.1, NITRILE (NBR), 70 DURO A, API 6A, ISO 10423, API17D, PSL1-3</t>
  </si>
  <si>
    <t>A948546-1</t>
  </si>
  <si>
    <t>ACTUATOR PART, CH-55, SEAL CARRIER, PISTON,</t>
  </si>
  <si>
    <t>A133661-1</t>
  </si>
  <si>
    <t>ACTUATOR PART, CH-55, PISTON, SQUARE SHOULDER, XYLAN COATED, LA.</t>
  </si>
  <si>
    <t>Q301217</t>
  </si>
  <si>
    <t xml:space="preserve">195000-454 </t>
  </si>
  <si>
    <t xml:space="preserve">O-RING, AS568A-454, 12.475 (NOM 12-1/2) ID, 0.275 (NOM 1/4) CS, MATERIAL PER VGS5.1010.1.1, NITRILE (NBR), 70 DURO A, API 6A, ISO 10423, API17D, PSL1-3 </t>
  </si>
  <si>
    <t xml:space="preserve">O-RING, AS568A-244, 4.234 (NOM 4-1/4) ID, 0.139 (NOM 1/8) CS, MATERIAL PER VGS5.1010.1.1, NITRILE (NBR), 70 DURO A, API 6A, ISO 10423, API17D, PSL1-3 </t>
  </si>
  <si>
    <t>195000-263</t>
  </si>
  <si>
    <t xml:space="preserve">O-RING, AS568A-263, 7.234 (NOM 7-1/4) ID, 0.139 (NOM 1/8) CS, MATERIAL PER VGS5.1010.1.1, NITRILE (NBR), 70 DURO A, API 6A, ISO 10423, API17D, PSL1-3 </t>
  </si>
  <si>
    <t xml:space="preserve">ACTUATOR PART,GRAYSAFE,PART,PISTON,RHA-48 </t>
  </si>
  <si>
    <t xml:space="preserve">ACTUATOR PART,GRAYSAFE,PART,CYLINDER,RHA-48 </t>
  </si>
  <si>
    <t xml:space="preserve">PACKING PART,PRESSURE RING,POLYPAK SEAL, 4-3/4 OD X 4-1/4 ID, </t>
  </si>
  <si>
    <t xml:space="preserve">O-RING BACKUP,MOULDED, 244, 4.256 ID, 0.118 CS, NITRILE, 90 DURO PER VGS5.1210.1.1 </t>
  </si>
  <si>
    <t>Q301211</t>
  </si>
  <si>
    <t>H135799-34</t>
  </si>
  <si>
    <t xml:space="preserve">KIT,SPARE PARTS,VG-300BSR,2 1/16 5000 PSI MSP, FF TRIM,CARBIDE COATED,ARRANGED FOR 2 1/16 5M MANUAL VG300 </t>
  </si>
  <si>
    <t>H130950-16</t>
  </si>
  <si>
    <t xml:space="preserve">VALVE PART,SEAT, 2-1/16 5000 PSI MSP, MODEL VG-300,F6NM S/STEEL,W/TUNGSTEN CARBIDE COATING </t>
  </si>
  <si>
    <t xml:space="preserve">GASKET,SEAL RING, 1.812, 10000 - 15000 PSI MWP SS,FOR VALVE BONNET </t>
  </si>
  <si>
    <t>H130850-28</t>
  </si>
  <si>
    <t xml:space="preserve">VALVE PART,STEM,MANUAL, 1-13/16 10000 PSI MSP AND 2-1/16 5000 PSI MSP,MODEL VG-300, 7/8 ACME-2G LH, MOD CENT THD, 17-4PH S/STEEL </t>
  </si>
  <si>
    <t>BEARING,THRUST WASHER, 1.500 ID 2.187 OD</t>
  </si>
  <si>
    <t>EUK1627908</t>
  </si>
  <si>
    <t>A70032-12</t>
  </si>
  <si>
    <t>TUBING HGR, MB-134, 13-5/8 X 7 X 5-1/2, 5-1/2 OD 17LBS/FT VAM TOP HC BTM, 7.161-6TPI LH MCA BOX TOP W/EXT NECK FOR BT SEAL, W/FOUR 1/4 CONT LINE AND 5 CIW TYPE H BPV, 75K 410SS NACE</t>
  </si>
  <si>
    <t>Q301271</t>
  </si>
  <si>
    <t>Q301316</t>
  </si>
  <si>
    <t>D70789-2</t>
  </si>
  <si>
    <t>SCREW, SET, ASSY NON-ROTATING NOSE, W/ VITON SEAL ASSEMBLY.</t>
  </si>
  <si>
    <t>A132670</t>
  </si>
  <si>
    <t>PACKING SET, JOHNS-MANVILLE UNEEPAC, 1.750 OD X 1.250 ID, JM PRESS RING STYLE 413 AND 405, FLAT BACK RING</t>
  </si>
  <si>
    <t>Q301323</t>
  </si>
  <si>
    <t>190939-454</t>
  </si>
  <si>
    <t>O-RING BACKUP, MOULDED, ASA NO. 454, 12.524 ID, CS=0.236, TEFLON, SPIRAL THREE TURN, TETRAFLUOR NO. TF-171-454</t>
  </si>
  <si>
    <t>Q301335</t>
  </si>
  <si>
    <t>HYDRAULIC FITTING, .250 OD TBG, FERRULE SET, 316 STAINLESS STEEL</t>
  </si>
  <si>
    <t>A300231-4</t>
  </si>
  <si>
    <t>FERRULE, FRONT, .250, INCONEL 600.</t>
  </si>
  <si>
    <t>A300232-4</t>
  </si>
  <si>
    <t>FERRULE, BACK, .250 TUBE, INCONEL 600.</t>
  </si>
  <si>
    <t>Q301348</t>
  </si>
  <si>
    <t>ACTUATOR PART, GRAYSAFE, EUTECTIC WASHER, 9.890 ODX 8.516 ID X .156 THK, MELTING TEMP 355 DEG F (177 DEG C)PER SPECIFICATION VGS5.646.1.2, RHA 60/60WLS</t>
  </si>
  <si>
    <t>Q301369</t>
  </si>
  <si>
    <t>11050G</t>
  </si>
  <si>
    <t>VALVE PART,GRAYGATE,RETAINER,SEAT, 6.750 OD SEAT PKT, 17-
7SS,PER VGS 2.11.21</t>
  </si>
  <si>
    <t>Q301370</t>
  </si>
  <si>
    <t>Q301153</t>
  </si>
  <si>
    <t>H302256-6</t>
  </si>
  <si>
    <t xml:space="preserve">STUD W/TWO NUTS, ALL THREAD,PER VGS2.4.11, .875-9UNRC-2A, 6.500 LG, STUD MATERIAL PER ASTM A193 GR B7, NUT MATERIAL PER ASTM A194 GR 2H, COATING PER VGS6.2.12.3, ASTM B633 </t>
  </si>
  <si>
    <t>H300982-4</t>
  </si>
  <si>
    <t xml:space="preserve">VALVE PART,SHEAR PIN,VG-200, 3/4 STEM, .156 OD, AISI S7-TSA TOOL STEEL, </t>
  </si>
  <si>
    <t>51270N</t>
  </si>
  <si>
    <t xml:space="preserve">GRAYLOC SEAL RING,11 ,AISI 630 NACE,MOS2 W/GRAPHITE CTD </t>
  </si>
  <si>
    <t>191572-51</t>
  </si>
  <si>
    <t>CONNECTOR-HYDR, MALE, 0.250 TUBE X 0.500 MALE NPT,ALLOY 825, BORED THROUGH.</t>
  </si>
  <si>
    <t xml:space="preserve">
H300982-4</t>
  </si>
  <si>
    <r>
      <t xml:space="preserve">VALVE PART,SHEAR PIN,VG-200, 3/4 STEM, .156 OD, AISI S7-TSA TOOL STEEL, 
</t>
    </r>
    <r>
      <rPr>
        <b/>
        <sz val="11"/>
        <color theme="3"/>
        <rFont val="Arial"/>
        <family val="2"/>
      </rPr>
      <t>REPLACED H300982-3</t>
    </r>
  </si>
  <si>
    <t>GAUGE COCK,200-N KEROTEST, 1/2</t>
  </si>
  <si>
    <t xml:space="preserve">GAUGE COCK,110 X 08 KEROTEST, 1/2, ,SS </t>
  </si>
  <si>
    <t>191572-50</t>
  </si>
  <si>
    <t xml:space="preserve">CONNECTOR-HYDR, MALE, 0.250 TUBE X 0.250 MALE NPT, ALLOY 825, BORED THROUGH. </t>
  </si>
  <si>
    <t xml:space="preserve">GRAYLOC SEAL RING, ,137, ,AISI 630 NACE,PTFE CTD </t>
  </si>
  <si>
    <t xml:space="preserve">GRAYLOC SEAL RING, , 64, ,AISI 630,MOS2 W/GRAPHITE CTD </t>
  </si>
  <si>
    <t>A90790-2</t>
  </si>
  <si>
    <t xml:space="preserve">GRAYLOC SEAL RING,SPECIAL, 63,(6.370 ID),FOR USE AS 7 TUBING HANGER NECK SEAL,INCONEL 718,NACE, MOS2 CTD </t>
  </si>
  <si>
    <t xml:space="preserve">RING GASKET, API R-24, OVAL, CARBON STEEL, ZINC 
PLATED, API MONOGRAM REQUIRED. </t>
  </si>
  <si>
    <t>A90720-1</t>
  </si>
  <si>
    <t xml:space="preserve">SEAL, VG, 130, MODIFIED SEAL LENGTH (3.375 IN), ALLOY X-750 NACE, PTFE COATED </t>
  </si>
  <si>
    <t xml:space="preserve">INJECTION FITTING, GREASE, 1/2 LP, 5/10M, 660SS, W/ BALL CHECK VALVE, SPECIAL F/ NORWAY </t>
  </si>
  <si>
    <t>H133531-13</t>
  </si>
  <si>
    <r>
      <t xml:space="preserve">PACKING,STEM,CT,SSV-Q, 1.375 OD X .875 ID X 1.00 LG,PER VGS 9.12.3,PER API 14D AND Q1 
</t>
    </r>
    <r>
      <rPr>
        <sz val="10"/>
        <color theme="3"/>
        <rFont val="Arial"/>
        <family val="2"/>
      </rPr>
      <t>( 5 PCS MIN)</t>
    </r>
  </si>
  <si>
    <t>195000-376</t>
  </si>
  <si>
    <t xml:space="preserve">O-RING, AS568A-376, 9.725 (NOM 9-3/4) ID, 0.210 (NOM 3/16) CS, MATERIAL PER VGS5.1010.1.1, NITRILE (NBR), 70 DURO A, API 6A, ISO 10423, API17D, PSL1-3 </t>
  </si>
  <si>
    <t>195000-377</t>
  </si>
  <si>
    <t xml:space="preserve">O-RING, AS568A-377, 9.975 (NOM 10) ID, 0.210 (NOM 3/16) CS, MATERIAL PER VGS5.1010.1.1, NITRILE (NBR), 70 DURO A, API 6A, ISO 10423, API17D, PSL1-3 </t>
  </si>
  <si>
    <t>195000-443</t>
  </si>
  <si>
    <t xml:space="preserve">O-RING, AS568A-443, 7.475 (NOM 7-1/2) ID, 0.275 (NOM 1/4) CS, MATERIAL PER VGS5.1010.1.1, NITRILE (NBR), 70 DURO A, API 6A, ISO 10423, API17D, PSL1-3 </t>
  </si>
  <si>
    <t>A300067-88</t>
  </si>
  <si>
    <t xml:space="preserve">STUD W/ONE NUT, TAP END,PER VGS2.4.13, 1.250-8UNR-2A X 1.250-8UNR-2A, 5.250 LG, STUD MATERIAL PER ASTM A193 GRB7M, NUT MATERIAL PER ASTM A194 GR2HM, COATING PER VGS6.2.4 </t>
  </si>
  <si>
    <t>Q301175</t>
  </si>
  <si>
    <r>
      <t>PACKING,HYDRAULIC, .125 X .125,GARLOCK STYLE 262 HYDRAULIC PACKING</t>
    </r>
    <r>
      <rPr>
        <sz val="11"/>
        <color rgb="FF0070C0"/>
        <rFont val="Arial"/>
        <family val="2"/>
      </rPr>
      <t xml:space="preserve"> </t>
    </r>
    <r>
      <rPr>
        <b/>
        <sz val="11"/>
        <color rgb="FF0070C0"/>
        <rFont val="Arial"/>
        <family val="2"/>
      </rPr>
      <t>(MIN ORDER 180")</t>
    </r>
  </si>
  <si>
    <t>Q301188</t>
  </si>
  <si>
    <t xml:space="preserve">CONNECTOR-HYDR, MALE, 0.250 TUBE X 0.500 MALE NPT,ALLOY 825, BORED THROUGH. </t>
  </si>
  <si>
    <t xml:space="preserve">GAUGE COCK,200-N KEROTEST, 1/2 </t>
  </si>
  <si>
    <t xml:space="preserve">A90790-2 </t>
  </si>
  <si>
    <t>H300082-7</t>
  </si>
  <si>
    <t xml:space="preserve">RING GASKET,API RX-24,CARBON STEEL,ZINC PLATED,API MONOGRAM REQUIRED </t>
  </si>
  <si>
    <r>
      <t xml:space="preserve">PACKING,STEM,CT,SSV-Q, 1.375 OD X .875 ID X 1.00 LG,PER VGS 9.12.3,PER API 14D AND Q1 
</t>
    </r>
    <r>
      <rPr>
        <b/>
        <sz val="11"/>
        <color theme="3"/>
        <rFont val="Arial"/>
        <family val="2"/>
      </rPr>
      <t>(5 PCS MIN)</t>
    </r>
  </si>
  <si>
    <r>
      <t xml:space="preserve">STUD W/ONE NUT, TAP END,PER VGS2.4.13, 1.250-8UNR-2A X 1.250-8UNR-2A, 5.250 LG, STUD MATERIAL PER ASTM A193 GRB7M, NUT MATERIAL PER ASTM A194 GR2HM, COATING PER VGS6.2.4  </t>
    </r>
    <r>
      <rPr>
        <b/>
        <sz val="11"/>
        <color theme="3"/>
        <rFont val="Arial"/>
        <family val="2"/>
      </rPr>
      <t>(ITEM IN STOCK -SUBJECT TO AVAILABILITY)</t>
    </r>
  </si>
  <si>
    <t xml:space="preserve"> Q301262</t>
  </si>
  <si>
    <t xml:space="preserve">STUD W/ONE NUT, TAP END,PER VGS2.4.13, 1.250-8UNR-2A X 1.250-8UNR-2A, 6.250 LG, STUD MATERIAL PER ASTM A193 GRB7M, NUT MATERIAL PER ASTM A194 GR2HM, COATING PER VGS6.2.12.3, ASTM B633 </t>
  </si>
  <si>
    <t>H300221-2</t>
  </si>
  <si>
    <t>RING GASKET,API RX-24,316SS,API MONOGRAM REQUIRED</t>
  </si>
  <si>
    <t>Q301315 - Rev 03</t>
  </si>
  <si>
    <t xml:space="preserve">CHK D/SCRW 4.5 </t>
  </si>
  <si>
    <t>S/RING 76M SIZE 76M ASTM A564-630 (17-4PH) PTFE COATED</t>
  </si>
  <si>
    <t>SEAL GS M/GLAND 7.000 NOM PISTON DIA</t>
  </si>
  <si>
    <t xml:space="preserve">O' RING 2.261 0.139 CS X 6.734 ID </t>
  </si>
  <si>
    <t xml:space="preserve">CHOKE STEM AND TIP ASSY 4.5 TRIM MOS S6 </t>
  </si>
  <si>
    <t xml:space="preserve">O RING 2-258 0.139 CS X 5.984 ID </t>
  </si>
  <si>
    <t xml:space="preserve">SPR SEAL PE F/GL NOM ROD DIA </t>
  </si>
  <si>
    <t xml:space="preserve">SEAL PE F/GLAND 5.500 NOM ROD DIA </t>
  </si>
  <si>
    <t xml:space="preserve">CIRCLIP,INTERNAL,2-1/8 NOM BORE,NACE MR0175,HRC 30-32 MAX </t>
  </si>
  <si>
    <t>KEY,RECT,3/8 X 1/4 X 2-1/4 LG,SQUARE END,410 STAINLESS STEEL</t>
  </si>
  <si>
    <t xml:space="preserve">PLAIN WASHER 7/8 NOM FORM A (MS CAD PLATED) 
2-1/4 OD X 15/16 ID X 3/16
</t>
  </si>
  <si>
    <t>EUK 1655314</t>
  </si>
  <si>
    <t>Repairs</t>
  </si>
  <si>
    <t xml:space="preserve">RING-SEAL,BNT, 3.664 ID,630SS NACE,MOS2 CTD </t>
  </si>
  <si>
    <t xml:space="preserve">PACKING,STEM,CT,SSV-Q, 1.625 OD X 1.125 ID X 1.00 LG,PER VGS 9.12.3,PER API 14D AND Q1 </t>
  </si>
  <si>
    <t xml:space="preserve">O-RING, AS568A-216, 1.109 (NOM 1-1/8) ID, 0.139 (NOM 1/8) CS, MATERIAL PER VGS5.1010.1.1, NITRILE (NBR), 70 DURO A, API 6A, ISO 10423, API17D, PSL1-3 </t>
  </si>
  <si>
    <t xml:space="preserve">VALVE PART,INSTRUCTION PLATE, 1 STEM, MODEL VG-300,18-8SS </t>
  </si>
  <si>
    <t xml:space="preserve">STUD W/ONE NUT, NUT COATED, STUD UNCOATED, TAP END,PER VGS2.4.13, 1.000-8UNRC-2A X 1.000-8UNRC-2A, 5.750 LG, STUD MATERIAL PER VGS5.720.1, NUT MATERIAL PER ASTM A194 GR2HM, COATING PER VGS6.2.12.3, ASTM B633 </t>
  </si>
  <si>
    <t xml:space="preserve">GREASE FITTING,GSP, 1/2 LP,316SS NACE MR-01-75, FOR TEST/BLEEDER,PLASTIC/GREASE INJECTION,WITH EXTENDED THREAD,F/WET &amp; GAS SERVICE,NIFLOR OR NYE-TEF COATED PRECISION GEANERAL # A1-521-C3 FOR WET AND GAS SERVICE </t>
  </si>
  <si>
    <t>VALVE PART,SHEAR PIN,VG-300, 1 STEM, .218 OD,LOW ALLOY OR CS, YIELD STR(48,000-70,000),ULT TENSILE (MIN. 65,000)</t>
  </si>
  <si>
    <t>H130893-3</t>
  </si>
  <si>
    <t xml:space="preserve">VALVE PART,THRUST PIN,VG-300, 1 STEM, AISI 4140,5160,6150,RC 43-48, .437 X 2-3/8 LG </t>
  </si>
  <si>
    <t xml:space="preserve">BEARING,THRUST,NEEDLE ROLLER AND CAGE ASSEMBLIES,1.772 ID 2.559 OD </t>
  </si>
  <si>
    <t xml:space="preserve">GREASE FITTING, THREADED, 1/4-28 UNF-2A, STRAIGHT THREAD, OVERALL LENGTH VARIABLE PER VENDOR SUPPLY, 7/16 THRU 19/32 PERMISSIBLE. THREADED SHANK LENGTH .18 MAX. SUPPLIED WITHOUT BALL CHECK. </t>
  </si>
  <si>
    <t>SEAL,WIPER, 1.000 ROD DIA </t>
  </si>
  <si>
    <t xml:space="preserve">O-RING, AS568A-336, 2.850 (NOM 2-7/8) ID, 0.210 (NOM 3/16) CS, MATERIAL PER VGS5.1010.1.1, NITRILE(NBR), 70 DURO A, API 6A, ISO 10423, API17D, PSL1-3 </t>
  </si>
  <si>
    <t xml:space="preserve">SPRING,WAVE,GAP TYPE,  2.640 OD X  2.240 ID X  .302 FREE HEIGHT,ELGILOY NACE, RC 60 MAX, 4 WAVES </t>
  </si>
  <si>
    <t xml:space="preserve">VALVE PART,SEAT SEAL ASSY,SSV-Q, 1-13/16 15000 PSI MSP AND 2-1/16 10000 PSI MSP,VG-300,PER VGS9.12.4,PER API 14D </t>
  </si>
  <si>
    <t>NAMEPLATE,VALVE ASSEMBLY,API 6A SSV OR USV 1.750 X  4.500,304SS</t>
  </si>
  <si>
    <t xml:space="preserve">BEARING,THRUST,WASHER, 1.772 ID 2.559 OD FOR USE WITH BEARING 199595-31 </t>
  </si>
  <si>
    <t xml:space="preserve">VALVE PART,EUTECTIC, 2.696 OD X 1.762 ID X .188 LG,PER VGS5.646.1.3 </t>
  </si>
  <si>
    <t xml:space="preserve">SEAL,WIPER, 1.750 ROD DIA </t>
  </si>
  <si>
    <t xml:space="preserve">SPRING,WAVE,CREST TO CREST, 2.545 OD X 2.095 ID X0.943 FREE HEIGHT (REF),MULTIPLE TURNS,ELGILOY SMALLEY </t>
  </si>
  <si>
    <t>PRICE TOO HIGH, HAVENT PAID MORE THAN £200 FOR THIS ITEM</t>
  </si>
  <si>
    <t>POLYESTER LASHING, LC10000DAN, LENGTH 6M, ENDLESS, ONE PIECE, 75MM WIDE</t>
  </si>
  <si>
    <t xml:space="preserve">SEAL,RING,DOUBLE CHECK VALVE SPARE PART FOR P/N A301314-1 </t>
  </si>
  <si>
    <t>SWIVEL HOIST RING, 1.00-8UNC X 3.00" LONG  1.15" EFF THREAD LENGTH PROJECTION 10,000 LBS WORKING LOAD LIMIT</t>
  </si>
  <si>
    <t xml:space="preserve">SWIVEL HOIST RING, .750-10UNRC-2A, 2.25 LG, ALLOY STEEL,ZINC PLATED FINISH, 5000 LB WORKING LOAD LIMIT </t>
  </si>
  <si>
    <t>EUK 1653606</t>
  </si>
  <si>
    <t xml:space="preserve">ADAPTER, FLG X WECO, 2-1/16 10M, 2-1/16 10M API FLG X 2IN FIG 1502 WECO, LA NACE, WITH MALE SUB TAPPED 1/2 LP. </t>
  </si>
  <si>
    <t xml:space="preserve">STUD W/TWO NUTS, ALL THREAD,PER VGS2.4.11, .750-10UNRC-2A X 5.500 LG, STUD MATERIAL PER ASTM A193 GR B7, NUT MATERIAL PER ASTM A194 GR 2H, COATING PER VGS6.2.12.3, ASTM B633 </t>
  </si>
  <si>
    <t>D70348-1</t>
  </si>
  <si>
    <t xml:space="preserve">ADAPTER,FLG X ANSON,  2-1/16  5M, 2-1/16  5M API FLG X 2 FIG 1502 ANSON HAMMER UNION, 60K LA NACE,WITH MALE SUB TAPPED 1/2 LP,RATED @ 5000 WORKING PRESSURE ANSON PART NO ASG12370 TO BE PURCHASED TO SI 289
</t>
  </si>
  <si>
    <t xml:space="preserve">STUD W/TWO NUTS, ALL THREAD,PER VGS2.4.11, .875-9UNRC-2A X 6.000 LG, STUD MATERIAL PER ASTM A193 GR B7, NUT MATERIAL PER ASTM A194 GR 2H, COATING PER VGS6.2.12.3, ASTM B633 </t>
  </si>
  <si>
    <t xml:space="preserve">O-RING, AS568A-222, 1.484 (NOM 1-1/2) ID, 0.139 (NOM 1/8) CS, MATERIAL PER VGS5.1010.1.1, NITRILE (NBR), 70 DURO A, API 6A, ISO 10423, API17D, PSL1-3 </t>
  </si>
  <si>
    <t>H133906-9</t>
  </si>
  <si>
    <t xml:space="preserve">VALVE PART,BEARING SHIM, 3.000 OD X 1.420 ID X .030 THK,CARBON STEEL </t>
  </si>
  <si>
    <t>Q301410</t>
  </si>
  <si>
    <t>H302217-23</t>
  </si>
  <si>
    <t xml:space="preserve">RING GASKET,API BX-159,ALLOY 825,API MONOGRAM REQUIRED </t>
  </si>
  <si>
    <t xml:space="preserve">SEAL,CWC-BT, 8-5/8,1095 SPRING WIRE,HYCAR 70 DURO </t>
  </si>
  <si>
    <t>51246N</t>
  </si>
  <si>
    <t xml:space="preserve">GRAYLOC SEAL RING, , 72, ,AISI 630 NACE,PTFE CTD </t>
  </si>
  <si>
    <t>A90046-3</t>
  </si>
  <si>
    <t xml:space="preserve">GRAYLOC SEAL RING, 42, 17-4PH,PTFE CTD, NACE </t>
  </si>
  <si>
    <t xml:space="preserve">STUD W/ONE NUT, TAP END,PER VGS2.4.13, 1.875-8UNR-2A X 1.875-8UNR-2A, 10.625 LG, STUD MATERIAL PER ASTM A193 GR B7, NUT MATERIAL PER ASTM A194 GR 2H, COATING PER ASTM B633 </t>
  </si>
  <si>
    <t>Q301415</t>
  </si>
  <si>
    <t xml:space="preserve">STUD/TWO NUTS, ALL THREAD, .375-16UNRC-2A, 18 LG, STUD MATERIAL:ASTM A320 GR L7, NUT MATERIAL:ASTM A194 GR2HM, COATING:PER VGS 6.3.1.3.1 </t>
  </si>
  <si>
    <t>Q301421</t>
  </si>
  <si>
    <t xml:space="preserve">NIPPLE, 3/8, QUICK DISCONNECT COUPLER,5000 PSI MWP, 0.375 NPT FEMALE END CONNECTION, 316 SS VITON SEAL MATERIAL. </t>
  </si>
  <si>
    <t xml:space="preserve">CONNECTOR-HYDR,MALE BULKHEAD, 0.375 TUBE X 0.375 NPT, 10000 PSI MWP, 316 SS </t>
  </si>
  <si>
    <t>Q301425</t>
  </si>
  <si>
    <t>Q301436</t>
  </si>
  <si>
    <t>EUK 1649701</t>
  </si>
  <si>
    <t>REPAIR</t>
  </si>
  <si>
    <t>ACTUATOR PART, SCREW, DOG SEGMENT, .750-10UNC MOD SKT SET SCREW, EXTENDED PROFILE, CS.</t>
  </si>
  <si>
    <t>195034-329</t>
  </si>
  <si>
    <t>SCREW,SET,SOCKET, .750-10 X 2.500 LG,UNRC-3A, CUP PT-KNURLED,ASTM F912</t>
  </si>
  <si>
    <t>195000-379</t>
  </si>
  <si>
    <t xml:space="preserve">O-RING, AS568A-379, 10.975 (NOM 11)  (NOM3/16) CS, MATERIAL PER VGS5.1010.1.1, NITRILE (NBR), 70 DURO A, API 6A, ISO 10423, API17D, PSL1-3 </t>
  </si>
  <si>
    <t>195000-246</t>
  </si>
  <si>
    <t xml:space="preserve">O-RING, AS568A-246, 4.484 (NOM 4-1/2) (NOM 1/8) CS, MATERIAL PER VGS5.1010.1.1, NITRILE (NBR), 70 DURO A, API 6A, ISO 10423, API17D, PSL1-3 </t>
  </si>
  <si>
    <t>A200972-1</t>
  </si>
  <si>
    <t xml:space="preserve">SEAL,POLYPAK TYPE B ASSEMBLY, C/W PIP RING .625 NOM LENGTH </t>
  </si>
  <si>
    <t>D130320-2</t>
  </si>
  <si>
    <t xml:space="preserve">BEARING, 25% GLASS FILLED TEFLON SCARF CUT AT 45 DEG FERGUSON &amp; TIMPSON </t>
  </si>
  <si>
    <t>A133153-6</t>
  </si>
  <si>
    <t>ACTUATOR PART,CH-48,SNAP RING,(CIRCULAR SECTION) F/SPRING STOP RING RETENTION,LA.</t>
  </si>
  <si>
    <t>195000-243</t>
  </si>
  <si>
    <t xml:space="preserve">O-RING, AS568A-243, 4.109 (NOM 4-1/8) (NOM 1/8) CS, MATERIAL PER VGS5.1010.1.1, NITRILE (NBR), 70 DURO A, API 6A, ISO 10423, API17D, PSL1-3 </t>
  </si>
  <si>
    <t>A0001-04-24</t>
  </si>
  <si>
    <t>CAP SCREW, SOCKET HEAD (1960 SERIES),.625-11UNRC-3A X 2.500 LG,MATL PER=ASTM A320 GR L7,COAT PER=VGS6.3.1.3.1,MAX=34,HRC - Rockwell C</t>
  </si>
  <si>
    <t xml:space="preserve">O-RING, AS568A-250, 4.984 (NOM 5) (NOM 1/8) CS, MATERIAL PER VGS5.1010.1.1, NITRILE (NBR), 70 DURO A, API 6A, ISO 10423, API17D, PSL1-3 </t>
  </si>
  <si>
    <t>A133188-9</t>
  </si>
  <si>
    <t xml:space="preserve">ACTUATOR PART,CH-48,WINDOW,MAKRALON,F/ 5.125, 5000PSI MWP VG-300 VALVE </t>
  </si>
  <si>
    <t>SCREW,CAP,SOC. HEAD, 0.375 -16UNC-3A X 0.875 LG, ASTM A320 GR.L7,</t>
  </si>
  <si>
    <t>DRIVE SCREW, ROUND HEAD,DRIVE-U SIZE 2 X 0.250 LG,MATL PER=18-8,COAT PER=PLAIN - NOT COATED</t>
  </si>
  <si>
    <t>87764-2</t>
  </si>
  <si>
    <t>NAMEPLATE, VETCO GRAY, 4 X 2-5/8, 18-8 SS,STANDARD NAMEPLATE.</t>
  </si>
  <si>
    <t>A301046-354</t>
  </si>
  <si>
    <t>SCREW,CAP,SOC. HEAD, 0.500 -13UNC-3A X 1.000 LG, ASTM A320 GR.L7,</t>
  </si>
  <si>
    <t>190853-13</t>
  </si>
  <si>
    <t>ELBOW,45 DEG,MALE, .500 MJIC X .500 MNPT, 316 STAINLESS STEEL</t>
  </si>
  <si>
    <t>A930444-1</t>
  </si>
  <si>
    <t>CABLE PART,CONDUIT GLAND,KOPEX HAM0404, M20 X 1.5P CONNECTION,TO SUIT 4-12 MM CABLE, ATEX APPROVED</t>
  </si>
  <si>
    <t>195027-72</t>
  </si>
  <si>
    <t>SCREW,CAP,SOCKET HD, .312-18 X .750 LG,UNRC-3A,ASTM F837,80/40 TENSILE/YIELD UNBRAKO 1960 SERIES STAINLESS STEEL</t>
  </si>
  <si>
    <t>SCREW,CAP,SOCKET HD, .250-20 X .750 LG,UNRC-2A, 18-8 STAINLESS STEEL HUGHES P/N</t>
  </si>
  <si>
    <t>A930446-1</t>
  </si>
  <si>
    <t>CABLE PART,WASHER,FIBRE,RED,M20.</t>
  </si>
  <si>
    <t>A300172-129</t>
  </si>
  <si>
    <t>CAP, JIC, NO 8 (1/2 ) FEMALE, STAINLESS.</t>
  </si>
  <si>
    <t>200008-148</t>
  </si>
  <si>
    <t>O-RING,SPECIAL,X .103 CS,NITRILE, 70 DURO,SPLICED AND VULCANIZED</t>
  </si>
  <si>
    <t>199548-11</t>
  </si>
  <si>
    <t>CONNECTOR-HYDR,MALE, .500 MJIC X .500 MNPT, 316 STAINLESS STEEL</t>
  </si>
  <si>
    <t>A948546-5</t>
  </si>
  <si>
    <t>ACTUATOR PART, CH-48, SEAL CARRIER, PISTON,</t>
  </si>
  <si>
    <t>D130391-1</t>
  </si>
  <si>
    <t>ACTUATOR PART, CH-48, 5-1/8, ELECTRICAL LIMIT SWITCH PART, GASKET, HOUSING, CLOSED CELL EXPANDED NEOPRENE</t>
  </si>
  <si>
    <t>D130392-1</t>
  </si>
  <si>
    <t>ACTUATOR PART,CH-48,5-1/8,ELECTRICAL LIMIT SWITCH PART,GASKET,COVER PLATE, CLOSED CELL EXPANDED NEOPRENE</t>
  </si>
  <si>
    <t>D300039-1</t>
  </si>
  <si>
    <t>WASHER, SEAL, WEATHER, THK, PTFE</t>
  </si>
  <si>
    <t>D130092-1</t>
  </si>
  <si>
    <t>ELECTRICAL LIMIT SWITCH PART, COVER GASKET, CLOSED CELL EXPANDED NEOPRENE.</t>
  </si>
  <si>
    <t>H168208-3</t>
  </si>
  <si>
    <t>OBSOLETED, REPLACED BY P/N 193413-216. PLUG,HEX SOCKET HEAD, 1 INCH 11-1/2 NPT X 5/8 HEX, 316SS, (HOLLOW HEX PLUG),</t>
  </si>
  <si>
    <t>200829-13</t>
  </si>
  <si>
    <t>REDUCING BUSHING, 1IN MALE NPT X 3/4IN FEMALE NPT, SS</t>
  </si>
  <si>
    <t>A301133-4</t>
  </si>
  <si>
    <t>ADAPTER, VENT PROTECTOR, MUD DAUBER, .750 NPT, 316 SS, C/W 40 MICRON MESH ELEMENT</t>
  </si>
  <si>
    <t xml:space="preserve">O-RING, AS568A-379, 10.975 (NOM 11) (NOM3/16) CS, MATERIAL PER VGS5.1010.1.1, NITRILE (NBR), 70 DURO A, API 6A, ISO 10423, API17D, PSL1-3 </t>
  </si>
  <si>
    <t>29070-30</t>
  </si>
  <si>
    <t>ACTUATOR PART,VG,SPRING,0.875,COMPRESSION,ROUND WIRE</t>
  </si>
  <si>
    <t>29070-31</t>
  </si>
  <si>
    <t>A133668-6</t>
  </si>
  <si>
    <t>ACTUATOR PART,CH-48 CYLINDER HEAD STROKE ADAPTER/ STOP, F/ 5.125, 5000 PSI MWP VG-300 SERIES VALVE, XYLAN COATED</t>
  </si>
  <si>
    <t xml:space="preserve">BEARING, 25% GLASS FILLED TEFLON   SCARF CUT AT 45 DEG FERGUSON &amp; TIMPSON </t>
  </si>
  <si>
    <t xml:space="preserve">O-RING, AS568A-243, 4.109 (NOM 4-1/8)  (NOM 1/8) CS, MATERIAL PER VGS5.1010.1.1, NITRILE (NBR), 70 DURO A, API 6A, ISO 10423, API17D, PSL1-3 </t>
  </si>
  <si>
    <t>A133187-2</t>
  </si>
  <si>
    <t>ACTUATOR PART, CH-48, INDICATOR COVER PLATE, CS.</t>
  </si>
  <si>
    <t>ACTUATOR PART,CH-48,WINDOW,MAKRALON,F/ 5.125, 5000PSI MWP VG-300 VALVE</t>
  </si>
  <si>
    <t>A133189-2</t>
  </si>
  <si>
    <t>ACTUATOR PART,CH-48,COVER GASKET, CLOSED CELL EXPANDED NEOPRENE.</t>
  </si>
  <si>
    <t>SCREW,CAP,SOC. HEAD, 0.375 -16UNC-3A X 0.875 LG, ASTM A320 GR.L7</t>
  </si>
  <si>
    <t>A133667-4</t>
  </si>
  <si>
    <t>O-RING,SPECIAL, .103 CS,NITRILE, 70 DURO,SPLICED AND VULCANIZED</t>
  </si>
  <si>
    <t>D130387-3</t>
  </si>
  <si>
    <t>ACTUATOR PART,CH-48,ELECTRICAL LIMIT SWITCH ASSY,C/W MOUNT PLATE,KIT OF PARTS</t>
  </si>
  <si>
    <t xml:space="preserve">O-RING, AS568A-379, 10.975 (NOM 11) NOM3/16) CS, MATERIAL PER VGS5.1010.1.1, NITRILE (NBR), 70 DURO A, API 6A, ISO 10423, API17D, PSL1-3 </t>
  </si>
  <si>
    <t xml:space="preserve">O-RING, AS568A-246, 4.484 (NOM 4-1/2)(NOM 1/8) CS, MATERIAL PER VGS5.1010.1.1, NITRILE (NBR), 70 DURO A, API 6A, ISO 10423, API17D, PSL1-3 </t>
  </si>
  <si>
    <t xml:space="preserve">SEAL,POLYPAK TYPE B ASSEMBLY, C/W PIP RING, X .625 NOM LENGTH </t>
  </si>
  <si>
    <t xml:space="preserve">BEARING, 25% GLASS FILLED TEFLON  SCARF CUT AT 45 DEG FERGUSON &amp; TIMPSON </t>
  </si>
  <si>
    <t xml:space="preserve">SCREW,CAP,SOC. HEAD, 0.500 -13UNC-3A X 1.000 LG, ASTM A320 GR.L7, </t>
  </si>
  <si>
    <t>A930439-1</t>
  </si>
  <si>
    <t>ACTUATOR PART,CH-55,MOUNTING PLATE,ARR FOR HAWKE PL612 JUNCTION BOX</t>
  </si>
  <si>
    <t>O-RING,SPECIAL,11.500 ID X .103 CS,NITRILE, 70 DURO,SPLICED AND VULCANIZED</t>
  </si>
  <si>
    <t>WASHER, SEAL, WEATHER, . THK, PTFE</t>
  </si>
  <si>
    <t xml:space="preserve">O-RING, AS568A-246, 4.484 (NOM 4-1/2)  (NOM 1/8) CS, MATERIAL PER VGS5.1010.1.1, NITRILE (NBR), 70 DURO A, API 6A, ISO 10423, API17D, PSL1-3 </t>
  </si>
  <si>
    <t xml:space="preserve">BEARING, 25% GLASS FILLED TEFLONSCARF CUT AT 45 DEG FERGUSON &amp; TIMPSON </t>
  </si>
  <si>
    <t>A133661-3</t>
  </si>
  <si>
    <t>ACTUATOR PART,CH-48,PISTON,SQUARE SHOULDER,XYLAN COATED,CS</t>
  </si>
  <si>
    <t>A133152-6</t>
  </si>
  <si>
    <t>ACTUATOR PART,CH-48,CYLINDER,CS</t>
  </si>
  <si>
    <t>A133666-3</t>
  </si>
  <si>
    <t>ACTUATOR PART,CH-48,SPRING STOP RING,XYLAN COATED,ARR F/ELECTRICAL LIMIT SWITCH</t>
  </si>
  <si>
    <t>A133156-6</t>
  </si>
  <si>
    <t>ACTUATOR PART,CH-48,PISTON RETAINER,CS,XYLAN COATED</t>
  </si>
  <si>
    <t xml:space="preserve">O-RING, AS568A-250, 4.984 (NOM 5)  (NOM 1/8) CS, MATERIAL PER VGS5.1010.1.1, NITRILE (NBR), 70 DURO A, API 6A, ISO 10423, API17D, PSL1-3 </t>
  </si>
  <si>
    <t>SCREW,CAP,SOC. HEAD, 0.500 -13UNC-3A X 1.000 LG, ASTM A320 GR.L7</t>
  </si>
  <si>
    <t>O-RING,SPECIAL, X .103 CS,NITRILE, 70 DURO,SPLICED AND VULCANIZED</t>
  </si>
  <si>
    <t>A301362-1</t>
  </si>
  <si>
    <t>SWITCH,PROXIMITY,PEPPERL &amp; FUCHS INDUCTIVE N-TYPE PART NO. NJ5-18GM-N</t>
  </si>
  <si>
    <t>D130252-1</t>
  </si>
  <si>
    <t>D130244-1</t>
  </si>
  <si>
    <t>ACTUATOR PART,VG,SPRING,1.375,COMPRESSION,ROUND WIRE</t>
  </si>
  <si>
    <t>O-RING, AS568A-245, 4.359 (NOM 4-3/8)  (NOM 1/8) CS, MATERIAL PER VGS5.1010.1.1, NITRILE (NBR), 70 DURO A, API 6A, ISO 10423, API17D, PSL1-3</t>
  </si>
  <si>
    <t>SEAL,POLYPAK TYPE B ASSEMBLY, C/W PIP RING, X .625 NOM LENGTH</t>
  </si>
  <si>
    <t>BEARING, 25% GLASS FILLED TEFLON SCARF CUT AT 45 DEG FERGUSON &amp; TIMPSON</t>
  </si>
  <si>
    <t>A133316-2</t>
  </si>
  <si>
    <t>ACTUATOR PART,CH-48,SPRING RETAINER,CS,SUBSEA VERSION DIMENSION</t>
  </si>
  <si>
    <t>195000-242</t>
  </si>
  <si>
    <t>O-RING, AS568A-242, 3.984 (NOM 4) (NOM 1/8) CS, MATERIAL PER VGS5.1010.1.1, NITRILE (NBR) , 70 DURO A, API 6A, ISO 10423, API17D, PSL1-3</t>
  </si>
  <si>
    <t>195026-409</t>
  </si>
  <si>
    <t>CAP SCREW, SOCKET HEAD (1960 SERIES), .625-11UNRC-3A X 2.500 LG, MATL PER=ASTM A574, COAT PER=VGS6.3.1.3.1</t>
  </si>
  <si>
    <t>195044-280</t>
  </si>
  <si>
    <t>A133157-2</t>
  </si>
  <si>
    <t>ACTUATOR PART,CH-48,STROKE STOP RING,</t>
  </si>
  <si>
    <t>A133188-7</t>
  </si>
  <si>
    <t xml:space="preserve">ACTUATOR PART,CH-48,WINDOW,MAKRALON,F/ 4.062, 5000PSI MWP VG-300 VALVE </t>
  </si>
  <si>
    <t>195000-247</t>
  </si>
  <si>
    <t>O-RING, AS568A-247, 4.609 (NOM 4-5/8) (NOM 1/8) CS, MATERIAL PER VGS5.1010.1.1, NITRILE (NBR), 70 DURO A, API 6A, ISO 10423, API17D, PSL1-3</t>
  </si>
  <si>
    <t>NAMEPLATE,WITH GE LOGO,316L SS</t>
  </si>
  <si>
    <t>A131353-1</t>
  </si>
  <si>
    <t xml:space="preserve">ACTUATOR PART, CH-48, ELECTRICAL LIMIT SWITCH ASSY, C/W MOUNT PLATE, KIT OF PARTS. </t>
  </si>
  <si>
    <t>D130076-1</t>
  </si>
  <si>
    <t xml:space="preserve">ACTUATOR PART,CH-55,6-3/8,ELECTRICAL LIMIT SWITCH PART,COVER PLATE,BS 4360 GRADE 43A </t>
  </si>
  <si>
    <t>D130093-1</t>
  </si>
  <si>
    <t xml:space="preserve">ACTUATOR PART,CH-55,6-3/8,ELECTRICAL LIMIT SWITCH PART,GASKET,EXPANDED NEOPRENE </t>
  </si>
  <si>
    <t>195018-3</t>
  </si>
  <si>
    <t>SCREW,CAP,HEX HD, .375-16 X .500 LG,UNC -2A, GRADE 5,PARKERIZE &amp; ELECTROFILM 5306 PER VGS6.3.3</t>
  </si>
  <si>
    <t>O-RING, AS568A-110, 0.362 (NOM 3/8)  (NOM 3/32) CS, MATERIAL PER VGS5.1010.1.1, NITRILE (NBR), 70 DURO A, API 6A, ISO 10423, API17D, PSL1-3</t>
  </si>
  <si>
    <t>195000-10</t>
  </si>
  <si>
    <t>O-RING, AS568A-010, 0.239 (NOM 1/4)  (NOM 1/16) CS, MATERIAL PER VGS5.1010.1.1, NITRILE (NBR), 70 DURO A, API 6A, ISO 10423, API17D, PSL1-3</t>
  </si>
  <si>
    <t>SCREW,CAP,SOC. HEAD, 0.250 -20UNC-3A X 0.625 LG, ASTM A320 GR.L7</t>
  </si>
  <si>
    <t>PIN, 1/2-13UNC-2A, , LG 1.25 VGS 5.500.1.2.</t>
  </si>
  <si>
    <t>D130012-1</t>
  </si>
  <si>
    <t>JUNCTION BOX, HAWKE TYPE PL615, ARR WITH 4-OFF M20 X 1.5P PORTS, 2-OFF ON TWO FACES POSITIONED AT 90 DEG APART, LIGHT BLUE TERMINAL TYPE WDU4 AND LIGHT BLUE LABEL MARKED I.S. CIRCUITS C/W 375 PLASTIC STOPPING PLUGS AND MAXIMUM AMOUNT OF TERMINALS</t>
  </si>
  <si>
    <t>D130143-1</t>
  </si>
  <si>
    <t>ACTUATOR PART,CH-55,MOUNTING PLATE,ARR FOR HAWKE PL615 JUNCTION BOX</t>
  </si>
  <si>
    <t>A133318-2</t>
  </si>
  <si>
    <t>ACTUATOR PART,CH-48,END PLATE,</t>
  </si>
  <si>
    <t>201007-20</t>
  </si>
  <si>
    <t>CAP SCREW, SOCKET HEAD (1960 SERIES), .375-16UNRC-3A X 0.750 LG, MATL PER=ASTM A574, COAT PER=VGS6.3.3</t>
  </si>
  <si>
    <t>H301275-183</t>
  </si>
  <si>
    <t>SCREW,CAP,SOCKET HD, 0.500-13UNRC-3A X .875 LG, MAT'L PER VGS5.710.2.3 (A574 MOD + XYLAN), COAT PER VGS6.3.1.2.2</t>
  </si>
  <si>
    <t>A133142-2</t>
  </si>
  <si>
    <t>ACTUATOR PART,CH-48,BONNET MOUNT RING,</t>
  </si>
  <si>
    <t>SEAL,POLYPAK TYPE B ASSEMBLY, C/W PIP RING,  X .625 NOM LENGTH</t>
  </si>
  <si>
    <t>ACTUATOR PART,CH-48,SPRING RETAINER,CS,SUBSEA VERSION</t>
  </si>
  <si>
    <t>ACTUATOR PART,CH-48,STROKE STOP RING</t>
  </si>
  <si>
    <t>ACTUATOR PART,CH-48,WINDOW,MAKRALON,F/ 4.062, 5000PSI MWP VG-300 VALVE</t>
  </si>
  <si>
    <t>ACTUATOR PART, FCE, ELECTRICAL LIMIT SWITCH PART, END PLATE, ARR FOR CH-48 ACTUATOR</t>
  </si>
  <si>
    <t>O-RING, AS568A-110, 0.362 (NOM 3/8) (NOM 3/32) CS, MATERIAL PER VGS5.1010.1.1, NITRILE (NBR), 70 DURO A, API 6A, ISO 10423, API17D, PSL1-3</t>
  </si>
  <si>
    <t>RING-SEAL, BNT,, 410SS NACE, SILVER COATED</t>
  </si>
  <si>
    <t>PACKING,STEM,CT,SSV-Q, X 1.00 LG,PER VGS 9.12.3,PER API 14D AND Q1.</t>
  </si>
  <si>
    <t>195000-233</t>
  </si>
  <si>
    <t>O-RING, AS568A-233, 2.859 (NOM 2-7/8)  (NOM 1/8) CS, MATERIAL PER VGS5.1010.1.1, NITRILE (NBR), 70 DURO A, API 6A, ISO 10423, API17D, PSL1-3</t>
  </si>
  <si>
    <t>O-RING, AS568A-250, 4.984 (NOM 5) (NOM 1/8) CS, MATERIAL PER VGS5.1010.1.1, NITRILE (NBR) , 70 DURO A, API 6A, ISO 10423, API17D, PSL1-3</t>
  </si>
  <si>
    <t>VALVE PART,RELIEF FITTING, .125 NPT,LEAKPROOF.</t>
  </si>
  <si>
    <t>R300363-15</t>
  </si>
  <si>
    <t>O-RING,AS568A-112, 0.103 CS, HNBR, 70 DURO</t>
  </si>
  <si>
    <t>H130951-3</t>
  </si>
  <si>
    <t>VALVE PART,SEAT, 4-1/8 5000 PSI MSP, VG-300,410SS NACE,WITH TUNGSTEN CARBIDE COATING</t>
  </si>
  <si>
    <t>H133606-1</t>
  </si>
  <si>
    <t>MISCELLANEOUS,CAVITY RELIEF VALVE PART,BODY</t>
  </si>
  <si>
    <t>H133611-1</t>
  </si>
  <si>
    <t>MISCELLANEOUS,CAVITY RELIEF VALVE PART,REMOVABLE SEAT</t>
  </si>
  <si>
    <t>O-RING, AS568A-112, 0.487 (NOM 1/2)  (NOM 3/32) CS, MATERIAL PER VGS5.1010.1.1, NITRILE (NBR), 70 DURO A, API 6A, ISO 10423, API17D, PSL1-3</t>
  </si>
  <si>
    <t>H133609-1</t>
  </si>
  <si>
    <t>MISCELLANEOUS,CAVITY RELIEF VALVE PART,SPRING LOADER</t>
  </si>
  <si>
    <t>O-RING, AS568-210, X .139 CS, 90 DURO, VITON, PER VGS5.1112.3.3</t>
  </si>
  <si>
    <t>STUD W/ONE NUT, TAP END,PER VGS2.4.13, 1.125-8UNR-2A X 1.125-8UNR-2A, 7.250 LG, STUD MATERIAL PER ASTM A193 GRB7M, NUT MATERIAL PER ASTM A194 GR2HM, COATING PER VGS6.2.12.3, ASTM B633</t>
  </si>
  <si>
    <t>VALVE PART,SEAT SEAL ASSY,SSV-Q, 4-1/16 5000 PSI MSP,VG-300,PER VGS9.12.4,PER API 14D</t>
  </si>
  <si>
    <t>D130168-1</t>
  </si>
  <si>
    <t>NAMEPLATE, SWE, 4.00 X 2.00 X 26 SWG, 18-8SS, FOR CUSTOMER REQUIREMENTS</t>
  </si>
  <si>
    <t>195034-380</t>
  </si>
  <si>
    <t>SET SCREW, HEX SOCKET, .750-10UNRC-3A X 2.500 LG, CUP KNURL PT, MATL PER=ASTM A320 GR L7, COAT PER=PLAIN - NOT COATED</t>
  </si>
  <si>
    <t>SEAL,POLYPAK TYPE B ASSEMBLY, C/W PIP RING, .625 NOM LENGTH</t>
  </si>
  <si>
    <t>A133152-2</t>
  </si>
  <si>
    <t>ACTUATOR PART,CH-48,CYLINDER</t>
  </si>
  <si>
    <t>A133153-2</t>
  </si>
  <si>
    <t>ACTUATOR PART,CH-48,SNAP RING</t>
  </si>
  <si>
    <t>D130246-1</t>
  </si>
  <si>
    <t>ACTUATOR PART,FCE,CH-48,SPRING STOP RING,ARR FOR USE WITH ELECT LIMIT SWITCH,XYLAN COATED</t>
  </si>
  <si>
    <t>O-RING, AS568A-242, 3.984 (NOM 4)  (NOM 1/8) CS, MATERIAL PER VGS5.1010.1.1, NITRILE (NBR) , 70 DURO A, API 6A, ISO 10423, API17D, PSL1-3</t>
  </si>
  <si>
    <t xml:space="preserve">ACTUATOR PART,CH-48,STROKE STOP RING,CS </t>
  </si>
  <si>
    <t>H302113-6</t>
  </si>
  <si>
    <t>O-RING, AS568A-010, 0.239 (NOM 1/4) (NOM 1/16) CS, MATERIAL PER VGS5.1010.1.1, NITRILE (NBR), 70 DURO A, API 6A, ISO 10423, API17D, PSL1-3</t>
  </si>
  <si>
    <t>SCREW,CAP,SOC. HEAD, 0.250 -20UNC-3A X 0.625 LG, ASTM A320 GR.L7,</t>
  </si>
  <si>
    <t>ACTUATOR PART,CH-48,END PLATE,CS</t>
  </si>
  <si>
    <t>EUK 1602208</t>
  </si>
  <si>
    <t>A50474-2</t>
  </si>
  <si>
    <t>TOOL-SSWE PART, MS-700, JETTING BUMPER, W/RUBBER BUMPER, 7.000, NC 50 (4.500 IF) BOX UP</t>
  </si>
  <si>
    <t>H130151-61</t>
  </si>
  <si>
    <t>RING-SEAL,BNT, 3.348 ID,105K 630SS NACE,MOS2 CTD</t>
  </si>
  <si>
    <t>Q301389 Rev 01</t>
  </si>
  <si>
    <t>N103126-1</t>
  </si>
  <si>
    <t>PACKING ASSEMBLY, HIGH TEMP, GRAPHITE, FOR 3/8 CONTROL LINE OUTLET.</t>
  </si>
  <si>
    <t>H70491-9</t>
  </si>
  <si>
    <t>CONTROL LINE, N, 3/8, 12M, FOR USE NT-MS TBG HGR, ALLOY 718 NACE.ARR FOR TWIN FERRULE ARRANGEMENT</t>
  </si>
  <si>
    <t>H90051-7</t>
  </si>
  <si>
    <t>GRAYLOC SEAL RING, 192, HIGH STRENGTH, ALLOY 725 NACE</t>
  </si>
  <si>
    <t>A935788-3</t>
  </si>
  <si>
    <t>CONTROL LINE PART, CONNECTOR ASSY, 3/8, ARR/FOR CONTINUOUS CONTROL LINE, ALLOY 718</t>
  </si>
  <si>
    <t>H70491-8</t>
  </si>
  <si>
    <t>CONTROL LINE, N, 1/4, 12M, FOR USE W/NT-MS TBG HGR, ALLOY 718 NACE, ARR FOR TWIN FERRULE ARRANGEMENT</t>
  </si>
  <si>
    <t>PIN,SPIROL, .219 DIA X 1.000 LG, STANDARD DUTY, 300 SERIES STAINLESS STEEL</t>
  </si>
  <si>
    <t>GREASE FITTING,GSP, 1/2 LP,316SS NACE MR-01-75, FOR TEST/BLEEDER,PLASTIC/GREASE INJECTION,FOR WET AND GAS SERVICE</t>
  </si>
  <si>
    <t>H300074-22</t>
  </si>
  <si>
    <t>RING GASKET,API R 24,INCONEL 718,APPLY API MONOGRAM</t>
  </si>
  <si>
    <t>neg margin</t>
  </si>
  <si>
    <t>Q301392</t>
  </si>
  <si>
    <t>A300168-10</t>
  </si>
  <si>
    <t>GREASE,SUPPLIED IN 18.0 KG.PACKS</t>
  </si>
  <si>
    <t>A294375-1</t>
  </si>
  <si>
    <t>MISCELLANEOUS, LUBRICANT, HYSPIN AWS 32 HYDRAULIC OIL</t>
  </si>
  <si>
    <t>A179712-1</t>
  </si>
  <si>
    <t>TECHLOK SEAL RING, SIZE 25, ALLOY 718, NACE, MOS2 COATED</t>
  </si>
  <si>
    <t>Q301269 Rev01</t>
  </si>
  <si>
    <t xml:space="preserve">H130151-21 </t>
  </si>
  <si>
    <t>RING-SEAL, BNT, 5.740 ID, 410SS NACE, SILVER  COATED</t>
  </si>
  <si>
    <t xml:space="preserve">H133531-8 </t>
  </si>
  <si>
    <t>PACKING,STEM,CT,SSV-Q,  2.375 OD X  1.875 ID X 1.00 LG,PER VGS 9.12.3,PER API 14D AND Q1.</t>
  </si>
  <si>
    <t xml:space="preserve">199860-26 </t>
  </si>
  <si>
    <t xml:space="preserve">SEAL, T ,ROD,  2.250 OD  1.875 ID  .188 CS, NITRILE-SEAL/NYLON-BACK-UPS               </t>
  </si>
  <si>
    <t xml:space="preserve">195000-233 </t>
  </si>
  <si>
    <t>O-RING, AS568A-233, 2.859 (NOM 2-7/8) ID, 0.139  (NOM 1/8) CS, MATERIAL PER VGS5.1010.1.1, NITRILE  (NBR), 70 DURO A, API 6A, ISO 10423, API17D,  PSL1-3</t>
  </si>
  <si>
    <t xml:space="preserve">A133192-1 </t>
  </si>
  <si>
    <t>VALVE PART,VG-300,SHIM, 4.062,  5000 AND 10000 PSI MWP,CS, 0.015 THK,CH-48 ACTUATED THIS BOM IS TO BE READ IN CONJUNCTION WITH DRWG NO A133190 DIMENSION A=  2.00  B=  3.12 C=  0.015 NOTE: 1. ETCH P/N A133192-1  (REV)</t>
  </si>
  <si>
    <t xml:space="preserve">A133192-2 </t>
  </si>
  <si>
    <t>VALVE PART,VG-300,SHIM, 4.062,  5000 AND 10000 PSI MWP,CS, 0.031 THK,CH-48 ACTUATED THIS BOM IS TO BE READ IN CONJUNCTION WITH DRWG NO A133190 DIMENSION A=  2.00  B=  3.12 C=  0.031 NOTE: 1. ETCH P/N A133192-2  (REV)</t>
  </si>
  <si>
    <t xml:space="preserve">A133192-3 </t>
  </si>
  <si>
    <t>VALVE PART, VG-300, SHIM, 4.062, 5000 AND 10000  PSI MWP, CS, 0.062 THK, CH-48 ACTUATED    THIS BOM IS TO BE READ IN CONJUNCTION WITH DRWG  NO A133190.   DIMENSION: A = 2.00  B = 3.12  C = 0.062</t>
  </si>
  <si>
    <t xml:space="preserve">A133192-4 </t>
  </si>
  <si>
    <t>VALVE PART, VG-300, SHIM, 4.062, 5000 AND 10000  PSI MWP, CS, 0.125 THK, CH-48 ACTUATED   THIS BOM IS TO BE READ IN CONJUNCTION WITH DRWG  NO A133190   DIMENSION: A = 2.00  B = 3.12  C = 0.125</t>
  </si>
  <si>
    <t xml:space="preserve">A133192-5 </t>
  </si>
  <si>
    <t>VALVE PART, VG-300, SHIM, 4.062, 5000 AND 10000  PSI MWP, CS, 0.250 THK, CH-48 ACTUATED   THIS BOM IS TO BE READ IN CONJUNCTION WITH DRWG  NO A133190   DIMENSION: A = 2.00   B = 3.12  C = 0.250</t>
  </si>
  <si>
    <t xml:space="preserve">195000-250 </t>
  </si>
  <si>
    <t>O-RING, AS568A-250, 4.984 (NOM 5) ID, 0.139 (NOM  1/8) CS, MATERIAL PER VGS5.1010.1.1, NITRILE (NBR) , 70 DURO A, API 6A, ISO 10423, API17D, PSL1-3</t>
  </si>
  <si>
    <t xml:space="preserve">R300363-15 </t>
  </si>
  <si>
    <t>O-RING,AS568A-112, 0.487 ID, 0.103 CS, HNBR, 70  DURO</t>
  </si>
  <si>
    <t xml:space="preserve">195000-112 </t>
  </si>
  <si>
    <t>O-RING, AS568A-112, 0.487 (NOM 1/2) ID, 0.103 (NOM 3/32) CS, MATERIAL PER VGS5.1010.1.1, NITRILE  (NBR), 70 DURO A, API 6A, ISO 10423, API17D,  PSL1-3</t>
  </si>
  <si>
    <t xml:space="preserve">195375-496 </t>
  </si>
  <si>
    <t xml:space="preserve">BEARING,BALL,  .312 DIA,TUNGSTEN CARBIDE,GRADE 25 TOLERANCE = +/- .0001                                                                    </t>
  </si>
  <si>
    <t xml:space="preserve">114474-15 </t>
  </si>
  <si>
    <t>SPRING, COIL, COMPRESSION, .480 OD MAX X .210 ID X 1.200 FREE LENGTH, ELGILOY, 7.508 TOTAL COILS,  5.508 ACTIVE COILS, 2111.11 SPRING RATE, SQUARE AND GROUND ENDS, .946 SOLID HT, NACE</t>
  </si>
  <si>
    <t xml:space="preserve">195210-29 </t>
  </si>
  <si>
    <t>WASHER,FLAT,NOM.   # 8,  .188 ID  .438 OD .049 THK ,18-8 STAINLESS STEEL TYPE A PLAIN,STD PLATE WIDE</t>
  </si>
  <si>
    <t xml:space="preserve">H300901-32 </t>
  </si>
  <si>
    <t>O-RING, AS568-210, .734 ID X .139 CS, 90 DURO,  VITON, PER VGS5.1112.3.3</t>
  </si>
  <si>
    <t xml:space="preserve">H301101-1 </t>
  </si>
  <si>
    <t>SPRING,COMP COIL,   .250 OD X   .048 WIRE,  1.250 LGTH,ELGILOY NACE,RC-60 MAX,ENDS CLOSED &amp; GROUND    20 LBS LOAD @ 1.00 WORK HEIGTH</t>
  </si>
  <si>
    <t xml:space="preserve">H133530-10 </t>
  </si>
  <si>
    <t>VALVE PART,SEAT SEAL ASSY,SSV-Q,  4-1/16  5000     PSI MSP,VG-300,PER VGS9.12.4,PER API 14D</t>
  </si>
  <si>
    <t xml:space="preserve">H222447-1 </t>
  </si>
  <si>
    <t>VALVE PART,PACKING GLAND,VG-300FRNS,ARR/F MECHANICAL ASSIST BACK SEAT,FOR 1-1/8 STEM,W/ PROTECTIVE COATING</t>
  </si>
  <si>
    <t xml:space="preserve">H130861-1 </t>
  </si>
  <si>
    <t>VALVE PART,BEARING SPACER,VG-300,FOR 1-1/8 STEM,   60K LOW ALLOY</t>
  </si>
  <si>
    <t xml:space="preserve">H134380-1 </t>
  </si>
  <si>
    <t xml:space="preserve">VALVE PART,EUTECTIC GLAND,VG-300FR,  1-1/8  STEM,  60K LOW ALLOY                                      </t>
  </si>
  <si>
    <t xml:space="preserve">H134361-13 </t>
  </si>
  <si>
    <t xml:space="preserve">VALVE PART,EUTECTIC,  3.170 OD X 1.890 ID X .188 LG,PEG VGS5.646.1.3                                          </t>
  </si>
  <si>
    <t xml:space="preserve">H133531-3 </t>
  </si>
  <si>
    <t>PACKING,STEM,CT, 1.750 OD X  1.250 ID X  1.00 LG, PER VGS 9.12.3</t>
  </si>
  <si>
    <t xml:space="preserve">H134381-1 </t>
  </si>
  <si>
    <t xml:space="preserve">VALVE PART,DRIVE BUSHING,VG-300FR,  1-1/8-6 ACME-LH MOD CENT THD,410SS NACE           </t>
  </si>
  <si>
    <t xml:space="preserve">H130151-69 </t>
  </si>
  <si>
    <t>RING-SEAL,BNT,  5.740 ID,AISI 630SS NACE, MOS2 COATED</t>
  </si>
  <si>
    <t xml:space="preserve">H300430-7 </t>
  </si>
  <si>
    <t xml:space="preserve">SPRING,WAVE,GAP TYPE,  4.890 OD X 4.413 ID X .273 FREE HEIGHT,6 WAVES,ELGILOY NACE,RC 60 MAX   LOAD = 99-121 LBS AT .200 WORK HEIGHT           </t>
  </si>
  <si>
    <t xml:space="preserve">195000-218 </t>
  </si>
  <si>
    <t>O-RING, AS568A-218, 1.234 (NOM 1-1/4) ID, 0.139  (NOM 1/8) CS, MATERIAL PER VGS5.1010.1.1, NITRILE  (NBR), 70 DURO A, API 6A, ISO 10423, API17D,  PSL1-3</t>
  </si>
  <si>
    <t xml:space="preserve">195000-339 </t>
  </si>
  <si>
    <t>O-RING, AS568A-339, 3.225 (NOM 3-1/4) ID, 0.210  (NOM 3/16) CS, MATERIAL PER VGS5.1010.1.1, NITRILE (NBR), 70 DURO A, API 6A, ISO 10423, API17D,  PSL1-3</t>
  </si>
  <si>
    <t xml:space="preserve">H300430-79 </t>
  </si>
  <si>
    <t>SPRING,WAVE,CREST TO CREST,  2.971 OD X 2.409 ID X  .626 FREE HEIGHT (REF),5.5 WAVES,6 ACTIVE TURNS, 17-7PH SS</t>
  </si>
  <si>
    <t xml:space="preserve">H134363-8 </t>
  </si>
  <si>
    <t>RING-SPACER,3.173 OD X  2.25 ID X .156 THK</t>
  </si>
  <si>
    <t xml:space="preserve">199595-27 </t>
  </si>
  <si>
    <t>BEARING,THRUST,NEEDLE ROLLER AND CAGE ASSEMBLIES, 2.165 ID  3.071 OD</t>
  </si>
  <si>
    <t xml:space="preserve">199595-30 </t>
  </si>
  <si>
    <t>BEARING,THRUST WASHER, 2.165 ID  3.071 OD,  **USE WITH 199595-27 BEARING***</t>
  </si>
  <si>
    <t xml:space="preserve">H130893-4 </t>
  </si>
  <si>
    <t>VALVE PART,THRUST PIN,VG-300,  1-1/8 STEM, 4140 STEEL,RC 43-48,   .562 X  2-7/8 LG</t>
  </si>
  <si>
    <t xml:space="preserve">H130892-2 </t>
  </si>
  <si>
    <t xml:space="preserve">H130896-2 </t>
  </si>
  <si>
    <t>VALVE PART,STEM,BUSHING,VG-300,FOR 1-1/8 STEM,      VIRGIN PEEK PER VGS 5.2053.1  VGS5.2053.1.1 (PSL 1-3) VGS5.2053.1.2 (PSL 4)</t>
  </si>
  <si>
    <t xml:space="preserve">200095-7 </t>
  </si>
  <si>
    <t>SEAL,WIPER,  1.125 ROD DIA</t>
  </si>
  <si>
    <t xml:space="preserve">200095-30 </t>
  </si>
  <si>
    <t>SEAL,WIPER,  1.875 ROD DIA</t>
  </si>
  <si>
    <t xml:space="preserve">H300432-1 </t>
  </si>
  <si>
    <t>PIN,KLICK,   .250 OD   1.750 LG, WITH  1.375 REF RING ID</t>
  </si>
  <si>
    <t xml:space="preserve">H130894-4 </t>
  </si>
  <si>
    <t>VALVE PART,SHEAR PIN,VG-300,  1-1/8 STEM, .250 OD,LOW ALLOY OR CS,YIELD STR(48,000-70,000), ULT TENSILE (MIN. 65,000)</t>
  </si>
  <si>
    <t xml:space="preserve">H133906-11 </t>
  </si>
  <si>
    <t>VALVE PART,BEARING SHIM,  3.125 OD X  2.188 ID X    .030 THK,CARBON STEEL.</t>
  </si>
  <si>
    <t xml:space="preserve">PACKING,HYDRAULIC, .125 X .125,GARLOCK STYLE 262 HYDRAULIC PACKING (SOLD IN INCHES) </t>
  </si>
  <si>
    <t>90"</t>
  </si>
  <si>
    <t>Q301326</t>
  </si>
  <si>
    <t>H300082-13</t>
  </si>
  <si>
    <r>
      <t>RING GASKET,API RX-39,CARBON STEEL,PLATED,API MONOGRAM REQUIRED
(</t>
    </r>
    <r>
      <rPr>
        <sz val="10"/>
        <color theme="3"/>
        <rFont val="Arial"/>
        <family val="2"/>
      </rPr>
      <t>PN RX39 HAS BEEN REPLACED BY PN H300082-13)</t>
    </r>
  </si>
  <si>
    <t xml:space="preserve">GRAYLOC SEAL RING, 52, AISI 630 NACE,PTFE CTD </t>
  </si>
  <si>
    <t>RH60019-1-RO</t>
  </si>
  <si>
    <t xml:space="preserve">GRAYLOC SEAL RING, R-CON, 5313, AISI 630 (17-4PH),MOS2 CTD, S-5313 </t>
  </si>
  <si>
    <t xml:space="preserve">GRAYLOC SEAL RING, 42, 17-4PH,PTFE CTD </t>
  </si>
  <si>
    <t>Q301263 Rev 01</t>
  </si>
  <si>
    <t>Q301336</t>
  </si>
  <si>
    <t>O-RING, AS568A-260, 6.484 (NOM 6-1/2) ID, 0.139 (NOM 1/8) CS, MATERIAL PER VGS5.1010.1.1, NITRILE (NBR), 70 DURO A, API 6A, ISO 10423, API17D, PSL1-3</t>
  </si>
  <si>
    <t>Q301447 Rev02</t>
  </si>
  <si>
    <t xml:space="preserve">GRAYLOC SEAL RING, R-CON, 5313, AISI 630 (17-4PH), MOS2 CTD, S-5313 </t>
  </si>
  <si>
    <t>H300220-1</t>
  </si>
  <si>
    <t xml:space="preserve">RING GASKET,API R-24,OVAL,316SS,API MONOGRAM REQUIRED </t>
  </si>
  <si>
    <t xml:space="preserve">STUD W/TWO NUTS, ALL THREAD,PER VGS2.4.11, .875-9UNRC-2A X 6.250 LG, STUD MATERIAL PER ASTM A193 GR B7, NUT MATERIAL PER ASTM A194 GR 2H, COATING PER VGS6.2.12.3, ASTM B633 </t>
  </si>
  <si>
    <t xml:space="preserve">BRANDED PRODUCT, SKF POLYSEAL, TYPE U-CUPS, CATEGORY URETHANE POLY O, 7/8 OD X 1/2ID X 3/16 </t>
  </si>
  <si>
    <t xml:space="preserve">O-RING, AS568A-112, 0.487 (NOM 1/2) ID, 0.103 (NOM 3/32) CS, MATERIAL PER VGS5.1010.1.1, NITRILE (NBR), 70 DURO A, API 6A, ISO 10423, API17D, PSL1-3 </t>
  </si>
  <si>
    <t>Q301448 Rev 01</t>
  </si>
  <si>
    <t>Q301444</t>
  </si>
  <si>
    <t>A70729-1</t>
  </si>
  <si>
    <t xml:space="preserve">PLUG,V.R.,3 BODY,L.A. WITH TUNGSTEN CARBIDE BALL AND PEEK LOW PRESSURE SEAL </t>
  </si>
  <si>
    <t>EUK 1609857</t>
  </si>
  <si>
    <t>H134133-2</t>
  </si>
  <si>
    <t>VALVE PART,BONNET,MANUAL, 2-1/16 10000 PSI MSP, MODEL VG-300FR,60K LOW ALLOY NACE,W/IMPACTS AT -20 DEG F</t>
  </si>
  <si>
    <t xml:space="preserve">VALVE PART,STEM,BUSHING,VG-300,FOR 1 STEM,VIRGIN PEEK PER VGS 5.1001.10 </t>
  </si>
  <si>
    <t>VALVE PART,THRUST PIN RETAINER SLEEVE,VG-300</t>
  </si>
  <si>
    <t xml:space="preserve">VALVE PART,EUTECTIC, 2.696 OD X 1.762 ID X .188 LG,PER VGS5.646.1.3 
</t>
  </si>
  <si>
    <t xml:space="preserve">O-RING, AS568A-216, 1.109 (NOM 1-1/8) ID, 0.139 (NOM 1/8) CS, MATERIAL PER VGS5.1010.1.1, NITRILE 
(NBR), 70 DURO A, API 6A, ISO 10423, API17D, PSL1-3 </t>
  </si>
  <si>
    <t xml:space="preserve">VALVE PART,BEARING SPACER,VG-300,FOR 1 STEM, 60K LOW ALLOY </t>
  </si>
  <si>
    <t xml:space="preserve">STUD W/ONE NUT, NUT COATED, STUD UNCOATED, TAP END,PER VGS2.4.13, 1.000-8UNRC-2A X 
1.000-8UNRC-2A, 5.750 LG, STUD MATERIAL PER VGS5.720.1, NUT MATERIAL PER ASTM A194 GR2HM, 
COATING PER VGS6.2.12.3, ASTM B633 </t>
  </si>
  <si>
    <t xml:space="preserve">GREASE FITTING,GSP, 1/2 LP,316SS NACE MR-01-75, FOR TEST/BLEEDER,PLASTIC/GREASE INJECTION,WITH 
EXTENDED THREAD,F/WET &amp; GAS SERVICE,NIFLOR ORNYE-TEF COATED PRECISION GEANERAL # A1-521-C3 
FOR WET AND GAS SERVICE 
</t>
  </si>
  <si>
    <t>VALVE PART,SHEAR PIN,VG-300, 1 STEM, .218 OD,LOW ALLOY OR CS, YIELD STR(48,000-70,000),
ULT TENSILE (MIN. 65,000)</t>
  </si>
  <si>
    <t xml:space="preserve">GREASE FITTING, THREADED, 1/4-28 UNF-2A, STRAIGHT THREAD, OVERALL LENGTH VARIABLE PER 
VENDOR SUPPLY, 7/16 THRU 19/32 PERMISSIBLE. THREADED SHANK LENGTH .18 MAX. SUPPLIED WITHOUT 
BALL CHECK. </t>
  </si>
  <si>
    <t xml:space="preserve">SEAL,WIPER, 1.000 ROD DIA </t>
  </si>
  <si>
    <t xml:space="preserve">O-RING, AS568A-336, 2.850 (NOM 2-7/8) ID, 0.210 (NOM 3/16) CS, MATERIAL PER VGS5.1010.1.1, NITRILE
(NBR), 70 DURO A, API 6A, ISO 10423, API17D, PSL1-3 </t>
  </si>
  <si>
    <t xml:space="preserve">SPRING,WAVE,GAP TYPE, 2.640 OD X 2.240 ID X .302 FREE HEIGHT,ELGILOY NACE, RC 60 MAX, 4 WAVES </t>
  </si>
  <si>
    <t xml:space="preserve">VALVE PART,SEAT SEAL ASSY,SSV-Q, 1-13/16 15000 PSI MSP AND 2-1/16 10000 PSI MSP,VG-300,PER 
VGS9.12.4,PER API 14D </t>
  </si>
  <si>
    <t xml:space="preserve">SPRING,WAVE,CREST TO CREST, 2.545 OD X 2.095 ID X0.943 FREE HEIGHT (REF),MULTIPLE TURNS,ELGILOY 
SMALLEY # 5669-36 
</t>
  </si>
  <si>
    <t>Q301360 -Rev 01</t>
  </si>
  <si>
    <t>Q301455</t>
  </si>
  <si>
    <t>A259115-2 - REF</t>
  </si>
  <si>
    <t>2.1/16" 5000 R-24 WN FLANGE X 2" FIG 1502 FEMALE INTEGRAL CROSSOVER
AISI 4130, PSL-3, P-U-DD, NACE + 2" FIG 1502 MALE BLIND SUB X 1/2" NPT (F)
TEST PORT, 10K MAX, NACE C/W WING NUT</t>
  </si>
  <si>
    <t>Q301459</t>
  </si>
  <si>
    <t>BOSTIK NEVER-SEEZ COMPOUND STANDARD GRADE
(GREASE IS SUPPLIED IN 1 Lb (454.4gms) TINS)</t>
  </si>
  <si>
    <t>Q301464</t>
  </si>
  <si>
    <t>H130151-16</t>
  </si>
  <si>
    <t>RING-SEAL,BNT, 7.818 ID,ALLOY 718 NACE,MOS2 CTD</t>
  </si>
  <si>
    <t>Q301440 Rev 02</t>
  </si>
  <si>
    <t>Q301445</t>
  </si>
  <si>
    <t>A72534-1</t>
  </si>
  <si>
    <t>A301046-318</t>
  </si>
  <si>
    <t>SCREW,CAP,SOC. HEAD, 0.500 -13UNC-3A X 0.500 LG, ASTM A320 GR.L7, PHOSPHATE AND XYLAN COAT 1070 (GREEN) PER VGS 6.3.1.3.1 (HARDNESS RESTRICTION 34HRC MAX.)</t>
  </si>
  <si>
    <t>TOOL-SWE PART, SERVICE TOOL, RUNNING &amp; RETRIEVING, LOWER SECTION, ARR FOR 18 5/8" BOWL PROTECTOR</t>
  </si>
  <si>
    <t>H130954-7B47</t>
  </si>
  <si>
    <t xml:space="preserve">VALVE PART, SEAT, 2-1/16 15000 PSI MSP, MODEL VG-300, LOW ALLOY NACE, TUNGSTEN CARBIDE COATED </t>
  </si>
  <si>
    <t xml:space="preserve">STUD W/ONE NUT, TAP END,PER VGS2.4.13, .750-10UNRC-2A X .750-10UNRC-2A, 4.500 LG, STUD MATERIAL PER ASTM A320 GR L7, NUT MATERIAL PER ASTM A194 GR2HM, COATING PER VGS6.3.1.3.1 </t>
  </si>
  <si>
    <t>A134026-1</t>
  </si>
  <si>
    <t>VALVE PART,VG-300LM,ADAPTER,GEAR OPERATOR,TO SUIT LIMITORQUE B320-50 BOX AND OPCH48 ACTUATOR,LOW ALLOY</t>
  </si>
  <si>
    <t xml:space="preserve">PLUG,HEX HEAD, .125 - 27 NPTF MALE, COAT PER VGS 6.3.1.1.1, DIMENSIONS PER ANSI B16.11, </t>
  </si>
  <si>
    <t xml:space="preserve">PLUG,HEX HEAD, .125 MNPT, 316 STAINLESS STEEL,DIMENSIONS PER ANSI B16.11 VETCO P/N </t>
  </si>
  <si>
    <t>H135148-2</t>
  </si>
  <si>
    <t xml:space="preserve">VALVE PART, DRIFT ADJUSTMENT NUT, VG-300LM, 1-3/4-6ACME RH MOD CENT THD, 2.750 OD X 3.125 LG,75K LOW ALLOY. </t>
  </si>
  <si>
    <t xml:space="preserve">SCREW,SET,SOCKET, .250-20 X .625 LG,UNRC-3A, CUP PT-KNURLED,ASTM F912 </t>
  </si>
  <si>
    <t>EUK 1690822</t>
  </si>
  <si>
    <t>3/8" DBB NV AISI410 15K</t>
  </si>
  <si>
    <t>STEM ASSY MSS~99</t>
  </si>
  <si>
    <t>Q301468</t>
  </si>
  <si>
    <t xml:space="preserve">H71318-3 </t>
  </si>
  <si>
    <t>CONNECTOR-WELLHEAD PART,NT-2,ACTUATION SCREW, 13-5/8 15000,4340 PER VGS 5.511.1.10 WITH IMPACTS PER SI-289,WITH EXTERNAL HEX.</t>
  </si>
  <si>
    <t xml:space="preserve">H71317-5 </t>
  </si>
  <si>
    <t>A71463-3</t>
  </si>
  <si>
    <t xml:space="preserve">GRAYLOC SEAL RING, , 52T2375,INCONEL X-750, PTFE CTD </t>
  </si>
  <si>
    <t xml:space="preserve">GRAYLOC SEAL RING, , 76, ,INCONEL X-750,PTFE CTD </t>
  </si>
  <si>
    <t>STUD W/TWO NUTS, ALL THREAD,PER VGS2.4.11, 2.000-8UNR-2A X 17.750 LG, STUD MATERIAL PER ASTM A193 GR B7, NUT MATERIAL PER ASTM A194 GR 2H, COATING PER VGS6.2.12.3, ASTM B633</t>
  </si>
  <si>
    <t>H302217-13</t>
  </si>
  <si>
    <t xml:space="preserve">RING GASKET,API BX 169,ALLOY 825,NACE,PER VGS5.830.1,APPLY API MONOGRAM </t>
  </si>
  <si>
    <t xml:space="preserve">GAUGE COCK,STRAIGHT FLOW,1/2 LP/NPT MALE X FEMALE, 10M,K500 MONEL </t>
  </si>
  <si>
    <t xml:space="preserve">RING GASKET,API BX,152, ,INCONEL 625,PTFE CTD </t>
  </si>
  <si>
    <t xml:space="preserve">STUD W/TWO NUTS, ALL THREAD,PER VGS2.4.11, .750-10UNRC-2A X 5.250 LG, STUD MATERIAL PER ASTM A193 GR B7, NUT MATERIAL PER ASTM A194 GR 2H, COATING PER VGS6.2.12.3, ASTM B633 </t>
  </si>
  <si>
    <t xml:space="preserve">GAUGE,PRESSURE,15M W/4- 1/2 FACE,THD 9/16 X 3/16 HP MALE API TYPE III W/K-500 MONEL STEM &amp; BOURDON TUBE &amp; PLASTIC FACE,(NACE MR-01-75) </t>
  </si>
  <si>
    <t>H300150-70</t>
  </si>
  <si>
    <t xml:space="preserve">ADAPTER, AUTOCLAVE, 9/16 AUTOCLAVE MALE X FEMALE HP, ALLOY 625 60,000 PSI YIELD MATERIAL, 4 INCH LONG, 45,000 PSI AT ROOM TEMP </t>
  </si>
  <si>
    <t>A300109-269</t>
  </si>
  <si>
    <t>SLING, WIRE ROPE ASSEMBLY, 4 LEGS,</t>
  </si>
  <si>
    <t xml:space="preserve">GRAYLOC SEAL RING, ,137, , INCONEL X-750,PTFE CTD </t>
  </si>
  <si>
    <t>124955 - Replaced by 141026G</t>
  </si>
  <si>
    <t>H300411-32</t>
  </si>
  <si>
    <t xml:space="preserve">STUD W/ONE NUT, TAP END,PER VGS2.4.13, 1.625-8UNR-2A X 1.625-8UNR-2A, 9.500 LG, STUD MATERIAL PER ASTM A193 GRB7M, NUT MATERIAL PER ASTM A194 GR2HM, COATING PER VGS6.2.12.3, ASTM B633 </t>
  </si>
  <si>
    <t>ACTUATOR, ROTORK, MANUAL BEVEL GEAR, HOB5, 4 TO 1 RATIO, FA14 OUTPUT MOUNT, SCREWED 2-1/2 NPT TOP, MANUAL INPUT C/W SG600 (24 INCH) HAND WHEEL</t>
  </si>
  <si>
    <t>A112642-1</t>
  </si>
  <si>
    <t>BUSHING, 2-1/2 INCH L.P. X 1.375 ID, F/LIMITORQUE B320-20 ARR F/DUAL RATIO OPERATION, LOW ALLOY NACE W/PROTECTIVE COATING.</t>
  </si>
  <si>
    <t>H300910-25</t>
  </si>
  <si>
    <t xml:space="preserve">CAP SCREW, SOCKET HEAD (1960 SERIES),.500-13UNRC-3A X 0.875 LG,MATL PER=ASTM A574,COAT PER=PLAIN - NOT COATED </t>
  </si>
  <si>
    <t>H133930-4</t>
  </si>
  <si>
    <t xml:space="preserve">VALVE PART,INJECTION FITTING,STYLE 300 CLAD, 5/8-18 UNF-2A,W/1/8 LP CONN,ALLOY 718 NACE, W/112 O-RING 7O DURO,HNBR,6-11/16 LG </t>
  </si>
  <si>
    <t>H300430-16</t>
  </si>
  <si>
    <t xml:space="preserve">SPRING, WAVE, GAP TYPE, 5.950 OD X 5.300 ID X .326 FREE HEIGHT, ELGILOY, NACE </t>
  </si>
  <si>
    <t>H301005-2</t>
  </si>
  <si>
    <t xml:space="preserve">PACKING PART,WEAR RING, 1.625 OD X 1.375 ID X .500 LG </t>
  </si>
  <si>
    <t>195000-225</t>
  </si>
  <si>
    <t xml:space="preserve">O-RING, AS568A-225, 1.859 (NOM 1-7/8) ID, 0.139 (NOM 1/8) CS, MATERIAL PER VGS5.1010.1.1, NITRILE (NBR), 70 DURO A, API 6A, ISO 10423, API17D, PSL1-3 </t>
  </si>
  <si>
    <t xml:space="preserve">RING-SEAL,BNT, 7.818 ID,ALLOY 718 NACE,MOS2 CTD </t>
  </si>
  <si>
    <t>195000-324</t>
  </si>
  <si>
    <t xml:space="preserve">O-RING, AS568A-324, 1.350 (NOM 1-3/8) ID, 0.210 (NOM 3/16) CS, MATERIAL PER VGS5.1010.1.1, NITRILE(NBR), 70 DURO A, API 6A, ISO 10423, API17D, PSL1-3 </t>
  </si>
  <si>
    <t>195000-350</t>
  </si>
  <si>
    <t xml:space="preserve">O-RING, AS568A-350, 4.600 (NOM 4-5/8) ID, 0.210 (NOM 3/16) CS, MATERIAL PER VGS5.1010.1.1, NITRILE(NBR), 70 DURO A, API 6A, ISO 10423, API17D, PSL1-3 </t>
  </si>
  <si>
    <t>199595-34</t>
  </si>
  <si>
    <t>BEARING,THRUST,SET, 2.750 ID 4.468 OD</t>
  </si>
  <si>
    <t>200095-12</t>
  </si>
  <si>
    <t xml:space="preserve">SEAL, WIPER, 1.750 ROD DIA </t>
  </si>
  <si>
    <t xml:space="preserve">SCREW,SET,ALLEN HEAD 3/8-16 UNRC-3A X 1/2 LG (CUP POINT),ASTM F912 </t>
  </si>
  <si>
    <t xml:space="preserve">SET SCREW, HEX SOCKET ,.250-20UNRC -3A X 0.375LG,CONE PT, MATL PER=ASTM F912, COAT PER=PLAIN - NOT COATED, W/LOC-WELL INSERT OR EQUIV </t>
  </si>
  <si>
    <t>H300910-26</t>
  </si>
  <si>
    <t xml:space="preserve">CAP SCREW, SOCKET HEAD (1960 SERIES),.625-11UNRC-3A X 1.500 LG,MATL PER=ASTM A574,COAT PER=PLAIN - NOT COATED </t>
  </si>
  <si>
    <t>H130893-9</t>
  </si>
  <si>
    <t xml:space="preserve">VALVE PART,THRUST PIN,VG-300, 1-3/4 STEM, 4140 STEEL,RC 43-48, .875 X 3-3/8 LG </t>
  </si>
  <si>
    <t>H130894-9</t>
  </si>
  <si>
    <t xml:space="preserve">VALVE PART,SHEAR PIN,VG-300, 1-3/4 STEM, .437 OD,LOW ALLOY OR CS, YIELD STR(48,000-70,000),ULT TENSILE (MIN. 65,000) </t>
  </si>
  <si>
    <t>H130896-6</t>
  </si>
  <si>
    <t xml:space="preserve">VALVE PART,STEM BUSHING,VG-300 F/ 1-3/4 STEM VIRGIN PEEK PER VGS 5.2053.1.1. </t>
  </si>
  <si>
    <t>H133530-13</t>
  </si>
  <si>
    <t xml:space="preserve">VALVE PART,SEAT SEAL ASSY,SSV-Q, 5-1/8 10000 PSI MSP,VG-300,PER VGS9.12.4,PER API 14D. </t>
  </si>
  <si>
    <t>H133912-1</t>
  </si>
  <si>
    <t xml:space="preserve">MISCELLANEOUS,WASHER, 1.062 OD X .531 ID X .095 THK,TYPE A SERIES N,CS </t>
  </si>
  <si>
    <t>H133918-1</t>
  </si>
  <si>
    <t xml:space="preserve">VALVE PART,STEM ADAPTER, 1-3/4 STEM VG-300 TO LIMITORQUE B320-30/40,EXTENDED FOR DUAL RATIO OPTION,LOW ALLOY NACE WITH PROTECTIVE COATING </t>
  </si>
  <si>
    <t>A301115-6</t>
  </si>
  <si>
    <t xml:space="preserve">STUD W/ONE NUT, TAP END,PER VGS2.4.13, 1.125-8UNR-2A X 1.125-8UNR-2A, 6.000 LG, STUD MATERIAL PER ASTM A320 GR L7, NUT MATERIAL PER ASTM A194 GR2HM, COATING PER VGS6.3.1.3.1 </t>
  </si>
  <si>
    <t>A71755-2</t>
  </si>
  <si>
    <t xml:space="preserve">CONTROL LINE, C-77 MOD, 10M, 1/4,BOLT ON, C/W 9/16X 3/16 HP TEST FITTING, DUAL C-77 NEEDLE VALVES, 4 SOCKET HD CAP SCREWS </t>
  </si>
  <si>
    <t xml:space="preserve">GRAYLOC SEAL RING, , 11, ,INCONEL X-750,PTFE CTD </t>
  </si>
  <si>
    <t>H133530-15</t>
  </si>
  <si>
    <t xml:space="preserve">VALVE PART,SEAT SEAL ASSY,6-3/8 10000 PSI MSP,VG-300,PER VGS9.12.4 </t>
  </si>
  <si>
    <t>H133930-6</t>
  </si>
  <si>
    <t xml:space="preserve">VALVE PART,INJECTION FITTING,STYLE 300 CLAD, 5/8-18 UNF-2A,W/1/8 LP CONN,ALLOY 718 NACE, W/112 O-RING 7O DURO,HNBR, 6-15/16 LG </t>
  </si>
  <si>
    <t xml:space="preserve">STUD W/ONE NUT, TAP END,PER VGS2.4.13, 1.000-8UNRC-2A X 1.000-8UNRC-2A, 5.750 LG, STUD MATERIAL PER ASTM A193 GRB7M, NUT MATERIAL PER ASTM A194 GR2HM, COATING PER VGS6.2.12.3, ASTM B633 </t>
  </si>
  <si>
    <t>H130151-24</t>
  </si>
  <si>
    <t xml:space="preserve">RING-SEAL,BNT, 3.664 ID,ALLOY 718 NACE MOS2 CTD </t>
  </si>
  <si>
    <t xml:space="preserve">STUD W/ONE NUT, TAP END,PER VGS2.4.13, .750-10UNRC-2A X .750-10UNRC-2A, 4.000 LG, STUD MATERIAL PER ASTM A320 GR L7, NUT MATERIAL PER ASTM A194 GR2HM, COATING PER VGS6.3.1.3.1 </t>
  </si>
  <si>
    <t xml:space="preserve">INJECTION FITTING, , 1-5/8-8UN-2A THD,HP BLEEDER PLUG AND GLAND ASSY,LA NACEPER GPS-808 </t>
  </si>
  <si>
    <t>R301303-2 Replaced by A294968-1</t>
  </si>
  <si>
    <t>A71781-1</t>
  </si>
  <si>
    <t xml:space="preserve">SEAL,CWC-BT, 6-1/8,INCONEL SPRING,VITON GF 70 DUROMETER,VGS 5.1001.58.1 </t>
  </si>
  <si>
    <t xml:space="preserve">WELLHEAD HSG PART, ACTUATING SCREW, NT-2, NACE, LA1-1/2 8UN 2A THRD WITH 1-1/8 EXTERNAL HEX, 4.250 LENGTH, MATERIAL: A320 L7M </t>
  </si>
  <si>
    <t xml:space="preserve">GREASE FITTING, GSP, 1/2 LP, 316SS NACE MR-01-75,FOR TEST/BLEEDER, PLASTIC/GREASE INJECTION, WITH EXTENDED THREAD FOR WET AND GAS SERVICE </t>
  </si>
  <si>
    <t>H130855-5</t>
  </si>
  <si>
    <t xml:space="preserve">VALVE PART,STEM,MANUAL, 2-1/16 10000 PSI MSP, VG-300, 1-6ACME-LH MOD CENT THD,ALLOY 718 NACE, W/IMPACTS PER SI-289,NITRIDED PER "QPQ" PROCESS </t>
  </si>
  <si>
    <t>H133930-9</t>
  </si>
  <si>
    <t xml:space="preserve">VALVE PART,INJECTION FITTING,STYLE 300 CLAD, 5/8-18 UNF-2A THDS,W/1/8 LP CONN,ALLOY 718 NACE, W/112 O-RING 70 DURO HNBR, 4.00 LG </t>
  </si>
  <si>
    <t xml:space="preserve">GREASE FITTING, THREADED, 1/4-28 UNF-2A, STRAIGHT THREAD, OVERALL LENGTH VARIABLE PER VENDOR SUPPLY, 7/16 THRU 19/32 PERMISSIBLE.THREADED SHANK LENGTH .18 MAX. SUPPLIED WITHOUT BALL CHECK. </t>
  </si>
  <si>
    <t xml:space="preserve">VALVE PART,THRUST PIN RETAINER SLEEVE,VG-300, 1 STEM,CARBON STEEL </t>
  </si>
  <si>
    <t>A132399-1</t>
  </si>
  <si>
    <t xml:space="preserve">LUBRICATOR ADAPTER PART, BLANKING PLUG,5-1/8, INCONEL 718, F 5-1/8 10M MWP ADAPTOR W/9-4TPI ACME QUICK UNION TOP </t>
  </si>
  <si>
    <t>201554-438</t>
  </si>
  <si>
    <t xml:space="preserve">O-RING,AS568-438, 6.225 ID X .275 CS, 85 DURO MATERIAL PER VGS 5.1013.1.1 </t>
  </si>
  <si>
    <t>201517-309</t>
  </si>
  <si>
    <t xml:space="preserve">O-RING BACKUP,8-438, 6.274 ID X .236 CS, VITON PER VGS5.1012.1.3 (90 DURO) </t>
  </si>
  <si>
    <t>EUK 1608785</t>
  </si>
  <si>
    <t>EUK 1690975</t>
  </si>
  <si>
    <t>A300726-15</t>
  </si>
  <si>
    <t>CONNECTOR-HYDR, MALE, .250 TUBE X .500 NPT MALE,ALLOY 20</t>
  </si>
  <si>
    <t>H302202-1</t>
  </si>
  <si>
    <t xml:space="preserve">RING GASKET,API RX-39,ALLOY 825,API MONOGRAM REQUIRED </t>
  </si>
  <si>
    <t xml:space="preserve">A300168-5 </t>
  </si>
  <si>
    <t>GREASE,SUPPLIED IN 12.5 KG.DRUMS
(4 tubs)</t>
  </si>
  <si>
    <t>D130146-1</t>
  </si>
  <si>
    <t xml:space="preserve">CONTROL LINE ASSY,CONTROL LINE BLOCK,TO MEET SI289 ARR W/PACSON CARTRIDGE VALVE TYPE S.C.T.9 PER PACSON DRG NO GA667, VALVE BLOCK MATERIAL 75K F6NM, NACE, ARR F/VG-SEAL SIZE 11 SEAL RING </t>
  </si>
  <si>
    <t>199860-26</t>
  </si>
  <si>
    <t xml:space="preserve">SEAL, T ,ROD, 2.250 OD 1.875 ID .188 CS, NITRILE-SEAL/NYLON-BACK-UPS </t>
  </si>
  <si>
    <t>SEAL,CWC-BT, 7-5/8,INCONEL SPRING,VITON A</t>
  </si>
  <si>
    <t>O-RING, AS568A-233, 2.859 (NOM 2-7/8) ID, 0.139 (NOM 1/8) CS, MATERIAL PER VGS5.1010.1.1, NITRILE (NBR), 70 DURO A, API 6A, ISO 10423, API17D, PSL1-3</t>
  </si>
  <si>
    <t xml:space="preserve">O-RING, AS568A-326, 1.600 (NOM 1-5/8) ID, 0.210 (NOM 3/16) CS, MATERIAL PER VGS5.1010.1.1, NITRILE (NBR), 70 DURO A, API 6A, ISO 10423, API17D, PSL1-3 </t>
  </si>
  <si>
    <t>A90444-9</t>
  </si>
  <si>
    <t xml:space="preserve">GRAYLOC CLAMP,2PC 4BOLT, 10H,709M40 PER GSM016 W/IMPACTS AT -46 DEG.C </t>
  </si>
  <si>
    <t>H302202-14</t>
  </si>
  <si>
    <t xml:space="preserve">RING GASKET,API RX-46,ALLOY 825,API MONOGRAM REQUIRED </t>
  </si>
  <si>
    <t>H302202-5</t>
  </si>
  <si>
    <t xml:space="preserve">RING GASKET,API RX-24,ALLOY 825,API MONOGRAM REQUIRED </t>
  </si>
  <si>
    <t>STUD W/TWO NUTS, ALL THREAD,PER VGS2.4.11, .875-9UNRC-2A, 6.500 LG, STUD MATERIAL PER ASTM A193 GR B7, NUT MATERIAL PER ASTM A194 GR 2H, COATING PER VGS6.2.12.3, ASTM B633 
(6 sets)</t>
  </si>
  <si>
    <t xml:space="preserve">SCREW,CAP,SOC. HEAD, 0.500 -13UNRC-3A X 4.000 LG, ASTM A320 GR.L7, PHOSPHATE AND XYLAN COAT 1070 (HARDNESS RESTRICTION 34HRC MAX.) FULL CERTIFICATION AND TRACEABILITY REQUIRED </t>
  </si>
  <si>
    <t>193413-311</t>
  </si>
  <si>
    <t xml:space="preserve">PLUG, HOLLOW HEX, .125 PTF MALE, 7/8 INCH TAPER (LEVEL-SEAL), 316 SS, 5000 PSI, UNCOATED. </t>
  </si>
  <si>
    <t>193474-279</t>
  </si>
  <si>
    <t xml:space="preserve">O-RING, AS568A-279, 12.984 (NOM 13) ID, 0.139 (NOM 1/8) CS, MATERIAL PER VGS5.1012.1.1, FLUOROELASTOMER, 75 DURO A, API 6A, API 17D, PSL1-3 </t>
  </si>
  <si>
    <t>A931212-1</t>
  </si>
  <si>
    <t>HOIST RING, 3/4-10UNC X 2.25 LONG</t>
  </si>
  <si>
    <t>Q301470</t>
  </si>
  <si>
    <t>Q301443/01</t>
  </si>
  <si>
    <t>A935699-1</t>
  </si>
  <si>
    <t xml:space="preserve">TOOL-SWE, PART, TUBING HANGER RUNNING, PISTON, 7IN </t>
  </si>
  <si>
    <t>A935704-1</t>
  </si>
  <si>
    <t xml:space="preserve">TOOL-SWE, PART, TUBING HANGER RUNNING TOOL, BODY, 7 SEAL LOC HC BOX UP, 8.750 4TPI (LH) STUB ACME PIN DOWN. </t>
  </si>
  <si>
    <t>A935756-1</t>
  </si>
  <si>
    <t xml:space="preserve">TOOL-SWE, PART, TUBING HANGER RETRIEVAL, BODY, 7 SEAL LOC HC BOX UP, 8.750 4TPI LH STUB ACME PIN DOWN </t>
  </si>
  <si>
    <t>A935753-1</t>
  </si>
  <si>
    <t xml:space="preserve">TOOL-SWE, PART, TUBING HANGER RETRIEVAL, PISTON 7 INCH </t>
  </si>
  <si>
    <t>D70481-1</t>
  </si>
  <si>
    <t xml:space="preserve">TOOL-SWE,PART,TUBING HANGER RUNNING,PISTON,7 IN </t>
  </si>
  <si>
    <t>A140767-1</t>
  </si>
  <si>
    <t xml:space="preserve">TOOL-SWE PART, TUBING HGR, RUNNING TOOL BODY, ARR FOR TWO CONTROL LINES AND STATIC GALLERY SEALING, 8.750 4TPI 2G (LH) PIN DOWN X 7 IN TENARISHYDRIL 3SB 23 LB/FT BOX UP </t>
  </si>
  <si>
    <t>D70482-1</t>
  </si>
  <si>
    <t xml:space="preserve">TOOL-SWE,PART,TUBING HANGER RETRIEVAL,PISTON 7 INCH </t>
  </si>
  <si>
    <t>A141456-1</t>
  </si>
  <si>
    <t xml:space="preserve">TOOL-SWE PART, TUBING HGR, RETRIEVAL TOOL BODY, ARR FOR TWO CONTROL LINES AND STATIC GALLERY SEALING, 8.750 4TPI 2G (LH) PIN DOWN X 7 IN TENARISHYDRIL 3SB 23 LB/FT BOX UP </t>
  </si>
  <si>
    <t>OPTION 2 (FOR QUICKER DELIVERY REFER TO QUOTE OPTION 1)</t>
  </si>
  <si>
    <t>Q301478</t>
  </si>
  <si>
    <t>H71317-13</t>
  </si>
  <si>
    <t xml:space="preserve">CONNECTOR-WELLHEAD PART,NT-2,DOGS, 13-5/8 5000, 60K LOW ALLOY NACE,SINGLE TOOTH </t>
  </si>
  <si>
    <t>A20020-124</t>
  </si>
  <si>
    <t xml:space="preserve">RISER JT PART, 13 5/8 - 5M NT-2, BLANKING PLUG </t>
  </si>
  <si>
    <t>A70273-6</t>
  </si>
  <si>
    <t xml:space="preserve">TOOL-SWE PART, MS-1, RUN &amp; RET, CROSSOVER SUB, 13 5/8", 2 7/8"IF PIN DOWN X 4 1/2" IF BOX UP, LA, WITH 4 3/8" 4 TPI STUB ACME THREAD FOR SUPPORT SLEEVE </t>
  </si>
  <si>
    <t xml:space="preserve">SPRING, COIL, COMPRESSION, 1.567 OD X 0.192 WIRE X 2.100 LG, AISI 6150, COAT PER VGS6.2.3.2, 5.500 TOTAL COILS, 208 LBS/IN SPRING RATE, SQUARE AND GROUND ENDS </t>
  </si>
  <si>
    <t xml:space="preserve">TOOL-SWE PART,MS1 RUNNING AND RETRIEVAL TL,SPRING CAP,2.000,8UN THREAD, MATERIAL PER VGS5.110.2.16 COAT PER VGS6.2.3.1 </t>
  </si>
  <si>
    <t xml:space="preserve">A70310-3 </t>
  </si>
  <si>
    <t xml:space="preserve">TOOL-SWE PART,MS-1 RUNNING AND RETRIEVAL TOOL, RUNNING/RETRIEVAL DART, MATERIAL PER VGS 5.110.2.16 </t>
  </si>
  <si>
    <t xml:space="preserve">MISCELLANEOUS,PIN,DRIVE-LOK,A, 1/2 OD X 1-1/4 LG,316SS </t>
  </si>
  <si>
    <t>Q301494</t>
  </si>
  <si>
    <t>EUK 1692703/01</t>
  </si>
  <si>
    <t>20568G</t>
  </si>
  <si>
    <t>GRAYGATE EXPANDER,SINGLE WEDGE, 5-3/165M,C, 410SS GRAYGATE EXPANDER,SINGLE WEDGE, 5-3/16 5M,C, 410SS</t>
  </si>
  <si>
    <t>GRAYGATE,SILT BARRIER RING, 5.250 X 5.500 X .844, 316SS</t>
  </si>
  <si>
    <t>GRAYGATE,TORQUE PLT,DRIVE BUSHING, 7-1/16 3M,C, AISI 630</t>
  </si>
  <si>
    <t>MISCELLANEOUS,PIN,DRIVE-LOK,A, 1/2 OD X 1-1/4 LG,316SS</t>
  </si>
  <si>
    <t>RING-SEAL, BNT, 7.750 ID, 410SS NACE, MOS2 CTD</t>
  </si>
  <si>
    <t>GRAYGATE,GATE SPACER,OPER, 5-3/16 5M, C, ,MATL 18-8SS</t>
  </si>
  <si>
    <t>A107842</t>
  </si>
  <si>
    <t>PACKING SET, JOHNS-MANVILLE UNEEPAC, 2.875 OD X 2.250 ID, JM PRESS RING STYLES 405 AND 413 FLAT BACK RING.</t>
  </si>
  <si>
    <t>GRAYGATE,RET WIRE, , 3-1/8 5M,C,1/8 DIA,AISI 316SS</t>
  </si>
  <si>
    <t>RING-SNAP,SPIROLOX EXT RS-237-S, 2.273 DIA X .049 THK,SS NACE</t>
  </si>
  <si>
    <t>42115G</t>
  </si>
  <si>
    <t>GRAYGATE,SILT BARRIER RING, 4.250 X 4.468 X .813, 316SS</t>
  </si>
  <si>
    <t>GRAYGATE,SPLIT RING,D1.3,100K LA</t>
  </si>
  <si>
    <t>RING-SNAP,SPIROLOX EXT RS-236, 2.261 DIA X .049 THK</t>
  </si>
  <si>
    <t>GRAYGATE,GATE SPACER, 4-3/16 5M,C, MANUAL,MATL 18-8SS</t>
  </si>
  <si>
    <t>A112669</t>
  </si>
  <si>
    <t>GRAYGATE SEAT ASSEMBLY, 4-3/16 3/5M,D, 410SS NACE W/STELLITE OVERLAY</t>
  </si>
  <si>
    <t>111896G</t>
  </si>
  <si>
    <t>GRAYGATE GATE,MANUAL, 4-3/16 5M,C, AISI 410SS W/ STELLITE OVERLAY,ARR FOR MOD DRIFT STOP</t>
  </si>
  <si>
    <t>A111928</t>
  </si>
  <si>
    <t>GRAYGATE SEAT, 5.187 5000 PSI MWP, D, 410SS NACE, W/STELLITE OVERLAY</t>
  </si>
  <si>
    <t xml:space="preserve">VALVE PART, GRAYGATE, GATE, 5-3/16 2/5M, C, AISI 410SS W/STELLITE OVERLAY </t>
  </si>
  <si>
    <t xml:space="preserve">BEARING,THRUST,TIMKEN,T144 , 2.6250 OD X 1.4470 ID X 0.766 WTH </t>
  </si>
  <si>
    <t xml:space="preserve">BEARING,THRUST,TIMKEN,T101W, 2.000 OD X 1.010 ID X 0.625 THK </t>
  </si>
  <si>
    <t>A68828G</t>
  </si>
  <si>
    <t xml:space="preserve">PACKING SET, V-SHAPE, 1 ID X 1-5/8 OD X 3-3/16 LG, 1-13/16 10M, 2-1/16 2/10M, 2-9/16 2/5M, BCDE TRIM </t>
  </si>
  <si>
    <t>A41889</t>
  </si>
  <si>
    <t xml:space="preserve">INJECTION FITTING,PLASTIC, 1 </t>
  </si>
  <si>
    <t>A107351</t>
  </si>
  <si>
    <t xml:space="preserve">PACKING SET, 2.000 OD X 1.375 ID, C/W FLAT BACK PRESSURE RING AND PRESSURE RINGS, INCLUDING RYTON WASHER AND TEFLON SPACER. </t>
  </si>
  <si>
    <t xml:space="preserve">HANDWHEEL,16 DIA,MODEL D, 29/32 TAPER,ASTM A216 GR WCB </t>
  </si>
  <si>
    <t xml:space="preserve">RING-SEAL,BNT, 3.905 ID, ,AISI 630,MOS2 CTD </t>
  </si>
  <si>
    <t xml:space="preserve">VALVE PART,GRAYGATE,SILT BARRIER RING, 2.391 OD X2.125 ID X 0.469 LG,316SS NACE MR-01-75 </t>
  </si>
  <si>
    <t xml:space="preserve">VALVE PART,GRAYGATE,DRIVE BUSHING,TORQUE PLATE, 4-3/16 5M,C, 1-1/4-6 ACME MOD CENT THD,AISI 660SS MOS2 CTD </t>
  </si>
  <si>
    <r>
      <t xml:space="preserve">VALVE PART,GRAYGATE,DRIVE BUSHING,DB- 9L, 1-1/8-6ACME LH MOD CENT THD,K500 MONEL NACE 
</t>
    </r>
    <r>
      <rPr>
        <b/>
        <sz val="11"/>
        <color rgb="FF0070C0"/>
        <rFont val="Arial"/>
        <family val="2"/>
      </rPr>
      <t>(REPLACED PN 43971)</t>
    </r>
  </si>
  <si>
    <t xml:space="preserve">PIN,GROOVE,TYPE D, .500 DIA X 1.250 LG,ALLOY STEEL NACE,HBW 237 MAX,75KSI MIN YIELD STRENGTH </t>
  </si>
  <si>
    <t>20454G</t>
  </si>
  <si>
    <t xml:space="preserve">VALVE PART,GRAYGATE,STEM, , 5-3/16 5M,C, 1-1/4-6 ACME LH MOD CENT THD,AISI 410SS </t>
  </si>
  <si>
    <t xml:space="preserve">VALVE PART,GRAYGATE,STEM, , 4-3/16 5M,C, 1-1/4-6 ACME MOD CENT,AISI 410SS, 18 LG </t>
  </si>
  <si>
    <t xml:space="preserve">VG Valve Repair Kits Spares </t>
  </si>
  <si>
    <t>A90933-195</t>
  </si>
  <si>
    <t xml:space="preserve">GRAYLOC HUB, BLIND, F42, TAPPED 0.50 LP, AISI 4130 LA 75K, VGS5.110.1.34 OR EQUIVALENT, ALLOY 625 OVERLAID HUB SEAT.
</t>
  </si>
  <si>
    <t>PLUG,PIPE,1/2 LP,1-3/4 LONG WITH 1.00 LONG HEX HEAD,LA NACE</t>
  </si>
  <si>
    <t>A90059-3</t>
  </si>
  <si>
    <t>GRAYLOC CLAMP,2PC 4BOLT,   6,A320-L7,W/IMPACTS AT -101 DEG C</t>
  </si>
  <si>
    <t>GRAYLOC OTHER,SEALS,ANTI-CORROSION, ,FOR SIZE F GRAYLOC   CLAMPS</t>
  </si>
  <si>
    <t>H139000-107</t>
  </si>
  <si>
    <t>VG-SEAL RING,  42, 105K 17-4PH NACE, PTFE CTD</t>
  </si>
  <si>
    <t>H813297-1</t>
  </si>
  <si>
    <t>FLG,BLIND,2-1/16 5M X 1/2 LP,6A-U-DD-NL-1-2</t>
  </si>
  <si>
    <t>H300249-2</t>
  </si>
  <si>
    <t>RING GASKET,API R-24, OVAL, 304SS, API MONOGRAM REQUIRED</t>
  </si>
  <si>
    <t>SEAL,WEATHER,  2  5M</t>
  </si>
  <si>
    <t>STUD W/TWO NUTS, ALL THREAD,PER VGS2.4.11, .875-9UNRC-2A X 6.250 LG, STUD MATERIAL PER ASTM A193 GR B7, NUT MATERIAL PER ASTM A194 GR 2H, COATING PER VGS6.2.12.3, ASTM B633</t>
  </si>
  <si>
    <t>A20630G</t>
  </si>
  <si>
    <t>GRAYSAFE ACCESSORY,PISTON STOP,HA- 7, AISI 1040, FOR 5-7/8 MAX STROKE, 3-3/8-8UN-IA X 10.375 LG</t>
  </si>
  <si>
    <t>A131280-1</t>
  </si>
  <si>
    <t>VALVE PART,GRAYGATE,BONNET,OPER, 5-3/16 5M,C, 60K LA NACE,W/INCONEL OVERLAY RING SEAT &amp; BACK SEAT,PER SI-289</t>
  </si>
  <si>
    <t>22167-289</t>
  </si>
  <si>
    <t>VALVE PART,GRAYGATE,STEM,OPER, 5-3/16 5M,C, AISI 630SS FOR MINUS 75 DEG SERVICE MEETS REQUIREMENTS OF SI 289 MACHINE PER 22167G PART IDENTIFICATION: PART NO 22167-289 REV ( ) MAT 630 SS HEAT NO</t>
  </si>
  <si>
    <t>EUK 1692703</t>
  </si>
  <si>
    <t>VG Tree A131297-1 &amp; HMV Bonnet Stem Piston Spares</t>
  </si>
  <si>
    <t xml:space="preserve"> Q301476/02 </t>
  </si>
  <si>
    <t xml:space="preserve">GRAYLOC CLAMP,2PC 4BOLT, G, ,SA193-B7 </t>
  </si>
  <si>
    <t xml:space="preserve">51242N </t>
  </si>
  <si>
    <t>GRAYLOC SEAL RING, 52, AISI 630 NACE,PTFE CTD REPLACED -51242G</t>
  </si>
  <si>
    <t>A300105-67</t>
  </si>
  <si>
    <t xml:space="preserve">STUD/TWO NUTS,SPH FACE, 1.375- 8UN-2, 10.750 LG, 
A193-B7M PLT STUD &amp; A194-GR2HM PLT NUT,CAD 
PLT PER GCS-606 </t>
  </si>
  <si>
    <t xml:space="preserve">GRAYLOC PURCHASED PART, ANTI-CORROSION SEAL, FOR SIZE G GRAYLOC CLAMPS </t>
  </si>
  <si>
    <t xml:space="preserve">STUD W/ONE NUT, TAP END,PER VGS2.4.13, .875-9UNRC-2A X .875-9UNRC-3A, 4.125 LG, STUD MATERIAL PER ASTM A193 GR B7, NUT MATERIAL PER ASTM A194 GR 2H, COATING PER VGS6.2.12.3, ASTM B633 </t>
  </si>
  <si>
    <t>H70317-17</t>
  </si>
  <si>
    <t xml:space="preserve">LOCKDOWN SCREW,ASSEMBLY, 13-5/8 10000 PSI 6BX FLG, ALLOY 718 NACE </t>
  </si>
  <si>
    <t>A136944</t>
  </si>
  <si>
    <t xml:space="preserve">TUBING HEAD PART,MC GUIDE SCREW ASSEMBLY, ARR/F BLIND CONVERSION,1-1/2 6UNC X 5-1/2 LG, LA NACE,10000 PSI </t>
  </si>
  <si>
    <t>Q301465</t>
  </si>
  <si>
    <t>Q301500</t>
  </si>
  <si>
    <t xml:space="preserve">H133930-21  </t>
  </si>
  <si>
    <t xml:space="preserve">VALVE PART,INJECTION FITTING,STYLE 300 CLAD, 5/8-18UNF-2A,W/1/8 LP CONN,ALLOY 718 NACE MR-01-75,W/112 70 DURO HNBR O-RING,5-13/32 LG </t>
  </si>
  <si>
    <t xml:space="preserve">H133930-19  </t>
  </si>
  <si>
    <t xml:space="preserve">VALVE PART,INJECTION FITTING,STYLE 300 CLAD, 5/8-18UNF-2A,W/1/8 LP CONN,ALLOY 718 NACE, W/112 O-RING 70 DURO,HNBR, 5-5/8 LG </t>
  </si>
  <si>
    <t xml:space="preserve">H133930-12  </t>
  </si>
  <si>
    <t xml:space="preserve">VALVE PART,INJECTION FITTING,STYLE 300 CLAD, 5/8-18UNF-2A,W/1/8 LP CONN,ALLOY 718 NACE, W/112 O-RING 70 DURO,HNBR, 3-9/16 LG </t>
  </si>
  <si>
    <t xml:space="preserve">H133930-30  </t>
  </si>
  <si>
    <t xml:space="preserve">VALVE PART, INJECTION FITTING, STYLE 300 CLAD, 5/8-18UNF-2A, W/1/8 LP CONN, ALLOY 718 NACE, W/112 O-RING 70 DURO, HNBR, 4-29/32 LG </t>
  </si>
  <si>
    <t xml:space="preserve">H133930-15  </t>
  </si>
  <si>
    <t xml:space="preserve">VALVE PART,INJECTION FITTING,STYLE 300 CLAD, 5/8-18UNF-2A,W/1/8 LP CONN,ALLOY 718 NACE MR-01-75,W/112 O-RING 70 DURO HNBR,5-3/16 LG </t>
  </si>
  <si>
    <t xml:space="preserve">A930179-1 </t>
  </si>
  <si>
    <t>VALVE PART, INJECTION FITTING, STYLE 300 CLAD, 5/8-18UNF-2A THD, W/ 1/8 LP CONN, 630SS, NACE, W/112 O-RING 75 DURO VITON, 2-11/16 IN LG</t>
  </si>
  <si>
    <t xml:space="preserve">O-RING, AS568A-112, 0.487 (NOM 1/2) ID, 0.103 (NOM 3/32) CS, MATERIAL PER VGS5.1012.1.1, FLUOROELASTOMER, 75 DURO A, API 6A, API 17D, PSL1-3 </t>
  </si>
  <si>
    <t xml:space="preserve">O-RING,AS568A-112, 0.487 ID, 0.103 CS, HNBR, 70 DURO </t>
  </si>
  <si>
    <t>Please refer to Rev 01 in folder</t>
  </si>
  <si>
    <t>H300901-15</t>
  </si>
  <si>
    <t xml:space="preserve">O-RING,AS568-114, .612 ID X .103 CS,90 DURO, NITRILE,PER VGS 5.1001.22 </t>
  </si>
  <si>
    <t xml:space="preserve">MANIFOLD PART,STEM, ,FOR HIGH PRESSURE TEST &amp; INJECTION FITTING,K-500 MONEL </t>
  </si>
  <si>
    <t>Q301481/01</t>
  </si>
  <si>
    <t xml:space="preserve">STUD/ONE NUT, TAP END, .750-10UNRC-2A X .750-10UNRC-3A, 3.5 LG, STUD MATERIAL:A193-B7, NUT MATERIAL:A194-GR2H, COATING:PER DCS013, STUD PER VGS2.4.13 </t>
  </si>
  <si>
    <t>Q301497</t>
  </si>
  <si>
    <t>Q301458</t>
  </si>
  <si>
    <t xml:space="preserve">SEAL,WEATHER, 2-1/16 10M 6BX </t>
  </si>
  <si>
    <t xml:space="preserve">STUD/TWO NUTS, 7/8-9UNC-2, 6-1/4 LG,A193-B7 STUD&amp; A194-GR2 NUT,ZINC PLTD </t>
  </si>
  <si>
    <t>Q301509</t>
  </si>
  <si>
    <t>A134024-1</t>
  </si>
  <si>
    <t xml:space="preserve">VALVE PART,VG-300LM,PACKING GLAND, F/ 1-7/8 STEM SEAL,FOR MOS2 CT METAL SEAL,LA,NACE, W/ PROTECTIVE COATING,F/ -75 DEG F SERVICE </t>
  </si>
  <si>
    <t>PACKING,STEM,CT,SSV-Q, 2.375 OD X 1.875 ID X 1.00 LG,PER VGS 9.12.3,PER API 14D AND Q1.</t>
  </si>
  <si>
    <t xml:space="preserve">PACKING,STEM,CT,SSV-Q, 3.875 OD X 3.375 ID X 1.00 LG,PER VGS 9.12.3,PER API 14D &amp; Q1 GCSE ASSY = 0731-S-516-39 
</t>
  </si>
  <si>
    <t xml:space="preserve">SEAL, *T* PISTON TP SERIES , 8.500 O/D 8.000 I/D .250 SECTION ,NITRILE SEAL - N4115A , (BACK UP RINGS TO SUIT GROOVE ID 8.364 AND BORE 8.855 </t>
  </si>
  <si>
    <t>201833-61</t>
  </si>
  <si>
    <t xml:space="preserve">SEAL,*T*ROD, TR SERIES 6.750 O/D, 6.250 I/D, .250 SECTION </t>
  </si>
  <si>
    <t>VALVE PART, VG-300LM, STEM, MANUAL, 4-1/16 15000 PSI MWP, NACE, INCONEL 718, 1-3/4-6ACME RH MOD CENT THD, 400F MAX TEMP SERVICE</t>
  </si>
  <si>
    <t>Q301514</t>
  </si>
  <si>
    <t>STUD/TWO NUTS, ALL THREAD, 1.375-8UNR-2A, 17 LG, STUD MATERIAL:A193-B7, NUT MATERIAL:A194-GR2H (SPH FACE), COATING:PER VGS6.3.1.3.1</t>
  </si>
  <si>
    <t>D300041-2</t>
  </si>
  <si>
    <t>SCREW,SET,SOCKET, .500-13 X 1.000 LG,UNRC-3A, FLAT POINT,ASTM F912</t>
  </si>
  <si>
    <t>EUK 1629257</t>
  </si>
  <si>
    <t>EUK 1662911</t>
  </si>
  <si>
    <t>30155-7</t>
  </si>
  <si>
    <t>NVA</t>
  </si>
  <si>
    <t>CONNECTOR-TUBULAR PART,ALT-2,PIN,KNURLED,</t>
  </si>
  <si>
    <t xml:space="preserve">GAUGE COCK,ANGLE FLOW,1/2 LP/NPT MALE X FEMALE, 10M,CS </t>
  </si>
  <si>
    <t>price aligned with 89099</t>
  </si>
  <si>
    <t>EUK 1701425</t>
  </si>
  <si>
    <t>S258-002</t>
  </si>
  <si>
    <t xml:space="preserve">FACE SEAL,2200,2-1/16 10/15M, JACKET AC102 (PTFE W/13 PERCENT CARBON,2 PERCENT GRAPHITE) 
W/ELGILOY SPRING, VIRGIN PEEK BACKUP AND SUPPORT RING AC153 (40 PERCENT GF-PPS) </t>
  </si>
  <si>
    <t xml:space="preserve">GATE R/A,2200,2-1/16 10/15M 410SS QPQ PSL3 </t>
  </si>
  <si>
    <t xml:space="preserve">LIFT NUT R/A,2200,F/7/8-9UNC X 1.62 LG, 410SS </t>
  </si>
  <si>
    <t xml:space="preserve">PIN,COIL SPRING,1/4 DIA X 1-1/2 LG AISI 420SS (MCMASTER CARR PN 93740A426) </t>
  </si>
  <si>
    <t xml:space="preserve">BNT GASKET,2200,1-13/16 2-1/16 10/15M ,INCONEL 718F/API 6FA FIRETEST </t>
  </si>
  <si>
    <t xml:space="preserve">BNT F/ACT ASSY,2200,2-1/16 10M,RA-3-11- B3 ACT,TS 2.53,FIRESAFE PKG,1.25 DIA STEM,4R-T,EE-0,5 (6AV LU EE-0,5 PSL3G PR2) </t>
  </si>
  <si>
    <t xml:space="preserve">ATCH GRP,B3-T,2.4-2.7 STROKE,F/2" VLV,W/3-1/4-8UN X 0.75 THK FLG </t>
  </si>
  <si>
    <t xml:space="preserve">BRAD, FOR NAMEPLATE, 2 X 3/16 RH U DRIVE STEELZINC PLATED, RELIANCE PN 704658 OR EQUIVALENT </t>
  </si>
  <si>
    <t xml:space="preserve">LIMIT SWITCH MOUNTING SUB-ASSY,C/W ARO-224 SWITCH,TOP MOUNT,RA-3 ACT </t>
  </si>
  <si>
    <t>O-RING, AS568A-449, 9.975 (NOM 10) ID, 0.275 (NOM 1/4) CS, MATERIAL PER VGS5.1010.1.1, NITRILE (NBR), 70 DURO A, API 6A, ISO 10423, API17D, PSL1-3</t>
  </si>
  <si>
    <t>EUK 1702515</t>
  </si>
  <si>
    <t>198986-84</t>
  </si>
  <si>
    <t>RING-RETAINING, SPIROLOX SERIES RST RST-0925-CD CARBON SPRING STEEL,CADMIUM PLATING WITH DICROMATE DIP</t>
  </si>
  <si>
    <t>SEAL,T,PISTON, SEE DRG. 780423 FOR DIMENSIONS, VITON GF HALLITE #1730211 APPROVED SOURCE: HALLITE POLYTEK LTD</t>
  </si>
  <si>
    <t>A132397-1</t>
  </si>
  <si>
    <t>VALVE, BLOCK AND BLEED, SPECIAL, 9/16 AUTOCLAVE, 30VM SERIES, INCONEL 718</t>
  </si>
  <si>
    <t>A935771-1</t>
  </si>
  <si>
    <t>TUBING HANGER PART, ORIENTATION KEY,FOR COMMUNICATION COLLAR, D15-IL-NT2</t>
  </si>
  <si>
    <t>Q301507</t>
  </si>
  <si>
    <t>SEAL, WIPER, HALLITE 860, 1.250 ROD DIA, 1.625 OD,.187 BASE
THICKNESS, POLYURETHANE W/METAL CASE,-40C/+100C(-40F/+212F)</t>
  </si>
  <si>
    <t>RING RETR,INT,AXIAL,1.625 HOLE,SPIRAL, HVY,CARBON SPRING STEEL
SMALLEY PN WHM-162 SPIROLOX PN RRN-162</t>
  </si>
  <si>
    <t>GUIDE RING,INDICATOR ROD,ACT,RA-X,1.625 HSG ID X 1.250 INDICATOR
ROD,PHENOLIC GR. CE</t>
  </si>
  <si>
    <t>U-CUP,ROD,1.250 ID X 1.625 OD X .312 LG, TWIN LIP,POLYURETHANE EUPPDI,
90/95 DURO TYPE 605 HYTHANE-181, MINUS 50 F/PLUS 230
F,HALLITE PN 4346000</t>
  </si>
  <si>
    <t>U-CUP,PISTON,7.000 OD X 6.250 OD X .625 LG,POLYURETHANE EUPPDI,
90/95 DURO HALLITE PN 4371400 TYPE 606 HYTHANE-181</t>
  </si>
  <si>
    <t>ACTUATOR PART, GUIDE RING, PISTON, ACTUATOR MODEL RA-XX-36,
7.00 CYLINDER ID, 6.75 HOUSING OD, NYLATRON</t>
  </si>
  <si>
    <t>Q301477/01</t>
  </si>
  <si>
    <t>D300015-3</t>
  </si>
  <si>
    <t>195000-332</t>
  </si>
  <si>
    <t>PIN,SPIROL, .250 X 1.500 LG,STANDARD DUTY,ALLOY STEEL</t>
  </si>
  <si>
    <t>O-RING, AS568A-332, 2.350 (NOM 2-3/8) ID, 0.210 (NOM 3/16) CS, MATERIAL PER VGS5.1010.1.1, NITRILE (NBR), 70 DURO A, API 6A, ISO 10423, API17D, PSL1-3</t>
  </si>
  <si>
    <t>Q301542</t>
  </si>
  <si>
    <t xml:space="preserve">R300021-61 </t>
  </si>
  <si>
    <t xml:space="preserve">STUD,ALL THREAD,1.87 -8X 18.00 LG,UN -2A STEEL,ASTM A-193 GRADE B7M, ZINC PLATED INDICATED LENGTH IS THREAD LENGTH NOT O.A.L.CHAMFER EACH END </t>
  </si>
  <si>
    <t xml:space="preserve">NUT, HEX, HVY, 1.875-8UN-2B, ASTM A194 GR 2HM, ZINC PLATED </t>
  </si>
  <si>
    <t xml:space="preserve">A301046-453 </t>
  </si>
  <si>
    <t xml:space="preserve">SCREW,CAP,SOC. HEAD, 0.500 -13UNRC-3A X 4.000 LG,ASTM A320 GR.L7, PHOSPHATE AND XYLAN COAT 1070 (HARDNESS RESTRICTION 34HRC MAX.) </t>
  </si>
  <si>
    <t>A300638-2</t>
  </si>
  <si>
    <t xml:space="preserve">O-RING,MOULDED,022, 0.989 ID, 0.070 CS, VITON, 70 DURO, TOLERANCE PER AS-568 </t>
  </si>
  <si>
    <r>
      <t>RING GASKET,API BX-152,316SS,API MONOGRAM REQUIRED</t>
    </r>
    <r>
      <rPr>
        <b/>
        <sz val="10"/>
        <color rgb="FF008000"/>
        <rFont val="Verdana"/>
        <family val="2"/>
      </rPr>
      <t> </t>
    </r>
  </si>
  <si>
    <t>Q301505/01</t>
  </si>
  <si>
    <t xml:space="preserve">A300067-42C44 </t>
  </si>
  <si>
    <r>
      <t>STUD W/ONE NUT, TAP END,PER VGS2.4.13, .750-10UNRC-2A X .750-10 UNRC-3A, 3.500 LG, STUD MATERIAL PER ASTM A193 GR B7, NUT MATERIAL PER ASTM A194 GR 2H</t>
    </r>
    <r>
      <rPr>
        <sz val="11"/>
        <color rgb="FF0070C0"/>
        <rFont val="Arial"/>
        <family val="2"/>
      </rPr>
      <t xml:space="preserve"> COATING OFFERED AS ZINC-NICKEL PER VGS 6.2.10 IN LIEU OF THE CADMIUM VGS 6.2.4</t>
    </r>
  </si>
  <si>
    <t>Q301521</t>
  </si>
  <si>
    <t xml:space="preserve">RING-SEAL,THERMALOK T ,20,ALLOY 718 NACE,SILVER PLT, </t>
  </si>
  <si>
    <t>Q301574</t>
  </si>
  <si>
    <t>Q301561</t>
  </si>
  <si>
    <t>Q301520</t>
  </si>
  <si>
    <t xml:space="preserve">VALVE PART, BONNET, MANUAL, 4-1/16, 15000 PSI MWP,
VG-300LM, FULL INCONEL CLAD, 400F MAX TEMP SERVICE </t>
  </si>
  <si>
    <t>H133069-2</t>
  </si>
  <si>
    <t>A72848-1</t>
  </si>
  <si>
    <t>Packoff part graphoil ring</t>
  </si>
  <si>
    <t>please ignore cost in cost model as that ring was a high price expedited order</t>
  </si>
  <si>
    <t>195000-373</t>
  </si>
  <si>
    <t>EUK 1706967</t>
  </si>
  <si>
    <t xml:space="preserve">O-RING, AS568A-373, 8.975 (NOM 9) ID, 0.210 (NOM 3/16) CS, MATERIAL PER VGS5.1010.1.1, NITRILE (NBR), 70 DURO A, API 6A, ISO 10423, API17D, PSL1-3
</t>
  </si>
  <si>
    <t>SCREW,SET,SOCKET,  .250-20 X   .750 LG,UNC -3A,   FLAT PT,ASTM F912</t>
  </si>
  <si>
    <t>EUK 1712413</t>
  </si>
  <si>
    <t>A300044-727</t>
  </si>
  <si>
    <t>A300042-6</t>
  </si>
  <si>
    <t>A76619G</t>
  </si>
  <si>
    <t>A300044-485</t>
  </si>
  <si>
    <t>A300042-4</t>
  </si>
  <si>
    <t xml:space="preserve">STUD,1.625 - 8UN, 8.750 ,ASTM A-320 GR L7,CHAMFER EACH END,CAD PLATE PER DCS 013 </t>
  </si>
  <si>
    <t xml:space="preserve">NUT,HX HVY,1.625 - 8UN,ASTM A194 GR 2H,CAD PLATE PER DCS 013 </t>
  </si>
  <si>
    <t>CONTROL LINE ASSEMBLY, TYPE C-73, 1/4IN</t>
  </si>
  <si>
    <t xml:space="preserve">STUD,1.375 - 8UN, 6.750 ,ASTM A-320 GR L7,CHAMFER EACH END,CAD PLATE PER DCS 013 </t>
  </si>
  <si>
    <t xml:space="preserve">NUT,HX HVY,1.375 - 8UN,ASTM A194 GR 2H,CAD PLATE PER DCS 013 </t>
  </si>
  <si>
    <t>COST</t>
  </si>
  <si>
    <t>120419-12</t>
  </si>
  <si>
    <t xml:space="preserve">PROTECTOR,THREAD,DRILL PIPE HANG-OFF TOOL, 7.500, 2 PITCH,LEFT HAND SQUARE </t>
  </si>
  <si>
    <t>H133914-1</t>
  </si>
  <si>
    <t>HANDWHEEL,VG-300, 14 DIA, 1.41 HUB THICKNESS,7/8 STEM, ASTM A216 GR WCB</t>
  </si>
  <si>
    <t>EUK 1713843</t>
  </si>
  <si>
    <t>ADAPTER, CROSSOVER, GRAYLOC B20 HUB X 2-1/16 5000 PSI FLANGE, R24, 5000 PSI MWP,
80K 8630 LA NACE,  350F MAX TEMP</t>
  </si>
  <si>
    <t>EUK 1701943</t>
  </si>
  <si>
    <t xml:space="preserve">VLV/ACT,WG,2200,2-1/16 10M FE BB (6AV PU BB PSL3G PR2) BI-DIRECTIONAL W/BARBER HYDRAULIC ACT RA-3-11 6FA </t>
  </si>
  <si>
    <t>1620638 rev 07</t>
  </si>
  <si>
    <t>201628-72</t>
  </si>
  <si>
    <t xml:space="preserve">SEAL, PISTON T, 11.500 OD, 11.000 ID, 0.250 CS, V4208 VITON / TEFLON BACK-UP RINGS. </t>
  </si>
  <si>
    <t>201833-60</t>
  </si>
  <si>
    <t xml:space="preserve">SEAL, T ROD, TR SERIES W/ BACKUP RINGS, VITON SEAL, TEFLON BACKUP RINGS </t>
  </si>
  <si>
    <t xml:space="preserve">O-RING, AS568A-435, 5.725 (NOM 5-3/4) ID, 0.275 (NOM 1/4) CS, MATERIAL PER VGS5.1010.1.1, NITRILE 
(NBR), 70 DURO A, API 6A, ISO 10423, API17D, PSL1-3 </t>
  </si>
  <si>
    <t>195000-446</t>
  </si>
  <si>
    <t xml:space="preserve">O-RING, AS568A-446, 8.475 (NOM 8-1/2) ID, 0.275 (NOM 1/4) CS, MATERIAL PER VGS5.1010.1.1, NITRILE 
(NBR), 70 DURO A, API 6A, ISO 10423, API17D, PSL1-3 </t>
  </si>
  <si>
    <t>A300681-2</t>
  </si>
  <si>
    <t xml:space="preserve">CONNECTOR-HYDR, MALE, 1/4 OD TUBE BY 1/4 NPT, INCOLOY 825,(TWIN FERRULE). </t>
  </si>
  <si>
    <t xml:space="preserve">PLUG, HOLLOW HEX, .500 PTF MALE, 7/8 INCH TAPER (LEVEL-SEAL), 316 SS, 5000 PSI, UNCOATED. </t>
  </si>
  <si>
    <t xml:space="preserve">TOOL-SWE PART, MS1 RUNNING AND RETRIEVAL TOOL,PIN SHEAR, 0.625-11UNC X 0.375 DIA, GMS 2135 </t>
  </si>
  <si>
    <t>195000-459</t>
  </si>
  <si>
    <t xml:space="preserve">O-RING, AS568A-459, 14.975 (NOM 15) ID, 0.275 (NOM 1/4) CS, MATERIAL PER VGS5.1010.1.1, NITRILE (NBR), 70 DURO A, API 6A, ISO 10423, API17D, PSL1-3 </t>
  </si>
  <si>
    <t xml:space="preserve">ACTUATOR PART,GRAYSAFE,PART,WEAR RING, 6 OD X 5-1/2 ID X 1/8 THK,AL BRONZE,FOR RHA-60 </t>
  </si>
  <si>
    <t xml:space="preserve">MISCELLANEOUS,RETAINER RING, 1/4 SQ X 16-7/8 ID,FOR RHA-60WLS,AISI 5160H </t>
  </si>
  <si>
    <t xml:space="preserve">MISCELLANEOUS,RETAINER RING, 1/4 SQ X 13-3/4 ID,FOR RHA-60. </t>
  </si>
  <si>
    <t xml:space="preserve">O-RING, AS568A-262, 6.984 (NOM 7) ID, 0.139 (NOM 1/8) CS, MATERIAL PER VGS5.1010.2.3, PEROXIDE CURED NITRILE, 90 DURO A, API 6A, API 17D, PSL1-3 </t>
  </si>
  <si>
    <t xml:space="preserve">O-RING BACKUP,MOULDED. 262, 7.018 ID, 0.118 CS, BUNA-N,90 DURO, PER VGS5.1210.1.1 </t>
  </si>
  <si>
    <t>Q301543</t>
  </si>
  <si>
    <t xml:space="preserve">PACKING,INJECTION,STICK, 1-1/2 X 7, GRAPHITE &amp; SILICONE  </t>
  </si>
  <si>
    <t>Q301568</t>
  </si>
  <si>
    <t>EUK 1707418</t>
  </si>
  <si>
    <t xml:space="preserve">193474-279 </t>
  </si>
  <si>
    <t xml:space="preserve">PACKING,HYDRAULIC, .250 X .250,GARLOCK STYLE 262 HYDRAULIC PACKING </t>
  </si>
  <si>
    <t>H300229-104</t>
  </si>
  <si>
    <t xml:space="preserve">VALVE PURCHASE, CHECK, .500 FNPT INLET X .500 FNPT OUTLET, 5 PSI CRACKING PRESSURE, STAINLESS STEEL </t>
  </si>
  <si>
    <t>Q301566</t>
  </si>
  <si>
    <t>Q301575</t>
  </si>
  <si>
    <r>
      <rPr>
        <b/>
        <sz val="8"/>
        <rFont val="Arial"/>
        <family val="2"/>
      </rPr>
      <t>TIS RELIEF VALVE C/W FITTINGS
RV1-MF-4N-SS</t>
    </r>
    <r>
      <rPr>
        <sz val="8"/>
        <rFont val="Arial"/>
        <family val="2"/>
      </rPr>
      <t xml:space="preserve">
PURCHASED COMPONENT, RELIEF VALVE, RV SERIES, 1/4 MALE NPT X 1/4 FEMALE NPT, LOW PRESSURE, SET PRESSURE 8 BARG, TIS HYDRAULICS RV1-MF-4N-SS, 316SS 
</t>
    </r>
    <r>
      <rPr>
        <b/>
        <sz val="8"/>
        <rFont val="Arial"/>
        <family val="2"/>
      </rPr>
      <t>H-SSR-6-4-SS</t>
    </r>
    <r>
      <rPr>
        <sz val="8"/>
        <rFont val="Arial"/>
        <family val="2"/>
      </rPr>
      <t xml:space="preserve">
PURCHASED COMPONENT, RELIEF VALVE COUPLING, 1/4 FEMALE NPT X 3/8 FEMALE NPT, TIS HYDRAULICS H-SSR-6-4-SS, 316SS 
</t>
    </r>
    <r>
      <rPr>
        <b/>
        <sz val="8"/>
        <rFont val="Arial"/>
        <family val="2"/>
      </rPr>
      <t>H-MFAC-4-6-SS</t>
    </r>
    <r>
      <rPr>
        <sz val="8"/>
        <rFont val="Arial"/>
        <family val="2"/>
      </rPr>
      <t xml:space="preserve">
PURCHASED COMPONENT, RELIEF VALVE COUPLING, 1/4 MALE NPT X 3/8 FEMALE NPT, TIS HYDRAULICS H-MFAC-4-6-SS, 316SS 
CALIBRATION FOR GAUGES - INCLUDES CERT</t>
    </r>
  </si>
  <si>
    <t>Please use £3457 for cost, delivery 15 weeks -update from Sue 25/07/17</t>
  </si>
  <si>
    <t>Q301615</t>
  </si>
  <si>
    <t>PLUG,VR, ,GSP, 2, 1-1/4 EU SHARP THD, 1-1/4 HEX,WITH TUNGSTEN
CARBIDE BALL AND PEEK LOW PRESSURE SEAL,LOW ALLOY NACE</t>
  </si>
  <si>
    <t>Q301601</t>
  </si>
  <si>
    <t>PKG,STEM,2200,2-1/2 OD X 1-3/4 ID COMP SET,2/20M,TEMP CLASS K (-
75/+180F) AND TEMP CLASS PX-20/+350F),JACKET AC103N (PTFE W/15
PERCENT GLASS5 PERCENT MOLY) W/ELGILOY SPRING, 1ST VEE RING
AC102 (PTFE W/13 PERCENT CARBON,2 PERCENT GRAPHITE), 2ND VEE
RING AC110 (PTFE W/15 PERCENT RYTON) ,PEEK BACKUP</t>
  </si>
  <si>
    <t>Q301448/01</t>
  </si>
  <si>
    <t>BRANDED PRODUCT, SKF POLYSEAL, TYPE U-CUPS, CATEGORY
URETHANE POLY O, 7/8 OD X 1/2ID X 3/16</t>
  </si>
  <si>
    <t>O-RING, AS568A-112, 0.487 (NOM 1/2) ID, 0.103 (NOM 3/32) CS, MATERIAL
PER VGS5.1010.1.1, NITRILE (NBR), 70 DURO A, API 6A, ISO 10423,
API17D, PSL1-3</t>
  </si>
  <si>
    <t>Q301459/01</t>
  </si>
  <si>
    <t>PIN,SPIROL, .250 X 1.500 LG,STANDARD DUTY,ALLOY STEEL,</t>
  </si>
  <si>
    <t>O-RING, AS568A-332, 2.350 (NOM 2-3/8) ID, 0.210 (NOM 3/16) CS,
MATERIAL PER VGS5.1010.1.1, NITRILE (NBR), 70 DURO A, API 6A,
ISO 10423, API17D, PSL1-3</t>
  </si>
  <si>
    <t>Q301494/01</t>
  </si>
  <si>
    <t>R300021-61</t>
  </si>
  <si>
    <t>STUD,ALL THREAD,1.87 -8X 18.00 LG,UN -2A STEEL,ASTM A-193 GRADE
B7M, ZINC PLATED INDICATED LENGTH IS THREAD LENGTH NOT
O.A.L.CHAMFER EACH END</t>
  </si>
  <si>
    <t>NUT, HEX, HVY, 1.875-8UN-2B, ASTM A194 GR 2HM, ZINC PLATED</t>
  </si>
  <si>
    <t>T144 / 86021</t>
  </si>
  <si>
    <t>BEARING,THRUST,TIMKEN,T144W, 2.6250 OD X 1.4470 ID X 0.766</t>
  </si>
  <si>
    <t>Q301620</t>
  </si>
  <si>
    <t>Q301587</t>
  </si>
  <si>
    <t>H300150-7</t>
  </si>
  <si>
    <t>INJECTION FITTING, PLUG, 9/16, ASTM A276 NACE.</t>
  </si>
  <si>
    <t>CONTROL LINE PART,PKG GLAND, 13/32 ID X 1-5/16 LG,MINUS
75 DEG AND H2S SERV</t>
  </si>
  <si>
    <t>CONTROL LINE PART,STEM ASSEMBLY,C-73</t>
  </si>
  <si>
    <t>CONTROL LINE PART,JUNK RING, , ,FOR SET SCREW CONT
LINE VALVE</t>
  </si>
  <si>
    <t>PACKING PART,COMPRESSION RG, , .555 OD X 3/8 ID X 1/8 LG,
,TEFLON</t>
  </si>
  <si>
    <t>A301077-528</t>
  </si>
  <si>
    <t>CAP SCREW, HEX HEAD ,.375-16UNRC -2A X 0.688LG, MATL
PER=ASTM A320 GR L7, COAT PER=VGS6.3.1.3.1</t>
  </si>
  <si>
    <t>200752-112</t>
  </si>
  <si>
    <t>PLUG, HEX HEAD, .250 NPT MALE, 316SS, 10000 PSI,
UNCOATED. SUPPLIED WITH HIGH QUALITY THREAD SEALANT</t>
  </si>
  <si>
    <t>Q301598</t>
  </si>
  <si>
    <t>A301115-69</t>
  </si>
  <si>
    <t>STUD W/ONE NUT, TAP END,PER VGS2.4.13, .750-10UNRC-2A X .750-10UNRC-2A, 3.500 LG, STUD MATERIAL PER ASTM A320 GR L7, NUT MATERIAL PER ASTM A194 GR2HM, COATING PER VGS6.3.1.3.1</t>
  </si>
  <si>
    <t>Q301573</t>
  </si>
  <si>
    <t>Q301590</t>
  </si>
  <si>
    <t>INJECTION FITTING,STYLE D, 1/8 LP CONNECTION, AISI 630
SS NACE, W/112 O-RING 70 DURO HNBR</t>
  </si>
  <si>
    <t>Q301595</t>
  </si>
  <si>
    <t>PRESSURE GAUGE,0-15000 PSI,9/16 X 3/16 API HP MALE
BOTTOM CONNECTION,4 TO 4-1/2 OD DIAL,75 PCT LIQUID
FILLED,SS CASE,SS NACE FITTINGS AND INTERNALS</t>
  </si>
  <si>
    <t>GAUGE COCK,2-WAY ANGLE FLOW,9/16 X 3/16 HP MALE X
FEMALE,20M,SS NACE,THRD PER API 6A TEST AND GAUGE
CONNECTIONS</t>
  </si>
  <si>
    <t>*significant cost increase from TFC per Megan 31.07.17</t>
  </si>
  <si>
    <t>EUK 1590424</t>
  </si>
  <si>
    <t xml:space="preserve">CHOKE/ACT,MOS,S4,3.50 TRIM,TECHLOK 10IN72 HUB X HUB (10.63 INLET X 12.88 OUTLET),W/ADVANCED 
ACTUATORS PNEUMATIC STEPPING ACTUATOR,ASTM A182 F51 BODY/BONNET AND 17-4PH TRIM, 
API SPEC 6A-(-50 TO 100 DEG C)-FF-0,5-3-1,API SPEC 6A,NACE MR0175, QP-3A24,PED COMPLIANT </t>
  </si>
  <si>
    <t>SEAL GS M/GLAND 5.625 NOMINAL PISTON DIAMETER - MIN ORDER QTY 10</t>
  </si>
  <si>
    <t>`O' RING 2-157 0.103 CSX4.487 ID</t>
  </si>
  <si>
    <t>SPR SEAL PE F/GL 4.25 NOM ROD DIA</t>
  </si>
  <si>
    <t>SEAL PE F/GLAND 4.25 NOM ROD DIA - MIN ORDER QTY 2</t>
  </si>
  <si>
    <t>`O' RING 2-253 0.139 CS X 5.359 ID</t>
  </si>
  <si>
    <t xml:space="preserve">CHK BK/UP RG CHOKE BACK UP RING 1.5 - 3.5 TRIM </t>
  </si>
  <si>
    <t>HIGH CONSUMPTION CHOKE RETAINING RING 1.5 - 3.5 TR</t>
  </si>
  <si>
    <t>CIRCLIP INTERNAL 1 3/4 NOM BORE NACE - MIN ORDER QTY 13</t>
  </si>
  <si>
    <t>O-RING, 4.739 ID, 0.070 CS, SHORE NITRILE,  70 DUR</t>
  </si>
  <si>
    <t xml:space="preserve">CHOKE STEM AND TIP 1-PCE ASSY 3.5 TRIM MOS (TRIAL </t>
  </si>
  <si>
    <t>CLAMPLOK SEAL RING SIZE 062 PTFE 17-4PH</t>
  </si>
  <si>
    <t>CAP SCREW 12 POINT 1.38-SUN- 2AX4.00LG</t>
  </si>
  <si>
    <t>SET SCREW,SOC HD,KIT 0.25-20UNC CONE POINT/FLAT PO</t>
  </si>
  <si>
    <t>SCREW, 12 POINT FLANGE HEAD, .500-13UNRC-2A X  1.5</t>
  </si>
  <si>
    <t>EUK 1702442</t>
  </si>
  <si>
    <t>CHOKE ASSY S2 MOS ANSI 2-1500 X 64R A</t>
  </si>
  <si>
    <t>Q301607</t>
  </si>
  <si>
    <t>EUK 1715793</t>
  </si>
  <si>
    <t xml:space="preserve">New build </t>
  </si>
  <si>
    <t>A931584-1</t>
  </si>
  <si>
    <t>KIT, ANNULUS UPGRADE, A SECTION, VG-300,2-1/16, 5000 PSI MWP, EE TRIM. (AS PER DRAWING NO A931584-1.)</t>
  </si>
  <si>
    <t>discounted price - refer to EUK 1626986 Rev 01 for original pricing</t>
  </si>
  <si>
    <t>A931584-2</t>
  </si>
  <si>
    <t>KIT, ANNULUS UPGRADE, B SECTION, VG-300,2-1/16, 10000 PSI MWP, EE TRIM.(AS PER DRAWING NO A931584-2.)</t>
  </si>
  <si>
    <t>EUK 1712525</t>
  </si>
  <si>
    <t>A73286-1</t>
  </si>
  <si>
    <t>TOOL-SWE,SERVICE TOOL PART,TEST PLUGASSEMBLY, W SOLID, 20", 4-1/2 IFTJ PIN BTM X BOX TOP,W/3/8 LP BY-PASS,ARR F/O-RING, 75K LA NACE</t>
  </si>
  <si>
    <t>EUK 1640254</t>
  </si>
  <si>
    <t>LANDING RING-MUDLINE,HIGH CAPACITY, 30.000 WITH 1.500 WALL,NON-FIELD WELDABLE,(110KSI MATERIAL)</t>
  </si>
  <si>
    <t xml:space="preserve">CASING HEAD, ASSEMBLY, 21-1/4 5M NT2 PIN TOP, 20 RL-4S THREADED BOX BTM, TWO 2-1/16 5M API 
STUDDED OUTLETS ARRANGED FOR VR, 80K LOW ALLOY NACE. </t>
  </si>
  <si>
    <t>A30195-29</t>
  </si>
  <si>
    <t>CONNECTOR-TUBULAR,RL-4S PIN, 20.000, .625 RH,BW, C/W (VGS 2.6.1) BW PREP,DUAL SEAL,W/4 LOCKING SLOTS VGS 5.110.1.140 (PLEASE NOTE:QUALITY PLAN DP3239 IS REFERENCED FOR THIS ONE)</t>
  </si>
  <si>
    <t xml:space="preserve">CASING HGR,MLH, 20.000,BUTTWELD UP AND DOWN, WITH LOAD RING </t>
  </si>
  <si>
    <t>CASING SPOOL UNIT, HL, 14, 21-1/4 5000 NT-2 BOXBOTTOM (THREADED COLLAR), 13-5/8 15000 NT-2 PINTOP (DOWN RATED TO 10000), TWO 2-1/16 10000 6BX STUDDED OUTLETS WITH HP VR, 80K LA NACE,223 AND 137 VG SEAL RINGS, ARR FOR HPMONITOR PORT, WITH 17.311 DEEP HL EXTREME SERVICETOP BOWL</t>
  </si>
  <si>
    <t>CASING HANGER ASSY, FLUTED MANDREL, 13-1/2 X 10-3/4, 10-3/4 110.2 LB/FT VAM HP BOX BTM,11-1/4 4-TPI STUB ACME (LH) PIN TOP,ARR FOR MS-1 SEAL, ALLOY 718.</t>
  </si>
  <si>
    <t>CASING BONNET,HL-CB,COMPRESSION SET, 13-5/8 X 10-3/4, 15,000 PSI MSP, ARRANGED FOR NT-2CONNECTOR, 75K LOW ALLOY NACE</t>
  </si>
  <si>
    <t>EUK 1680396</t>
  </si>
  <si>
    <t>A270160-1</t>
  </si>
  <si>
    <t>SPRINGSELE SEAL, EXTERNAL, 15000PSI, ELAST-O-LION 985 WITH TWO 316 STAINLESS STEEL ANTIEXTRUSION 
SPRINGS</t>
  </si>
  <si>
    <t>A72974-3</t>
  </si>
  <si>
    <t>CONTROL LINE ASSY PART,SEAL PLUG,3/4-16UNF PIN</t>
  </si>
  <si>
    <t>CONTROL LINE PART, CONNECTOR ASSY, 1/4,ARRANGED FOR CONTINUOUS CONTROL LINE,
INCONEL 718</t>
  </si>
  <si>
    <t>H90025-5</t>
  </si>
  <si>
    <t>not sure where cost came from - stick with sell £5520 on EUK 1508560</t>
  </si>
  <si>
    <t>EUK 1727113</t>
  </si>
  <si>
    <t>A297731-1</t>
  </si>
  <si>
    <t xml:space="preserve">STAINLESS STEEL PIPE FITTING, STREET ELBOW, 6000 PSI MWP, 1/8 INCH FEMALE NPT X 1/8 INCH MALE NPT </t>
  </si>
  <si>
    <t>EUK 1508560</t>
  </si>
  <si>
    <t>A301115-129</t>
  </si>
  <si>
    <t>STUD W/ONE NUT, TAP END,PER VGS2.4.13, 1.875-8UNR-2A X 1.875-8UNR-2A, 10.625 LG, STUD 
MATERIAL PER ASTM A320 GR L7, NUT MATERIAL PER ASTM A194 GR2HM, COATING PER VGS6.3.1.3.1</t>
  </si>
  <si>
    <t xml:space="preserve">SWITCH,LIMIT,0.750 NPT,(OUTLET,INLET,EXHAUST), MS, PNEUMATICALLY OPERATED FOR RHA 60 AND 60 WLS HYDRAULIC ACTUATOR </t>
  </si>
  <si>
    <t>Q301584</t>
  </si>
  <si>
    <t>CAGE SEAL ASSY,MOS,S60,T280,FILLED PTFE W/ELGILOY SPRING SEAL RING,GLASS FILLED PEEK BACKUP RING,LUB-CARBON-PEEK BEARING RING,VIRGIN PEEK HAT RING, INCONEL 718 (UNS N07718) PER NACE MR0175 SPLIT RINGS 
(MIN ORDER QTY 5)</t>
  </si>
  <si>
    <t xml:space="preserve">STEM SEAL ASSY,MOS,S45,T160/T280,1-3/8 OD X 1 ID X 0.810 THK, JACKET AC102 (PTFE W/13 PERCENT CARBON,2 PERCENT GRAPHITE), W/ELGILOY SPRING AND PEEK BACKUP AND RETAINER RINGS </t>
  </si>
  <si>
    <t xml:space="preserve">SEAT,MOS,S60,T280,ASTM A182 F55 DUPLEX(UNS S32760) W/TC INSERT PSL3 NDE </t>
  </si>
  <si>
    <t xml:space="preserve">STEM,MOS,S60S,T280,ASTM A183 F55 DUPLEX (UNS S32760) AND TC TIP W/THREADED CONNECTION -50F PSL3 NDE </t>
  </si>
  <si>
    <t xml:space="preserve">FLOW CAGE,MOS,S60,T280,ASTM A182 F55 DUPLEX (UNS S32760) </t>
  </si>
  <si>
    <t xml:space="preserve"> use cost £194.10 sell £388.20</t>
  </si>
  <si>
    <t>Q301632</t>
  </si>
  <si>
    <t>FTG,GRS/VENT,1/2 NPT 10M SVC,316SS </t>
  </si>
  <si>
    <t>EUK 1692732</t>
  </si>
  <si>
    <t>195055-17</t>
  </si>
  <si>
    <t>EUK 1626361</t>
  </si>
  <si>
    <t>A301017-363</t>
  </si>
  <si>
    <t>SCREW, SOCKET HEAD CAP, .500-13 X 1.250 LG UNRC -3A, A320-L7, XYLAN COAT PER VGS 6.3.1.3.2, FULL CERTIFICATION AND TRACEABILITY REQUIRED</t>
  </si>
  <si>
    <t>195000-372</t>
  </si>
  <si>
    <t>195000-378</t>
  </si>
  <si>
    <t>O-RING, AS568A-372, 8.725 (NOM 8-3/4) ID, 0.210 (NOM 3/16) CS, MATERIAL PER VGS5.1010.1.1, NITRILE(NBR), 70 DURO A, API 6A, ISO 10423, API17D, PSL1-3</t>
  </si>
  <si>
    <t>O-RING, AS568A-376, 9.725 (NOM 9-3/4) ID, 0.210 (NOM 3/16) CS, MATERIAL PER VGS5.1010.1.1, NITRILE(NBR), 70 DURO A, API 6A, ISO 10423, API17D, PSL1-3</t>
  </si>
  <si>
    <t>O-RING, AS568A-378, 10.475 (NOM 10-1/2) ID, 0.210 (NOM 3/16) CS, MATERIAL PER VGS5.1010.1.1, NITRILE(NBR), 70 DURO A, API 6A, ISO 10423, API17D, PSL1-3</t>
  </si>
  <si>
    <t>CONTRACT PRICE</t>
  </si>
  <si>
    <t>LOCKDOWN RING,TOTAL,12.000-4 ACME-2G</t>
  </si>
  <si>
    <t>EUK 1566959</t>
  </si>
  <si>
    <t>195034-262</t>
  </si>
  <si>
    <t>195000-445</t>
  </si>
  <si>
    <t xml:space="preserve">SET SCREW, HEX SOCKET,.375-16UNRC-3A X 0.750 LG,CUP KNURL PT,MATL PER=ASTM F912,COAT PER=PLAIN - NOT COATED </t>
  </si>
  <si>
    <t xml:space="preserve">O-RING, AS568A-445, 7.975 (NOM 8) ID, 0.275 (NOM 1/4) CS, MATERIAL PER VGS5.1010.1.1, NITRILE (NBR), 70 DURO A, API 6A, ISO 10423, API17D, PSL1-3 </t>
  </si>
  <si>
    <t>EUK 1713426</t>
  </si>
  <si>
    <t xml:space="preserve">CHOKE/ACT,WG,MOS-T,S45L,T160,6 1500 6GR62 GALPERTI HUB X 6GR62 GALPERTI HUB, ASTM A182 F55
(UNS S32760) BODY,BONNET AND TRIM W/EIM ACTUATOR WITH/API PSL3 NDE AND TRACEABLE </t>
  </si>
  <si>
    <t>CAGE SEAL ASSY,MOS,S45,T160(ACCUSEAL NO. SK101901)</t>
  </si>
  <si>
    <t xml:space="preserve">STEM SEAL ASSY,MOS,S45,T160/T280,1-3/8 OD  X 1 ID </t>
  </si>
  <si>
    <t>ORING,2-157,.103 CS X 4.487 ID,NITRILE 70 DURO,MS5</t>
  </si>
  <si>
    <t>RING RETR,SMALLEY,WHM-150-INX F/1.500 OD X .050 TH</t>
  </si>
  <si>
    <t>SEAL,GS,M/GLAND,5.198 OD,VITON 90D SEAL TO FIT: 0 
MIN ORDER QTY 2</t>
  </si>
  <si>
    <t>SEAT,MOS,S45,T160,ASTM A182 F55,UNS S32760 W/TC,PS</t>
  </si>
  <si>
    <t xml:space="preserve">STEM,MOS,S45,T160 A182 GR-F55 (UNS S32760) DUPLEX </t>
  </si>
  <si>
    <t>FLOW CAGE,MOS,S45,T160,ASTM A182 F55,UNS S32760,XY</t>
  </si>
  <si>
    <t>CHOKE PART,MOS,SEAL RING,S45,INCONEL 718,COPPER  P</t>
  </si>
  <si>
    <t>EUK 1725353</t>
  </si>
  <si>
    <t>CASING HGR,MB-120,LOWER SLIP,12.750 X 9.625,LA</t>
  </si>
  <si>
    <t>PACKOFF,CWC, 13-3/8 X 9-5/8,W/O-RING SEAL ABOVE SCREW SHOULDER ARR. FOR
USE ABOVE SLIP HANGER,CS,NACE</t>
  </si>
  <si>
    <t>Q301647</t>
  </si>
  <si>
    <t>H133930-34</t>
  </si>
  <si>
    <t>VALVE PART,INJECTION FITTING,STYLE 300 CLAD,5/8-18UNF-2A THDS,W/1/8 LP
CONN,INCONEL 718,NACE,W/112 O-RING 70 DURO HNBR, 6-1/16 LG</t>
  </si>
  <si>
    <t xml:space="preserve">Q301630 </t>
  </si>
  <si>
    <t>PACKING,INJECTION,STICK, 1-1/2 X 7, GRAPHITE &amp; SILICONE
PER VGS5.4000.2.1</t>
  </si>
  <si>
    <t>Q301636</t>
  </si>
  <si>
    <t>BEARING,THRUST,TIMKEN,T144W, 2.6250 OD X 1.4470 ID X 0.766 WTH</t>
  </si>
  <si>
    <t>PACKING SET, 2.000 OD X 1.375 ID, C/W FLAT BACK PRESSURE RING AND
PRESSURE RINGS, INCLUDING RYTON WASHER AND TEFLON SPACER.</t>
  </si>
  <si>
    <t>VALVE PART,GRAYGATE,DRIVE BUSHING,TORQUE PLATE, 4-3/16 5M,C, 1-1/4-
6 ACME MOD CENT THD,AISI 660SS MOS2 CTD</t>
  </si>
  <si>
    <t>RING-SEAL,BNT, 6.438 ID, ,AISI 630 SS NACE,MOS2 CTD
(REPLACED PN 43971)</t>
  </si>
  <si>
    <t>PIN,GROOVE,TYPE D, .500 DIA X 1.250 LG,ALLOY STEEL NACE,HBW 237
MAX,75KSI MIN YIELD STRENGTH</t>
  </si>
  <si>
    <t>VALVE PART,GRAYGATE,STEM, , 4-3/16 5M,C, 1-1/4-6 ACME MOD CENT,AISI
410SS, 18 LG</t>
  </si>
  <si>
    <t>VALVE PART,GRAYGATE,BUSHING BEARING,STEM,MODEL C,RYTON</t>
  </si>
  <si>
    <t>VALVE PART,GRAYGATE,TORQUE PLT,DRIVE BUSHING, 4-1/2 X 3-1/2 X
1/4,C,AISI 630</t>
  </si>
  <si>
    <t>VALVE PART, GRAYGATE, ROD WIPER, BNT, 3.000 ID X 3.750 OD, 4-3/16-
3/5M.</t>
  </si>
  <si>
    <t>VALVE PART, GRAYGATE, ROD WIPER, STEM, 1.375 ID X 1.691 OD, 4-3/16-
3/5M</t>
  </si>
  <si>
    <t>Q301654</t>
  </si>
  <si>
    <t>SWITCH,LIMIT,0.750 NPT,(OUTLET,INLET,EXHAUST),MS,PNEUMATICALLY
OPERATED FOR RHA 60 AND 60 WLS HYDRAULIC ACTUATOR</t>
  </si>
  <si>
    <t>Q301656</t>
  </si>
  <si>
    <t>STUD W/ONE NUT, TAP END,PER VGS2.4.13, 1.250-8UNR-2A X 1.250-8UNR-2A,6.000 LG, STUD MATERIAL PER ASTM A193 GR B7, NUT MATERIAL PER ASTM A194 GR 2H, COATING PER VGS6.2.12.3, ASTM B633</t>
  </si>
  <si>
    <t>STUD W/ONE NUT, TAP END,PER VGS2.4.13, 1.500-8UNR-2A X 1.500-8UNR-2A,7.000 LG, STUD MATERIAL PER ASTM A193 GR B7, NUT MATERIAL PER ASTMA194 GR 2H, COATING PER VGS6.2.10.5</t>
  </si>
  <si>
    <t>STUD W/ONE NUT, TAP END,PER VGS2.4.13, 1.875-8UNR-2A X 1.875-8UNR-2A,10.625 LG, STUD MATERIAL PER ASTM A193 GR B7, NUT MATERIAL PER ASTM A194 GR 2H, COATING PER ASTM B633</t>
  </si>
  <si>
    <t>SEAL, NIPPLE, 7 OD X 5-1/8 ID X 3-3/8 LG, C/W TWO.275 CS 'O' RINGS, FOR USE WITH 5-1/8 5M &amp; 6.6M SPLIT TREES, 410SS,</t>
  </si>
  <si>
    <t>STUD W/ONE NUT, TAP END,PER VGS2.4.13, 1.375-8UNR-2A X 1.375-8UNR-2A,7.000 LG, STUD MATERIAL PER ASTM A193 GR B7, NUT MATERIAL PER ASTM A194 GR 2H, COATING PER VGS6.2.12.3, ASTM B633</t>
  </si>
  <si>
    <t>EUK 1726160</t>
  </si>
  <si>
    <t xml:space="preserve">SCREW,SOCKET HD CAP, 3/4-10UNRC-3A X 1-3/4 LG,A574 </t>
  </si>
  <si>
    <t>VALVE PART,GRAYGATE,PKG GLAND, D1.3,100K LA </t>
  </si>
  <si>
    <t xml:space="preserve">VALVE PART, GRAYGATE, BNT GLAND, D1.3, CARBON STEEL, MOLYBDENUM DISULFIDE COATED </t>
  </si>
  <si>
    <t xml:space="preserve">VALVE PART,GRAYGATE,STEM,MANUAL, 4-3/16 3/5M,D, 1-1/8-6 ACME LH MOD CENT THD,AISI 630SS NACE </t>
  </si>
  <si>
    <t xml:space="preserve">VALVE PART,GRAYGATE,STEM BUSHING,D1.3,NYLON MC901 </t>
  </si>
  <si>
    <t xml:space="preserve">PIN,DRIVE-LOK,A, 3/8 OD X 1-1/4 LG,316SS </t>
  </si>
  <si>
    <t xml:space="preserve">WASHER, 2.000 OD .812 ID .148 THK, .750 ASA TYPE A SERIES W,CS </t>
  </si>
  <si>
    <t xml:space="preserve">RING-SEAL,BNT, 7.750 ID, ,AISI 630 NACE MOS2 CTD </t>
  </si>
  <si>
    <t xml:space="preserve">STUD W/ONE NUT, TAP END,PER VGS2.4.13, 1.250-8UNR-2A X 1.250-8UNR-2A, 6.750 LG, STUD MATERIAL PER ASTM A193 GRB7M, NUT MATERIAL PERASTM A194 GR2HM, COATING PER VGS6.2.12.3, ASTM B633 </t>
  </si>
  <si>
    <t xml:space="preserve">VALVE PART,GRAYGATE,STEM,MANUAL, 5-3/16 5M,D, 1-1/4-6 ACME LH MOD CENT THD,AISI 630SS NACE </t>
  </si>
  <si>
    <t xml:space="preserve">ACTUATOR PART, GRAYSAFE, ACCY, VERTICAL POSITION INDICATOR ROD, RHA-60, STAINLESS STEEL </t>
  </si>
  <si>
    <t xml:space="preserve">CAP SCREW, HEX HEAD, .375-16UNRC-2A X 1.500 LG, MATL PER=SAE GR 5, COAT PER=ZINC </t>
  </si>
  <si>
    <t>MISCELLANEOUS,RETAINER RING, 1/4 SQ X 12-1/8 ID,FOR RHA-48,AISI 5160H</t>
  </si>
  <si>
    <t>PACKING PART,PRESSURE RING,POLYPAK SEAL, 4-3/4 OD X 4-1/4 ID</t>
  </si>
  <si>
    <t xml:space="preserve">PACKING PART,AMI, 3.000 OD X 2.250 ID X . LG,F/AMINE INHIBITOR SERVICE </t>
  </si>
  <si>
    <t xml:space="preserve">PACKING PART,AMI, 2.500 OD X 1.875 ID X 1.250 LG,F/AMINE INHIBITOR SERVICE </t>
  </si>
  <si>
    <t xml:space="preserve">WASHER, FLAT, .375 NOM, .406 ID X 1.000 OD X .083 THK, TYPE A, WIDE, CS </t>
  </si>
  <si>
    <t xml:space="preserve">RING-SNAP,TRUARC,5304-37, ,CS </t>
  </si>
  <si>
    <t xml:space="preserve">FLANGE,BLIND, 4-1/16 5M,W/SIZE 42 REC GRS,TYPE II LA PER GPS 840 </t>
  </si>
  <si>
    <t xml:space="preserve">ACTUATOR PART,GRAYSAFE,PISTON RETAINER RING,RHA-60 ,ARR FOR EUTECTIC MATERIAL RELEASE,LA </t>
  </si>
  <si>
    <t xml:space="preserve">VALVE PART,GRAYGATE STEM,ACTUATOR, 5-3/16 5M,D AISI 630SS NACE,ARR FOR RHA-60WLS, SPECIAL FOR 5/16WIRELINE SHEARING </t>
  </si>
  <si>
    <t xml:space="preserve">ACTUATOR PART, GRAYSAFE, EUTECTIC WASHER, 9.890 OD X 8.516 ID X .156 THK, MELTING TEMP 355 DEG F (177 DEG C)PER SPECIFICATION VGS5.646.1.2, RHA 60/60WLS </t>
  </si>
  <si>
    <t xml:space="preserve">VALVE PART,GRAYGATE BONNET,ACTUATOR, 5-3/16 5M,D, AISI 410SS, ARR FOR RHA 60,PER GPS 840 </t>
  </si>
  <si>
    <t xml:space="preserve">NAMEPLATE,WITH GE LOGO,316L SS </t>
  </si>
  <si>
    <t xml:space="preserve">O-RING, AS568A-119, 0.924 (NOM 15/16) ID, 0.103 (NOM 3/32) CS, MATERIAL PER VGS5.1010.1.1, NITRILE(NBR), 70 DURO A, API 6A, ISO 10423, API17D, PSL1-3 </t>
  </si>
  <si>
    <t>195000-277</t>
  </si>
  <si>
    <t>O-RING, AS568A-277, 11.484 (NOM 11-1/2) ID, 0.139 (NOM 1/8) CS, MATERIAL PER VGS5.1010.1.1, NITRILE (NBR), 70 DURO A, API 6A, ISO 10423, API17D, PSL1-3</t>
  </si>
  <si>
    <t>195000-279</t>
  </si>
  <si>
    <t xml:space="preserve">O-RING, AS568A-279, 12.984 (NOM 13) ID, 0.139 (NOM 1/8) CS, MATERIAL PER VGS5.1010.1.1, NITRILE (NBR) , 70 DURO A, API 6A, ISO 10423, API17D, PSL1-3 </t>
  </si>
  <si>
    <t>195000-280</t>
  </si>
  <si>
    <t xml:space="preserve">O-RING, AS568A-280, 13.984 (NOM 14) ID, 0.139 (NOM 1/8) CS, MATERIAL PER VGS5.1010.1.1, NITRILE (NBR) , 70 DURO A, API 6A, ISO 10423, API17D, PSL1-3 </t>
  </si>
  <si>
    <t>195000-438</t>
  </si>
  <si>
    <t>O-RING, AS568A-438, 6.225 (NOM 6-1/4) ID, 0.275 (NOM 1/4) CS, MATERIAL PER VGS5.1010.1.1, NITRILE (NBR), 70 DURO A, API 6A, ISO 10423, API17D, PSL1-3</t>
  </si>
  <si>
    <t xml:space="preserve">O-RING, AS568A-121, 1.049 (NOM 1-1/16) ID, 0.103 (NOM 3/32) CS, MATERIAL PER VGS5.1010.1.1, NITRILE (NBR), 70 DURO A, API 6A, ISO 10423, API17D, PSL1-3 </t>
  </si>
  <si>
    <t>O-RING, AS568A-206, 0.484 (NOM 1/2) ID, 0.139 (NOM 1/8) CS, MATERIAL PER VGS5.1010.1.1, NITRILE (NBR), 70 DURO A, API 6A, ISO 10423, API17D, PSL1-3</t>
  </si>
  <si>
    <t xml:space="preserve">O-RING, AS568A-262, 6.984 (NOM 7) ID, 0.139 (NOM 1/8) CS, MATERIAL PER VGS5.1010.1.1, NITRILE (NBR) , 70 DURO A, API 6A, ISO 10423, API17D, PSL1-3 </t>
  </si>
  <si>
    <t>195018-48</t>
  </si>
  <si>
    <t xml:space="preserve">SCREW,CAP,HEX HD, .375-16 X 1.250 LG,UNC -2A, GRADE 5,PARKERIZE &amp; ELECTROFILM 5306 PER VGS6.3.3 </t>
  </si>
  <si>
    <t>195026-87</t>
  </si>
  <si>
    <t xml:space="preserve">BOLT, HEX HEAD, SIZE 8-32UNRC -3A X 1.000 LG, MATL PER=VGS5.710.2.3, COAT PER=VGS6.3.14.1 </t>
  </si>
  <si>
    <t>PLUG,HEX HEAD, .250 MNPT, ASTM A105,DIMENSIONS PER ANSI B16.11 VETCO P/N</t>
  </si>
  <si>
    <t>195132-2</t>
  </si>
  <si>
    <t xml:space="preserve">COUPLING,1/2 ,1/8-27NPT </t>
  </si>
  <si>
    <t xml:space="preserve">O-RING BACKUP, .956 ID, .086 CS, NITRILE 90 DURO, PER VGS5.1210.1.1. </t>
  </si>
  <si>
    <t>O-RING BACKUP, 121, 1.081 ID, 0.086 CS, 90 DURO, PER VGS5.1210.1.1</t>
  </si>
  <si>
    <t>195344-38</t>
  </si>
  <si>
    <t>CAP SCREW, SOCKET HEAD,(1936 SERIES) 0.750-10UNRC-3A X 2.000 LG, MATL PER=ASTM A574, COAT PER=PLAIN -NOT COATED.THE HEAD DIAMETER IS 1.00 INCH</t>
  </si>
  <si>
    <t xml:space="preserve">RETAINING STRAP,TYPE EL-C WIRE TIES, 1.06-4.18 OD BUNDLE CAPACITY,NYLON </t>
  </si>
  <si>
    <t xml:space="preserve">STUD W/ONE NUT, TAP END,PER VGS2.4.13, 1.625-8UNR-2A X 1.625-8UNR-2A, 7.750 LG, STUD MATERIAL PER ASTM A193 GRB7M, NUT MATERIAL PER ASTM A194 GR2HM, COATING PER VGS6.2.12.3, ASTM B633 </t>
  </si>
  <si>
    <t xml:space="preserve">INJECTION FITTING,PLASTIC, 1/2 LP, 2/5M MODEL B,18-8 SS </t>
  </si>
  <si>
    <t>CHECK VALVE PART,GRAYCHEK,PART,BUMPER, , 3/16 DIA X 3/8 LG, NYLON CHECK VALVE PART, GRAYCHEK,PART,BUMPER</t>
  </si>
  <si>
    <t>RING-SEAL, BNT, 6.438 ID, 410SS, NACE CAD PLT</t>
  </si>
  <si>
    <t xml:space="preserve">STUD W/ONE NUT, TAP END,PER VGS2.4.13, 1.250-8UNR-2A X 1.250-8UNR-2A, 6.000 LG, STUD MATERIAL PER ASTM A193 GR B7, NUT MATERIAL PER ASTM A194 GR 2H, COATING PER VGS6.2.12.3, ASTM B633 </t>
  </si>
  <si>
    <t xml:space="preserve">NUT,HEX, .750-10,UNC -2B,A194-2H GRAY P/N </t>
  </si>
  <si>
    <t xml:space="preserve">CAP SCREW, SOCKET HEAD (1960 SERIES), .500-13UNRC-3A X 1.250 LG, MATL PER=ASTM A574, COAT PER=PLAIN - NOT COATED </t>
  </si>
  <si>
    <t xml:space="preserve">SPRING,COMP COIL, .812 OD X .135 WIRE, 3.125 LGTH, 13 ACTIVE,INCONEL X-750 </t>
  </si>
  <si>
    <t xml:space="preserve">BEARING,THRUST,TIMKEN,T144W, 2.6250 OD X 1.4470 ID X 0.766 WTH </t>
  </si>
  <si>
    <t xml:space="preserve">PACKING SET,STEM,D1.3,POLYPAK,CARBOX NITRILE COMPOUND #N4263,W/TEFLON SPACER </t>
  </si>
  <si>
    <t>A130874-1</t>
  </si>
  <si>
    <t xml:space="preserve">SWITCH PART, MANIFOLD BASE, PNEUMATIC, FOR RHA 48 
HYDRAULIC ACTUATOR </t>
  </si>
  <si>
    <t>A130876-1</t>
  </si>
  <si>
    <t xml:space="preserve">SWITCH PART, COVER SEAL, FOR RHA 48 HYDRAULIC ACTUATOR, BUNAN 70 DURO </t>
  </si>
  <si>
    <t xml:space="preserve">SWITCH PART, INDICATOR ROD, HORIZONTAL, FOR RHA 60WLS, HYDRAULIC ACTUATOR,CS </t>
  </si>
  <si>
    <t>A130880-1</t>
  </si>
  <si>
    <t xml:space="preserve">SWITCH PART, COVER, FOR RHA 48 HYDRAULIC ACTUATOR </t>
  </si>
  <si>
    <t>A130882-1</t>
  </si>
  <si>
    <t xml:space="preserve">SWITCH PART, CLAMPING PLATE, FOR LIMIT SWITCH RHA 48 &amp; RHA 60 HYDRAULIC ACTUATORS,CS </t>
  </si>
  <si>
    <t>A132282-10</t>
  </si>
  <si>
    <t>VALVE PART, GRAYGATE GATE, REV ACTING, 5-1/8, 5M, MODEL D, AISI 410SS, TUNGSTEN CARBIDE COATED</t>
  </si>
  <si>
    <t>A132282-11</t>
  </si>
  <si>
    <t xml:space="preserve">VALVE PART, GRAYGATE GATE, REV ACTING, 4-3/16 3000/5000 PSI MSP, MODEL D, AISI 410SS, TUNGSTEN CARBIDE COATED. </t>
  </si>
  <si>
    <t>A132282-12</t>
  </si>
  <si>
    <t xml:space="preserve">VALVE PART, GRAYGATE, GATE, REV ACTING, 5-1/8, 5M, MODEL D, 410SS, W/ TUNGSTEN CARBIDE COATED AND STELLITE SLOT 1/2, SPECIAL FOR 5/16 WLS SERVICE WITH 1/2 RADIUS IN BORE BTM </t>
  </si>
  <si>
    <t>A132282-8</t>
  </si>
  <si>
    <t xml:space="preserve">VALVE PART, GRAYGATE, GATE, MANUAL ASSEMBLY, 5-1/8, 5000 PSI MSP, MODEL D, 410SS NACE, TUNGSTEN CARBIDE COATED </t>
  </si>
  <si>
    <t xml:space="preserve">ACTUATOR PART, GRAYSAFE, PISTON, RHA 60 </t>
  </si>
  <si>
    <t>A133087-2</t>
  </si>
  <si>
    <t xml:space="preserve">ACTUATOR PART,GRAYSAFE,PISTON,RHA-48 </t>
  </si>
  <si>
    <t>A133088-3</t>
  </si>
  <si>
    <t xml:space="preserve">VALVE PART, D, BONNET ADAPTER RING, 5.187, 5000 PSI MWP, 14.000 ID, RHA-60 WLS ACTUATOR, NACE, 75K </t>
  </si>
  <si>
    <t>A300054-1</t>
  </si>
  <si>
    <t xml:space="preserve">VALVE, LIMIT, MINIATURE, MANUAL ACTUATED LIMIT, 1/8IN NPT PORT </t>
  </si>
  <si>
    <t xml:space="preserve">VALVE PART, GRAYGATE SEAT ASSY, 5-1/8, 5M, MODEL D, 410SS, TUNGSTEN CARBIDE COATED, ARR FOR TRUE ROUND CAVITY. </t>
  </si>
  <si>
    <t>A930257-8</t>
  </si>
  <si>
    <t xml:space="preserve">VALVE PART, GRAYGATE SEAT ASSY, 4-3/16, 5M, MODEL D, 410SS, TUNGSTEN CARBIDE COATED, ARR FOR TRUE ROUND CAVITY. </t>
  </si>
  <si>
    <t xml:space="preserve">VG-SEAL RING, 72,HIGH STRENGTH,17-4PH,PTFE CTD </t>
  </si>
  <si>
    <t xml:space="preserve">GREASE FITTING,PGI, 1/2 LP,AISI 1215 ZINC PLT, F/TEST/BLEEDER, PLASTIC/GREASE INJECTION,WITH EXTENDED THREAD </t>
  </si>
  <si>
    <t>H309662-1</t>
  </si>
  <si>
    <t xml:space="preserve">INJECTION FITTING PART, D, INSTRUCTION PLATE 18-8SS </t>
  </si>
  <si>
    <t>A930579-1</t>
  </si>
  <si>
    <t>CASING HGR PART,WE-HL,SEAL PLATE, 13-5/8 X 10-3/4,75K LOW ALLOY NACE,ARRANGED FOR 15000 PSI MSP TOP&amp; BOTTOM AND FOR SLIP SEGMENT HOLD DOWN</t>
  </si>
  <si>
    <t>195034-44</t>
  </si>
  <si>
    <t xml:space="preserve">SET SCREW, HEX SOCKET, .250-20UNRC-3A X 0.250 LG, CUP KNURL PT, MATL PER=ASTM F912, COAT PER=PLAIN -NOT COATED </t>
  </si>
  <si>
    <t>SCREW,CAP,SOCKET HD, .312-18 X 4.000 LG,UNRC-3A,A574,STANCOAT BLUEHUGHES P/N</t>
  </si>
  <si>
    <t>EUK 1733149</t>
  </si>
  <si>
    <t>201833-30</t>
  </si>
  <si>
    <t>A133194-1</t>
  </si>
  <si>
    <t>A133194-2</t>
  </si>
  <si>
    <t>A133194-3</t>
  </si>
  <si>
    <t>A133194-4</t>
  </si>
  <si>
    <t>H301005-45</t>
  </si>
  <si>
    <t>A301115-1012</t>
  </si>
  <si>
    <t xml:space="preserve">SEAL, T ,ROD, 2.750 OD 2.375 ID .188 CS VITON-SEAL/TEFLON-BACKUPS </t>
  </si>
  <si>
    <t>O-RING, AS568A-238, 3.484 (NOM 3-1/2) ID, 0.139 (NOM 1/8) CS, MATERIAL PER VGS5.1012.1.1, 
FLUOROELASTOMER, 75 DURO A, API 6A, API 17D, PSL1-3</t>
  </si>
  <si>
    <t xml:space="preserve">VALVE PART,VG-300,SHIM, 5.125, 10000 PSI MWP,CS, 0.015 THK,CH-55 ACTUATED </t>
  </si>
  <si>
    <t xml:space="preserve">VALVE PART,VG-300,SHIM, 5.125, 10000 PSI MWP,CS, 0.031 THK,CH-55 ACTUATED </t>
  </si>
  <si>
    <t xml:space="preserve">VALVE PART,VG-300,SHIM, 5.125, 10000 PSI MWP,CS, 0.062 THK,CH-55 ACTUATED </t>
  </si>
  <si>
    <t xml:space="preserve">VALVE PART,VG-300,SHIM, 5.125, 10000 PSI MWP,CS, 0.125 THK,CH-55 ACTUATED </t>
  </si>
  <si>
    <t>O-RING, AS568A-266, 7.984 (NOM 8) ID, 0.139 (NOM 1/8) CS, MATERIAL PER VGS5.1012.1.1, 
FLUOROELASTOMER, 75 DURO A, API 6A, API 17D, PSL1-3</t>
  </si>
  <si>
    <t>PACKING PART, WEAR RING, ROD STYLE, 2.631 OD X .119/.122 CS X .750 LG, ULTRACOMP CGT PEEK, SKIVE CUT</t>
  </si>
  <si>
    <t>STUD W/ONE NUT, TAP END,PER VGS2.4.13, 1.625-8UNR-2A X 1.625-8UNR-2A, 9.375 LG, STUD 
MATERIAL PER ASTM A320 GR L7, NUT MATERIAL PER ASTM A194 GR2HM, COATING PER VGS6.3.1.3.1</t>
  </si>
  <si>
    <t>EUK 1737255</t>
  </si>
  <si>
    <r>
      <t xml:space="preserve">O-RING, AS568A-027, 1.301 (NOM 1-5/16) ID, 0.070 (NOM 1/16) CS, MATERIAL PER VGS5.1010.1.1, NITRILE(NBR), </t>
    </r>
    <r>
      <rPr>
        <sz val="11"/>
        <color rgb="FFFF0000"/>
        <rFont val="Calibri"/>
        <family val="2"/>
        <scheme val="minor"/>
      </rPr>
      <t xml:space="preserve">90 DURO </t>
    </r>
    <r>
      <rPr>
        <sz val="11"/>
        <color theme="1"/>
        <rFont val="Calibri"/>
        <family val="2"/>
        <scheme val="minor"/>
      </rPr>
      <t>A, API 6A, ISO 10423, API17D, PSL1-3</t>
    </r>
  </si>
  <si>
    <t>195000-27 REF
hardness changed from 70 to 90 DURO</t>
  </si>
  <si>
    <t>D300032-2</t>
  </si>
  <si>
    <t>WASHER,BELLVILLE, 1.200 OD 0.787 ID .177 THK, .197 O/ALL HEIGHT,MATERIAL CARBON SPRING STEEL BELLVILLE SUPPLY</t>
  </si>
  <si>
    <t>A930584-1</t>
  </si>
  <si>
    <t>A930584-2</t>
  </si>
  <si>
    <t>A930584-3</t>
  </si>
  <si>
    <t xml:space="preserve">CASING HGR PART,ANTI EXTRUSION PLT,75K LA NACE,RR FOR 13-5/8 X 10-3/4 WE HGR FOR 10.884 TO 10.821 </t>
  </si>
  <si>
    <t xml:space="preserve">CASING HGR PART,ANTI EXTRUSION PLT,75K LA NACE, ARR FOR 13-5/8 X 10-3/4 WE HGR FOR 10.821 TO 10.758 </t>
  </si>
  <si>
    <t>CASING HGR PART,ANTI EXTRUSION PLT,75K LA NACE, ARR FOR 13-5/8 X 10-3/4 WE HGR FOR 10.758 TO 10.695</t>
  </si>
  <si>
    <t>H301004-1</t>
  </si>
  <si>
    <t>STUD W/ONE NUT, ALL THREAD,PER VGS2.4.11, .500-13UNRC-2A X 6.000 LG, STUD MATERIAL PER ASTM A193 GR B7, NUT MATERIAL PER ASTM A194 GR 2H, COATING PER VGS6.2.12.3, ASTM B633</t>
  </si>
  <si>
    <t>CASING HGR PART,W,SLIP ALIGNMENT PIN,   1/4 X  1/4X  1-3/4 LG,F/W, WC &amp; AC SLIPS</t>
  </si>
  <si>
    <t>Q301677</t>
  </si>
  <si>
    <t xml:space="preserve">EUK 1717528 </t>
  </si>
  <si>
    <t xml:space="preserve">BNT F/ACT ASSY,2200PE,7-1/16 3M FE,WG-P2607 ACT, 3.500 DIA STEM, 4R PKG, TS 7.75,EE-0,5 (6AV LU EE-0,5 PSL2 PR2) CLAD 625 BNT </t>
  </si>
  <si>
    <t xml:space="preserve">ACT,WG,PISTON,P2607 ACT,7-1/16 3M,2200PE,150 PSI WP,TS 7.75,W/RELIEF VLV 6A-P-AA PR2 </t>
  </si>
  <si>
    <t>Q301658</t>
  </si>
  <si>
    <t>A71670-2</t>
  </si>
  <si>
    <t>CONTROL LINE PART,BODY,C-77M MOD, 10M, 1/4,BOLT ON W/1/2 NPT CONN,TYPE III
410SS NACE</t>
  </si>
  <si>
    <t>GRAYLOC SEAL RING, 11, AISI 630,PTFE CTD</t>
  </si>
  <si>
    <t>HP NEEDLE VALVE KIT, NACE MR-01-75.</t>
  </si>
  <si>
    <t>SCREW,CAP,SOC. HEAD, 0.500 -13UNRC-3A X 4.000 LG,ASTM A320 GR.L7,
PHOSPHATE AND XYLAN COAT 1070 (HARDNESS RESTRICTION 34HRC MAX.)</t>
  </si>
  <si>
    <t>CONTROL LINE ASSY,CONTROL LINE BLOCK,BLANK,ARR FOR VG-SEAL SIZE 11
SEAL RING</t>
  </si>
  <si>
    <t>Q301665</t>
  </si>
  <si>
    <t>GREASE FITTING, GSP, 1/2 LP, 316SS NACE MR-01-75,FOR TEST/BLEEDER,
PLASTIC/GREASE INJECTION, WITH EXTENDED THREAD FOR WET AND
GAS SERVICE</t>
  </si>
  <si>
    <t xml:space="preserve">A72941-2   </t>
  </si>
  <si>
    <t xml:space="preserve">GRAYLOC SEAL RING, 42R5500T1094, ALLOY 718, TEFLON CTD </t>
  </si>
  <si>
    <t xml:space="preserve">GRAYLOC SEAL RING, 56,INCONEL X-750,TEFLON CTD,W/ SPECIAL RIB TOLERANCE </t>
  </si>
  <si>
    <t>Q301634</t>
  </si>
  <si>
    <t>Q301639</t>
  </si>
  <si>
    <t xml:space="preserve">GRAYLOC SEAL RING, 223, NACE, PTFE COATED </t>
  </si>
  <si>
    <t>0 5581101</t>
  </si>
  <si>
    <t xml:space="preserve">HUGHES RISER PURCH PART,PACKER,RI CPLG B,HUGHES 05581101 ,25.875ODX24.375IDX0.797 </t>
  </si>
  <si>
    <t>0 6765007</t>
  </si>
  <si>
    <t xml:space="preserve">HYDRAULIC FITTING PLUG, PRESSURE, HEX SOCKET, 1.000 NPTF, ALLOY STEEL, FLUSH TYPE. </t>
  </si>
  <si>
    <t>A300050-143</t>
  </si>
  <si>
    <t xml:space="preserve">STUD,2.000- 8UN,13.500,ASTM A-320 GR L7,CHAMFER EACH END,CAD PLATE PER DCS 013 THEN XYLAN 1070 (BLUE) </t>
  </si>
  <si>
    <t>A300047-9</t>
  </si>
  <si>
    <t xml:space="preserve">NUT, HX, HVY, 2.000-8UN, ASTM A194 GR 2H, CAD PLATE PER DCS 013 THEN XYLAN 1070 (BLUE)  </t>
  </si>
  <si>
    <t>0 4584801</t>
  </si>
  <si>
    <t xml:space="preserve">VULCANISED O-RING, SPECIAL, 32.250 ID X .500 CS, NEOPRENE 80 DURO </t>
  </si>
  <si>
    <t>199106-46</t>
  </si>
  <si>
    <t xml:space="preserve">RING GASKET,R-61,AISI 304 STAINLESS STEEL </t>
  </si>
  <si>
    <t>A300049-257</t>
  </si>
  <si>
    <t xml:space="preserve">STUD,1.125 - 8UN, 6.500 ,ASTM A-320 GR L7,CHAMFER EACH END,CAD PLATE PER DCS 013 THEN XYLAN 1070 (BLUE) 
</t>
  </si>
  <si>
    <t>A300047-2</t>
  </si>
  <si>
    <t xml:space="preserve">NUT, HX, HVY, 1.125-8UN, ASTM A194 GR 2H, CAD PLATE PER DCS 013 THEN XYLAN 1070 (BLUE) </t>
  </si>
  <si>
    <t>199106-36</t>
  </si>
  <si>
    <t xml:space="preserve">GASKET,RING TYPE R R-95 AISI 304 STAINLESS STEEL </t>
  </si>
  <si>
    <t>A300698-1</t>
  </si>
  <si>
    <t xml:space="preserve">O-RING, MOULDED, 19.563 ID, .500 CS, VGS5.1012.1.3 90 DURO A, FLUOROELASTOMER (FKM) </t>
  </si>
  <si>
    <t>A301077-992</t>
  </si>
  <si>
    <t>SCREW, CAP, HEX HD,2.000-8UNR X 11.000 LG,MATERIAL PER ASTM A320 GR L7,PHOSPHATE COAT THEN XYLAN COAT 1070 (GREEN)PER VGS 6.3.1.3.1 (HARDNESS RESTRICTION 34HRC MAX.)</t>
  </si>
  <si>
    <t>H300662-8</t>
  </si>
  <si>
    <t xml:space="preserve">O-RING,CORD, .500 CS,BUNA N,70 DUROMETER </t>
  </si>
  <si>
    <t>A300049-265</t>
  </si>
  <si>
    <t xml:space="preserve">STUD,1.125- 8NC, 7.500,ASTM A-320 GR L7,CHAMFER EACH END,CAD PLATE PER DCS 013 THEN XYLAN 1070 (BLUE) </t>
  </si>
  <si>
    <t>195001-428</t>
  </si>
  <si>
    <t xml:space="preserve">O-RING,5-913,13.850 ID X .275 CS,BUNA N,70 DURO </t>
  </si>
  <si>
    <t>A20096-2</t>
  </si>
  <si>
    <t xml:space="preserve">O-RING, 17.430 ID X .139, 70 DURO </t>
  </si>
  <si>
    <t>A20080-2</t>
  </si>
  <si>
    <t xml:space="preserve">SEAL, POLYPAK-B, 15.255 OD X 13.856 ID X 1.375 DEEP.MATERIAL - 70 DURO NITRILE. </t>
  </si>
  <si>
    <t>195000-213</t>
  </si>
  <si>
    <t xml:space="preserve">O-RING, AS568A-213, 0.921 (NOM 15/16) ID, 0.139 (NOM 1/8) CS, MATERIAL PER VGS5.1010.1.1, NITRILE (NBR), 70 DURO A, API 6A, ISO 10423, API17D, PSL1-3 </t>
  </si>
  <si>
    <t>195000-133</t>
  </si>
  <si>
    <t xml:space="preserve">O-RING, AS568A-133, 1.799 (NOM 1-13/16) ID, 0.103 (NOM 3/32) CS, MATERIAL PER VGS5.1010.1.1, NITRILE(NBR), 70 DURO A, API 6A, ISO 10423, API17D, PSL1-3 </t>
  </si>
  <si>
    <t xml:space="preserve">RING-JUNK, , 1-23/32 OD X 1-9/32 ID X 1/4 LG,LA NACE </t>
  </si>
  <si>
    <t xml:space="preserve">PACKING SET,JOHNS-MANVILLE,UNEEPAC, 1-3/4 OD X 1-1/4 ID,PRESS RING &amp; FLAT BACK RING STYLE 413,W/RYTON NON EXTRUSION RING </t>
  </si>
  <si>
    <t xml:space="preserve">PACKING PART,NON-EXTRUSION RING, 1-3/4 OD X 1-1/4 ID X 0.188 THK,RYTON </t>
  </si>
  <si>
    <t>200008-109</t>
  </si>
  <si>
    <t xml:space="preserve">O-RING,SPECIAL, 31.687 OD X .275 CS,NITRILE, 70 DURO,SPLICED AND VULCANIZED,CUT LENGTH OF EXTRUDED STOCK IS 72.06 +/-.13 INCHES </t>
  </si>
  <si>
    <t xml:space="preserve">STUD W/ONE NUT, TAP END,PER VGS2.4.13, .875-9UNRC-2A X .875-9UNRC-2A, 4.500 LG, STUD MATERIAL PER ASTM A193 GR B7, NUT MATERIAL PER ASTM A194 GR 2H, COATING PER VGS6.2.12.3, ASTM B633 </t>
  </si>
  <si>
    <t xml:space="preserve">STUD W/TWO SPH NUTS, ALL THREAD,PER VGS2.4.11, 1.625-8UNR-2A X 14.125 LG, STUD MATERIAL PER ASTM A193 GR B7, NUT MATERIAL PER ASTM A194 GR 2H, COATING PER VGS6.2.12.3, ASTM B633 </t>
  </si>
  <si>
    <t xml:space="preserve">
 33.34 </t>
  </si>
  <si>
    <t>A930478-1</t>
  </si>
  <si>
    <t xml:space="preserve">ACTUATOR PART, CH-38, LINEAR TRANSDUCER STEM, MAGNET HOUSING </t>
  </si>
  <si>
    <t>A954475-1</t>
  </si>
  <si>
    <t xml:space="preserve">ACTUATOR PART,POSITION INDICATOR ASSY,3/4 BSP CONN,15.88MM DIAM SHAFT X 75MM STROKE, C/W MAGNET &amp; RETAINER RING &amp; SEAL RING </t>
  </si>
  <si>
    <t>Q301664</t>
  </si>
  <si>
    <t>Q301671</t>
  </si>
  <si>
    <t>VALVE PART,SEAT, 4-1/8 5000 PSI MSP, VG-300,410SS NACE,WITH TUNGSTEN
CARBIDE COATING</t>
  </si>
  <si>
    <t>Q301545</t>
  </si>
  <si>
    <t>Q301681</t>
  </si>
  <si>
    <t>H219414-1</t>
  </si>
  <si>
    <t xml:space="preserve">VALVE PART,GATE,REV ACTING, 5-1/8 6500 PSI MSP,
MODEL VG-300SNS,SPLIT,105K 630SS NACE,CARBIDE CTD,
SPECIAL THICKNESS,ARR F/LOW PRESSURE GAS TEST,
W/IMPACTS @ -75 DEG F (20/14)
</t>
  </si>
  <si>
    <t>PO 4520815690 - CONTRACT PRICE</t>
  </si>
  <si>
    <t xml:space="preserve">A938064-1 </t>
  </si>
  <si>
    <t xml:space="preserve">PRESSURISATION LOOP, WELDMENT, A/F 5-1/8" 5M SURFACE TREE. </t>
  </si>
  <si>
    <t>EUK 1722994</t>
  </si>
  <si>
    <t xml:space="preserve">REF - A949382-7C26 </t>
  </si>
  <si>
    <r>
      <t xml:space="preserve">TREE, SURFACE, 2-1-3, 5-1/8 12M MWP, 18-3/4 10M (UPRATED TO 12M) NT-2 BOX 6FB BOTTOM WITH GRAYLOC 12M CONNECTION TUBING BONNET ARR F/ 64 AND 5-1/4 D SEAL.
</t>
    </r>
    <r>
      <rPr>
        <b/>
        <sz val="11"/>
        <color rgb="FF0070C0"/>
        <rFont val="Arial"/>
        <family val="2"/>
      </rPr>
      <t>(TOP ASSY ONLY)
ICB (INDEPENDENT CERTIFYING BODY) CHARGES WILL BE INVOICED AT ACTUAL DOCUMENTED COST +10%.</t>
    </r>
  </si>
  <si>
    <t xml:space="preserve">A949130-3C26 </t>
  </si>
  <si>
    <t xml:space="preserve">TUBING HEAD UNIT, 13-5/8 CWCT BOWL, 18-3/4 10M NT2BOX BTM (UPRATED TO 12M) X 18-3/4 10M NT2 PIN TOP (UPRATED TO 12M). INACTIVE OUTLET WITH BLIND FLANGE AND GAUGE COCK, VR (SOLID). ACTIVE OUTLET W/ONE 2-1/16 12M VG-300FR VALVE AND ONE 2-1/16 12MVG-300FR VALVE C/W B20 CONNECTION PACSON DBB VALVEW/GAUGE COCK AND GAUGE. WITH FLANGE HEAT SHIELD ASSEMBLIES. FIVE CONTROL LINE EXITS W/DBB ISOLATION VALVES (SHIPPED WITH C77 BLANKS FITTED).  </t>
  </si>
  <si>
    <t xml:space="preserve">A949235-8C26 </t>
  </si>
  <si>
    <t xml:space="preserve">TUBING HGR SHIPPING ASSY, CWCT-NT, 13-5/8 X 5-1/2.5-1/2 23 LBS/FT TENARISHYDRIL BLUE BOX BTM HANGERWITH 5-1/2 23 LB/FT TENARISHYDRIL BLUE PUP JOINTS. </t>
  </si>
  <si>
    <t>Initial Report - VGS 6.8.0.4 (Gates)</t>
  </si>
  <si>
    <t>Initial Report - VGS 6.8.0.4 (Seats)</t>
  </si>
  <si>
    <t>Q301680</t>
  </si>
  <si>
    <t xml:space="preserve">TECHLOK SEAL RING, SIZE 25, ALLOY 718, NACE, MOS2 COATED </t>
  </si>
  <si>
    <t>Q301589 Rev 01</t>
  </si>
  <si>
    <t>Q301687 Rev 01</t>
  </si>
  <si>
    <t>O-RING,AS568A-112, 0.487 ID, 0.103 CS, HNBR, 70 DURO</t>
  </si>
  <si>
    <t>TOOL-SWE, SERVICE TOOL, BUSHING, REDUCING, 1/2 NPT BOX, 1/8 NPT PIN</t>
  </si>
  <si>
    <t>A300168-1</t>
  </si>
  <si>
    <t>GREASE,SUPPLIED IN 50 KG. DRUMS,DRUMS TO BE WHITE AND MARKEDAS FOLLOWS:VETCO GRAY (LOGO),CM VALVE COMPOUND,VG P/N A300168-1</t>
  </si>
  <si>
    <t xml:space="preserve">SEAL, D, DBL TAPERED, 5.25 BORE, ALLOY 725 NACE. </t>
  </si>
  <si>
    <t>H90242-8</t>
  </si>
  <si>
    <t xml:space="preserve">GRAYLOC SEAL RING, 64, HIGH STRENGTH, ALLOY 725 NACE </t>
  </si>
  <si>
    <t>EUK 1738919</t>
  </si>
  <si>
    <t>TUBING HEAD UNITISATION, 13-5/8 15M NT2 BOX BTM X 13-5/8 15M NT2 BOX TOP, C/W TWO 2-1/16 15M
STUDDED OUTLETS W/VR PREP, FOUR OFF CONTROL PORTS 2 W/BLIND BODY, 400F MAX TEMP SERVICE</t>
  </si>
  <si>
    <t>KIT, ANNULUS UPGRADE, A SECTION, VG-300,2-1/16, 5000 PSI MWP, EE TRIM</t>
  </si>
  <si>
    <t>KIT, ANNULUS UPGRADE, B SECTION, VG-300,2-1/16, 10000 PSI MWP, EE TRIM</t>
  </si>
  <si>
    <t>EUK 1738914</t>
  </si>
  <si>
    <t>EUK 1590411</t>
  </si>
  <si>
    <t>D70419-5C41 REF</t>
  </si>
  <si>
    <t>TUBING HGR,NT-MS, 13-5/8 X 5-1/2,OFFSET, 5000 PSI MWP, 5-1/2 17 TENARIS BLUE BOX BTM, 6.000-4TPI RH STUB ACME PIN TOP,  1 PIECE HGR, 120K 718, ARR FOR TWO 1/4 CONTROL LINES ARR WITH TYPE K BPV PREP</t>
  </si>
  <si>
    <t>engineering to be added on too</t>
  </si>
  <si>
    <t xml:space="preserve">O-RING,AS568A-112, 0.487 ID, 0.103 CS, HNBR, 70 
DURO </t>
  </si>
  <si>
    <t>Q301720</t>
  </si>
  <si>
    <t>O Ring</t>
  </si>
  <si>
    <t>EUK 1744652</t>
  </si>
  <si>
    <t>Discount applied for 2 off</t>
  </si>
  <si>
    <t>TBGHD,WG,T-S4-PP,20-3/4 3M X 18-5/8,W/2 2-1/16 5M FP,W/TWO 1/2 LP ANNULAR TEST PORTS AND 31.500-2 STUB ACME-THD,W/37.25 ADJ BASEPLATE,W/4 RETAINER LUGS FOR 30 CONDUCTOR,6A-PU-AA-1-2</t>
  </si>
  <si>
    <t>EUK 1731886</t>
  </si>
  <si>
    <t>VLV/ACT,WG,2200,2-1/16 10M FE HH-NL (6AV PU HH-NL PSL3G PR2) BI-DIRECTIONAL API 6FA W/BARBER HYDRAULIC ACT RA-3-11 HARDFACE TRIM</t>
  </si>
  <si>
    <t>LIMIT SWITCH MOUNTING SUB-ASSY,C/W ARO-224 SWITCH, TOP MOUNT,RA-3 ACT</t>
  </si>
  <si>
    <t>Budgetary price</t>
  </si>
  <si>
    <t>DON’T USE THESE PRICES - SEE ROW 2087</t>
  </si>
  <si>
    <t>ALWAYS CHECK CONTRACT AS SOME SPARES ARE LISTED WITHIN IT</t>
  </si>
  <si>
    <t>A71709-2</t>
  </si>
  <si>
    <t>A71710-1</t>
  </si>
  <si>
    <t>201510-118</t>
  </si>
  <si>
    <t>193474-210</t>
  </si>
  <si>
    <t>A300538-18</t>
  </si>
  <si>
    <t>tbc</t>
  </si>
  <si>
    <t>A70860-3</t>
  </si>
  <si>
    <t>A70860-8</t>
  </si>
  <si>
    <t>H300150-8</t>
  </si>
  <si>
    <t>A300804-35</t>
  </si>
  <si>
    <t>A101875-2</t>
  </si>
  <si>
    <t>195000-454</t>
  </si>
  <si>
    <t>A604023-23</t>
  </si>
  <si>
    <t>A108645-3</t>
  </si>
  <si>
    <t xml:space="preserve">CAP SCREW, LOW SOCKET HEAD,.500-13UNRC-2A X 1.000LG,MATL PER=VGS5.710.2 NON STD COAT,COAT PER=VGS6.3.3 </t>
  </si>
  <si>
    <t xml:space="preserve">CONTROL LINE PART,GLAND ,SPECIAL, , 1/4 OD, ,410 SS NACE,ARR FOR C-77M SEAL </t>
  </si>
  <si>
    <t xml:space="preserve">CONTROL LINE PART,NIPPLE,SPECIAL, , 1/4 OD, ,410 SS NACE,ARR FOR C-77M </t>
  </si>
  <si>
    <t xml:space="preserve">O-RING,MOULDED,#118, 0.875 ID, 0.103 CS,TEFLON, TOLERANCE PER AS-568A </t>
  </si>
  <si>
    <t xml:space="preserve">O-RING, AS568A-210, 0.734 (NOM 3/4) ID, 0.139 (NOM1/8) CS, MATERIAL PER VGS5.1012.1.1, FLUOROELASTOMER, 75 DURO A, API 6A, API 17D, PSL1-3 </t>
  </si>
  <si>
    <t xml:space="preserve">RING GASKET, API BX169, ALLOY 825 NACE, PER VGS 5.830.1 (REF S816.13.06) </t>
  </si>
  <si>
    <t>14" NB Ansi Gasket</t>
  </si>
  <si>
    <t>1 1/8" x 7" long c/w nuts</t>
  </si>
  <si>
    <t>1 1/8" x 6 long c/w with nuts</t>
  </si>
  <si>
    <t xml:space="preserve">CONTROL LINE PART,C-77,BODY, 0.250 NOM,LA,BOLT ON BLANKING CAP,A/F 9/16 BY 3/16 HP AUTOCLAVE </t>
  </si>
  <si>
    <t>CONTROL LINE PART, C-77, BODY, 0.250 NOM,LA BOLT ON BLANKING CAP, A/F 9/16 BY 3/16 HP AUTOCLAVE</t>
  </si>
  <si>
    <t xml:space="preserve">GAUGE,PRESSURE, , 15M W/4- 1/2 FACE,THD 9/16 X 3/16 HP MALE API TYPE III W/K-500 MONEL STEM &amp; BOURDON TUBE &amp; PLASTIC FACE,(NACE MR-01-75) </t>
  </si>
  <si>
    <t xml:space="preserve">INJECTION FITTING, PLUG, 9/16, ASTM A276 NACE. </t>
  </si>
  <si>
    <t xml:space="preserve">INJECTION FITTING,CONED GLAND, 9/16, ASTM A276 316SS NACE </t>
  </si>
  <si>
    <t xml:space="preserve">AUTOCLAVE PLUG, 9/16 TUBE, INC718, NACE </t>
  </si>
  <si>
    <t xml:space="preserve">ADAPTER BODY, C77 CONTROL LINE EXIT x 2-1/16 10K API, BX-152 FLANGE ,80K LA NACE,INCONEL RING GROOVE </t>
  </si>
  <si>
    <t xml:space="preserve">SYSTEM ASSY,SURFACE,AHL SCOTT, X-OVER KIT,2.1/16" 10M, THERMALOK 20 X BX 152 </t>
  </si>
  <si>
    <t>Swagelok Silver Goop
(Swagelok part number - MS-TL-SGC)</t>
  </si>
  <si>
    <t xml:space="preserve">TOOL-SWE, SPRING LOADED SHEAR PIN CARTRIDGE,ORIENTATION KEY. </t>
  </si>
  <si>
    <t>SWITCH,LIMIT,0.750 NPT,(OUTLET,INLET,EXHAUST),MS, PNEUMATICALLY OPERATED FOR RHA 60 AND 60 WLS 
HYDRAULIC ACTUATOR</t>
  </si>
  <si>
    <t xml:space="preserve">WASHER, FLAT, .375 NOM, .406 ID X 1.000 OD X  .083 THK, TYPE A, WIDE, CS </t>
  </si>
  <si>
    <t xml:space="preserve">O-RING, AS568A-206, 0.484 (NOM 1/2) ID, 0.139 (NOM 1/8) CS, MATERIAL PER VGS5.1010.2.3, PEROXIDE 
CURED NITRILE, 90 DURO A, API 6A, API 17D, PSL1-3 </t>
  </si>
  <si>
    <t xml:space="preserve">ACTUATOR PART, GRAYSAFE, EUTECTIC WASHER, 9.890 OD X 8.516 ID X .156 THK, MELTING TEMP 355 DEG F (177DEG C)PER SPECIFICATION VGS5.646.1.2, RHA 60/60WLS </t>
  </si>
  <si>
    <t xml:space="preserve">O-RING, AS568A-262, 6.984 (NOM 7) ID, 0.139 (NOM 1/8) CS, MATERIAL PER VGS5.1010.2.3, PEROXIDE 
CURED NITRILE, 90 DURO A, API 6A, API 17D, PSL1-3 </t>
  </si>
  <si>
    <t xml:space="preserve">O-RING, AS568A-269, 8.734 (NOM 8-3/4) ID, 0.139 (NOM 1/8) CS, MATERIAL PER VGS5.1010.1.1, NITRILE 
(NBR), 70 DURO A, API 6A, ISO 10423, API17D, PSL1-3 </t>
  </si>
  <si>
    <t>EUK 1744212</t>
  </si>
  <si>
    <t xml:space="preserve">EUK 1735742 </t>
  </si>
  <si>
    <t>H134011-9-SRP</t>
  </si>
  <si>
    <t>SRP LIST FOR CHEVRON ALBA, OPTION 2 UPGRADE KIT, VALVE, API FLG,  2-1/16  5000 PSI MSP, VG-300SFRNS, 2-1/16  5000 PSI FLANGE ENDS, W/ONE FLG A/F T-SEAL AND R-24 RING GROOVE, OTHER FLG A/FR-24 RING GROOVE ONLY, GRAYCLAD(EXCEPT CAVITY), COMPLETE WITH SPECIAL IMPACT TESTS FOR BODY, BONNET, AND STEM, LOW PRESSURE AIR/GAS SEAT TEST REPORTS AND CHARTS, AND CAVITY RELIEF VALVE CALIBRATION TEST CHARTS</t>
  </si>
  <si>
    <t>H134703-1</t>
  </si>
  <si>
    <t xml:space="preserve">VALVE,API SCREWED, 2-1/16 5000 PSI MSP,VG-200S, 2 API LP SCREWED ENDS,DD-1 TRIM </t>
  </si>
  <si>
    <t>TOOL-SWE PART, MS-1 RUNNING AND RETRIEVAL TOOL, LOCKNUT</t>
  </si>
  <si>
    <t>A300172-203</t>
  </si>
  <si>
    <t>ADAPTER, NO.4 (7/16-20) MALE MJIC X 0.500 MALE NPT, 10000 PSI, 316SS</t>
  </si>
  <si>
    <t xml:space="preserve">TOOL-SWE PART,MS1 RUNNING &amp; RETRIEVAL TOOL,  .625-11UNC CAP SCREW,ARR FOR KEYWAY SLOT </t>
  </si>
  <si>
    <t>NIPPLE, DBL PIN SUB, 1/2-14 NPT PIN X 6.300 LG,AISI 4140, 1/4 THRU BORE</t>
  </si>
  <si>
    <t>EUK 1707366</t>
  </si>
  <si>
    <t>199537-46</t>
  </si>
  <si>
    <t>PLUG,HEX SOCKET HEAD,  .750  MNPTF (DRYSEAL), ALLOY STEEL,ELECTROFILM COATED VETCO P/N</t>
  </si>
  <si>
    <t xml:space="preserve">87764-5 </t>
  </si>
  <si>
    <t>NAME PLATE, 4IN X 6-1/8IN, 16 GAUGE THK</t>
  </si>
  <si>
    <t>DRIVE SCREW, ROUND HEAD,DRIVE-U SIZE 2  X 0.250  LG,MATL PER=18-8,COAT PER=PLAIN - NOT COATED</t>
  </si>
  <si>
    <t>H72386-16</t>
  </si>
  <si>
    <t>ADAPTER PART,DRILLING,BUSHING, FOR 13-5/8 500027.75 OD NT-2 , 3-8UN-2A PIN X 1-1/2-8UN-2B BOX
THREADS,FOR USE WITH SPIROLOX RETAINER RING, 75K NACE</t>
  </si>
  <si>
    <t>RING-SNAP,SPIROLOX,INT,RRN-350, 3.736 DIA X .111 THK, 302 SS</t>
  </si>
  <si>
    <t>H72386-32</t>
  </si>
  <si>
    <t>ADAPTER PART, DRILLING, BUSHING, FOR 13-5/8 15000 NT-2, 3-8UN-2A PIN X 1-1/2-8UN-2B BOX THREADS, FOR USE WITH SPIROLOX RETAINER RING</t>
  </si>
  <si>
    <t>A71916-2</t>
  </si>
  <si>
    <t>WELLHEAD HSG PART, ACTUATING SCREW, NT-2, 1-1/2-8UN-2A THREAD W/3/4 INTERNAL HEX,3.500 LG</t>
  </si>
  <si>
    <t>A300049-721</t>
  </si>
  <si>
    <t>STUD,1.625- 8UN, 8.000,ASTM A-320 GR L7,CHAMFER  EACH END,CAD PLATE PER DCS 013 THEN XYLAN 1070  (BLUE)</t>
  </si>
  <si>
    <t>A300047-6</t>
  </si>
  <si>
    <t>NUT, HX, HVY, 1.625-8UN, ASTM A194 GR 2H, CAD  PLATE PER DCS 013 THEN XYLAN 1070 (BLUE)</t>
  </si>
  <si>
    <t>200668-25</t>
  </si>
  <si>
    <t>CAP SCREW, LOW SOCKET HEAD, .500-13UNRC-2A X 1.250 LG, MATL PER=VGS5.710.3, COAT PER=VGS6.3.1.3.1</t>
  </si>
  <si>
    <t>Q301721</t>
  </si>
  <si>
    <t>482073-2</t>
  </si>
  <si>
    <t>CLAMPLOK SEAL RING SIZE 014 - MODIFIED RIB), DRAWING NO 482073 
REV SCS005 HOLD FOR EEC</t>
  </si>
  <si>
    <t>200752-116</t>
  </si>
  <si>
    <t>PLUG, HEX HEAD, 1.000 NPT MALE, 316SS, 10000 PSI, UNCOATED</t>
  </si>
  <si>
    <t xml:space="preserve">A133673-1 </t>
  </si>
  <si>
    <t xml:space="preserve">Q301727 </t>
  </si>
  <si>
    <t>800903PC</t>
  </si>
  <si>
    <t>83-000-228-86</t>
  </si>
  <si>
    <t>83-000-236-86</t>
  </si>
  <si>
    <t>40402-02</t>
  </si>
  <si>
    <t>TOP SHAFT,WG-P26 ACT,17.00 LG,17-4PH</t>
  </si>
  <si>
    <t xml:space="preserve">SEAL,U-CUP,25.750 ID X 26.500 OD X .375 W/85 NITRILE,HI-TECH PN HU2575026500 </t>
  </si>
  <si>
    <t xml:space="preserve">ORING,2-327,.210 CS X 1.725 ID,NITRILE 70 DURO, MS522-06 </t>
  </si>
  <si>
    <t xml:space="preserve">ORING,2-228,.139 CS X 2.234 ID,NITRILE 70 DURO,MS 522-06 </t>
  </si>
  <si>
    <t xml:space="preserve">ORING,2-236,.139 CS X 3.234 ID,NITRILE 70 DURO, MS522-06 </t>
  </si>
  <si>
    <t xml:space="preserve">ORING,2-475,.275 CS X 25.940 ID,NITRILE 70 DURO, MS-522-06 </t>
  </si>
  <si>
    <t xml:space="preserve">BNT GASKET,2200,7-1/16 2/5M AISI 316SS SOLUTION ANNEALED HRB 83 MAX C OF C </t>
  </si>
  <si>
    <t xml:space="preserve">GATE ASSY,2200T,7-1/16 5M (7.06 BORE) 17-4PH HFTC PSL3 F/BALANCE STEM,DBL BNT VLV </t>
  </si>
  <si>
    <t xml:space="preserve">SEAT,2200,7-1/16 5M (7.06 BORE) 17-4PH HFTC PSL3 </t>
  </si>
  <si>
    <t>FACE SEAL,HELICAL SPRG,7.56 ID X .185 BASE THK X .210 RADIAL WIDTH,20M SERVICE,VIRGIN PEEK SHELL, ELGILOY SPRING .139 OD X .060 WIDE X .005 THK</t>
  </si>
  <si>
    <t xml:space="preserve">FTG, GRS/VENT, 1/2 NPT, 10M SVC, 4140 NACE -50F </t>
  </si>
  <si>
    <t>PKG,STEM,2200,2-1/2 OD X 1-3/4 ID COMP SET,2/20M,TEMP CLASS K (-75/+180F) AND TEMP CLASS PX -20/+350F),JACKET AC103N (PTFE W/15 PERCENT GLASS 5 PERCENT MOLY) W/ELGILOY SPRING, 1ST VEE RING AC102 (PTFE W/13 PERCENT CARBON,2 PERCENT GRAPHITE), 2ND VEE RING AC110 (PTFE W/15 PERCENT RYTON) ,PEEK BACKUP</t>
  </si>
  <si>
    <t xml:space="preserve">BEARING,THRUST,BALL,5.512 ID X 7.087 OD X 1.221 HEIGHT,ANDREWS 51128,F/7-1/16 10M BS VLV </t>
  </si>
  <si>
    <t>VALVE PART,SHEAR PIN,VG-300, 7/8 STEM, .187 OD,LOW ALLOY OR CS, YIELD STR(48,000-70,000),ULT TENSILE (MIN. 65,000)</t>
  </si>
  <si>
    <t>Q301756</t>
  </si>
  <si>
    <t>Q301734</t>
  </si>
  <si>
    <t xml:space="preserve"> A72557-1
</t>
  </si>
  <si>
    <t xml:space="preserve">PLUG,BLANKING,TUBING HANGER ELECTRICAL PENETRATOR,FOR TEMPORARY SUSPENSION,TO FIT TBG HGR PART NO A70212-1 </t>
  </si>
  <si>
    <t xml:space="preserve">TOOL-SWE, SERVICE TOOL, BUSHING, REDUCING, 1/2 NPT BOX, 1/8 NPT PIN </t>
  </si>
  <si>
    <t>Q301699</t>
  </si>
  <si>
    <t>Q301695</t>
  </si>
  <si>
    <t>Q301697</t>
  </si>
  <si>
    <t xml:space="preserve">GREASE,SUPPLIED IN 50 KG. DRUMS,DRUMS TO BE WHITE AND MARKED AS FOLLOWS:VETCO GRAY (LOGO),CM VALVE COMPOUND,VG P/N A300168-1 </t>
  </si>
  <si>
    <t>Q301690</t>
  </si>
  <si>
    <r>
      <t xml:space="preserve">PACKING,NYLON, 1/8 X 1/8 
</t>
    </r>
    <r>
      <rPr>
        <b/>
        <sz val="11"/>
        <color rgb="FF0070C0"/>
        <rFont val="Arial"/>
        <family val="2"/>
      </rPr>
      <t>(60" MIN QTY</t>
    </r>
    <r>
      <rPr>
        <sz val="11"/>
        <rFont val="Arial"/>
        <family val="2"/>
      </rPr>
      <t>)</t>
    </r>
  </si>
  <si>
    <t xml:space="preserve">VALVE PART, GRAYGATE, GATE, REV ACTING, 5-3/16 5M, C, AISI 410SS HARD ELECTRIC NICKEL CTD </t>
  </si>
  <si>
    <t>195000-330</t>
  </si>
  <si>
    <t>O-RING, AS568A-330, 2.100 (NOM 2-1/8) ID, 0.210 (NOM 3/16) CS, MATERIAL PER VGS5.1010.1.1, NITRILE(NBR), 70 DURO A, API 6A, ISO 10423, API17D, PSL1-3</t>
  </si>
  <si>
    <t xml:space="preserve">BURST DISC ASSEMBLY,INTERNAL,600 PSI AT 72 DEG F WITH 1/2 LP AS PER VGS5.532.3.8 </t>
  </si>
  <si>
    <t xml:space="preserve">VALVE PART, GATE, MANUAL, GRAYGATE, 5-3/16-5M, MODEL C, 410SS NACE W/ STELLITE OVERLAY, ARR. FOR WIRELINE CUTTING </t>
  </si>
  <si>
    <t>Q301740</t>
  </si>
  <si>
    <t xml:space="preserve">INJECTION FITTING,PLASTIC, 1/2 LP, 10M MODEL B, 316SS ANNEALED NACE </t>
  </si>
  <si>
    <t>Q301759</t>
  </si>
  <si>
    <t xml:space="preserve">Q301736 </t>
  </si>
  <si>
    <t xml:space="preserve">SPRINGSELE SEAL, EXTERNAL, 15000PSI, ELAST-O-LION 985 WITH TWO 316 STAINLESS STEEL ANTI-EXTRUSION SPRINGS </t>
  </si>
  <si>
    <t>Q301760</t>
  </si>
  <si>
    <t xml:space="preserve"> A300054-1 </t>
  </si>
  <si>
    <t>VALVE, LIMIT, MINIATURE, MANUAL ACTUATED LIMIT, 1/8IN NPT POR</t>
  </si>
  <si>
    <t>Q301698</t>
  </si>
  <si>
    <t>Q301668</t>
  </si>
  <si>
    <t>EUK 1706978</t>
  </si>
  <si>
    <t>TOOL-SWE PART, MS-NT TUBING HANGER RUNNING TOOL, PIN SHEAR, 0.500-13UNC X 0.375 DIA, BRASS CZ114 (33KSI YIELD /50KSI TENSILE)</t>
  </si>
  <si>
    <t>195000-440</t>
  </si>
  <si>
    <t>O-RING, AS568A-440, 6.725 (NOM 6-3/4) ID, 0.275 (NOM 1/4) CS, MATERIAL PER VGS5.1010.1.1, NITRILE (NBR), 70 DURO A, API 6A, ISO 10423, API17D, PSL1-3</t>
  </si>
  <si>
    <t>SEAL, PISTON T, 11.500 OD, 11.000 ID, 0.250 CS, V4208 VITON / TEFLON BACK-UP RINGS.</t>
  </si>
  <si>
    <t>A300638-10</t>
  </si>
  <si>
    <t>O-RING,SPECIAL,9.667 ID,0.275 CS,MOULDED, VGS 5.1110.1.4 OR VGS 5.1010.1.1, TOLERANCE PER AS-568</t>
  </si>
  <si>
    <t>A301046-383</t>
  </si>
  <si>
    <t>CAP SCREW, SOCKET HEAD (1960 SERIES), .750-10UNRC-3A X 1.750 LG, MATL PER=ASTM A320 GR L7, COAT PER=VGS6.3.1.3.1, MAX=34 HRC - ROCKWELL C</t>
  </si>
  <si>
    <t>SEAL,T,PISTON, SEE DRG. 780423 FOR DIMENSIONS,    VITON GF HALLITE #1730211  APPROVED SOURCE: HALLITE POLYTEK LTD.</t>
  </si>
  <si>
    <t xml:space="preserve">198935-13  </t>
  </si>
  <si>
    <t>PLUG,PRESSURE,HEX SOCKET, .250 NPT, DRYSEAL,STAINLESS STEEL</t>
  </si>
  <si>
    <t>SCREW,SOCKET HD CAP,    1/4-20UNRC-2A X  7/8, 18-8 SS</t>
  </si>
  <si>
    <t>195026-361</t>
  </si>
  <si>
    <t>SCREW,SOCKET HEAD CAP .375 -16NC X 1.250 LONG MUST BE SUPPLIED IN ACCORDANCE WITH VES 9.11.2 PHOSPHATE PER DOD-P-16232 AND HYDROGEN EMBRITTLEMENT RELIEVE PER DOD-P-16232 F PAR. 3.4 COAT WITH SOLID FILM LUBRICANT PER MIL-L-8937 SPECIAL NOTE: 1. THIS PART IS INACTIVE PER VETCO GRAY ENGINEERING BULLETIN NUMBER A022687. 2. PART REQUIRES AN ENGINEERING REVIEW PRIOR TO ANY FUTURE PURCHASES AND USE IN BOM'S. 3. PART MAY BE REACTIVATED WITH PROPER TECHNICAL REQUIREMENTS OR A NEW PART NUMBER MAY BE ASSIGNED.</t>
  </si>
  <si>
    <t>195092-827</t>
  </si>
  <si>
    <t>VETCO MISCELLANEOUS,SPRING, ,SPRING,COMPRESSION, VETCO 195092-827 SPRING,COMPRESSION LEE SPRING CO. LC-080J-6 STAINLESS STEEL SPRING,</t>
  </si>
  <si>
    <t>195089-294</t>
  </si>
  <si>
    <t>SPRING, COMPRESSION, .750 OD .072 WIRE 1.750 FREE LENGTH, STAINLESS STEEL DESCRIPTION: OUT. DIA. = .750, TOTAL COILS = 7.5 WIRE DIA. = .072, ACTIVE COILS = 6.5 FRREE LG = 1.750, INACT. COILS = 1.0</t>
  </si>
  <si>
    <t>195014-261</t>
  </si>
  <si>
    <t>SCREW,SOCKET FLT C/S HD, .375-16 X .750 LG, UNRC-3A,ASTM F835,PARKERIZE &amp; ELECTROFILM #5306 PER VGS6.3.3</t>
  </si>
  <si>
    <t>B378939-8</t>
  </si>
  <si>
    <t>CAP SCREW, SOCKET HEAD (1960 SERIES) ,.375-16UNRC -2A X 1.250LG, MATL PER=VGS5.710.2.3, COAT PER=VGS6.3.1.2.2</t>
  </si>
  <si>
    <t>111120-9</t>
  </si>
  <si>
    <t>TOOL-SSWE PART,PACKOFF RUNNING,SPRING VETCO P/N</t>
  </si>
  <si>
    <t>195000-346</t>
  </si>
  <si>
    <t>O-RING, AS568A-346, 4.100 (NOM 4-1/8) ID, 0.210 (NOM 3/16) CS, MATERIAL PER VGS5.1010.1.1, NITRILE (NBR), 70 DURO A, API 6A, ISO 10423, API17D, PSL1-3</t>
  </si>
  <si>
    <t>195000-358</t>
  </si>
  <si>
    <t>O-RING, AS568A-358, 5.600 (NOM 5-5/8) ID, 0.210 (NOM 3/16) CS, MATERIAL PER VGS5.1010.1.1, NITRILE (NBR), 70 DURO A, API 6A, ISO 10423, API17D, PSL1-3</t>
  </si>
  <si>
    <t>195000-370</t>
  </si>
  <si>
    <t>O-RING, AS568A-370, 8.225 (NOM 8-1/4) ID, 0.210 (NOM 3/16) CS, MATERIAL PER VGS5.1010.1.1, NITRILE (NBR), 70 DURO A, API 6A, ISO 10423, API17D, PSL1-3</t>
  </si>
  <si>
    <t>195003-382</t>
  </si>
  <si>
    <t>O-RING, AS568A-382, 12.975 (NOM 13) ID, 0.210 (NOM 3/16) CS, MATERIAL PER VGS5.1010.2.3, PEROXIDE CURED NITRILE, 90 DURO A, API 6A, API 17D, PSL1-3</t>
  </si>
  <si>
    <t>195176-84</t>
  </si>
  <si>
    <t>RING-SNAP,TRUARC,INT,N5000-462,VETCO 195176-84 RING-RETAINING, CARBON SPRING STEEL UNPLATED</t>
  </si>
  <si>
    <t>195026-446</t>
  </si>
  <si>
    <t>CAP SCREW, SOCKET HEAD (1960 SERIES), .750-10UNRC-3A X 3.500 LG, MATL PER=VGS5.710.2.1, COAT PER=VGS6.2.3.2</t>
  </si>
  <si>
    <t>195065-35</t>
  </si>
  <si>
    <t>PLUG,PRESSURE,HEXAGON SOCKET, 0.500 NPT,ALLOY STEEL,DRYSEAL TYPE PRESSURE PLUG</t>
  </si>
  <si>
    <t>H301275-122</t>
  </si>
  <si>
    <t>CAP SCREW, SOCKET HEAD (1960 SERIES) ,.750-10UNRC -3A X 2.750LG, MATL PER=VGS5.710.2.3, COAT PER=VGS6.3.1.2.2</t>
  </si>
  <si>
    <t>195000-456</t>
  </si>
  <si>
    <t>O-RING, AS568A-456, 13.475 (NOM 13-1/2) ID, 0.275 (NOM 1/4) CS, MATERIAL PER VGS5.1010.1.1, NITRILE (NBR), 70 DURO A, API 6A, ISO 10423, API17D, PSL1-3</t>
  </si>
  <si>
    <t xml:space="preserve">200752-2  </t>
  </si>
  <si>
    <t>PLUG, PIPE, .125 MNPT, 316 SS.</t>
  </si>
  <si>
    <t xml:space="preserve">195035-271 
</t>
  </si>
  <si>
    <t>SCREW,SET,SOCKET,  .375-16 X   .875 LG,UNRC-3A,   
CUP PT-KNURLED,ASTM F912,PARKERIZE &amp; ELECTROFILM #5306 PER VGS6.3.3</t>
  </si>
  <si>
    <t>O-RING, AS568A-373, 8.975 (NOM 9) ID, 0.210 (NOM 3/16) CS, MATERIAL PER VGS5.1010.1.1, NITRILE (NBR), 70 DURO A, API 6A, ISO 10423, API17D, PSL1-3</t>
  </si>
  <si>
    <t>A71848-1</t>
  </si>
  <si>
    <t xml:space="preserve">TOOL-SWE PART,JUDS/TIEBACK,CASING HANGER RETRIEVALSHEAR PIN,10.750/ 7.625,BRASS </t>
  </si>
  <si>
    <t>SEAL, T ROD, TR SERIES W/ BACKUP RINGS, VITON SEAL, TEFLON BACKUP RINGS</t>
  </si>
  <si>
    <t>O-RING, AS568A-446, 8.475 (NOM 8-1/2) ID, 0.275 (NOM 1/4) CS, MATERIAL PER VGS5.1010.1.1, NITRILE (NBR), 70 DURO A, API 6A, ISO 10423, API17D, PSL1-3</t>
  </si>
  <si>
    <t>TOOL-SWE PART,NT-MS TUBING HANGER RUNNING TOOL,PIN SHEAR,0.500 13UNC X 0.375 DIA.</t>
  </si>
  <si>
    <t>198935-13</t>
  </si>
  <si>
    <t>O-RING, AS568A-345, 3.975 (NOM 4) ID, 0.210 (NOM 3/16) CS, MATERIAL PER VGS5.1010.1.1, NITRILE (NBR), 70 DURO A, API 6A, ISO 10423, API17D, PSL1-3</t>
  </si>
  <si>
    <t>195000-450</t>
  </si>
  <si>
    <t>O-RING, AS568A-450, 10.475 (NOM 10-1/2) ID, 0.275 (NOM 1/4) CS, MATERIAL PER VGS5.1010.1.1, NITRILE (NBR), 70 DURO A, API 6A, ISO 10423, API17D, PSL1-3</t>
  </si>
  <si>
    <t>A300350-3</t>
  </si>
  <si>
    <t>BEARING, WEAR RING, 4.194 OD X 3.998 ID X 0.591 HIGH, GREENE TWEED 910 MATL</t>
  </si>
  <si>
    <t>A300350-4</t>
  </si>
  <si>
    <t>BEARING,WEAR RING,PISTON, 11.118 ID, 15 MM HIGH X 2.5 MM CS,910 MATL</t>
  </si>
  <si>
    <t>A300661-2</t>
  </si>
  <si>
    <t>SPRING,COMPRESSION, 4.128 ID, .593 WIRE, 17.500 FREE LENGTH, 10.24 COILS,CARBON STEEL,INNER SPRINGCOIL RIGHT HAND HANSON SPRINGS # DS 0797 RH</t>
  </si>
  <si>
    <t>A300661-3</t>
  </si>
  <si>
    <t>SPRING,COMPRESSION, 5.564 ID, .812 WIRE, 17.500 FREE LENGTH, 7.31 COILS,CARBON STEEL,OUTER SPRINGCOIL LEFT HAND HANSON SPRINGS # DS 0797 LH</t>
  </si>
  <si>
    <t>198935-35</t>
  </si>
  <si>
    <t xml:space="preserve">PLUG,PRESSURE,HEX SOCKET, .500 NPT,DRYSEAL, STAINLESS STEEL </t>
  </si>
  <si>
    <t>195014-279</t>
  </si>
  <si>
    <t>SCREW,SOCKET FLT C/S HD, .375-16 X 1.000 LG, UNRC-3A,ASTM F835,PARKERIZE &amp; ELECTROFILM #5306 PER VGS6.3.3</t>
  </si>
  <si>
    <t>H301275-130</t>
  </si>
  <si>
    <t>CAP SCREW, SOCKET HEAD (1960 SERIES),.375-16UNRC-3A X 1.250 LG,MATL PER=VGS5.710.2.3,COAT PER=VGS6.3.1.2.2</t>
  </si>
  <si>
    <t>TOOL-SWE PART,JUDS/TIEBACK,CASING HANGER RETRIEVALSHEAR PIN,10.750/ 7.625,BRASS (17 KSI YIELD) NOTES: MATERIAL: BRASS 17 KSI YIELD TAG P/N A71848-1 (REV)</t>
  </si>
  <si>
    <t>195396-10</t>
  </si>
  <si>
    <t>RAW-MISC, TURCITE, 24.000 WIDE X .063 +/-.005 THK,BRONZE IMPREGNATED TEFLON ROLL,ETCHED ONE SIDE</t>
  </si>
  <si>
    <t>A70059-1</t>
  </si>
  <si>
    <t>PLUG, PIPE, 1/2  LP, WITH 1 LG HEX, TYPE II LA APICODE = 0</t>
  </si>
  <si>
    <t>191551-361</t>
  </si>
  <si>
    <t>SCREW,CAP,SOCKET HD, 0.375-16 X 1.250 LG,UNRC-2A,A193-B7M FOR NACE MR-01-75,HEAT TREAT TO 18-22 RC,ROLL THREADS PRIOR TO HEAT TREAT,COAT W/SOLID FILM LUBRICANT PER VGS6.3.3</t>
  </si>
  <si>
    <t>195094-41</t>
  </si>
  <si>
    <t>VETCO MISCELLANEOUS, SPRING, DIE D-41 SAE 1060/1090 OIL TEMPERED SPRING,</t>
  </si>
  <si>
    <t>A71190-3</t>
  </si>
  <si>
    <t>SEAL, SQUARE SECTION, 12.750 OD X 11.750 ID X .500 THK, BUNA-N, 70 DURO</t>
  </si>
  <si>
    <t>H301189-6</t>
  </si>
  <si>
    <t>SCREW,SOCKET HEAD SHOULDER, 1/2 X 1.25 LG,ASTM A320, GRADE L7, 3/8-16 UNRC-3A, COAT PER VGS6.3.1.2.1</t>
  </si>
  <si>
    <t>195000-453</t>
  </si>
  <si>
    <t>O-RING, AS568A-453, 11.975 (NOM 12) ID, 0.275 (NOM1/4) CS, MATERIAL PER VGS5.1010.1.1, NITRILE (NBR), 70 DURO A, API 6A, ISO 10423, API17D, PSL1-3</t>
  </si>
  <si>
    <t>193413-315</t>
  </si>
  <si>
    <t>PLUG,HEX SOCKET HEAD,LEVL-SEAL, .750-14 NPTF MALE, SS</t>
  </si>
  <si>
    <t>TOOL-SWE PART, MS1 RUNNING AND RETRIEWVAL TOOL, PIN SHEAR, 0.625-11UNC X 0.375 DIA, GMS 2135</t>
  </si>
  <si>
    <t>O-RING, AS568A-347, 4.225 (NOM 4-1/4) ID, 0.210 (NOM 3/16) CS, MATERIAL PER VGS5.1010.1.1, NITRILE (NBR), 70 DURO A, API 6A, ISO 10423, API17D, PSL1-3</t>
  </si>
  <si>
    <t>O-RING,BACKUP,347, 4.278 ID, .183 CS, NITRILE, 90 DUROMETER</t>
  </si>
  <si>
    <t>O-RING, AS568A-452, 11.475 (NOM 11-1/2) ID, 0.275 (NOM 1/4) CS, MATERIAL PER VGS5.1010.1.1, NITRILE (NBR), 70 DURO A, API 6A, ISO 10423, API17D, PSL1-3</t>
  </si>
  <si>
    <t>O-RING BACKUP,MOULDED, 452, 11.524 ID, 0.236 CS, BUNA-N,90 DURO</t>
  </si>
  <si>
    <t>O-RING, AS568A-326, 1.600 (NOM 1-5/8) ID, 0.210 (NOM 3/16) CS, MATERIAL PER VGS5.1010.1.1, NITRILE (NBR), 70 DURO A, API 6A, ISO 10423, API17D, PSL1-3</t>
  </si>
  <si>
    <t>O-RING BACKUP,MOULDED, 437, 6.051 ID, 0.236 CS, BUNA-N,90 DURO</t>
  </si>
  <si>
    <t>SPRING, COIL, COMPRESSION, 1.567 OD X 0.192 WIRE X 2.100 LG, AISI 6150, COAT PER VGS6.2.3.2, 5.500 TOTAL COILS, 208 LBS/IN SPRING RATE, SQUARE AND GROUND ENDS</t>
  </si>
  <si>
    <t>PLUG,HEX SOCKET HEAD,LEVL-SEAL, .500-14 NPTF MALE, SS. VETCO P/N</t>
  </si>
  <si>
    <t>BEARING,SLIPSTRIP, 4.25 ROD</t>
  </si>
  <si>
    <t>BEARING,SLIPSTRIP,12.00 ROD</t>
  </si>
  <si>
    <t>BEARING,SLIPSTRIP, 6.00 ROD</t>
  </si>
  <si>
    <t>SCREW,SET,SOCKET, 1/4-20UNRC-3A X 5/8 LG CONE POINT,LOCWEL,ASTM F912</t>
  </si>
  <si>
    <t>VALVE PART, GRAYGATE, ROD WIPER, STEM, 1.375 ID X 1.691 OD, 4-3/16-3/5M</t>
  </si>
  <si>
    <t>BEARING,UPPER RADIAL STEM,VR,HO-16, ,IPC R-1834</t>
  </si>
  <si>
    <t>MISCELLANEOUS,TORRINGTON THRUST WASHER,TRF-2435, 2.187 OD X 1.500 ID X .375 THK PER SET</t>
  </si>
  <si>
    <t>BEARING,TORRINGTON,NTA-2435, 2.187 OD X 1.500 ID X .0781 THK</t>
  </si>
  <si>
    <t>TOOL-SWE PART,PLUGGING TOOL,LOWER RADIAL STEM BEARING,VR-HO, ,IPCR-1834</t>
  </si>
  <si>
    <t>SEAL,POLYPAK,25001500, 2 OD X 1.5 ID X .275 LG, MOLYTHANE</t>
  </si>
  <si>
    <t>195327-233</t>
  </si>
  <si>
    <t>O-RING BACKUP, MOULDED, 2.518 ID, 0.183 CS,  BUNA N,90 DURO, PER VGS5.1210.1.1</t>
  </si>
  <si>
    <t>O-RING, AS568A-333, 2.475 (NOM 2-1/2) ID, 0.210 
(NOM 3/16) CS, MATERIAL PER VGS5.1010.1.1, NITRILE(NBR), 70 DURO A, API 6A, ISO 10423, API17D, PSL1-3</t>
  </si>
  <si>
    <t>TOOL-SWE PART,PLUGGING TOOL,PISTON BEARING,VR-HO, ,IPCR-1834</t>
  </si>
  <si>
    <t>SEAL,POLYPAK,  2.250 OD X 1.750 ID, .250 CS, .250 DEPTH, MOLYTHANE</t>
  </si>
  <si>
    <t>PACKING PART,PRESSURE RING,POLYPAK SEAL, 2-1/8 OD X 1-3/4 ID X 3/16 LG,MOLYTHANE</t>
  </si>
  <si>
    <t>TOOL-SWE PART,PLUGGING TOOL,SHAFT BEARING VR-HO, , 1 PC R-1834</t>
  </si>
  <si>
    <t>RING-SNAP, ROTORCLIP HO-225STPD</t>
  </si>
  <si>
    <t>185231-31</t>
  </si>
  <si>
    <t>PROTECTOR,RISER ADAPTER BOX, 13.625,MS-NT-12</t>
  </si>
  <si>
    <t>195018-360</t>
  </si>
  <si>
    <t>A20146-2</t>
  </si>
  <si>
    <t>SCREW,CAP,HEX HD, 1.000- 8 X 1.750 LG,UNC -2A, GRADE 5,PARKERIZE &amp; ELECTROFILM 5306 PER VGS6.3.3</t>
  </si>
  <si>
    <t xml:space="preserve">CONNECTOR WELLHEAD PART, NT-2, WEARSTRIP,  13-5/8-5M BOX CONNECTION </t>
  </si>
  <si>
    <t xml:space="preserve">STEM,2200,3-1/8 2/5M 17-4PH PSL3 -50F </t>
  </si>
  <si>
    <t xml:space="preserve">GATE,2200T,3-1/8 2/5M W/T-SLOT 410SS HFTC PSL3 </t>
  </si>
  <si>
    <t xml:space="preserve">SEAT,2200,3-1/8 3/5M 410SS HFTC PSL1/3 </t>
  </si>
  <si>
    <t xml:space="preserve">FACE SEAL,2200,3-1/8 2/5M TEMP PX -20/350F JACKET,VIRGIN PEEK W/ELGILOY SPRING AND SUPPORT RING AC153 (40 PERCENT GF-PPS) </t>
  </si>
  <si>
    <t xml:space="preserve">30-2019-0186  </t>
  </si>
  <si>
    <t xml:space="preserve">SEAL RING,2000,3-1/8 2/5M AISI 316SS SOL UTION ANNEALED </t>
  </si>
  <si>
    <t>Q301764</t>
  </si>
  <si>
    <t>Q301793</t>
  </si>
  <si>
    <t xml:space="preserve">MISCELLANEOUS,RETAINER RING, 1/4 SQ X 7-3/8 ID, 2-1/16 3/5M, ,FOR RHA-35,AISI 5160H </t>
  </si>
  <si>
    <t xml:space="preserve">PACKING PART,AMI, 1.750 OD X 1.125 ID X 1.227 LG,F/AMINE INHIBITOR SERVICE,FOR 350 DEG F AT 20000 PSI SVC. </t>
  </si>
  <si>
    <t>195327-165</t>
  </si>
  <si>
    <t xml:space="preserve">O-RING BACKUP,MOULDED, 241, 3.881 ID, 0.118 CS, BUNA-N,90 DURO </t>
  </si>
  <si>
    <t>195003-241</t>
  </si>
  <si>
    <t>O-RING, AS568A-241, 3.859 (NOM 3-7/8) ID, 0.139 (NOM 1/8) CS, MATERIAL PER VGS5.1010.2.3, PEROXIDE CURED NITRILE, 90 DURO A, API 6A, API 17D, PSL1-3</t>
  </si>
  <si>
    <t xml:space="preserve">O-RING, AS568A-451, 10.975 (NOM 11) ID, 0.275 (NOM1/4) CS, MATERIAL PER VGS5.1010.1.1, NITRILE (NBR), 70 DURO A, API 6A, ISO 10423, API17D, PSL1-3 </t>
  </si>
  <si>
    <t xml:space="preserve">MISCELLANEOUS,RETAINER RING, 1/4 SQ X 10-3/8 ID,FOR RHA-35 </t>
  </si>
  <si>
    <t xml:space="preserve">CHECK VALVE PART,GRAYCHEK,PART,BUMPER, , 3/16 DIA X 3/8 LG, ,NYLON CHECK VALVE PART,GRAYCHEK,PART,BUMPER,, </t>
  </si>
  <si>
    <t xml:space="preserve">A300817-720 </t>
  </si>
  <si>
    <t xml:space="preserve">MISC PURCHASED PARTS, STEM ASSEMBLY FOR MSS9 VALVE
WORKING PRESSURE: 15,000PSITEST PRESSURE: 22,500PS  TEMPERATURE RANGE: -20F TO +400FNOMINAL OPERATING TORQUE: 12.5 FT-LBFMAXIMUM OPERATING TORQUE: 17 FT-LBF DAMAGE TORQUE: 30 FT-LBF STEM TRAVEL: 9MM NO. OF TURNS TO ACTUATE: 7.5 WORKING ENVIRONMENT: SUBSEA CARTRIDGE CAVITY NO.: CA.0726 APPLICABLE CODES: API 6A NACE MR 01-75 ASME VIII DIV 2 </t>
  </si>
  <si>
    <t>Q301770</t>
  </si>
  <si>
    <t>Q301800</t>
  </si>
  <si>
    <t>O-RING, AS568A-133, 1.799 (NOM 1-13/16) ID, 0.103 (NOM 3/32) CS, MATERIAL PER VGS5.1010.1.1, NITRILE(NBR), 70 DURO A, API 6A, ISO 10423, API17D, PSL1-3</t>
  </si>
  <si>
    <t>Q301776</t>
  </si>
  <si>
    <t>A300817-279</t>
  </si>
  <si>
    <t xml:space="preserve">VALVE PURCHASE, DOUBLE BLOCK AND BLEED, .250, 10000 PSI MWP, 1/2 NPT MALE X 9/16 HP AUTOCLAVE, AND 1/2 NPT FEMALE BLEED PORT, FIRESAFE BY DESIGN </t>
  </si>
  <si>
    <t>Q301762</t>
  </si>
  <si>
    <t xml:space="preserve">A930220-1 </t>
  </si>
  <si>
    <r>
      <t xml:space="preserve">INJECTION FITTING PART,STINGER, STEM ASSEMBLY,1/2-20UNF-2A X 2-7/8 LG, 5/10M MODEL C, AISI 18-8SS
</t>
    </r>
    <r>
      <rPr>
        <sz val="11"/>
        <color rgb="FF0070C0"/>
        <rFont val="Arial"/>
        <family val="2"/>
      </rPr>
      <t>(SAME AS PART N70003 )</t>
    </r>
  </si>
  <si>
    <t>Q301768</t>
  </si>
  <si>
    <t xml:space="preserve">CHOKE PART,MOS,SEAL RING,S23,17-4PH,COPPER PLATED </t>
  </si>
  <si>
    <r>
      <t xml:space="preserve">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t>
    </r>
    <r>
      <rPr>
        <b/>
        <sz val="11"/>
        <color rgb="FF0070C0"/>
        <rFont val="Arial"/>
        <family val="2"/>
      </rPr>
      <t>(MIN ORDER QTY 5)</t>
    </r>
  </si>
  <si>
    <t xml:space="preserve">CAGE SEAL ASSY,MOS,S23,T80 (ACCUSEAL NO. SK101801)FILLED PTFE W/ELGILOY SPRING AND VIRGIN PEEK HAT-RING,30 PERCENT GLASS FILLED PEEK BACKUP, 316SS SPLIT RINGS AND 30 PERCENT CARBON FILLED PEEK CAGE BEARING. </t>
  </si>
  <si>
    <t xml:space="preserve">CHOKE PART,MOS,STEM SEAL ASSEMBLY,S23,T35/T80,JACKET AC102 (PTFE W/13 PERCENT CARBON, 2 PERCENT GRAPHITE) W/ELGILOY SPRING, PEEK BACKUP AND RETAINER RING </t>
  </si>
  <si>
    <t xml:space="preserve">EIM,ELECTRIC ROTARY ACT TEC2000 (1 CAA- 3C),THREADED,1"-5 ACME LH THD </t>
  </si>
  <si>
    <t>Q301761</t>
  </si>
  <si>
    <t xml:space="preserve">A222628-1 </t>
  </si>
  <si>
    <t xml:space="preserve">VG SEAL RING, 42R5500T1094, ALLOY 718, TEFLON CTD </t>
  </si>
  <si>
    <t>VG-SEAL RING, 56, ALLOY 718, TEFLON CTD</t>
  </si>
  <si>
    <t>Q301745</t>
  </si>
  <si>
    <t xml:space="preserve">GRAYLOC CLAMP,2PC 4BOLT, 1-1/2,A193-B7M, W/IMPACTS @ -46 DEG.C, HOT DIPPED GALVANISED </t>
  </si>
  <si>
    <t xml:space="preserve">GRAYLOC CLAMP,2PC 4BOLT, B,A320-L7 IMPACT TEST AT -150 DEG F </t>
  </si>
  <si>
    <t xml:space="preserve">O-RING, , .500 X 10.625 X 9.625,NITRILE,70 DURO PER VGS5.1110.1.1
DIMENSIONS: A = 9.625 +/-.060 B = 10.625 REF 2. TAG: H70843-32 (REV) 10-5/8 X 9-5/8 VGS 5.1110.1.1 NITRILE  </t>
  </si>
  <si>
    <t xml:space="preserve">GRAYLOC SEAL RING, 20, INCONEL X 750 TEFLON CTD </t>
  </si>
  <si>
    <t xml:space="preserve">RING-SEAL, THERMALOK T, 2-1/16, MODIFIED, WITH EXTENDED RIB, ALLOY 718 NACE, SILVER COATED </t>
  </si>
  <si>
    <t>A301046-382</t>
  </si>
  <si>
    <t xml:space="preserve">SCREW,CAP,SOC. HEAD, 0.625 -11UNC-3A X 1.750 LG,ASTM A320 GR.L7, PHOSPHATE AND XYLAN COAT 1070 (GREEN) PER VGS 6.3.1.3.1 (HARDNESS RESTRICTION 34HRC MAX.) FULL CERTIFICATION AND TRACEABILITY REQUIRED </t>
  </si>
  <si>
    <t xml:space="preserve">SPRINGSELE SEAL, EXTERNAL, ELAST-O-LION 985 WITH TWO 316 STAINLESS STEEL ANTI-EXTRUSION SPRINGS. </t>
  </si>
  <si>
    <t xml:space="preserve">STUD W/TWO SPH NUTS, ALL THREAD,PER VGS2.4.11, .625-11UNRC, 5.000 LG, STUD MATERIAL PER ASTM A193GR B7, NUT MATERIAL PER ASTM A194 GR 2, COATING PER VGS6.2.12.3, ASTM B633 </t>
  </si>
  <si>
    <t>STUD W/TWO SPH NUTS, ALL THREAD,PER VGS2.4.11, .750-10UNRC-2A, 5.250 LG, STUD MATERIAL PER ASTM A320 GRL7M, NUT MATERIAL PER ASTM A194 GR 7M, COATING PER VGS6.3.14.2</t>
  </si>
  <si>
    <t xml:space="preserve">STUD/TWO NUTS, ALL THREAD, .875-9UNRC-2A, 7 LG, 
STUD MATERIAL:A193-B7, NUT MATERIAL:A194-GR2H(SPH 
FACE), COATING:PER VGS6.2.10.7 OR VGS6.2.10.9  </t>
  </si>
  <si>
    <t xml:space="preserve">ADAPTER, SPOOL, SIZE E31 X 20 HUB X 2-1/1615,000 PSI API FLANGE, INCONEL CLAD SEAL AREAS, 400F MAX TEMP SERVICE </t>
  </si>
  <si>
    <t xml:space="preserve">ADAPTER, CROSSOVER, GRAYLOC B20 HUB X 2-1/16 5000 PSI FLANGE, R24, 5000 PSI MWP, 80K 8630 LA NACE, 350F MAX TEMP. </t>
  </si>
  <si>
    <t>A73262-1</t>
  </si>
  <si>
    <t xml:space="preserve">TOOL-SWE, PART, CASING HANGER, RUNNING AND RETRIEVAL, TOP ADAPTOR, 14IN 86LBS/FT VAM TOP BOX
DIMENSION A = 12.790 DIA </t>
  </si>
  <si>
    <t xml:space="preserve">EUK 1685388 </t>
  </si>
  <si>
    <t>A133086-6</t>
  </si>
  <si>
    <t>ACTUATOR PART,GRAYSAFE,HOUSING,RHA-60WLS,ARR FOR O-RING SEALS,60K LA FORGED</t>
  </si>
  <si>
    <t>EUK 1781307</t>
  </si>
  <si>
    <t xml:space="preserve">PLUG,PIPE, 1/8 NPT,SS,W/COUNTERSUNK HEX </t>
  </si>
  <si>
    <t>EUK 1771659</t>
  </si>
  <si>
    <t>A930732-1 REF</t>
  </si>
  <si>
    <t>BLIND HUB, SIZE XG 42/56, BASEPLATE DESIGNED TO INTERFACE WITH CUSTOMER SHIPPING FRAME, PURPOSE BUILT TO ACCOMODATE 4-1/16 TEST TREE ASSEMBLY P/N A225040-1</t>
  </si>
  <si>
    <t xml:space="preserve">CONNECTOR GRAYLOC REMOTE,XG, FOR ELGIN FRANKLIN SPECIAL FOR TOP OF TREE </t>
  </si>
  <si>
    <t>Q301787</t>
  </si>
  <si>
    <t xml:space="preserve">JUNCTION BOX, HAWKE TYPE PL615, ARR WITH 4-OFF M20 X 1.5P PORTS, 2-OFF ON TWO FACES POSITIONEDAT 90 DEG APART, LIGHT BLUE TERMINAL TYPE WDU4 AND LIGHT BLUE LABEL MARKED I.S. CIRCUITS C/W 375 PLASTIC STOPPING PLUGS AND MAXIMUM AMOUNT OF TERMINALS </t>
  </si>
  <si>
    <t xml:space="preserve">ACTUATOR PART,CH-55,MOUNTING PLATE,ARR FOR HAWKE PL615 JUNCTION BOX </t>
  </si>
  <si>
    <t xml:space="preserve">SCREW,CAP,SOCKET HD, .250-20 X .750 LG,UNRC-2A,18-8 STAINLESS STEEL </t>
  </si>
  <si>
    <t xml:space="preserve">SCREW,CAP,SOCKET HD, .312-18 X .750 LG,UNRC-3A,ASTM F837,80/40 TENSILE/YIELD UNBRAKO 1960 SERIES STAINLESS STEEL  </t>
  </si>
  <si>
    <t xml:space="preserve">ACTUATOR PART, CH-48, INDICATOR COVER PLATE,CS. </t>
  </si>
  <si>
    <t xml:space="preserve">ACTUATOR PART,CH-48,COVER GASKET, CLOSED CELL EXPANDED NEOPRENE. </t>
  </si>
  <si>
    <t xml:space="preserve">ACTUATOR PART, JUNCTION BOX ASSY, HAWKE PL612 ARR W/2 M20 CABLE GLANDS (4 ENTRIES)SAFE, C/W MOUNTING PLATE, KIT OF PARTS,ARR F/CH-SERIES ACTUATOR. </t>
  </si>
  <si>
    <t xml:space="preserve">ACTUATOR PART,CH-48,ELECTRICAL LIMIT SWITCH ASSY,C/W MOUNT PLATE,KIT OF PARTS </t>
  </si>
  <si>
    <t>Q301807</t>
  </si>
  <si>
    <t>VALVE PURCHASE, CHECK, .500 FNPT INLET X .500 FNPT OUTLET, 5 PSI
CRACKING PRESSURE, STAINLESS STEEL</t>
  </si>
  <si>
    <t>Q301818</t>
  </si>
  <si>
    <t>STEM SEAL ASSY,MOS,S45,T160/T280,1-3/8 OD X 1 ID X 0.810 THK, JACKET AC102 (PTFE W/13
PERCENT CARBON,2 PERCENT GRAPHITE), W/ELGILOY SPRING AND TWO PEEK BACKUP
RINGS AND ONE PEEK RETAINER RING,W/316SS WIRE MESH GRAPHOIL IMPREGNATED FIRE
RESISTANT RING</t>
  </si>
  <si>
    <t>Q301813</t>
  </si>
  <si>
    <t xml:space="preserve">VLV,CHECK,1/4 NPT,INC 718,NACE </t>
  </si>
  <si>
    <t xml:space="preserve">FTG,GRS/VENT,1/2" NPT 10M SVC,INC 718 W/316SS CAP NACE </t>
  </si>
  <si>
    <t>PLUG PIPE,SOC HD,3/8 NPT,FLUSH MOUNT, INCONEL 625, UNS006625</t>
  </si>
  <si>
    <t xml:space="preserve">A90052-9B47 </t>
  </si>
  <si>
    <t>Comment</t>
  </si>
  <si>
    <t>New Cost</t>
  </si>
  <si>
    <t xml:space="preserve">£183.62 </t>
  </si>
  <si>
    <t>£639</t>
  </si>
  <si>
    <t xml:space="preserve">A930186-2B47 Line 6 is actually cheaper for 3 off by £684 </t>
  </si>
  <si>
    <t xml:space="preserve">H90502-26 </t>
  </si>
  <si>
    <t>£299</t>
  </si>
  <si>
    <t xml:space="preserve">£684 </t>
  </si>
  <si>
    <t>EUK 1692799</t>
  </si>
  <si>
    <t>EUK 1801170</t>
  </si>
  <si>
    <t>193474-451</t>
  </si>
  <si>
    <t>PACKING,HYDRAULIC, .250 X .250,GARLOCK STYLE</t>
  </si>
  <si>
    <t>PACKING,HYDRAULIC, .125 X .125,GARLOCK STYLE</t>
  </si>
  <si>
    <t>O-RING, AS568A-451, 10.975 (NOM 11) ID, 0.275 (NOM 1/4) CS</t>
  </si>
  <si>
    <t xml:space="preserve">O-RING BACKUP,SPECIAL, 11.343 OD X 10.875 ID,VITONA,90 DURO    </t>
  </si>
  <si>
    <t>Q301823</t>
  </si>
  <si>
    <t xml:space="preserve">CIRCLIP,INTERNAL,2-1/8 NOM BORE,NACE MR0175,HRC 30-32 MAX 
</t>
  </si>
  <si>
    <t xml:space="preserve">O RING 2-258 0.139 CS X 5.984 ID 
</t>
  </si>
  <si>
    <t xml:space="preserve">SPR SEAL PE F/GL NOM ROD DIA - VALVE PRESSURE BALANCED STEM SEAT CLOSURE SEAL. STEM SUPPORT
FEMALE GLAND, LINEAR STROKING STEM. OPEN GROOVE SEAL POCKET
</t>
  </si>
  <si>
    <t xml:space="preserve">O' RING 2.261 0.139 CS X 6.734 ID 
</t>
  </si>
  <si>
    <t>GREASE NIP 0.125 STAINLESS STEEL 
MIN ORDER QTY 5</t>
  </si>
  <si>
    <t xml:space="preserve">SET SCREW,SOC HD,KIT 0.25-20UNC CONE POINT/FLAT POINT </t>
  </si>
  <si>
    <t xml:space="preserve">NAMEPLATE API 6A,6D,14D VALVE AND CHOKE EQUIPMENT </t>
  </si>
  <si>
    <t xml:space="preserve">CHOKE ALIGNMENT PIN 
</t>
  </si>
  <si>
    <t xml:space="preserve">STEM SEAL SET (4 AND 4.5 ) CHK ---------------------------- SPEC:SDS105 SQS011 
REPLACES 481538 </t>
  </si>
  <si>
    <t>SEAL PE F/GLAND 5.500 NOM ROD DIA -- VALVE PRESSURE BALANCED STEM BACK PREESURE SEAL. FEMALE GLAND, LINEAR STROKING STEM. CLOSED GROOVE SEAL POCKET. -- FAT HYDROTEST:15000 PSI (MAX) IN S
REPLACES 484600
MIN ORDER QTY 2</t>
  </si>
  <si>
    <t xml:space="preserve">SEAL GS M/GLAND 7.000 NOM PISTON DIA. 
MIN ORDER QTY 10 
</t>
  </si>
  <si>
    <t xml:space="preserve">HECK VALVE 0.5LP 10M MAX MATL ALLOY 718 -- DRAWING NO 480756 REV -- REFER TO DRG FOR MATLS TO NACE PACSON SUPPLY
REPLACES 480243
</t>
  </si>
  <si>
    <t>010343</t>
  </si>
  <si>
    <t xml:space="preserve">CHOKE SEAT ASSY 3.5 TRIM 
</t>
  </si>
  <si>
    <t xml:space="preserve">CHOKE STEM AND TIP ASSY 3.5 TRIM MOS SPECIAL 
</t>
  </si>
  <si>
    <t xml:space="preserve">CHK F/CAGE 3.5
</t>
  </si>
  <si>
    <t xml:space="preserve">CLAMPLOK SEAL RING SIZE 062 PTFE 17-4PH 
</t>
  </si>
  <si>
    <t xml:space="preserve">O-RING,MOLDED (2-234),2.984 ID,0.139 CS,NITRILE,70
DURO,PER VGS5.1010.1.1
</t>
  </si>
  <si>
    <t xml:space="preserve">SEAL GS M/GLAND 5.625 NOMINAL PISTON DIAMETER 
MIN ORDER QTY 10
</t>
  </si>
  <si>
    <t xml:space="preserve">`O' RING 2-253 0.139 CS X 5.359 ID 
</t>
  </si>
  <si>
    <t xml:space="preserve">`O' RING 2-157 0.103 CSX4.487 ID 
</t>
  </si>
  <si>
    <t xml:space="preserve">SPR SEAL PE F/GL 4.25 NOM ROD DIA 
MUST BE ORDERED WITH LINE ITEM 5f PN 483441
</t>
  </si>
  <si>
    <t>SEAL PE F/GLAND 4.25 NOM ROD DIA, VALVE PRESSURE BALANCED STEM BACK PRESSURE SEAL, 
FEMALE GLAND, LINEAR STROKING STEM. CLOSED GROOVE SEAL POCKET
MIN ORDER QTY 2 - MUST BE ORDERED WITH LINE ITEM 5e PN 480817</t>
  </si>
  <si>
    <t xml:space="preserve">SEAL PE F/GLAND 1.12 5 NOM ROD DIA 
MIN ORDER QTY 3
</t>
  </si>
  <si>
    <t>SEAL PE F/GLAND 1.125 NOM ROD DIA 
MIN ORDER QTY 2</t>
  </si>
  <si>
    <t>CHECK VALVE 0.5LP 10M MAX MATL ALLOY 718
REPLACES 480243</t>
  </si>
  <si>
    <t xml:space="preserve">SET SCREW NO.10 - 24 UNC SKT HD X 1/4 LG MAT AISI </t>
  </si>
  <si>
    <t xml:space="preserve">CHOKE END CAP 3 1/2 TRIM LESS 0.125LP </t>
  </si>
  <si>
    <t xml:space="preserve">POSITION INDICATOR ANALOGUE TELEKTRON REF:10708 </t>
  </si>
  <si>
    <t xml:space="preserve">GEAR WHEEL COUNTER </t>
  </si>
  <si>
    <t xml:space="preserve">CHOKE DRIVE BUSHING 3.5 TRIM F/TELEK PI </t>
  </si>
  <si>
    <t xml:space="preserve">CHOKE DRIVE SCREW 3.5 TRIM 1.25 ACME 
</t>
  </si>
  <si>
    <t xml:space="preserve">CHOKE MIC BARREL 224/64 3.5 TRIM </t>
  </si>
  <si>
    <t xml:space="preserve">CLAMPLOK CLAMP-FORGED-SIZE 6 MATL: ASTM A183 TYPE </t>
  </si>
  <si>
    <t xml:space="preserve">KEY O.375X0.250X0.50 LG </t>
  </si>
  <si>
    <t xml:space="preserve">CHK ZERO RING </t>
  </si>
  <si>
    <t xml:space="preserve">HEX NUT HEAVY JAM 0.875-9UNC-2B,NYLONIC CP SMS38A SCS003 SUPPLIED C/W NYLON INS </t>
  </si>
  <si>
    <t>PLAIN WASHER 1.1/2 NOM FORM 'A' (MS CAD PL) 2 7/8 OD X 1 3/4 ID X 1/8</t>
  </si>
  <si>
    <t>PLAIN WASHER 7/8 NOM FORM A (MS CAD PLATED)  2-1/4 OD X 15/16 ID X 3/16</t>
  </si>
  <si>
    <t>Q301824</t>
  </si>
  <si>
    <t>A133143-9</t>
  </si>
  <si>
    <t>ACTUATOR PART, CH-48, LOCKING DOG SEGMENT SET, LA</t>
  </si>
  <si>
    <t>A133173-1</t>
  </si>
  <si>
    <t xml:space="preserve">ACTUATOR PART,SCREW,DOG SEGMENT, .750-10UNC MODIFIED SKT SCREW </t>
  </si>
  <si>
    <t>A133144-2</t>
  </si>
  <si>
    <t xml:space="preserve">ACTUATOR PART,CH-48,SNAP RING,CIRCULAR SECTION FORHOUSING END PLATE RETENTION,LA </t>
  </si>
  <si>
    <t xml:space="preserve">O-RING, AS568A-379, 10.975 (NOM 11) ID, 0.210 (NOM 3/16) CS, MATERIAL PER VGS5.1010.1.1, NITRILE 
(NBR), 70 DURO A, API 6A, ISO 10423, API17D, PSL1-3 </t>
  </si>
  <si>
    <t>193413-216</t>
  </si>
  <si>
    <t xml:space="preserve">PLUG, HOLLOW HEX, 1.000 NPTF-2 MALE, 316 SS, 5400 PSI, UNCOATED. </t>
  </si>
  <si>
    <t xml:space="preserve">O-RING, AS568A-245, 4.359 (NOM 4-3/8) ID, 0.139 (NOM 1/8) CS, MATERIAL PER VGS5.1010.1.1, NITRILE 
(NBR), 70 DURO A, API 6A, ISO 10423, API17D, PSL1-3 </t>
  </si>
  <si>
    <t>SEAL,POLYPAK TYPE B ASSEMBLY, C/W PIP RING,</t>
  </si>
  <si>
    <t xml:space="preserve">BEARING, 25% GLASS FILLED TEFLON </t>
  </si>
  <si>
    <t xml:space="preserve">ACTUATOR PART,CH-48,SNAP RING,(CIRCULAR SECTION) F/SPRING STOP RING RETENTION,LA </t>
  </si>
  <si>
    <t xml:space="preserve">CAP SCREW, SOCKET HEAD </t>
  </si>
  <si>
    <t xml:space="preserve">SCREW,SET,SOCKET, .375-16 X 1.000 LG,UNRC-3A, HALF DOG PT,ASTM F912 </t>
  </si>
  <si>
    <t>SCREW,CAP,SOC. HEAD, 0.375 -16UNC-3A X 0.875 LG,</t>
  </si>
  <si>
    <t xml:space="preserve">O-RING, AS568A-247, 4.609 (NOM 4-5/8) ID, 0.139  (NOM 1/8) CS, MATERIAL PER VGS5.1010.1.1, NITRILE 
(NBR), 70 DURO A, API 6A, ISO 10423, API17D, </t>
  </si>
  <si>
    <t xml:space="preserve">DRIVE SCREW, ROUND HEAD,DRIVE-U SIZE 2 X 0.250  LG,MATL PER=18-8,COAT PER=PLAIN - NOT COATED </t>
  </si>
  <si>
    <t xml:space="preserve">CABLE PART,CONDUIT GLAND,KOPEX HAM0404, M20 X 1.5P CONNECTION,TO SUIT 4-12 MM CABLE, ATEX APPROVED </t>
  </si>
  <si>
    <t xml:space="preserve">ELBOW,45 DEG,MALE, .500 MJIC X .500 MNPT, 316 STAINLESS STEEL </t>
  </si>
  <si>
    <t xml:space="preserve">CONNECTOR-HYDR,MALE, .500 MJIC X .500 MNPT, 316 STAINLESS STEEL </t>
  </si>
  <si>
    <t>200349-6</t>
  </si>
  <si>
    <t>CAP,TUBING, .500 FLARE, 316 STAINLESS STEEL</t>
  </si>
  <si>
    <t xml:space="preserve">CAP SCREW, SOCKET HEAD (1960 SERIES), .375-16UNRC-3A X 0.750 LG, MATL PER=ASTM A574, COAT PER=VGS6.3.3 </t>
  </si>
  <si>
    <t xml:space="preserve">SCREW,CAP,SOCKET HD, 0.500-13UNRC-3A X .875 LG, MAT'L PER VGS5.710.2.3 (A574 MOD + XYLAN), COAT PER VGS6.3.1.2.2 </t>
  </si>
  <si>
    <t xml:space="preserve">REDUCING BUSHING, 1IN MALE NPT X 3/4IN FEMALE NPT, SS </t>
  </si>
  <si>
    <t xml:space="preserve">ADAPTER, VENT PROTECTOR, MUD DAUBER, .750 NPT, 316 SS, C/W 40 MICRON MESH ELEMENT </t>
  </si>
  <si>
    <t>EUK1730292</t>
  </si>
  <si>
    <t>Q301853</t>
  </si>
  <si>
    <t>Q301843</t>
  </si>
  <si>
    <t>Q301815</t>
  </si>
  <si>
    <t>A131294-1</t>
  </si>
  <si>
    <t xml:space="preserve">VALVE PART, GRAYGATE, GATE, REV ACTING, 4-3/16, 3/5M, D, 410SS NACE, ELECTROLESS NICKEL CTD </t>
  </si>
  <si>
    <t>A131295-1</t>
  </si>
  <si>
    <t xml:space="preserve">VALVE PART,GRAYGATE,SEAT ASSY, 4-3/16 3/5M,D, 410SS NACE MOS2 CTD </t>
  </si>
  <si>
    <t xml:space="preserve">STUD W/ONE NUT, TAP END,PER VGS2.4.13, 1.000-8UNRC-2A X 1.000-8UNRC-2A, 6.250 LG, STUD MATERIAL PER ASTM A193 GRB7M, NUT MATERIAL PER ASTM A194 GR2HM, COATING PER VGS6.2.12.3, ASTM B633 </t>
  </si>
  <si>
    <r>
      <t xml:space="preserve">PACKING PART, STEM, D1.7, POLYPAK, CARBOX NITRILE COMPOUND N4263, W/TEFLON SPACER 
</t>
    </r>
    <r>
      <rPr>
        <b/>
        <sz val="11"/>
        <color rgb="FF0070C0"/>
        <rFont val="Arial"/>
        <family val="2"/>
      </rPr>
      <t>REPLACED A135656</t>
    </r>
  </si>
  <si>
    <t xml:space="preserve">SCREW,SOCKET HD CAP,3/8-16UNC-2A X 7/8 LG, A320 GR L7. </t>
  </si>
  <si>
    <t xml:space="preserve">MISCELLANEOUS,RETAINER RING, 1/4 SQ X 12-1/8 ID,FOR RHA-48,AISI 5160H
ALTERNATIVE MATERIAL: BS5216 HS3 </t>
  </si>
  <si>
    <t xml:space="preserve">NUT,HEX, 1.125- 8,UN -2B,STAINLESS STEEL, 1.125 THK </t>
  </si>
  <si>
    <t>A132014-1</t>
  </si>
  <si>
    <t xml:space="preserve">ACTUATOR PART,GRAYSAFE,PART,UPPER STEM,ALUMINIUM,BRONZE,RHA-48 MOD </t>
  </si>
  <si>
    <t>A301339-5</t>
  </si>
  <si>
    <t xml:space="preserve">SEAL,POLYPAK,1 1/2 ID X 2 OD X 1/4 NOM LENGTH ROD SEAL - WITH HEAL BACK-UP ON I/D SEAL 25001500 N4263 TYPE B POLYPAK VGS 5.1001.12  SOLID PEEK NX RING NOTCHED TO ID VGS 5.1001.10 </t>
  </si>
  <si>
    <t>A132096-1</t>
  </si>
  <si>
    <t xml:space="preserve">ACTUATOR PART,GRAYSAFE,PART,EUTECTIC WASHER, 7.812OD X 6.781 ID X 0.594 THK,MELTING TEMP 320 DEG F, RHA-48 MOD </t>
  </si>
  <si>
    <t>195209-5</t>
  </si>
  <si>
    <t xml:space="preserve">WASHER,FLAT .250 SCREW SIZE 18-8 STAINLESS STEEL </t>
  </si>
  <si>
    <t>Q301780</t>
  </si>
  <si>
    <r>
      <t xml:space="preserve">SCREW, 12 POINT FLANGE HEAD, .500-13UNRC-2A X 1.500 LG, MATL PER=ASTM A320 GR L7M, COAT PER=VGS6.2.3.2 
</t>
    </r>
    <r>
      <rPr>
        <b/>
        <sz val="11"/>
        <color rgb="FF0070C0"/>
        <rFont val="Arial"/>
        <family val="2"/>
      </rPr>
      <t>ITEM IN STOCK SUBJECT TO AVAILABILITY</t>
    </r>
  </si>
  <si>
    <t>0 50011</t>
  </si>
  <si>
    <t>CHK D/BUSH 3.5 EXTENDED TYPE 2</t>
  </si>
  <si>
    <t>CHK HSG 3.5</t>
  </si>
  <si>
    <t xml:space="preserve">KEY </t>
  </si>
  <si>
    <t xml:space="preserve">CHOKE RETAINING SLEEVE 3.5 TRIM </t>
  </si>
  <si>
    <t xml:space="preserve">CHOKE WEATHERSEAL 3.5 TRIM (MICROMETER BARREL) </t>
  </si>
  <si>
    <r>
      <t xml:space="preserve">GEAR WHEEL COUNTER  
</t>
    </r>
    <r>
      <rPr>
        <b/>
        <sz val="8"/>
        <color rgb="FF0070C0"/>
        <rFont val="Arial"/>
        <family val="2"/>
      </rPr>
      <t>ITEM IN STOCK SUBJECT TO AVAILABILITY</t>
    </r>
  </si>
  <si>
    <r>
      <t xml:space="preserve">GRUB SCREW M6 X 8MM LG 
</t>
    </r>
    <r>
      <rPr>
        <b/>
        <sz val="8"/>
        <color rgb="FF0070C0"/>
        <rFont val="Arial"/>
        <family val="2"/>
      </rPr>
      <t>ITEM IN STOCK SUBJECT TO AVAILABILITY</t>
    </r>
  </si>
  <si>
    <r>
      <t>CHK BRG CAP 3.5</t>
    </r>
    <r>
      <rPr>
        <b/>
        <sz val="8"/>
        <color rgb="FF0070C0"/>
        <rFont val="Arial"/>
        <family val="2"/>
      </rPr>
      <t xml:space="preserve"> No Quote</t>
    </r>
  </si>
  <si>
    <t>Q301781</t>
  </si>
  <si>
    <t xml:space="preserve">CHOKE DOWNSTREAM SLEEVE 3.5 TRIM </t>
  </si>
  <si>
    <t>SIGNIFICANT INCREASE IN PRICE DUE TO COST FROM A DIFFERENT SUPPLIER</t>
  </si>
  <si>
    <r>
      <t>CHK BRG CAP 3.5</t>
    </r>
    <r>
      <rPr>
        <b/>
        <sz val="11"/>
        <color rgb="FF0070C0"/>
        <rFont val="Arial"/>
        <family val="2"/>
      </rPr>
      <t xml:space="preserve"> </t>
    </r>
    <r>
      <rPr>
        <b/>
        <sz val="8"/>
        <color rgb="FF0070C0"/>
        <rFont val="Arial"/>
        <family val="2"/>
      </rPr>
      <t>NO QUOTE</t>
    </r>
  </si>
  <si>
    <r>
      <t xml:space="preserve">NAMEPLATE API 6A,6D,14D VALVE AND CHOKE EQUIPMENT 
</t>
    </r>
    <r>
      <rPr>
        <b/>
        <sz val="8"/>
        <color rgb="FF0070C0"/>
        <rFont val="Arial"/>
        <family val="2"/>
      </rPr>
      <t>ITEM IN STOCK SUBJECT TO AVAILABILITY</t>
    </r>
  </si>
  <si>
    <r>
      <t xml:space="preserve">GEAR WHEEL COUNTER  </t>
    </r>
    <r>
      <rPr>
        <b/>
        <sz val="8"/>
        <color rgb="FF0070C0"/>
        <rFont val="Arial"/>
        <family val="2"/>
      </rPr>
      <t>ITEM IN STOCK SUBJECT TO AVAILABILITY</t>
    </r>
  </si>
  <si>
    <r>
      <t xml:space="preserve">GRUB SCREW M6 X 8MM LG  </t>
    </r>
    <r>
      <rPr>
        <b/>
        <sz val="8"/>
        <color rgb="FF0070C0"/>
        <rFont val="Arial"/>
        <family val="2"/>
      </rPr>
      <t>ITEM IN STOCK SUBJECT TO AVAILABILITY</t>
    </r>
  </si>
  <si>
    <t>Q301806</t>
  </si>
  <si>
    <t xml:space="preserve">VALVE,RELIEF,1/8 NPT, 35 PSI CRACK / 20 PSI RESEAT
MATERIALS:
BODY: UNS S31254
POPPET: K500 MONEL
LOCK NUT: K500 MONEL
O-RING: VITON
SPRING: INCONEL 600 </t>
  </si>
  <si>
    <t>EUK1747496</t>
  </si>
  <si>
    <t>A133664-3</t>
  </si>
  <si>
    <t xml:space="preserve">ACTUATOR PART,CH-48,BONNET MOUNT RING,EXTENDED DOG PROFILE,CS,XYLAN COATED </t>
  </si>
  <si>
    <t>A133144-6</t>
  </si>
  <si>
    <t xml:space="preserve">ACTUATOR PART,CH-48,SNAP RING,CIRCULAR SECTION FOR HOUSING END PLATE RETENTION,LA. </t>
  </si>
  <si>
    <t>A001-04-24</t>
  </si>
  <si>
    <t>EUK 1803724</t>
  </si>
  <si>
    <t>O-RING, AS568A-454, 12.475 (NOM 12-1/2) ID, 0.275 (NOM 1/4) CS</t>
  </si>
  <si>
    <t>195327-325</t>
  </si>
  <si>
    <t>O-RING BACKUP,MOULDED, 454, 12.524 ID, 0.236 CS, BUNA-N,90 DURO</t>
  </si>
  <si>
    <t>O-RING, AS568A-455, 12.975 (NOM 13) ID, 0.275 (NOM1/4) CS</t>
  </si>
  <si>
    <t>195327-326</t>
  </si>
  <si>
    <t>O-RING BACKUP,MOULDED, 455, 13.024 ID, 0.236 CS, BUNA-N,90 DURO</t>
  </si>
  <si>
    <t>don’t use</t>
  </si>
  <si>
    <t>COST INC DEL TO SCORE</t>
  </si>
  <si>
    <t>DECLINE TO QUOTE - TELEKTRON PART</t>
  </si>
  <si>
    <t>DECLINE TO QUOTE - DIFFICULT TO OBTAIN</t>
  </si>
  <si>
    <t>Q301860</t>
  </si>
  <si>
    <t xml:space="preserve">SEAT,MOS,S4,3.00 TRIM,17-4PH W/TC,-20C, PSL3 </t>
  </si>
  <si>
    <t xml:space="preserve">STEM,MOS,S4,3.00 TRIM,17-4PH W/TC, THREADED CONNECTION,-20C,PSL3 </t>
  </si>
  <si>
    <t>O-RING, 4.739 ID, 0.070 CS, SHORE NITRILE, 70 DURO</t>
  </si>
  <si>
    <t>SPR SEAL PE F/GL NOM ROD DIA 
MIN ORDER QTY 2</t>
  </si>
  <si>
    <r>
      <t xml:space="preserve">SEAL PE F/GLAND 3.75 NOM ROD DIA - VALVE PRESSURE BALANCED STEM BACK PRESSURE
SEAL FEMALE GLAND, LINEAR STROKING STEM. CLOSED GROOVE SEAL POCKET. FAT
HYDROTEST: 15000 PSI (MAX) IN SERVICE:2000 PSI (NORM) HELICAL SPRING PE SEAL. SCRAPER 
PROFILED ID LIP. C/W SCARFED BACK UP RING. - JACKET MATL:GRAPHITE FILLED PTFE 
(FLEXIBILITY) - SPRING MATL:ELGILOY (NACE MR-01-75) SCARFED BACK UP RING : VIRGIN PEEK 
</t>
    </r>
    <r>
      <rPr>
        <sz val="10"/>
        <color rgb="FFFF0000"/>
        <rFont val="Calibri"/>
        <family val="2"/>
        <scheme val="minor"/>
      </rPr>
      <t>REPLACES 483738 - MIN ORDER QTY 2</t>
    </r>
  </si>
  <si>
    <r>
      <rPr>
        <sz val="8"/>
        <rFont val="Arial"/>
        <family val="2"/>
      </rPr>
      <t xml:space="preserve">HEV. HEX. JAM NUT 7/8 - 9 UNC (A194 MATERIAL) (CAD PLATED) </t>
    </r>
    <r>
      <rPr>
        <sz val="8"/>
        <color rgb="FF0070C0"/>
        <rFont val="Arial"/>
        <family val="2"/>
      </rPr>
      <t xml:space="preserve">
</t>
    </r>
    <r>
      <rPr>
        <b/>
        <sz val="8"/>
        <color rgb="FF0070C0"/>
        <rFont val="Arial"/>
        <family val="2"/>
      </rPr>
      <t>SIGNIFICANT INCREASE IN PRICE DUE TO COST FROM A DIFFERENT SUPPLIER</t>
    </r>
  </si>
  <si>
    <r>
      <t xml:space="preserve">SEAL PE F/GLAND 1.125 NOM ROD DIA - </t>
    </r>
    <r>
      <rPr>
        <sz val="10"/>
        <color rgb="FFFF0000"/>
        <rFont val="Calibri"/>
        <family val="2"/>
        <scheme val="minor"/>
      </rPr>
      <t>MIN ORDER QTY 2</t>
    </r>
  </si>
  <si>
    <r>
      <t xml:space="preserve">SEAL PE F/GLAND 1.12 5 NOM ROD DIA - </t>
    </r>
    <r>
      <rPr>
        <sz val="10"/>
        <color rgb="FFFF0000"/>
        <rFont val="Calibri"/>
        <family val="2"/>
        <scheme val="minor"/>
      </rPr>
      <t>MIN ORDER QTY 3</t>
    </r>
  </si>
  <si>
    <r>
      <t xml:space="preserve">CIRCLIP INTERNAL 1 3/4 NOM BORE NACE - </t>
    </r>
    <r>
      <rPr>
        <sz val="10"/>
        <color rgb="FFFF0000"/>
        <rFont val="Calibri"/>
        <family val="2"/>
        <scheme val="minor"/>
      </rPr>
      <t>MIN ORDER QTY 13</t>
    </r>
  </si>
  <si>
    <r>
      <t xml:space="preserve">CHECK VALVE 0.5LP 10M MAX MATL ALLOY 718 - </t>
    </r>
    <r>
      <rPr>
        <sz val="10"/>
        <color rgb="FFFF0000"/>
        <rFont val="Calibri"/>
        <family val="2"/>
        <scheme val="minor"/>
      </rPr>
      <t>REPLACES 480243</t>
    </r>
  </si>
  <si>
    <t>Quote No.</t>
  </si>
  <si>
    <t>Part No.</t>
  </si>
  <si>
    <t>Delivery term</t>
  </si>
  <si>
    <t>Al Hugayet</t>
  </si>
  <si>
    <t>Aramco BV</t>
  </si>
  <si>
    <t>MEA 1795699</t>
  </si>
  <si>
    <t xml:space="preserve">CHOKE STEM AND TIP ASSY 2.75 TRIM MOS-1 S3 
</t>
  </si>
  <si>
    <t xml:space="preserve">KEY,3/8 SQ X .75 LG,FULL RADIUS ALLOY STEEL 
MIN ORDER QTY 5
</t>
  </si>
  <si>
    <t xml:space="preserve">FACE SEAL,HELICAL SPRG,2.96 ID X .185 BASE THK X .210 RADIAL WIDTH,20M SERVICE,
VIRGIN PEEK SHELL, ELGILOY SPRING .139 OD X .060 WIDE X .005 THK 
</t>
  </si>
  <si>
    <t xml:space="preserve">BRG RACE,2.50 X 1.75 X .125 THK,TRD-2840 TORRINGTON 
</t>
  </si>
  <si>
    <t xml:space="preserve">WIPER RING,2200,1-3/4 NOMPARKERNO W1-1750 -500 
</t>
  </si>
  <si>
    <t xml:space="preserve">COST inc del/duty </t>
  </si>
  <si>
    <t>Unit Sell Price in
 USD $</t>
  </si>
  <si>
    <t>CIP</t>
  </si>
  <si>
    <t>Dammam Airport</t>
  </si>
  <si>
    <t>Delivery
 address</t>
  </si>
  <si>
    <t>don’t use this cost from Wilburn - no longer making keys - try Wellahead or Wilkies</t>
  </si>
  <si>
    <t>MEA 1792408</t>
  </si>
  <si>
    <t xml:space="preserve">CAP SCREW SOC HD 0.50-13UNC-2A X 1.25LG 
</t>
  </si>
  <si>
    <t xml:space="preserve">CAP SCREW SOC HD BS4168 M16 X 50 - 12.9
</t>
  </si>
  <si>
    <t xml:space="preserve">CHOKE PART,SEAL,WIPER,2.875 ROD DIA,NITRILE,70 DURO,WSM287318-002,SQS-011,SHELL
 AGREEMENT HIGH CONSUMPTION MARATHON 
</t>
  </si>
  <si>
    <t xml:space="preserve">SET SCREW,SOC HD,KIT 0.25-20UNC CONE POINT/FLAT POINT 
</t>
  </si>
  <si>
    <t>MEA 1794232</t>
  </si>
  <si>
    <t>487582-2</t>
  </si>
  <si>
    <t xml:space="preserve">MARATHON BEARING ANGULAR CONT ACT D/ROW SKF 3215 
</t>
  </si>
  <si>
    <t xml:space="preserve">O RING 2-344 0.210 CS X 3.850 ID VITON GF 
MIN ORDER QTY 24
</t>
  </si>
  <si>
    <t xml:space="preserve">S/RING 50 1E2 PTFE COATED 
</t>
  </si>
  <si>
    <t xml:space="preserve">STEM SEAL SET (1.5 TO 3.5) CHK 
</t>
  </si>
  <si>
    <t xml:space="preserve">CHOKE SEAT ASSY 2.75 TRIM 
</t>
  </si>
  <si>
    <t>MEA 1797164</t>
  </si>
  <si>
    <t xml:space="preserve">MEA 1797164 </t>
  </si>
  <si>
    <t xml:space="preserve">CHOKE DRIVE SCREW 2.75 TRIM 1.25 ACME </t>
  </si>
  <si>
    <t>CAGE SEAL ASSY,MOS,S23,T80 HH (ACCUSEAL NO.SK050605-1) FILLED PTFE W/ELGILOY SPRING
AND VIRGIN PEEK HAT-RING,30 PERCENT GLASS FILLED PEEK BACKUP,INCONEL SPLIT RINGS
AND 30 PERCENT CARBON FILLED PEEK CAGE BEARING</t>
  </si>
  <si>
    <t>MEA 1797614</t>
  </si>
  <si>
    <t>Al Hugayet Store, SA</t>
  </si>
  <si>
    <t xml:space="preserve">FACE SEAL,HELICAL SPRG,2.96 ID X .185 BASE THK X .210 RADIAL WIDTH,20M SERVICE,VIRGIN
PEEK SHELL, ELGILOY SPRING .139 OD X .060 WIDE X .005 THK 
</t>
  </si>
  <si>
    <t xml:space="preserve">SEAT,MOS,S23,T80,17-4PH W/HIP 6 PERCENT COBALT TUNGSTEN CARBIDE INSERT,PSL2 W/PSL3 
TRACEABILITY CR-101-02
</t>
  </si>
  <si>
    <t xml:space="preserve">SEAL RING,MOS,S23 17-4PH,PMI 
</t>
  </si>
  <si>
    <t xml:space="preserve">STEM SEAL ASSY,MOS,S23,T35/T80,1-1/8 OD X 3/4 ID, 3,000 PSI,-20/250°F, JACKET AC103N (PTFE 
W/15 PERCENT GLASS,5 PERCENT MOLY) W/ELGILOY SPRING (HEAVY FORCE), W/AC101
(VIRGIN PTFE) VRING, AC161 ((PTFE W/25 PERCENT GLASS,5 PERCENT MOLY) FLATBACK VRING ,1303 
(GRAPHITE) FIRE RESISTANT RING,C63000 BRONZE BACKUP RING AND PEEK HAT RING 
</t>
  </si>
  <si>
    <t xml:space="preserve">FLOW CAGE,MOS,S23,T80,17-4PH,XYLAN 1070/ 514 BLUE 
</t>
  </si>
  <si>
    <t>MEA 1802782</t>
  </si>
  <si>
    <t xml:space="preserve">CAGE SEAL ASSY,MOS,S23,T80 (ACCUSEAL NO. SK101801)FILLED PTFE W/ELGILOY SPRING 
AND VIRGIN PEEK HAT-RING,30 PERCENT GLASS FILLED PEEK BACKUP,316SS
SPLIT RINGS AND 30 PERCENT CARBON FILLED PEEK CAGE BEARING
MIN ORDER QTY 5
</t>
  </si>
  <si>
    <t>don’t use this Ceetak quote as compound is not spec compliant - need to find alt supplier
RFQ 543177 Parker Hannifin Qty 1 cost £2.80 2 wks</t>
  </si>
  <si>
    <t xml:space="preserve">Q301870 </t>
  </si>
  <si>
    <t>SCREW,CAP,SOC. HEAD, 0.500 -13UNRC-3A X 4.000 LG,ASTM A320 GR.L7, PHOSPHATE AND
XYLAN COAT 1070 (HARDNESS RESTRICTION 34HRC MAX.)</t>
  </si>
  <si>
    <t>Q301871 Rev 01</t>
  </si>
  <si>
    <t>H139000-129</t>
  </si>
  <si>
    <t>VG-SEAL RING, 52, 120K INCONEL 718, MOS2 CTD</t>
  </si>
  <si>
    <t>GRAYLOC SEAL RING, , 42,AISI 4140,PTFE CTD</t>
  </si>
  <si>
    <t>GRAYLOC SEAL RING, 223, NACE, PTFE COATED</t>
  </si>
  <si>
    <t>H139000-363</t>
  </si>
  <si>
    <t>VG-SEAL RING, 11, 120K INCONEL 718 NACE, PTFE CTD</t>
  </si>
  <si>
    <t>H139000-257</t>
  </si>
  <si>
    <t>VG-SEAL RING, 137,HIGH STRENGTH,ALLOY 718 NACE, MOS2 W/GRAPHITE COATING</t>
  </si>
  <si>
    <t>Q301873</t>
  </si>
  <si>
    <t>H130893-20</t>
  </si>
  <si>
    <t xml:space="preserve">VALVE PART,THRUST PIN,VG-200, 3/4 STEM, AISI S7 TOOL STEEL,RC 53-60, .250 X 1-1/8 LG </t>
  </si>
  <si>
    <t>H300433-1</t>
  </si>
  <si>
    <t xml:space="preserve">SEAL,WIPER, .750 ID </t>
  </si>
  <si>
    <t>H130890-3</t>
  </si>
  <si>
    <t xml:space="preserve">SEAL,WEATHER, 2.000 ID X .250 CS X .500 THK, CLOSED CELL NEOPRENE </t>
  </si>
  <si>
    <t>199595-24</t>
  </si>
  <si>
    <t xml:space="preserve">BEARING,THRUST WASHER, .750 ID 1.250 OD, 
**USE WITH 199595-22 BEARING*** </t>
  </si>
  <si>
    <t xml:space="preserve">TOOL-SWE PART, MS-NT TUBING HANGER RUNNING TOOL,PIN SHEAR, 0.500-13UNC X 0.375 DIA, BRASS CZ114 (33KSI YIELD /50KSI TENSILE) </t>
  </si>
  <si>
    <t xml:space="preserve">CLASS: SEAL STANDARD CATALOG 
SITE: ABD 
PMS CODE: 85  
EC PENDING:   
DESCRIPTION: </t>
  </si>
  <si>
    <t>H300431-1</t>
  </si>
  <si>
    <t xml:space="preserve">GREASE FITTING,GSP, 3/8 NPT,4140 NACE FOR WET AND GAS SERVICE </t>
  </si>
  <si>
    <t xml:space="preserve">O-RING, AS568A-326, 1.600 (NOM 1-5/8) ID, 0.210 (NOM 3/16) CS, MATERIAL PER VGS5.1010.1.1, NITRILE(NBR), 70 DURO A, API 6A, ISO 10423, API17D, PSL1-3 </t>
  </si>
  <si>
    <t xml:space="preserve">Q301886 </t>
  </si>
  <si>
    <t xml:space="preserve">H130151-61 </t>
  </si>
  <si>
    <t>Q301814 Rev 01</t>
  </si>
  <si>
    <t xml:space="preserve">A301339-9 </t>
  </si>
  <si>
    <t>FERRULE, BACK, .250 TUBE, ALLOY 20.</t>
  </si>
  <si>
    <t>CONTROL LINE PART,FERRULE SPACER, , .500 OD,FOR 1/4 OD TUBING,A/F STYLE III SEAL NIPPLE,410SS NACE</t>
  </si>
  <si>
    <t>PLUG, .375 TUBE, SS.</t>
  </si>
  <si>
    <t>SCREW,CAP,SOC. HEAD, 0.500 -13UNRC-3A X 4.000 LG,ASTM A320 GR.L7, PHOSPHATE AND XYLAN
COAT 1070(HARDNESS RESTRICTION 34HRC MAX.) FULL CERTIFICATION AND TRACEABILITY REQUIRED</t>
  </si>
  <si>
    <t>201182-219</t>
  </si>
  <si>
    <t>ADAPTER, 1/4 NPT FEMALE X 3/8 MP AUTOCLAVE MALE, 15000 PSI MWP, 316 SS</t>
  </si>
  <si>
    <t>SEAL, T ROD, TR SERIES 7.750 O/D, 7.250 I/D, .250 SECTION</t>
  </si>
  <si>
    <t>SEAL, T PISTON TP SERIES 9.000 O/D 8.500 I/D .250 SECTION</t>
  </si>
  <si>
    <t>H300543-117</t>
  </si>
  <si>
    <t>HYDRAULIC FITTING, MALE CONNECTOR, 1/4 TBG WITH 1/4 LP,BORED THROUGH, SAF2507 SUPER
DUPLEX STAINLESS.</t>
  </si>
  <si>
    <t>195003-381</t>
  </si>
  <si>
    <t xml:space="preserve">O-RING, AS568A-381, 11.975 (NOM 12) ID, 0.210 (NOM3/16) CS, MATERIAL PER VGS5.1010.2.3, PEROXIDE CURED NITRILE, 90 DURO A, API 6A, API 17D, PSL1-3 </t>
  </si>
  <si>
    <t>Q301889</t>
  </si>
  <si>
    <t>A303646-1</t>
  </si>
  <si>
    <t xml:space="preserve">PURCHASED SEAL, CUSTOM S-SEAL, SPECIAL, EXTERNAL, 10.691 INCH SEALING DIAMETER, HNBR, KB163-90, C/W STAINLESS STEEL SPRINGS </t>
  </si>
  <si>
    <t xml:space="preserve">A303569-1  </t>
  </si>
  <si>
    <t xml:space="preserve">PURCHASED SEAL, CUSTOM S-SEAL, SPECIAL, EXTERNAL, 13.500 INCH SEALING DIAMETER, HNBR, KB163-90, C/W STAINLESS STEEL SPRINGS </t>
  </si>
  <si>
    <t xml:space="preserve">A301976-1 </t>
  </si>
  <si>
    <t xml:space="preserve">VALVE PURCHASE, DOUBLE BLOCK AND BLEED, .375 NOMINAL, 10000 PSI MWP, 1/2 NPT PORTS BY VG 11 SEAL RING,API6A / NACE MR-01-75,TEMPERATURE RANGE: -20F TO 250FOPERATING TORQUE: 25 - 30 FT LBS (NOM)NO OF TURNS TO ACTUATE: 4.5 CERTIFICATION IN ACCORDANCE WITH BS EN 10204 3.1 </t>
  </si>
  <si>
    <t xml:space="preserve"> A301046-592 </t>
  </si>
  <si>
    <t xml:space="preserve">CAP SCREW, SOCKET HEAD (1960 SERIES), .625-11UNRC-2A X 4.250 LG, MATL PER=VGS5.710.14.2,COAT PER=VGS6.3.1.3.1, NACE EXPOSED BOLTING </t>
  </si>
  <si>
    <t xml:space="preserve">D70167-1  </t>
  </si>
  <si>
    <t xml:space="preserve">CONTROL LINE,0.250 FOR USE W/0.500 OUTLET AND C-77 MOD,NEEDLE VALVE 
NOTES. 2. TAG PART NUMBER:- PART NO. D70167-1 (REV) ASSY </t>
  </si>
  <si>
    <t xml:space="preserve">A302549-1 </t>
  </si>
  <si>
    <t xml:space="preserve">TUBING HEAD PART, RETAINER RING, SPLIT, ARR F/1/4 CONTROL LINE EXITING THRU SET SCREW </t>
  </si>
  <si>
    <t xml:space="preserve">Q301844 </t>
  </si>
  <si>
    <t>2% DISCOUNT Rev 03</t>
  </si>
  <si>
    <t xml:space="preserve">Q301872 </t>
  </si>
  <si>
    <t>Q301877</t>
  </si>
  <si>
    <t xml:space="preserve">GRAYLOC HUB, BLIND, XG-GR42/56, 5-1/2 OAL, NACE,C/W ONE 9/16 HP AND TWO DOUBLE TEST PORTS INCONEL CLAD SEAL AREAS, 400F MAX TEMP RATE. </t>
  </si>
  <si>
    <t xml:space="preserve">GRAYLOC CLAMP,2PC 4BOLT, XG, ,A193-B7 (GMS2013) W/IMPACTS AT -46 DEG.C </t>
  </si>
  <si>
    <t xml:space="preserve">STUD/TWO NUTS, ALL THREAD, 1.375-8UNR-2A, 17 LG,STUD MATERIAL:A193-B7, NUT MATERIAL:A194-GR2H (SPH FACE), COATING:PER VGS6.3.1.3.1 </t>
  </si>
  <si>
    <t xml:space="preserve">STUD/TWO NUTS, ALL THREAD, .875-9UNRC-2A, 7 LG,  STUD MATERIAL:A193-B7, NUT MATERIAL:A194-GR2H(SPH FACE), COATING:PER VGS6.2.10.7 OR VGS6.2.10.9 </t>
  </si>
  <si>
    <t>Q301880</t>
  </si>
  <si>
    <t>EUK 1818436</t>
  </si>
  <si>
    <t>11087-2</t>
  </si>
  <si>
    <t>TOOL-SSWE PART,SPACER SUB,NC-50 (4-1/2 API IF) BOX UP X NC-50 (4-1/2 API IF) PIN DOWN,OAL 16.500</t>
  </si>
  <si>
    <t>EUK 1814418</t>
  </si>
  <si>
    <t>A126657 REF</t>
  </si>
  <si>
    <t xml:space="preserve">TUBING HEAD, 10-3/4”, S137 REC BTM, 5V137 REC TOP
</t>
  </si>
  <si>
    <t xml:space="preserve">FLOW CAGE,MOS,S23,T80,INCONEL 718 PSL3 XYLAN 1070/514 BLUE 
</t>
  </si>
  <si>
    <t xml:space="preserve">SHAFT EXT, .787 (20MM) DIA X 4 LG 1040 
</t>
  </si>
  <si>
    <t xml:space="preserve">FTG,NEEDLE INJ,1/8 NPT X 4 LG INCONEL 71 718 
</t>
  </si>
  <si>
    <t xml:space="preserve">CHOKE PART,MOS,SEAT,S23,T80,ALLOY 718 W/TUNGSTENCARBIDE INSERT,PSL3
</t>
  </si>
  <si>
    <t xml:space="preserve">CHOKE PART,MOS,STEM,S23,T80,ALLOY 718 W/TUNGSTEN CARBIDE TIP,PIN CONNECTION,-75F,PSL3,SAUDI ARAMCO 
</t>
  </si>
  <si>
    <t xml:space="preserve">SEAL RING,GRAYLOC TYPE,SIZE 20 FORGED INCONEL 718 QUENCHED/TEMPERED AND IMPACT 
TESTED AT -50F AND PTFE COATED, MATERIAL CERTS REQUIRED
</t>
  </si>
  <si>
    <t xml:space="preserve">SEAL RING,MOS,S23,INC 718 </t>
  </si>
  <si>
    <t>SEAL,GS,M/GLAND,3.500 NOM PISTON DIA SEAL TO FIT- 0 - 3000 PSI WORKING PRESSURE 0 - 250 DEG F 
MIN ORDER QTY 5</t>
  </si>
  <si>
    <t>CHOKE PART,MOS,STEM SEAL ASSEMBLY,S23,T35/T80, JACKET AC102 (PTFE W/13 PERCENT CARBON, 
2 PERCENT GRAPHITE) W/ELGILOY SPRING, PEEK BACKUP AND RETAINER RING 
MIN ORDER QTY 5</t>
  </si>
  <si>
    <t xml:space="preserve">KEY,5/16 X 1/4 X 3 LG 1040/4140 
MIN ORDER QTY 5
</t>
  </si>
  <si>
    <t xml:space="preserve">KEY,1/4 SQ X 2 LG 1040/4140 
MIN ORDER QTY 5
</t>
  </si>
  <si>
    <t xml:space="preserve">CPLG,ACT,MOS,.788 (20MM) BORE W/0.31 X 0.28 KEYWAY ,AISI 1081/1029 F/ROTORK IB4 BGO 
MIN ORDER QTY 2
</t>
  </si>
  <si>
    <t>MEA 1819255</t>
  </si>
  <si>
    <t>FCA</t>
  </si>
  <si>
    <t>Colnbrook, Slough, UK</t>
  </si>
  <si>
    <t>MEA 1768608</t>
  </si>
  <si>
    <t>83-000-245-86</t>
  </si>
  <si>
    <t>ORING,2-245,.139 CS X 4.359 ID,NITRILE 70 DURO,MS 522-06</t>
  </si>
  <si>
    <t>MEA 1819876</t>
  </si>
  <si>
    <t>Q301908</t>
  </si>
  <si>
    <t>PIN,KLICK, .250 OD 1.750 LG, WITH 1.375 REF RING ID</t>
  </si>
  <si>
    <t>Part replaced by A299500-1</t>
  </si>
  <si>
    <t>EUK 1801170A</t>
  </si>
  <si>
    <t>90262-1</t>
  </si>
  <si>
    <t xml:space="preserve">LOCKDOWN SCREW ASSEMBLY, 1-1/2 X 11-1/4 LG </t>
  </si>
  <si>
    <t xml:space="preserve">STUD W/TWO NUTS, ALL THREAD,PER VGS2.4.11, 2.500-8UNR-2A, 24.000 LG, STUD MATERIAL PER ASTM A193 GR B7, NUT MATERIAL PER ASTM A194 GR 2H, COATING PER VGS6.2.10.7 </t>
  </si>
  <si>
    <t xml:space="preserve">CLAMP PART,GRAYLOC ACCY,SEALS,ANTI-CORROSION, ,FOR SIZE 5V GRAYLOC CLAMPS </t>
  </si>
  <si>
    <t>SPARES</t>
  </si>
  <si>
    <t>MEA 1819880</t>
  </si>
  <si>
    <t xml:space="preserve">FACE SEAL,HELICAL SPRG,2.96 ID X .185 BASE THK X .210 RADIAL WIDTH,20M SERVICE,
VIRGIN PEEK SHELL, ELGILOY SPRING .139 OD X .060 WIDE X .005 THK </t>
  </si>
  <si>
    <t>CAGE SEAL ASSY,MOS,S23,T80 HH (ACCUSEAL NO.SK050605-1) FILLED PTFE W/ELGILOY SPRING 
AND VIRGIN PEEK HAT-RING,30 PERCENT GLASS FILLED PEEK BACKUP,INCONEL SPLIT RINGS 
AND 30 PERCENT CARBON FILLED PEEK CAGE BEARING</t>
  </si>
  <si>
    <t xml:space="preserve">CHOKE PART,MOS,STEM,S23,T80,ALLOY 718 W/TUNGSTEN CARBIDE TIP,PIN CONNECTION,-75F,PSL3,SAUDI ARAMCO </t>
  </si>
  <si>
    <t>per S Cushnie</t>
  </si>
  <si>
    <t>H90024-1</t>
  </si>
  <si>
    <t xml:space="preserve">GRAYLOC SEAL RING, , 11, ,ASTM A638-GR660 
(VGS14.533.1),MOS2 W/GRAPHITE CTD PER VGS6.3.12 </t>
  </si>
  <si>
    <t>£69.60</t>
  </si>
  <si>
    <t>Aquasign PO 31005358</t>
  </si>
  <si>
    <t xml:space="preserve">A299500-1 </t>
  </si>
  <si>
    <t>MEA 1823587</t>
  </si>
  <si>
    <t>MEA 1823857</t>
  </si>
  <si>
    <t>CAGE SEAL ASSY,MOS,S23,T80 HH (ACCUSEAL NO.SK050605-1) FILLED PTFE W/ELGILOY SPRING
AND VIRGIN PEEK HAT-RING,30 PERCENT GLASS FILLED PEEK BACKUP,INCONEL SPLIT RINGS 
AND 30 PERCENT CARBON FILLED PEEK CAGE BEARING</t>
  </si>
  <si>
    <t xml:space="preserve">BRG RACE,2.50 X 1.75 X .125 THK,TRD-2840 </t>
  </si>
  <si>
    <t>MEA 1825912</t>
  </si>
  <si>
    <t>MEA 1808078</t>
  </si>
  <si>
    <t xml:space="preserve">FTG,NEEDLE INJ,1/8 NPT X 4 LG INCONEL 71 718 </t>
  </si>
  <si>
    <t xml:space="preserve">Q301911 Rev 01 </t>
  </si>
  <si>
    <t>RING-SEAL,BNT, 5.740 ID,AISI 630SS NACE, MOS2 COATED</t>
  </si>
  <si>
    <t>DO NOT USE. SEE APACHE PRICE</t>
  </si>
  <si>
    <t>A133171-3</t>
  </si>
  <si>
    <t>VALVE PART, VG-300, PACKING RETAINER, 4.062, 5000 AND 10000 PSI MWP, ALUMINIUM BRONZE, CH-48
ACTUATED.</t>
  </si>
  <si>
    <t>O-RING, AS568A-233, 2.859 (NOM 2-7/8) ID, 0.139 (NOM 1/8) CS, MATERIAL PER VGS5.1010.1.1, NITRILE (NBR),
70 DURO A, API 6A, ISO 10423, API17D, PSL1-3</t>
  </si>
  <si>
    <t>SEAL, T ,ROD, 2.250 OD 1.875 ID .188 CS, NITRILE-SEAL/NYLON-BACK-UPS VETCO P/N</t>
  </si>
  <si>
    <t>A133192-1</t>
  </si>
  <si>
    <t>VALVE PART,VG-300,SHIM, 4.062, 5000 AND 10000 PSI
MWP,CS, 0.015 THK,CH-48 ACTUATED
THIS BOM IS TO BE READ IN CONJUNCTION WITH DRWG NO A133190
DIMENSION A= 2.00 B= 3.12 C= 0.015 NOTE: 1. ETCH P/N A133192-1 (REV)</t>
  </si>
  <si>
    <t>A133192-2</t>
  </si>
  <si>
    <t>VALVE PART,VG-300,SHIM, 4.062, 5000 AND 10000 PSI MWP,CS, 0.031 THK,CH-48 ACTUATED THIS BOM IS TO
BE READ IN CONJUNCTION WITH DRWG NO A133190
DIMENSION A= 2.00 B= 3.12 C= 0.031 NOTE: 1. ETCH P/N A133192-2 (REV)</t>
  </si>
  <si>
    <t>A133192-3</t>
  </si>
  <si>
    <t>VALVE PART, VG-300, SHIM, 4.062, 5000 AND 10000 PSI MWP, CS, 0.062 THK, CH-48 ACTUATED
THIS BOM IS TO BE READ IN CONJUNCTION WITH DRWG NO A133190.
DIMENSION: A = 2.00 B = 3.12 C = 0.062</t>
  </si>
  <si>
    <t>A133192-4</t>
  </si>
  <si>
    <t>VALVE PART, VG-300, SHIM, 4.062, 5000 AND 10000 PSI MWP, CS, 0.125 THK, CH-48 ACTUATED THIS BOM IS
TO BE READ IN CONJUNCTION WITH DRWG NO A133190
DIMENSION: A = 2.00 B = 3.12 C = 0.125</t>
  </si>
  <si>
    <t>A133192-5</t>
  </si>
  <si>
    <t>VALVE PART, VG-300, SHIM, 4.062, 5000 AND 10000 PSI MWP, CS, 0.250 THK, CH-48 ACTUATED THIS BOM IS
TO BE READ IN CONJUNCTION WITH DRWG NO A133190
DIMENSION: A = 2.00 B = 3.12 C = 0.250</t>
  </si>
  <si>
    <t>A133172-3</t>
  </si>
  <si>
    <t>VALVE PART, VG-300,GLAND NUT, 4.062, 5000 AND 10000PSI MWP, LA, CH-48 ACTUATED
DIMENSION:
A= 1.893+/-.001 B= 3.12 C= 2.75 D= 3.50-6 STUB ACME-2G MAJOR DIA: 3.496+/-.004 PITCH DIA: 3.423+/-.012
MINOR DIA: 3.368+/-.012 E= 2.127+/-.001</t>
  </si>
  <si>
    <t>O-RING, AS568A-250, 4.984 (NOM 5) ID, 0.139 (NOM 1/8) CS, MATERIAL PER VGS5.1010.1.1, NITRILE (NBR), 70
DURO A, API 6A, ISO 10423, API17D, PSL1-3</t>
  </si>
  <si>
    <t>Q301883</t>
  </si>
  <si>
    <t>R74088-1</t>
  </si>
  <si>
    <r>
      <rPr>
        <sz val="10"/>
        <rFont val="Calibri"/>
        <family val="2"/>
        <scheme val="minor"/>
      </rPr>
      <t>VG-SEAL RING,137,MODIFIED,16" OD,CAD PLATED,WITH TWO O-RING BACKUP SEAL,75K LA,FOR 13-
5/8" 5M NT-2F PIN CONNECTED TO 13-5/8" NT-2 BOX CONNECTION AT DRILLING MODE ONLY.</t>
    </r>
    <r>
      <rPr>
        <sz val="10"/>
        <color rgb="FF0070C0"/>
        <rFont val="Calibri"/>
        <family val="2"/>
        <scheme val="minor"/>
      </rPr>
      <t xml:space="preserve">
(VGS 5.110.2.13 ALTERNATIVE TO CADMIUM)</t>
    </r>
  </si>
  <si>
    <t>Q301918</t>
  </si>
  <si>
    <t xml:space="preserve">STEM JOURNAL BEARING SLI 6 3/8-5M </t>
  </si>
  <si>
    <t>Q301919</t>
  </si>
  <si>
    <t>Q301914</t>
  </si>
  <si>
    <t>Q301923</t>
  </si>
  <si>
    <t xml:space="preserve">ACTUATOR PART,END CAP,RHA-60,TO SUIT PISTON W/7.500-8UN THD,TYPE III,LA </t>
  </si>
  <si>
    <t xml:space="preserve">O-RING, AS568A-262, 6.984 (NOM 7) ID, 0.139 (NOM 1/8) CS, MATERIAL PER VGS5.1010.2.3, PEROXIDE CURED NITRILE, 90 DURO A, API 6A, API 17D, PSL1-3  </t>
  </si>
  <si>
    <t xml:space="preserve">O-RING, AS568A-121, 1.049 (NOM 1-1/16) ID, 0.103 (NOM 3/32) CS, MATERIAL PER VGS5.1010.2.3, PEROXIDE CURED NITRILE, 90 DURO A, API 6A,API 17D, PSL1-3 </t>
  </si>
  <si>
    <t>EUK 1801170E</t>
  </si>
  <si>
    <t>193413-214</t>
  </si>
  <si>
    <t>PLUG,HOLLOW HEX SOCKET HD,  .500  MNPT, 316 STAINLESS STEEL</t>
  </si>
  <si>
    <t>PLUG,PIPE,    1/4 LP,SOCKET HEAD,FLUSH,CS</t>
  </si>
  <si>
    <t>193413-211</t>
  </si>
  <si>
    <t>PLUG,HOLLOW HEX SOCKET HD,  .125  MNPT, 316 STAINLESS STEEL</t>
  </si>
  <si>
    <t>170217G</t>
  </si>
  <si>
    <t>O-RING, .310 CS X 11.005 ID, HYDROGENATED NITRILE (VGS5.1110.5.1)</t>
  </si>
  <si>
    <t>195327-322</t>
  </si>
  <si>
    <t>O-RING BACKUP,MOULDED, 451, 11.024 ID, 0.236 CS, BUNA-N,90 DURO</t>
  </si>
  <si>
    <t>PACKING PART,PRESSURE RING,CHEVRON S, 10-5/8 OD X  9-5/8 ID,VGS 5.1310.5</t>
  </si>
  <si>
    <t>PACKING PART,PRES RING,CHEVRON S, 10-5/8 X 9-5/8 ID,S31AIR,GMS-W017</t>
  </si>
  <si>
    <t>EUK 1801170C</t>
  </si>
  <si>
    <t>EUK 1801170F</t>
  </si>
  <si>
    <t>A300652-13</t>
  </si>
  <si>
    <t xml:space="preserve">A300653-13 </t>
  </si>
  <si>
    <t>FERRULE,BACK, .250 TUBE, ALLOY 825,</t>
  </si>
  <si>
    <t>FERRULE,FRONT, .250 TUBE, ALLOY 825,</t>
  </si>
  <si>
    <t>EUK 1801170G</t>
  </si>
  <si>
    <t>PLUG, , 3/8 NPT,FOR TEST HGR</t>
  </si>
  <si>
    <t>MEA 1827861</t>
  </si>
  <si>
    <t>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MIN ORDER QTY 5</t>
  </si>
  <si>
    <t>CHOKE PART,MOS,STEM SEAL ADAPTER RING,S23,T35/T80 GRAPHITE AND WIRE MESH, 
F/FIRESAFE APPLICATIONS 
MIN ORDER QTY 30</t>
  </si>
  <si>
    <t xml:space="preserve">FACE SEAL,HELICAL SPRG,2.96 ID X .185 BASE THK X .210 RADIAL WIDTH,20M SERVICE,VIRGIN 
PEEK SHELL, ELGILOY SPRING .139 OD X .060 WIDE X .005 THK </t>
  </si>
  <si>
    <t>sell increased as cost taken a hike</t>
  </si>
  <si>
    <t xml:space="preserve">SEAL,S,10 X .290 CS X .325 HT,HSN,MS-522-18,CDI PN S246P10000N334 </t>
  </si>
  <si>
    <t>Q301935</t>
  </si>
  <si>
    <t>Q301647 Rev 01</t>
  </si>
  <si>
    <t>TBC</t>
  </si>
  <si>
    <t>ALLOY 718 BILLET Machine per AP180000-3
VGS5.141.1.11, Length - 8.245", OD - 1.5"</t>
  </si>
  <si>
    <t>A150963-22_Ref</t>
  </si>
  <si>
    <t>O-RING, AS568A-020 - Dimensionally identical to A150963-22. Material per JW Vermillion 3.</t>
  </si>
  <si>
    <t>A150963-20_Ref</t>
  </si>
  <si>
    <t>O-RING, AS568A-022 - Dimensionally identical to A150963-20. Vermillion 3.</t>
  </si>
  <si>
    <t>H139000-135</t>
  </si>
  <si>
    <r>
      <t xml:space="preserve">VG-SEAL RING, 14, INCONEL 718,MOS2 W/GRAPHITE CTD  
</t>
    </r>
    <r>
      <rPr>
        <sz val="11"/>
        <color rgb="FF0070C0"/>
        <rFont val="Arial"/>
        <family val="2"/>
      </rPr>
      <t>GRAYLOC SIZE 14 SEAL RING</t>
    </r>
  </si>
  <si>
    <t>Q301879 Rev 01</t>
  </si>
  <si>
    <t>Q301928</t>
  </si>
  <si>
    <t xml:space="preserve">ACTUATOR PART, GRAYSAFE PART, ALIGNMENT RING, INDICATOR STEM, RHA-60 </t>
  </si>
  <si>
    <t xml:space="preserve">RING-SNAP,EXT, 7.500 SHAFT DIA, 0.067 X 7.313 GRV DIM,SS SPIROLOX # US-750-S </t>
  </si>
  <si>
    <t>STUD W/ONE NUT, TAP END,PER VGS2.4.13,  .750-10UNRC-2A X .750-10UNRC-2A, 4.000 LG, STUD  MATERIAL PER ASTM A193 GRB7M, NUT MATERIAL PER  ASTM A194 GR2HM, COATING PER VGS6.2.12.3, ASTM  B633</t>
  </si>
  <si>
    <t>H300431-23</t>
  </si>
  <si>
    <t>GREASE FITTING,GSP,  1/2 LP,ALLOY 718 NACE, FOR TEST/BLEEDER,PLASTIC/GREASE INJECTION,FOR  WET AND GAS SERVICE  (BODY ALLOY 718 NACE PER VGS5.541.1.1 AND CAP  316SS NACE)</t>
  </si>
  <si>
    <t>GRAYLOC SEAL RING, ,137, , INCONEL X-750,PTFE CTD</t>
  </si>
  <si>
    <t>CONNECTOR-HYDR, MALE, .250 TUBE X .250  MNPT, 8000 PSI MWP, 316 SS</t>
  </si>
  <si>
    <t>EUK 1826034</t>
  </si>
  <si>
    <t>do not use</t>
  </si>
  <si>
    <t>INJECTION FITTING,CONED GLAND, 9/16, ASTM A276 316SS NACE</t>
  </si>
  <si>
    <t>EUK 1833716</t>
  </si>
  <si>
    <t>H302246-51</t>
  </si>
  <si>
    <t>195327-393</t>
  </si>
  <si>
    <t>195327-394</t>
  </si>
  <si>
    <t>A133189-4</t>
  </si>
  <si>
    <t>H302246-56</t>
  </si>
  <si>
    <t>195327-396</t>
  </si>
  <si>
    <t>H302246-52</t>
  </si>
  <si>
    <t>H300076-250</t>
  </si>
  <si>
    <t>H300076-265</t>
  </si>
  <si>
    <t xml:space="preserve">O-RING,SSV-Q, AS568A-384, 14.975 ID X .210 CS, NITRILE 70 DURO PER VGS5.1010.1.1 </t>
  </si>
  <si>
    <t xml:space="preserve">O-RING BACKUP,8-371, 8.528 ID X 0.183 CS, 90 DURO, PER VGS5.1210.1.1 </t>
  </si>
  <si>
    <t>ACTUATOR PART, CH-70, COVER GASKET, EXPANDED NEOPRENE, 70 DURO.</t>
  </si>
  <si>
    <t xml:space="preserve">O-RING,SSV-Q,AS568A-261, 6.734 ID X .139 CS, NITRILE, 90 DURO PER VGS5.1010.2.3 PER API 14D </t>
  </si>
  <si>
    <t xml:space="preserve">O-RING BACKUP,MOULDED, 261, 6.734 ID, 0.118 CS, 90DURO, PER VGS5.1210.1.1 </t>
  </si>
  <si>
    <t xml:space="preserve">O-RING,SSV-Q,AS568A-371, 8.475 ID X .210 CS, NITRILE 70 DURO PER VGS5.1010.1.1 PER AP1 14D </t>
  </si>
  <si>
    <t xml:space="preserve">CAP SCREW, SOCKET HEAD (1960 SERIES), .500-13UNRC-3A X 1.500 LG, MATL PER=ASTM A193 GR 
B7, COAT PER=VGS6.2.12.3, ASTM B633 </t>
  </si>
  <si>
    <t xml:space="preserve">CAP SCREW, SOCKET HEAD (1960 SERIES), .500-13UNRC-3A X 1.000 LG, MATL PER=ASTM A193 GR 
B7, COAT PER=VGS6.2.12.3, ASTM B633 </t>
  </si>
  <si>
    <t>DON’T USE - PRICE HAS INCREASED - SEE Q301915</t>
  </si>
  <si>
    <t>FLG,BLIND,2-1/16 10M X 1/2 LP,REC F/VR PLUG, INCONEL 718,6A-PU-HH-NL-3</t>
  </si>
  <si>
    <t xml:space="preserve">PLUG,PIPE,1/2 LP,1-3/4 LONG WITH 1.00 LONG HEX HEAD,INCONEL 718,WITH ANTI-GALLING TREATMENT </t>
  </si>
  <si>
    <t xml:space="preserve">PACKING,TBG HD SET SCREW, ,FOR 1-1/2 SET SCREW,FLEXIBLE GRAPHITE C/W TWO LA NON-EXTRUSION RING </t>
  </si>
  <si>
    <t>MISCELLANEOUS,PIN, 1-1/2 DIA X 1-3/8 LG,CS</t>
  </si>
  <si>
    <t>est</t>
  </si>
  <si>
    <r>
      <t xml:space="preserve">don’t quote this part as eng wont accept material substitute, </t>
    </r>
    <r>
      <rPr>
        <b/>
        <sz val="10"/>
        <color rgb="FFFF0000"/>
        <rFont val="Calibri"/>
        <family val="2"/>
        <scheme val="minor"/>
      </rPr>
      <t>instead quote H71317-4 (see upper level assy for alt nos) (see Amanda/Megan if any query)</t>
    </r>
  </si>
  <si>
    <t>EUK 1793042</t>
  </si>
  <si>
    <t>A931081-1</t>
  </si>
  <si>
    <t xml:space="preserve">ACTUATOR, TYPE OPS-75, FAIL AS-IS, C/W VISUAL AND MAGNETIC POSITION TRANSDUCER/INDICATOR, C/W LOCK OUT DEVICE, CONFIGURED FOR 4-1/16 15000
PSI MWP VG300 VALVE. </t>
  </si>
  <si>
    <t>H133702-12</t>
  </si>
  <si>
    <t>EUK 1797234</t>
  </si>
  <si>
    <t xml:space="preserve">VALVE ASSY, VG-300S, MANUAL, 2-1/16 6500 PSI MSP, 
GRAYLOC B20 ENDS, HH-NL TRIM. </t>
  </si>
  <si>
    <t>EUK 1482045</t>
  </si>
  <si>
    <t>D70533-1</t>
  </si>
  <si>
    <t>CASING BONNET, WELDLESS, 13-3/8 X 9-5/8, 5M, ARR 
FOR 1.125 CSG CUT OFF HEIGHT BELOW TUBING HEAD</t>
  </si>
  <si>
    <t>D70538-2</t>
  </si>
  <si>
    <t xml:space="preserve">TOOL-SWE PART,ASSY,SERVICE TOOL, 4-1/2 IFTJ BOX 
TOP,ARR FOR 13-5/8 5M NT2 PIN BTM </t>
  </si>
  <si>
    <t>A70313-9</t>
  </si>
  <si>
    <t>TOOL-SWE, CUP TESTER,RUNNING, 13 3/8 X 13 3/8, 4.500 IF PIN DOWN X 4.500 IF BOX UP</t>
  </si>
  <si>
    <t>EUK 1774057</t>
  </si>
  <si>
    <t>A931429-3 REF</t>
  </si>
  <si>
    <t>VALVE, VG-300S, 2-1/16 6500 PSI MWP, VG-SEAL TYPE 
B-20 HUB ENDS, FF-4 TRIM, C/W CH38 ACTUATOR</t>
  </si>
  <si>
    <t>EUK 1792707</t>
  </si>
  <si>
    <t>A130002-2</t>
  </si>
  <si>
    <t>A130002-3</t>
  </si>
  <si>
    <t xml:space="preserve">A130002-4 </t>
  </si>
  <si>
    <t>A130002-5</t>
  </si>
  <si>
    <t xml:space="preserve">ACTUATOR, GRAYSAFE, RHA-60, 3000 PSI MWP, W/LOWER 
PLATE FITTED FOR 4.062 -10M MODEL D VALVE </t>
  </si>
  <si>
    <t xml:space="preserve">ACTUATOR, GRAYSAFE, RHA-60, 3000 PSI MWP, W/LOWER 
PLATE FITTED FOR 6.375 -5M MODEL D VALVE. </t>
  </si>
  <si>
    <t xml:space="preserve">ACTUATOR, GRAYSAFE, RHA-60, WLS, 3000 PSI MWP, 
W/LOWER PLATE FITTED FOR 5.125 -5M MODEL D VALVE </t>
  </si>
  <si>
    <t xml:space="preserve">ACTUATOR, GRAYSAFE, RHA-60, WLS, 3000 PSI MWP, 
W/LOWER PLATE FITTED FOR 5.125-10M MODEL D VALVE </t>
  </si>
  <si>
    <t>EUK 1827851</t>
  </si>
  <si>
    <t>A70263-9 REF</t>
  </si>
  <si>
    <t>CASING HGR, MANDREL, 20-1/8 X  14, 14 VAM TOP-KB BOX BOTTOM, 15-1/4-4TPI STUB ACME LH PIN TOP, AISI 8630</t>
  </si>
  <si>
    <t>TOOL-SWE, CASING HANGER, RUNNING &amp; RETRIEVING TOOL, 
14, 15-1/4 4TPI STUB ACME LH BOX BTM X 14 82.5 LB/FT VAM TOP KB BOX TOP</t>
  </si>
  <si>
    <t>EUK 1822522</t>
  </si>
  <si>
    <t xml:space="preserve">H133531-1 </t>
  </si>
  <si>
    <t xml:space="preserve">200095-5 </t>
  </si>
  <si>
    <t xml:space="preserve">200095-11 </t>
  </si>
  <si>
    <t xml:space="preserve">SEAL, WIPER, 1.625 ROD DIA </t>
  </si>
  <si>
    <t xml:space="preserve">H130893-2 </t>
  </si>
  <si>
    <t xml:space="preserve">199595-28 </t>
  </si>
  <si>
    <t xml:space="preserve">O-RING, AS568A-333, 2.475 (NOM 2-1/2) ID, 0.210 (NOM 3/16) CS, MATERIAL PER VGS5.1010.1.1, NITRILE (NBR), 70 DURO A, API 6A, ISO 10423, API17D, 
PSL1-3 </t>
  </si>
  <si>
    <t xml:space="preserve">SPRING,COMP COIL, .250 OD X .048 WIRE, 1.250 LGTH,ELGILOY NACE,RC-60 MAX,ENDS CLOSED &amp; GROUND 20 LBS LOAD @ 1.00 WORK HEIGTH </t>
  </si>
  <si>
    <t xml:space="preserve">H133530-1 </t>
  </si>
  <si>
    <t xml:space="preserve">H130894-2 </t>
  </si>
  <si>
    <t xml:space="preserve">VALVE PART,SHEAR PIN,VG-300, 7/8 STEM, .187 OD,LOW ALLOY OR CS, YIELD
STR(48,000-70,000),ULT TENSILE (MIN. 65,000) </t>
  </si>
  <si>
    <t>BEARING,THRUST WASHER, 1.500 ID 2.187 OD, 
**USE WITH 199595-28 BEARING**</t>
  </si>
  <si>
    <t xml:space="preserve">H300430-23 </t>
  </si>
  <si>
    <t xml:space="preserve">SPRING,WAVE,CREST TO CREST, 2.250 OD X 1.75 ID X .900 FREE HEIGHT(REF),5 TURNS,17-7PH SS 
SMALLEY # 5669-24 </t>
  </si>
  <si>
    <t xml:space="preserve">199595-46 </t>
  </si>
  <si>
    <t xml:space="preserve">BEARING,THRUST WASHER, 1.500 ID 2.187 OD, (.030-.032 THICK) 
TORRINGTON #(TRA-2435) </t>
  </si>
  <si>
    <t xml:space="preserve">H133971-2 </t>
  </si>
  <si>
    <t>NUT,HEX,JAM, 3/4-10 UNC-3B,A194 GR 2H,CAD PLT.</t>
  </si>
  <si>
    <t xml:space="preserve">199868-44 </t>
  </si>
  <si>
    <t xml:space="preserve">H133620-3 </t>
  </si>
  <si>
    <t xml:space="preserve">VALVE PART, GATE, MANUAL, 2-1/16 5000 PSI MSP, MODEL VG-300, SPLIT, 410SS NACE,CARBIDE COATED </t>
  </si>
  <si>
    <t xml:space="preserve">H130950-4 </t>
  </si>
  <si>
    <t xml:space="preserve">VALVE PART,SEAT, 2-1/16 5000 PSI MSP, MODEL VG-300,410SS NACE W/CARBIDE COATING </t>
  </si>
  <si>
    <t xml:space="preserve">H130151-2 </t>
  </si>
  <si>
    <t xml:space="preserve">RING-SEAL,BNT, 3.348 ID,410SS NACE,MOS2 COATED </t>
  </si>
  <si>
    <t xml:space="preserve">H300411-18 </t>
  </si>
  <si>
    <t xml:space="preserve">STUD W/ONE NUT, TAP END,PER VGS2.4.13, .750-10UNRC-2A X .750-10UNRC-2A, 5.500 LG, STUD MATERIAL PER ASTM A193 GRB7M, NUT MATERIAL PER ASTM A194 GR2HM, COATING PER VGS6.2.12.3, ASTM B633 </t>
  </si>
  <si>
    <t xml:space="preserve">H130830-4 </t>
  </si>
  <si>
    <t xml:space="preserve">VALVE PART, GATE, MANUAL, 2-1/16 5000 PSI MSP, MODEL VG-300, 410SS NACE, CARBIDE COATED </t>
  </si>
  <si>
    <t xml:space="preserve">PACKING,STEM,CT, 1.500 OD X 1.000 ID X 1.00 LG,PER VGS 9.12.3 </t>
  </si>
  <si>
    <t xml:space="preserve">195000-214 </t>
  </si>
  <si>
    <t>H130892-1</t>
  </si>
  <si>
    <t xml:space="preserve">VALVE PART,THRUST PIN RETAINER SLEEVE,VG-300, 
7/8 STEM,CARBON STEEL </t>
  </si>
  <si>
    <t xml:space="preserve">BEARING,THRUST WASHER, 1.500 ID 2.187 OD, 
**USE WITH 199595-28 BEARING*** </t>
  </si>
  <si>
    <t xml:space="preserve">BEARING,THRUST WASHER, 1.500 ID 2.187 OD, (.030-.032 THICK) TORRINGTON #(TRA-2435) </t>
  </si>
  <si>
    <t>H133971-2</t>
  </si>
  <si>
    <t xml:space="preserve">NUT,HEX,JAM, 3/4-10 UNC-3B,A194 GR 2H,CAD PLT. </t>
  </si>
  <si>
    <t xml:space="preserve">CONTROL LINE PART,JUNK RING, , ,FOR SET SCREW CONT LINE VALVE </t>
  </si>
  <si>
    <t xml:space="preserve">PACKING PART,COMPRESSION RG, , .555 OD X 3/8 ID X 1/8 LG, ,TEFLON </t>
  </si>
  <si>
    <t>EUK 1819929</t>
  </si>
  <si>
    <t>H117723-37</t>
  </si>
  <si>
    <t>STUD W/ONE NUT, TAP END,PER VGS2.4.13, 2.250-8UNR-2A X 2.250-8UNR-2A, 13.250 LG, STUD MATERIAL PER ASTM A193 GR B7, NUT MATERIAL PER ASTM A194 GR 2H, COATING PER VGS6.2.12.3, ASTM B633</t>
  </si>
  <si>
    <t>New cost after Engineering change - WKW PO 31005474</t>
  </si>
  <si>
    <t>£158</t>
  </si>
  <si>
    <t>Q301937</t>
  </si>
  <si>
    <t>195000-163</t>
  </si>
  <si>
    <t>195000-151</t>
  </si>
  <si>
    <t>O-RING, AS568A-163, 5.987 (NOM 6) ID, 0.103 (NOM 3/32) CS, MATERIAL PER
VGS5.1010.1.1, NITRILE (NBR), 70 DURO A, API 6A, ISO 10423, API17D, PSL1-3</t>
  </si>
  <si>
    <t>O-RING, AS568A-151, 2.987 (NOM 3) ID, 0.103 (NOM 3/32) CS, MATERIAL PER
VGS5.1010.1.1, NITRILE (NBR), 70 DURO A, API 6A, ISO 10423, API17D, PSL1-3</t>
  </si>
  <si>
    <t>Q301926</t>
  </si>
  <si>
    <t>A71643-1</t>
  </si>
  <si>
    <t>TOOL-SWE PART,SERVICE TOOL,RUNNING &amp; RETRIEVING, ACTIVATING SCREW,LA,ARR FOR 13-5/8
MS-NT HEAD</t>
  </si>
  <si>
    <t>A71642-1</t>
  </si>
  <si>
    <t>TOOL-SWE PART,SERVICE TOOL,RUNNING &amp; RETRIEVING, LOCKING DOG,LA,ARR FOR 13-5/8 MSNT
HEAD</t>
  </si>
  <si>
    <t>PIN,GROOVE,TYPE D, .500 DIA X 1.250 LG,ALLOY STEEL NACE,HBW 237 MAX,75KSI MIN YIELD
STRENGTH</t>
  </si>
  <si>
    <t>O-RING, MOULDED, 19.563 ID, .500 CS, VGS5.1012.1.3 90 DURO A, FLUOROELASTOMER (FKM) 3</t>
  </si>
  <si>
    <t>Q301914 Rev 01</t>
  </si>
  <si>
    <t>GRAYLOC CLAMP,2PC 4BOLT, B,A320-L7 IMPACT TEST AT -150 DEG F</t>
  </si>
  <si>
    <t>A300105-341</t>
  </si>
  <si>
    <t>STUD W/TWO SPH NUTS, ALL THREAD,PER VGS2.4.11, .875-9UNRC-2A X 6.750 LG, STUD
MATERIAL PER ASTM A320 GR L7, NUT MATERIAL PER ASTM A194 GR 2H, COATING PER
VGS6.3.1.3.1</t>
  </si>
  <si>
    <t>Q301953</t>
  </si>
  <si>
    <t>Q301954</t>
  </si>
  <si>
    <t xml:space="preserve">GREASE FITTING, GSP, 1/2 LP, 316SS NACE MR-01-75, FOR TEST/BLEEDER, PLASTIC/GREASE INJECTION, WITH EXTENDED THREAD FOR WET AND GAS SERVICE </t>
  </si>
  <si>
    <t>Q301955</t>
  </si>
  <si>
    <t xml:space="preserve">INJECTION FITTING PART,PLUG,BLIND, ,FOR STYLE K TEST &amp; INJ PORTS </t>
  </si>
  <si>
    <t xml:space="preserve">MISCELLANEOUS,WASHER, , 1-17/32 OD X 1.255 ID X 1/32 THK, ,ALUMINUM </t>
  </si>
  <si>
    <t xml:space="preserve">INJECTION FITTING PART,CHECK VALVE, FOR 1/2 NPT PIPE, LOW ALLOY </t>
  </si>
  <si>
    <t>Q301947</t>
  </si>
  <si>
    <t>201787-13D40</t>
  </si>
  <si>
    <t>RAW-PIPE,WELDED, 20.000 OD X 1.000 W,API 5L-X65,  SAW, RANGE 3</t>
  </si>
  <si>
    <t xml:space="preserve">Q301881 </t>
  </si>
  <si>
    <t>H133530-12</t>
  </si>
  <si>
    <t xml:space="preserve">VALVE PART,SEAT SEAL ASSY,SSV-Q, 5-1/8 5000 PSI MSP,VG-300,PER VGS9.12.4 </t>
  </si>
  <si>
    <t xml:space="preserve">PACKING,STEM,CT, 2.000 OD X 1.500 ID X 1.00 LG, PER VGS 9.12.3 </t>
  </si>
  <si>
    <t>H133531-17</t>
  </si>
  <si>
    <t xml:space="preserve">PACKING PART,AMI, 2.000 OD X 1.375 ID X 1.186 LG,F/AMINE INHIBITOR SERVICE,FOR 350 DEG F AT 20000 PSI SVC. </t>
  </si>
  <si>
    <t xml:space="preserve">PACKING PART,AMI, 2.125 OD X 1.500 ID X 1.157 LG, F/AMINE INHIBITOR SERVICE </t>
  </si>
  <si>
    <t xml:space="preserve">O-RING, AS568A-233, 2.859 (NOM 2-7/8) ID, 0.139 (NOM 1/8) CS, MATERIAL PER VGS5.1010.1.1, NITRILE (NBR), 70 DURO A, API 6A, ISO 10423, API17D, PSL1-3 </t>
  </si>
  <si>
    <t xml:space="preserve">O-RING, AS568A-234, 2.984 (NOM 3) ID, 0.139 (NOM 1/8) CS, MATERIAL PER VGS5.1010.1.1, NITRILE (NBR), 70 DURO A, API 6A, ISO 10423, API17D, PSL1-3 </t>
  </si>
  <si>
    <t>199860-28</t>
  </si>
  <si>
    <t xml:space="preserve">SEAL, T ,ROD, 2.500 OD 2.125 ID .188 CS, NITRILE SEAL/NYLON BACK-UPS </t>
  </si>
  <si>
    <t>A102921-5</t>
  </si>
  <si>
    <t>VALVE PART, MODEL D, STEM,ACTUATOR, 3-1/8 5000 PSI MWP,ARRANGED FOR CH-38 ACTUATOR</t>
  </si>
  <si>
    <t>H130853-60</t>
  </si>
  <si>
    <t xml:space="preserve">VALVE PART,STEM,MANUAL, 4-1/16 5000 PSI MSP, MODEL VG-300, 1-1/8-6 ACME-2G LH MOD CENT THD, 75K 630SS NACE, NITRIDED PER QPQ PROCESS </t>
  </si>
  <si>
    <t>Q301922</t>
  </si>
  <si>
    <t>CAP SCREW 12 POINT 1.25-8UN-2A X 3.75 LG,ASTM A320 L7M W/MANGANESE PHOSPHATE
COATING -------- SMS37A SCS006</t>
  </si>
  <si>
    <r>
      <rPr>
        <b/>
        <sz val="11"/>
        <color rgb="FFFF0000"/>
        <rFont val="Calibri"/>
        <family val="2"/>
        <scheme val="minor"/>
      </rPr>
      <t xml:space="preserve">Use £158 </t>
    </r>
    <r>
      <rPr>
        <sz val="11"/>
        <color theme="1"/>
        <rFont val="Calibri"/>
        <family val="2"/>
        <scheme val="minor"/>
      </rPr>
      <t>- New cost after Engineering change - WKW PO 31005474</t>
    </r>
  </si>
  <si>
    <t>£92</t>
  </si>
  <si>
    <t>EUK 1732605</t>
  </si>
  <si>
    <t xml:space="preserve">CHOKE,WG,MOS,S45L,T160HC,6 1500 6CL52 HUB X HUB, 4130 BODY,17-4PH/TC TRIM, NACE 
MR-01-075,API PSL3 NDE,PED COMPLIANT </t>
  </si>
  <si>
    <t>30 WKS IN DEL TO SCORE</t>
  </si>
  <si>
    <t>Q301915</t>
  </si>
  <si>
    <t xml:space="preserve">SPR SEAL PE F/GL NOM ROD DIA - VALVE PRESSURE BALANCED STEM SEAT CLOSURE SEAL. 
STEM  SUPPORT FEMALE GLAND, LINEAR STROKING STEM. OPEN GROOVE SEAL POCKET
</t>
  </si>
  <si>
    <t xml:space="preserve">O' RING 2.261 0.139 CS X 6.734 ID - AFLAS 70 DURO SQS 011 </t>
  </si>
  <si>
    <t>O RING 2-258 0.139 CS X 5.984 ID - AFLAS 70 DURO SQS011</t>
  </si>
  <si>
    <t xml:space="preserve">S/RING 76M SIZE 76M ASTM A564-630 (17-4PH) PTFE COATED - SCS005 </t>
  </si>
  <si>
    <t xml:space="preserve">CHECK VALVE 0.5LP 10M MAX MATL ALLOY 718 - DRAWING NO 480756 REV REFER TO DRG 
FOR MATLS TO NACE - PACSON SUPPLY </t>
  </si>
  <si>
    <t xml:space="preserve">MARATHON BEARING ANGULAR CONT ACT D/ROW SKF 3215 - SHELL AGREEMENT HIGH 
CONSUMPTION MARATHON 
</t>
  </si>
  <si>
    <t xml:space="preserve">RING RETR,SPIRAL TYPE RS287 - SPRING STEEL - SHELL AGREEMENT HIGH CONSUMPTION </t>
  </si>
  <si>
    <t>ORING,2-046,.070 CS X 4.239 ID,PARKER  - XYLAN PLATING OK WITH ENGINEERING</t>
  </si>
  <si>
    <t xml:space="preserve">CHOKE PART,SEAL,WIPER,2.875 ROD DIA,NITRILE,70 DURO,WSM287318-002,SQS-011,SHELL 
AGREEMENT HIGH CONSUMPTION MARATHON </t>
  </si>
  <si>
    <t xml:space="preserve">KEY,RECT,3/8 X 1/4 X 2-1/4 LG,SQUARE END, 410 STAINLESS STEEL </t>
  </si>
  <si>
    <t xml:space="preserve">THUMB SCREW 3/8-16UNC X 2.1/2 LG WDS 667-39 - MATERIAL STEEL FINISH BLACK </t>
  </si>
  <si>
    <t xml:space="preserve">PLAIN WASHER 7/8 NOM FORM A (MS CAD PLATED) 2-1/4 OD X 15/16 ID X 3/16 
</t>
  </si>
  <si>
    <t>H255122-1</t>
  </si>
  <si>
    <t xml:space="preserve">SEAL PE F/GLAND 5.500 NOM ROD DIA -- VALVE PRESSURE BALANCED STEM BACK PRESSURE SEAL. FEMALE GLAND, LINEAR STROKING STEM. CLOSED GROOVE SEAL POCKET. -- FAT HYDROTEST:15000 PSI (MAX) IN S
MIN ORDER QTY 2
</t>
  </si>
  <si>
    <t>SEAL GS M/GLAND 7.000 NOM PISTON DIA.  DRAWING NO. 483481 REV. AFLAS 70 DURO 
INC. 600 SPRINGS SQS 011 
MIN ORDER QTY 10</t>
  </si>
  <si>
    <t>WEATHER SEAL,3.854 ID X 4.137 OD X .114 THK, MOLYTHANE,PARKER REF: 4615A09B4258 
MIN ORDER QTY 6</t>
  </si>
  <si>
    <t xml:space="preserve">GREASE NIP 0.125 STAINLESS STEEL 
MIN ORDER QTY 5
</t>
  </si>
  <si>
    <t>WEATHER SEAL ASSEMBLY,MOS,2.875 ROD DIA,W/VARIOUS MATERIALS
 MIN ORDER QTY 5</t>
  </si>
  <si>
    <t>EUK 1825379</t>
  </si>
  <si>
    <t>TOOL-CDE, LIFTING, HIGH PRESSURE RISER ADAPTER,13-5/8 NT-2 PIN DOWN, NC50 BOX UPTOOL CAPACITY : 25 TONS (56000 LBS)</t>
  </si>
  <si>
    <t xml:space="preserve">New Build </t>
  </si>
  <si>
    <t>Q301970</t>
  </si>
  <si>
    <t>TOOL-SWE PART, CASING HANGER RUNNING AND RETRIEVING FINGER LATCH, ARR FOR 13-3/8 AND 14 AMH-2H CASING HANGER.</t>
  </si>
  <si>
    <t xml:space="preserve">SCREW, RETAINER PIN, .235 DIA X 3/8 -16UNC-3A, .532 LG, SOC HEAD </t>
  </si>
  <si>
    <t>Q301964</t>
  </si>
  <si>
    <t>195000-251</t>
  </si>
  <si>
    <t>CONNECTOR-HYDR, MALE, 0.250 TUBE X 0.500 NPT</t>
  </si>
  <si>
    <t>O-RING, AS568A-251, 5.109 (NOM 5-1/8) ID, 0.139 (NOM 1/8) CS, MATERIAL PER VGS5.1010.1.1, NITRILE (NBR), 70 DURO A, API 6A, ISO 10423, API17D, PSL1-3</t>
  </si>
  <si>
    <t xml:space="preserve">STUD W/TWO NUTS, ALL THREAD,PER VGS2.4.11, .750-10UNRC-2A X 5.500 LG, STUD MATERIAL PER ASTM A193 GR B7, NUT MATERIAL PER ASTM A194 GR 2H,  COATING PER VGS6.2.12.3, ASTM B633 </t>
  </si>
  <si>
    <t xml:space="preserve">RING GASKET,API BX-152,CARBON STEEL,ZINC PLATED, API MONOGRAM REQUIRED </t>
  </si>
  <si>
    <t xml:space="preserve">PLUG, PIPE, .500 LP W/1.000 LG HEX HD </t>
  </si>
  <si>
    <t xml:space="preserve">CONTROL LINE PART,STEM ASSEMBLY,C-73 </t>
  </si>
  <si>
    <t xml:space="preserve">CONTROL LINE PART,PKG GLAND, 13/32 ID X 1-5/16 LG,MINUS 75 DEG AND H2S SERV </t>
  </si>
  <si>
    <t>EUK 1743365</t>
  </si>
  <si>
    <t>Q301949</t>
  </si>
  <si>
    <t>A140850</t>
  </si>
  <si>
    <t xml:space="preserve">
PACKING SET,STEM,D2.0,POLYPAK,VITON W/IPC-R176 BACK-UP RING
</t>
  </si>
  <si>
    <t xml:space="preserve">PACKING SET,STEM,D2.0,POLYPAK,VITON W/IPC-R176 BACK-UP RING </t>
  </si>
  <si>
    <t xml:space="preserve">PACKING PART,WEAR RING, , 2.743 OD X 2.002 ID X 1LG,R-1834 </t>
  </si>
  <si>
    <t xml:space="preserve">O-RING, AS568A-246, 4.484 (NOM 4-1/2) ID, 0.139 (NOM 1/8) CS, MATERIAL PER VGS5.1010.1.1, NITRILE (NBR), 70 DURO A, API 6A, ISO 10423, API17D, PSL1-3 </t>
  </si>
  <si>
    <t xml:space="preserve">VALVE PART,GRAYGATE,STEM BUSHING,D2.0,NYLON MC901 </t>
  </si>
  <si>
    <t>EUK 1673985</t>
  </si>
  <si>
    <t>A70310-3B47</t>
  </si>
  <si>
    <t>TOOL-SWE PART, MS-1 RUNNING AND RETRIEVAL TOOL, DART</t>
  </si>
  <si>
    <t>EUK 1840104</t>
  </si>
  <si>
    <t>PLUG,HEX SOCKET HEAD,LEVEL-SEAL, .250 MNPT, ALLOY STEEL 
VETCO P/N</t>
  </si>
  <si>
    <t xml:space="preserve">STUD W/ONE NUT, TAP END,PER VGS2.4.13, .875-9UNRC-2A X .875-9UNRC-2A, 4.000 LG, STUD 
MATERIAL PER ASTM A193 GRB7M, NUT MATERIAL PER ASTM A194 GR2HM, COATING PER VGS6.2.12.3, ASTM B633 </t>
  </si>
  <si>
    <t>A71953-1</t>
  </si>
  <si>
    <t>CONTROL LINE ASSY,C-77,ARR FOR 14 GSR AND GLAND CLEARANCE,TYPE II LA NACE</t>
  </si>
  <si>
    <t>GRAYLOC SEAL RING, 14, ,CS,PTFE CTD</t>
  </si>
  <si>
    <t>A301046-426</t>
  </si>
  <si>
    <t>CAP SCREW, SOCKET HEAD (1960 SERIES),.500-13UNRC-3A X 3.000 LG,MATL PER=ASTM 
A320 GR L7,COAT PER=VGS6.3.1.3.1,MAX=34,HRC - Rockwell C</t>
  </si>
  <si>
    <t>CONNECTOR-HYDR, MALE, 0.250 TUBE X 0.750-16 UNF,5775 PSI MWP, 316 SS, BORE THRU</t>
  </si>
  <si>
    <t>A107998-2</t>
  </si>
  <si>
    <t>TOOL-SWE PART, TUBING HANGER RETRIEVAL TOOL, BODY, 7.000, 5.500 X 17 LB/FT VAM TOP HT BOX UP X 7-4TPI-2G (RH) STUB ACME THRD DOWN</t>
  </si>
  <si>
    <t>114440-22</t>
  </si>
  <si>
    <t xml:space="preserve">CROSSOVER,DRILLPIPE,NC-50 (4.500 IF) PIN X PIN, 24.000 EFFECTIVE LENGTH </t>
  </si>
  <si>
    <t>EUK 1815458</t>
  </si>
  <si>
    <t>A91181-1 REF</t>
  </si>
  <si>
    <t xml:space="preserve">XG CLAMP SUPPORT BRACKET, C/W RETAINING SCREWS FOR CLAMP BOLTS </t>
  </si>
  <si>
    <t>INC ENGINEERING</t>
  </si>
  <si>
    <t>MEA 1854521</t>
  </si>
  <si>
    <t>SEAL RING,MOS,S23,INC 718</t>
  </si>
  <si>
    <t>Q301992</t>
  </si>
  <si>
    <t>PNEUMATIC STEPPING ACTUATOR WITHOUT NUTBOX AND MOUNTING YOKE - suitable for GE
Choke Valve 486285 - exc Nutbox and Mounting Yoke</t>
  </si>
  <si>
    <t>Q302001</t>
  </si>
  <si>
    <t>H90290-48</t>
  </si>
  <si>
    <t>H90024-61</t>
  </si>
  <si>
    <t>VG SEAL RING, 137, HIGH STRENGTH, UNS-N07718 (ALLOY 718), NACE, SLIVER COATED</t>
  </si>
  <si>
    <t>GRAYLOC SEAL RING, , 11, ,INCONEL 718, PTFE CTD</t>
  </si>
  <si>
    <t>EUK 1830683</t>
  </si>
  <si>
    <t>H300431-18</t>
  </si>
  <si>
    <t>GREASE FITTING,PGI, 1/2 LP,4140 NACE MR-01-75,FOR TEST/BLEEDER,PLASTIC/GREASE INJECTION,FOR WET AND GAS SERVICE, ZINC PLATED</t>
  </si>
  <si>
    <t>Q301967</t>
  </si>
  <si>
    <t xml:space="preserve">SEAL SUB,CIW PO CONV,5-1/8 3M,6A-PU-DD-NL-3-1 F/SPACER PLT CONNECTION (OEM P/N: M134276) </t>
  </si>
  <si>
    <t xml:space="preserve">SEAL SUB,CIW PO CONV,2-1/16 3M,6A-PU-DD-NL-3-1 F/SPACER PLT CONNECTION (OEM P/N: M134277) </t>
  </si>
  <si>
    <t>Q301968 Rev 01</t>
  </si>
  <si>
    <t xml:space="preserve">A300067-50 </t>
  </si>
  <si>
    <t xml:space="preserve">STUD W/ONE NUT, TAP END,PER VGS2.4.13, 1.125-8UNR-2A X 1.125-8UNR-2A, 6.000 LG, STUD MATERIAL PER ASTM A193 GR B7, NUT MATERIAL PER ASTM A194 GR 2H, COATING PER VGS6.2.12.3, ASTM B633 </t>
  </si>
  <si>
    <t>H300284-16</t>
  </si>
  <si>
    <t xml:space="preserve">RING GASKET,API BX-169,316SS,API MONOGRAM REQUIRED </t>
  </si>
  <si>
    <t xml:space="preserve">A300067-48 </t>
  </si>
  <si>
    <r>
      <t>STUD W/ONE NUT, TAP END,PER VGS2.4.13, 1.000-8UNRC-2A X 1.000-8UNRC-3A, 5.000 LG, STUD MATERIAL PER ASTM A193 GRB7M, NUT MATERIAL PER ASTM A194 GR2HM, COATING PER DCS013 
(C</t>
    </r>
    <r>
      <rPr>
        <b/>
        <sz val="11"/>
        <color theme="3"/>
        <rFont val="Arial"/>
        <family val="2"/>
      </rPr>
      <t>oating as VGS 6.2.10.7 Rev 5 in lieu of cadmium plating)</t>
    </r>
  </si>
  <si>
    <t>H300284-4</t>
  </si>
  <si>
    <t xml:space="preserve">RING GASKET,API BX-154,316SS,API MONOGRAM REQUIRED  </t>
  </si>
  <si>
    <t>EUK 1848007</t>
  </si>
  <si>
    <t>NI6</t>
  </si>
  <si>
    <r>
      <t xml:space="preserve">NIPPLE, 2 LP X 6 LG, XXH, W/1.50 BORE, 36K MIN YIELD </t>
    </r>
    <r>
      <rPr>
        <b/>
        <sz val="11"/>
        <color rgb="FF0070C0"/>
        <rFont val="Arial"/>
        <family val="2"/>
      </rPr>
      <t xml:space="preserve">
(QUOTED INSTEAD OF A70796-1)</t>
    </r>
    <r>
      <rPr>
        <sz val="11"/>
        <rFont val="Arial"/>
        <family val="2"/>
      </rPr>
      <t xml:space="preserve">
</t>
    </r>
    <r>
      <rPr>
        <b/>
        <sz val="11"/>
        <color theme="1" tint="0.499984740745262"/>
        <rFont val="Arial"/>
        <family val="2"/>
      </rPr>
      <t>(STOCK ITEM SUBJECT TO AVAILIBILITY)</t>
    </r>
  </si>
  <si>
    <t>H318264-4</t>
  </si>
  <si>
    <r>
      <t xml:space="preserve">VALVE, API LP, 2-1/16 3000/5000 PSI MSP, MODEL 2200T, 2 IN LP SCREWED ENDS, DD TRIM, API 6A LU DD-NL PSL2 PR2 
</t>
    </r>
    <r>
      <rPr>
        <b/>
        <sz val="11"/>
        <color rgb="FF0070C0"/>
        <rFont val="Arial"/>
        <family val="2"/>
      </rPr>
      <t xml:space="preserve">(QUOTED INSTEAD OF H133110-1)
</t>
    </r>
    <r>
      <rPr>
        <b/>
        <sz val="11"/>
        <color theme="1" tint="0.499984740745262"/>
        <rFont val="Arial"/>
        <family val="2"/>
      </rPr>
      <t>(STOCK ITEM SUBJECT TO AVAILIBILITY)</t>
    </r>
  </si>
  <si>
    <r>
      <t xml:space="preserve">PLUG,BULL, 2 LP, 1/2 LP BOX, 4 LG,60K CS, RATED FOR 5000 PSI MSP 
</t>
    </r>
    <r>
      <rPr>
        <b/>
        <sz val="11"/>
        <color theme="1" tint="0.499984740745262"/>
        <rFont val="Arial"/>
        <family val="2"/>
      </rPr>
      <t>(STOCK ITEM SUBJECT TO AVAILIBILITY)</t>
    </r>
  </si>
  <si>
    <t>A70379-4</t>
  </si>
  <si>
    <r>
      <t xml:space="preserve">FLANGE, THD, 2-1/16 5M, 2 LP, 60K LOW ALLOY NACE
</t>
    </r>
    <r>
      <rPr>
        <b/>
        <sz val="11"/>
        <color theme="1" tint="0.499984740745262"/>
        <rFont val="Arial"/>
        <family val="2"/>
      </rPr>
      <t xml:space="preserve">(STOCK ITEM SUBJECT TO AVAILIBILITY) </t>
    </r>
  </si>
  <si>
    <t xml:space="preserve">VG SEAL RING, 137, HIGH STRENGTH, UNS-N07718 (ALLOY 718), NACE, SLIVER COATED. </t>
  </si>
  <si>
    <t xml:space="preserve">GRAYLOC SEAL RING, , 11, ,INCONEL 718, PTFE CTD </t>
  </si>
  <si>
    <t>Q301985</t>
  </si>
  <si>
    <t>Q301982</t>
  </si>
  <si>
    <t>H300431-6</t>
  </si>
  <si>
    <t xml:space="preserve">GREASE FITTING,GSP, 20000 PSI MSP, 1-1/8-12UNF, 316SS NACE MR-01-75,FOR TEST/BLEEDER/GREASE INJ PGI PART NO.HP12S9-C0 </t>
  </si>
  <si>
    <t>A950388-1</t>
  </si>
  <si>
    <t xml:space="preserve">VALVE PART,SEAT, 5-1/8 12000 PSI MSP, MODEL VG-300,718 NACE,W/COBALT BASE #12 OVERLAY F/WLS SERVICE </t>
  </si>
  <si>
    <t>A949396-1</t>
  </si>
  <si>
    <t xml:space="preserve">VALVE PART,VG-300,GATE,MANUAL,5.125,12000 PSI MSP SLAB, ALLOY 718, NACE, TUNGSTEN CARBIDE COATED. </t>
  </si>
  <si>
    <t>A949397-1</t>
  </si>
  <si>
    <t xml:space="preserve">VALVE PART,SEAT, 5-1/8 12000 PSI MSP, MODEL VG-300,718 NACE,W/TUNSTEN CARBIDE COATING  </t>
  </si>
  <si>
    <t>H300430-46</t>
  </si>
  <si>
    <t xml:space="preserve">SPRING,WAVE,CREST TO CREST, 2.727 OD X 2.197 ID X0.499 FREE HEIGHT(REF),5 TURNS,17-7PH SS </t>
  </si>
  <si>
    <t xml:space="preserve">GRAYLOC SEAL RING, 52, ,INCONEL X-750,PTFE CTD  </t>
  </si>
  <si>
    <t>A142947-4</t>
  </si>
  <si>
    <t>MISCELLANEOUS GALPERTI SEAL RING, 40,INCONEL X750, PTFE CTD</t>
  </si>
  <si>
    <t>A951651-3</t>
  </si>
  <si>
    <t>TEST FIXTURE,GALPERTI CLAMP,2PC 4BOLT,SIZE 6",C/W BOLTING, STUD/TWO NUTS,SPH FACE, LOW ALLOY STEEL</t>
  </si>
  <si>
    <t xml:space="preserve">GRAYLOC SEAL RING, 14, AISI 630 NACE,PTFE CTD </t>
  </si>
  <si>
    <t>Q301993</t>
  </si>
  <si>
    <t>A256660-1</t>
  </si>
  <si>
    <t xml:space="preserve">MOD VG-SEAL RING, SIZE 11, C/W O-RING ON RIB </t>
  </si>
  <si>
    <t>Q301980</t>
  </si>
  <si>
    <t>Q301963</t>
  </si>
  <si>
    <t xml:space="preserve">H133531-13 </t>
  </si>
  <si>
    <t xml:space="preserve">PACKING,STEM,CT,SSV-Q, 1.375 OD X .875 ID X 1.00 LG,PER VGS 9.12.3,PER API 14D AND Q1 </t>
  </si>
  <si>
    <t xml:space="preserve">GREASE FITTING, GSP, 1/2 LP, 316SS NACE MR-01-75, FOR TEST/BLEEDER, PLASTIC/GREASE INJECTION, WITH EXTENDED THREAD FOR WET AND GAS SERVICE 
PRECISION GENERAL A1-521-C2 FOR WET AND GAS SERVICE </t>
  </si>
  <si>
    <t xml:space="preserve">GRAYLOC SEAL RING, 14, ,CS,PTFE CTD </t>
  </si>
  <si>
    <t>Q301990</t>
  </si>
  <si>
    <t>Q301991</t>
  </si>
  <si>
    <t>Q301962</t>
  </si>
  <si>
    <t xml:space="preserve">SEAL,WEATHER, 2-1/16 10M 6BX 
NOTES: 
DIMENSIONS 
OD = 7.75 , ID = 4.50 , THK = 0.38 , 8 X 1.0 DIA HOLES ON A 6.25 B.C. </t>
  </si>
  <si>
    <t xml:space="preserve">GRAYLOC HUB, BLIND, GRAYLOC E20, TAPPED 9/16 HP, 400F MAX TEMP RATE. </t>
  </si>
  <si>
    <t>Q301989</t>
  </si>
  <si>
    <t>EUK 1777073</t>
  </si>
  <si>
    <t xml:space="preserve">RAW-MISC, TURCITE, 150MM WIDE X 2MM THK, TURCITE  BRONZE </t>
  </si>
  <si>
    <t>MEA 1860633</t>
  </si>
  <si>
    <t>MEA 1860477</t>
  </si>
  <si>
    <t>CHOKE DRIVE BUSHING 3.0 TRIM ROTORK 1.25 ACME 
MIN ORDER QTY 5</t>
  </si>
  <si>
    <t xml:space="preserve">S/RING 50 1E2 PTFE COATED </t>
  </si>
  <si>
    <t xml:space="preserve">CHOKE SEAT ASSY 2.75 TRIM </t>
  </si>
  <si>
    <t xml:space="preserve">CHOKE STEM AND TIP ASSY 2.75 TRIM MOS-1 S3 </t>
  </si>
  <si>
    <t xml:space="preserve">STEM BRG/SEAL ASSY 2.75 TRIM </t>
  </si>
  <si>
    <t>H139000-191</t>
  </si>
  <si>
    <t>VG-SEAL RING, 130, MODIFIED SEAL LENGTH (3.375), 120K INCONEL 718 NACE, PTFE CTD</t>
  </si>
  <si>
    <t xml:space="preserve">A300077-40 </t>
  </si>
  <si>
    <t>Stewart-Buchanan Gauges Ltd, April 2018, 2 weeks</t>
  </si>
  <si>
    <t>201182-21</t>
  </si>
  <si>
    <t>TIS HYDRAULICS LTD 
A300172-168  - PART OBSOLETE AND SUPERCEDED BY PART NO. 201182-21</t>
  </si>
  <si>
    <t>Q302014</t>
  </si>
  <si>
    <t>GREASE FITTING, GSP, 1/2 LP, 316SS NACE MR-01-75,FOR TEST/BLEEDER,PLASTIC/GREASE INJECTION, WITH EXTENDED THREAD FOR WET AND GAS SERVICE</t>
  </si>
  <si>
    <t>Q301995</t>
  </si>
  <si>
    <t xml:space="preserve">SPRING,COMP COIL, .812 OD X .135 WIRE, 2.125 LGTH, 8.5 ACTIVE,INCONEL X-750 </t>
  </si>
  <si>
    <t xml:space="preserve">VALVE PART,GRAYGATE,SILT BARRIER RING, 6.500 X 6.844 X .969, 18-8SS </t>
  </si>
  <si>
    <t xml:space="preserve">VALVE PART,GRAYGATE,EXPANDER,SINGLE WEDGE, 6-3/8 5M,C, 410SS </t>
  </si>
  <si>
    <t xml:space="preserve">RING-SEAL,BNT, 9.500 ID, ,410SS NACE,CAD PLT </t>
  </si>
  <si>
    <t>Q301994</t>
  </si>
  <si>
    <t>A70307-13</t>
  </si>
  <si>
    <t xml:space="preserve">TOOL-SWE PART, MS1 RUNNING AND RETRIEVAL TOOL, ADAPTER, SPECIAL 18.5 3TPI LH SQR. THREAD BOTTOM, 4.250-4 STUB ACME BOX TOP </t>
  </si>
  <si>
    <t>Q302008</t>
  </si>
  <si>
    <t>A108816-1</t>
  </si>
  <si>
    <t xml:space="preserve">1(one) lb TUB OF LIQUID 'O'-RING 404G LUBE SEALANT </t>
  </si>
  <si>
    <t>Sell Price</t>
  </si>
  <si>
    <t>£187.45</t>
  </si>
  <si>
    <t>£6.21</t>
  </si>
  <si>
    <t>£422.9</t>
  </si>
  <si>
    <t>£24.84</t>
  </si>
  <si>
    <t>Q3012021</t>
  </si>
  <si>
    <t>Q302022</t>
  </si>
  <si>
    <t xml:space="preserve">A954476-1 </t>
  </si>
  <si>
    <t xml:space="preserve">ACTUATOR PART, CABLE AND JUNCTION BOX ASSY, FOR LINEAR POSITION INDICATOR. </t>
  </si>
  <si>
    <t>Q302024</t>
  </si>
  <si>
    <t>Q301980 Rev 01</t>
  </si>
  <si>
    <t>H133930-12</t>
  </si>
  <si>
    <t>H133930-31</t>
  </si>
  <si>
    <t xml:space="preserve">VALVE PART,INJECTION FITTING,STYLE 300 CLAD, 5/8-18UNF-2A,W/1/8 LP CONN,ALLOY 718 NACE MR-01-75,W/112 70 DURO HNBR O-RING,5-5/16 LG </t>
  </si>
  <si>
    <t>H133930-21</t>
  </si>
  <si>
    <t xml:space="preserve">VALVE PART,INJECTION FITTING,STYLE 300 CLAD,5/8-18UNF-2A,W/1/8 LP CONN,ALLOY 718 NACE MR-01-75,W/112 70 DURO HNBR O-RING,5-13/32 LG </t>
  </si>
  <si>
    <t>R300134-1</t>
  </si>
  <si>
    <t xml:space="preserve">BOLT, HEAVY HEX HEAD, .250-20UNRC-2A X 2.250 LG, MATL PER=ASTM A193 GR B7, COAT PER=PLAIN - NOT COATED, MIN TENSILE=125000 KSI, MIN YIELD=100000 KSI </t>
  </si>
  <si>
    <t>H130894-5</t>
  </si>
  <si>
    <t xml:space="preserve">VALVE PART,SHEAR PIN,VG-300, 1-1/4 STEM, .312 OD,LOW ALLOY OR CS, YIELD STR(48,000-70,000),ULT TENSILE (MIN. 65,000) </t>
  </si>
  <si>
    <t xml:space="preserve">O-RING, AS568A-333, 2.475 (NOM 2-1/2) ID, 0.210 (NOM 3/16) CS, MATERIAL PER VGS5.1010.1.1, NITRILE(NBR), 70 DURO A, API 6A, ISO 10423, API17D, PSL1-3 </t>
  </si>
  <si>
    <t>EUK 1626049 REV 12</t>
  </si>
  <si>
    <t>H130950-8B47</t>
  </si>
  <si>
    <t>VALVE PART, SEAT, 2-1/16 5000 PSI MSP,  MODEL VG-300, 105K 630SS NACE, TUNGSTEN CARBIDE COATED</t>
  </si>
  <si>
    <t>A930179-1</t>
  </si>
  <si>
    <t>VALVE PART, INJECTION FITTING, STYLE 300 CLAD,5/8-18UNF-2A THD, W/ 1/8 LP CONN, 630SS, NACE,W/112 O-RING 75 DURO VITON,  2-11/16 IN LG</t>
  </si>
  <si>
    <t>A50475-19</t>
  </si>
  <si>
    <t>TOOL-SSWE, JETTING ARRANGEMENT, NC50 (4 1/2 IF) BOX UP, RUBBER BULLNOSE DOWN</t>
  </si>
  <si>
    <t>Q302036</t>
  </si>
  <si>
    <t>O-RING, AS568A-260, 6.484 (NOM 6-1/2) ID, 0.139 (NOM 1/8) CS, MATERIAL PER VGS5.1010.1.1, NITRILE 
(NBR), 70 DURO A, API 6A, ISO 10423, API17D, PSL1-3</t>
  </si>
  <si>
    <t>A931171-3</t>
  </si>
  <si>
    <t xml:space="preserve">PROTECTOR, 3/8 NIPPLE/COUPLER DUST CAP, PLASTIC. </t>
  </si>
  <si>
    <t>A107019-1</t>
  </si>
  <si>
    <t>SEAL PART, CBT, ENERGISING RING,14, LOW ALLOY NACE.</t>
  </si>
  <si>
    <t>29090-120</t>
  </si>
  <si>
    <t xml:space="preserve">ACTUATOR PART,OPCH48SS,STEM CONNECTOR, 2 1/16, 15000 PSI MWP, 1 1/4-6TPI RH MOD CENT THD </t>
  </si>
  <si>
    <t>Q302032</t>
  </si>
  <si>
    <t>CHOKE STEM AND TIP ASSY 4.5 TRIM MOS S6</t>
  </si>
  <si>
    <t>SEAL PE F/GLAND 1.125 NOM ROD DIA</t>
  </si>
  <si>
    <t xml:space="preserve">CHOKE STEM AND TIP ASSY 3.5 TRIM MOS SPECIAL </t>
  </si>
  <si>
    <t>Q302033</t>
  </si>
  <si>
    <t xml:space="preserve">CHOKE SEAT ASSY 3.5 TRIM </t>
  </si>
  <si>
    <t xml:space="preserve">RING-SEAL,BNT, 7.750 ID, ,4140 NACE,CADMIUM OR PT-24 MOLYBDENUM DISULFIDE CTD </t>
  </si>
  <si>
    <t xml:space="preserve">RING-JUNK, , 2-27/32 OD X 2-9/32 ID X 2-1/16 LG, 5-3/16 2/5M MODELC,LOW ALLOY TYPE II CADMIUM CTD  </t>
  </si>
  <si>
    <t>Q302044</t>
  </si>
  <si>
    <t xml:space="preserve">VALVE PART,SHEAR PIN,VG-300, 7/8 STEM, .187 OD,LOW ALLOY OR CS, YIELD STR (48,000-70,000),
 ULT TENSILE (MIN. 65,000) </t>
  </si>
  <si>
    <t>Q302054</t>
  </si>
  <si>
    <t>A301043-63</t>
  </si>
  <si>
    <t>SCREW,CAP,SOCKET HD, .312-18 X 0.625 LG,UNRC-3A, LOCWELL, PURCHASE PER A320 L7, BLACK OXIDE, FULL CERTIFICATION AND TRACEABILITY REQUIRED</t>
  </si>
  <si>
    <t>SEAL,GS,M/GLAND,5.198 OD,VITON 90D SEAL TO FIT: 0 - 3000 PSI WORKING PRESSURE
0 - 250 DEG F WORKING TEMPERATURE CYLINDER ID = 5.204/5.200" PISTON OD 
= 5.198/5.196" GROOVE DIA. = 4.825/4.821" GROOVE WIDTH= 0.295/0.285" MATERIAL - 
VITON 90 DURO PER MS-522-05 REF. ACCUSEAL NO. ACU0970-02-9090-02 
MIN ORDER QTY 2</t>
  </si>
  <si>
    <t xml:space="preserve">CHOKE PART,MOS,SEAL RING,S45,INCONEL 718,COPPER PLATED 
</t>
  </si>
  <si>
    <t>FACE SEAL,2200,4-1/16 2/5M TEMP PX -20/ 350F JACKET, VIRGIN PEEK W/ELGILOY 
SPRING AND SUPPORT RING AC153 (40 PERCENT GF-PPS)</t>
  </si>
  <si>
    <t xml:space="preserve">STOP RING,MOS,S45,T160 FOR THREADED CONNECTION, 4130,.84"LNG </t>
  </si>
  <si>
    <t>EUK 1736943</t>
  </si>
  <si>
    <t>H302202-19</t>
  </si>
  <si>
    <t>H215157-1</t>
  </si>
  <si>
    <t>MALE CONNECTOR (SPECIAL) A-LOK (INCOLOY 825)</t>
  </si>
  <si>
    <t>SEAL GS M/GLAND 13.500 NOM PISTON DIA</t>
  </si>
  <si>
    <t>PACKING,HYDRAULIC, .250 X .250,GARLOCK STYLE 262 HYDRAULIC PACKING ( MIN QTY ORDER 180" PER ROLL 2 ROLLS REQUIRED ) QTY IN INCHES</t>
  </si>
  <si>
    <t>O RING 2-259 0.139 CS X 6.234 ID VITON 70 DURO SQS 011</t>
  </si>
  <si>
    <t xml:space="preserve">CAP SCR SOC HD 0.500-13UNC-2A X 3.500 LG MATERIAL: ASTM A574 CAD </t>
  </si>
  <si>
    <t xml:space="preserve">RING GASKET,API RX-54,ALLOY 825,API MONOGRAM REQUIRED </t>
  </si>
  <si>
    <t xml:space="preserve">STUD W/ONE NUT, TAP END,PER VGS2.4.13, 1.875-8UNR-2A X 1.875-8UNR-2A, 11.000 LG, STUD MATERIAL PER ASTM A193 GR B7, NUT MATERIAL PER ASTM A194 GR 2H, COATING PER VGS6.3.1.3.1 </t>
  </si>
  <si>
    <t>360 INCHES</t>
  </si>
  <si>
    <t>MIN QTY 180"</t>
  </si>
  <si>
    <t>195327-329</t>
  </si>
  <si>
    <t>Q302050</t>
  </si>
  <si>
    <t>BOWL PROTECTOR,W, 20 ARR FOR L SLOTS, 23-1/2 LG W/17-3/4 ID,CS</t>
  </si>
  <si>
    <t xml:space="preserve">O-RING BACKUP,MOULDED, 458, 14.524 ID, 0.236 CS, BUNA-N,90 DURO </t>
  </si>
  <si>
    <t>D130165-1</t>
  </si>
  <si>
    <t xml:space="preserve">VALVE PART, ACTUATOR BONNET, D, 4.188, 5M, 60K LA W/CRA, ARR FOR CH-55 </t>
  </si>
  <si>
    <t>D130162-1</t>
  </si>
  <si>
    <t xml:space="preserve">VALVE PART, GRAYGATE, STEM, ACTUATOR,4-3/16-3/5M, D, AISI 630SS NACE,ARR FOR CH-55 ACTUATOR. </t>
  </si>
  <si>
    <t>A132076-1</t>
  </si>
  <si>
    <t xml:space="preserve">VALVE PART,GRAYGATE,GATE,REV ACTING, 4-3/16 3/5M,D,A182 F6NM W/STELLITE OVERLAY,FOR TRBC &amp; WLS </t>
  </si>
  <si>
    <t>A122442</t>
  </si>
  <si>
    <t xml:space="preserve">ZABD, GRAYGATE SEAT,ASSY, , 4-3/16 5M,C,AISI 410 SS W/STELLITE OVERLAY,FOR WIRELINE CUTTING </t>
  </si>
  <si>
    <t>A131209-2</t>
  </si>
  <si>
    <t xml:space="preserve">VALVE PART,GRAYGATE,SEAT ASSY, 4-3/16 3/5M,D, A182 F6NM NACE W/STELLITE OVERLAY,FOR TRBC &amp; WLS  </t>
  </si>
  <si>
    <t xml:space="preserve">RING-SEAL,BNT, 6.438 ID, ,AISI 630,PTFE CTD  </t>
  </si>
  <si>
    <t xml:space="preserve">STUD W/ONE NUT, TAP END,PER VGS2.4.13, 1.250-8UNR-2A X 1.250-8UNR-2A, 6.750 LG, STUD MATERIAL PER ASTM A193 GRB7M, NUT MATERIAL PER ASTM A194 GR2HM, COATING PER VGS6.2.4 </t>
  </si>
  <si>
    <t>Quoted Denmark entity in USD</t>
  </si>
  <si>
    <t xml:space="preserve">RING-SEAL,BNT, 5.188 ID, ,AISI 630 PTFE CTD </t>
  </si>
  <si>
    <t xml:space="preserve">RING-SEAL,BNT, 6.438 ID, ,AISI 630,PTFE CTD </t>
  </si>
  <si>
    <t xml:space="preserve">RING-SEAL, BNT, 3.905 ID, 410SS NACE CAD PLT </t>
  </si>
  <si>
    <t>A130854-9</t>
  </si>
  <si>
    <t>GASKET, SEAL RING, 5.125, FOR USE ON:
5-1/8, 5000PSI MWP VALVE INCONEL 718, VALVE BONNET</t>
  </si>
  <si>
    <t>DON’T USE</t>
  </si>
  <si>
    <t xml:space="preserve">GLAND, AE HIGH PRESSURE, AUTOCLAVE, 9/16 TUBE, 22400 PSI MWP, F562C CONNECTION, C276 HASTELLOY. </t>
  </si>
  <si>
    <t xml:space="preserve">INCREASED </t>
  </si>
  <si>
    <t>A696-001</t>
  </si>
  <si>
    <t>Van Der Ende - Q302041 - 22.05.18</t>
  </si>
  <si>
    <t>H130151-27</t>
  </si>
  <si>
    <t>A301116-55</t>
  </si>
  <si>
    <t>H300411-20</t>
  </si>
  <si>
    <t>Q302061</t>
  </si>
  <si>
    <t>RING-SEAL,BNT, 6.937 ID,410SS NACE,MOS2 COATED</t>
  </si>
  <si>
    <t>VALVE PART,SHEAR PIN,VG-300, 7/8 STEM, .187 OD,LOW ALLOY OR CS, YIELD
STR(48,000-70,000),ULT TENSILE (MIN. 65,000)</t>
  </si>
  <si>
    <t>INJECTION FITTING, GREASE, 1/2 LP, 5/10M, 660SS, W/ BALL CHECK VALVE, SPECIAL F/ NORWAY</t>
  </si>
  <si>
    <t>O-RING, AS568A-279, 12.984 (NOM 13) ID, 0.139 (NOM1/8) CS, MATERIAL PER VGS5.1012.1.1, 
FLUOROELASTOMER, 75 DURO A, API 6A, API 17D, PSL1-3</t>
  </si>
  <si>
    <t xml:space="preserve">STUD W/ONE NUT, TAP END,PER VGS2.4.13, 1.500-8UNR-2A X 1.500-8UNR-3A, 6.750 LG, STUD 
MATERIAL PER ASTM A193 GRB7M, NUT MATERIAL PER ASTM A194 GR2HM, COATING PER VGS6.2.12.3, ASTM B633 </t>
  </si>
  <si>
    <t>STUD/TWO NUTS, ALL THREAD,1.500-8UNR-2A, 10 LG,STUD MATERIAL:ASTM A320 GR L7, NUT MATERIAL:ASTM A194 GR 2HM, COATING:PER VGS6.3.1.3.1</t>
  </si>
  <si>
    <t xml:space="preserve">ACTUATOR PART,GRAYSAFE,ACCY,VERTICAL POSITION INDICATOR ROD,RHA-35 </t>
  </si>
  <si>
    <t>O-RING BACKUP,8-438, 6.274 ID X .236 CS, VITON PER VGS5.1012.1.3 (90 DURO)</t>
  </si>
  <si>
    <t xml:space="preserve">STUD W/ONE NUT, TAP END,PER VGS2.4.13, 1.375-8UNR-2A X 1.375-8UNR-2A, 8.250 LG, STUD 
MATERIAL PER ASTM A193 GRB7M, NUT MATERIAL PER ASTM A194 GR2HM, COATING PER VGS6.2.12.3, ASTM B633 </t>
  </si>
  <si>
    <t>Q302038</t>
  </si>
  <si>
    <t>A949398-1</t>
  </si>
  <si>
    <t>A301115-14</t>
  </si>
  <si>
    <t>H90502-5</t>
  </si>
  <si>
    <t>H90759-2</t>
  </si>
  <si>
    <t>VALVE PART, GATE, OPER, 5.125, 12000 PSI MSP, MODEL VG-300, SLAB, 718 NACE, CARBIDE COATED
W/COBALT BASE 12 OVERLAY SHEAR BAND</t>
  </si>
  <si>
    <t>SPRING, WAVE, GAP TYPE, 5.950 OD X 5.300 ID X .326 FREE HEIGHT, ELGILOY, NACE</t>
  </si>
  <si>
    <t>STUD W/ONE NUT, TAP END,PER VGS2.4.13, 1.625-8UNR-2A X 1.625-8UNR-2A, 9.750 LG, STUD 
MATERIAL PER ASTM A320 GR L7, NUT MATERIAL PER ASTM A194 GR2HM, COATING PER VGS6.3.1.3.1</t>
  </si>
  <si>
    <t xml:space="preserve">GRAYLOC CLAMP,2PC 4BOLT, B,SA193-B7,C/W BOLTING, STUD/TWO NUTS,SPH FACE, 0.875- 9UNC-2, 6,750 LG, SA320-L7 STUD &amp; SA194-GR2H NUTS,W/IMPACTS @ -20 DEG F &amp; UT &amp; MT FOR CLAMP </t>
  </si>
  <si>
    <t xml:space="preserve">GRAYLOC CLAMP,2PC 4BOLT, XG,SA193-B7 W/IMPACTS ANDVOLUMETRIC NDE PER SI 289,C/W BOLTING,STUD/TWO NUTS,SPH FACE, 1.375- 8UN-2, 14.750 LG,SA193-B7 STUD &amp; SA194-GR2H NUTS </t>
  </si>
  <si>
    <t>Q302046</t>
  </si>
  <si>
    <t>195000-341</t>
  </si>
  <si>
    <t>200095-8</t>
  </si>
  <si>
    <t>A133188-19</t>
  </si>
  <si>
    <t>195327-176</t>
  </si>
  <si>
    <t>O-RING, AS568A-112, 0.487 (NOM 1/2) ID, 0.103 (NOM3/32) CS, MATERIAL PER VGS5.1010.1.1, NITRILE 
(NBR), 70 DURO A, API 6A, ISO 10423, API17D, PSL1-3</t>
  </si>
  <si>
    <t>O-RING, AS568A-341, 3.475 (NOM 3-1/2) ID, 0.210 (NOM 3/16) CS, MATERIAL PER VGS5.1010.1.1, NITRILE(NBR), 70 DURO A, API 6A, ISO 10423, API17D, PSL1-3</t>
  </si>
  <si>
    <t xml:space="preserve">VALVE PART,SHEAR PIN,VG-300, 1-1/4 STEM, .312 OD,LOW ALLOY OR CS, YIELD 
STR(48,000-70,000),ULT TENSILE (MIN. 65,000) </t>
  </si>
  <si>
    <t>SEAL,WIPER, 1.250 ROD DIA</t>
  </si>
  <si>
    <t xml:space="preserve">ACTUATOR PART,CH-55,WINDOW,MAKRALON,F/ 5.125 VG300 VALVE </t>
  </si>
  <si>
    <t>SEAL,POLYPAK,5 1/2 OD X 5 ID X 1/2 NOMINAL LENGTH</t>
  </si>
  <si>
    <t xml:space="preserve">O-RING, AS568A-381, 11.975 (NOM 12) ID, 0.210 (NOM3/16) CS, MATERIAL PER VGS5.1010.1.1, NITRILE 
(NBR), 70 DURO A, API 6A, ISO 10423, API17D, PSL1-3 </t>
  </si>
  <si>
    <t xml:space="preserve">O-RING, AS568A-252, 5.234 (NOM 5-1/4) ID, 0.139 (NOM 1/8) CS, MATERIAL PER VGS5.1010.2.3, PEROXIDE CURED NITRILE, 90 DURO A, API 6A, API 17D, PSL1-3  </t>
  </si>
  <si>
    <t xml:space="preserve">O-RING BACKUP,MOULDED, 252, 5.268 ID, 0.118 CS, BUNA-N,90 DURO, PER VGS5.1210.1.1 </t>
  </si>
  <si>
    <t xml:space="preserve">O-RING, AS568A-256, 5.734 (NOM 5-3/4) ID, 0.139 (NOM 1/8) CS, MATERIAL PER VGS5.1010.1.1, NITRILE 
(NBR), 70 DURO A, API 6A, ISO 10423, API17D, PSL1-3 </t>
  </si>
  <si>
    <t xml:space="preserve">O-RING,SPECIAL,12.500 ID X .103 CS,NITRILE, 70 DURO,SPLICED AND VULCANIZED </t>
  </si>
  <si>
    <t>Q302057</t>
  </si>
  <si>
    <t xml:space="preserve">SEAL, POLYPAK , 3.500 OD 3.000 ID .250 CS, MOLYTHANE </t>
  </si>
  <si>
    <t>Q302055</t>
  </si>
  <si>
    <t>A70307-7</t>
  </si>
  <si>
    <t>H71588-1</t>
  </si>
  <si>
    <t>TOOL-SWE PART, MS1 RUNNING &amp; RETRIEVAL TOOL, ADAPTER, SPECIAL 11-1/8-4 SQR. 
THREAD, 4-1/4-4 STUB ACME THREAD,75K LA</t>
  </si>
  <si>
    <t xml:space="preserve">SEAL, MS-CBT, 12.81 BORE X 9.62 CSG.,11.06 OAL </t>
  </si>
  <si>
    <t>199865-44</t>
  </si>
  <si>
    <t xml:space="preserve">SEAL,ROD AND PISTON </t>
  </si>
  <si>
    <t xml:space="preserve">GRAYLOC CLAMP,2PC 4BOLT, 6,A320-L7,W/IMPACTS AT -101 DEG C </t>
  </si>
  <si>
    <t>STUD/TWO NUTS, ALL THREAD, 1.125-8UNR-2A, 9.375 LG, STUD MATERIAL:A193-B7, NUT MATERIAL:A194-GR2H (SPH FACE), COATING:PER VGS6.2.4</t>
  </si>
  <si>
    <t xml:space="preserve">GRAYLOC OTHER,SEALS,ANTI-CORROSION, ,FOR SIZE F GRAYLOC CLAMPS </t>
  </si>
  <si>
    <t>Q302037</t>
  </si>
  <si>
    <t>481978 REF</t>
  </si>
  <si>
    <t>PUP JOINT 5FT LG +/- 3.0 INS 5 1/2" O/D GRADE L80 + 13 PERCENT CHROME, 17 LBS/FT RANGE 2  VAM TOP  PIN/PIN</t>
  </si>
  <si>
    <t>HOLDSDOWN SCREW ASSY 11" - 5M FLG</t>
  </si>
  <si>
    <t xml:space="preserve">
CLAMPLOK SEAL RING SIZE 014 - MODIFIED RIB) </t>
  </si>
  <si>
    <t>484419 REF</t>
  </si>
  <si>
    <t>TBG.HGR AY TC 13.5 NOM. X 5.5 VAM TYPE H VAM TOP THREAD
NO PRESSURE TESTING</t>
  </si>
  <si>
    <t>SAN SL ASSY C/W DUAL SEALS</t>
  </si>
  <si>
    <t>TUBING HANGER RUNNING / RETRIEVING TOOL VAM TOP</t>
  </si>
  <si>
    <t>A133193-1</t>
  </si>
  <si>
    <t>A133193-2</t>
  </si>
  <si>
    <t>A133193-3</t>
  </si>
  <si>
    <t>A133193-4</t>
  </si>
  <si>
    <t>A133193-5</t>
  </si>
  <si>
    <t>SEAL, T ,ROD, 2.500 OD 2.125 ID .188 CS, NITRILE SEAL/NYLON BACK-UPS</t>
  </si>
  <si>
    <t>VALVE PART,VG-300,SHIM, 5.125, 5000 PSI MWP,CS, 0.015 THK,CH-48 ACTUATED THIS BOM IS TO BE READ IN CONJUNCTION WITH DRWG NOA133190 DIMENSION A= 2.25 B= 3.12 C= 0.015 NOTE: 1. ETCH P/N A133193-1 (REV)</t>
  </si>
  <si>
    <t>VALVE PART,VG-300,SHIM, 5.125, 5000 PSI MWP,CS, 0.031 THK,CH-48 ACTUATED THIS BOM IS TO BE READ IN CONJUNCTION WITH DRWG NOA133190 DIMENSION A= 2.25 B= 3.12 C= 0.031 NOTE: 1. ETCH P/N A133193-2 (REV)</t>
  </si>
  <si>
    <t>VALVE PART,VG-300,SHIM, 5.125, 5000 PSI MWP,CS, 0.062 THK,CH-48 ACTUATED THIS BOM IS TO BE READ IN CONJUNCTION WITH DRWG NOA133190 DIMENSION A= 2.25 B= 3.12 C= 0.062 NOTE: 1. ETCH P/N A133193-3 (REV)</t>
  </si>
  <si>
    <t>VALVE PART,VG-300,SHIM, 5.125, 5000 PSI MWP,CS, 0.125 THK,CH-48 ACTUATED THIS BOM IS TO BE READ IN CONJUNCTION WITH DRWG NOA133190 DIMENSION A= 2.25 B= 3.12 C= 0.125 NOTE: 1. ETCH P/N A133193-4 (REV)</t>
  </si>
  <si>
    <t>VALVE PART,VG-300,SHIM, 5.125, 5000 PSI MWP,CS, 0.250 THK,CH-48 ACTUATED THIS BOM IS TO BE READ IN CONJUNCTION WITH DRWG NOA133190 DIMENSION A= 2.25 B= 3.12 C= 0.250 NOTE: 1. ETCH P/N A133193-5 (REV)</t>
  </si>
  <si>
    <t>Q302067</t>
  </si>
  <si>
    <t>Q302058</t>
  </si>
  <si>
    <t>A116895-2</t>
  </si>
  <si>
    <t>TUBING HEAD PART, GLAND, PRESSURE MONITOR, 1/2IN LP TAP, AISI 4140</t>
  </si>
  <si>
    <t>H133799-114</t>
  </si>
  <si>
    <t>H134005-4</t>
  </si>
  <si>
    <t>A132446-1</t>
  </si>
  <si>
    <t xml:space="preserve">KIT, SPARE PARTS, VG-300, ACTUATOR, 5-1/8 5M, F/WLS GATES AND SEATS, C/W RHA-60 WITH 
CRA PACKING GLAND
PIPER 'B' SPECIAL - HH TRIM GATE &amp; SEATS </t>
  </si>
  <si>
    <t>VALVE, API FLG, 5-1/8 5000 PSI MSP,VG-300FR, 5-1/8 5000 PSI FLANGE ENDS,EE-1 TRIM, 
W/BX-169 RING GROOVE, GRAYCLAD (EXCEPT CAVITY), PER SI-289 C/W RHA-60(W/EUTECTIC) WITH
CRA PACKING GLAND</t>
  </si>
  <si>
    <t xml:space="preserve">LUBRICATOR ADAPTER, OTIS TYPE,5 5M, 5-1/8 5M BX-169 FLG BTM TAPPED 1/2 LP ON FLG O/D, 
9-4TPI ACME QUICK UNION TOP,W/BLIND CAP,75K LA NACE,W/INCONEL OVERLAY ON ALL SEALING &amp; 
FLOW WETTED SURFACES,TO SI-289  
6A,16,U,EE,PSL3 </t>
  </si>
  <si>
    <t>Quoted to WorleyParsons Q302070 31.05.18</t>
  </si>
  <si>
    <t>SEAL, , 19.937 OD X 19.000 ID X .500 THK,BUNA-N 70DURO</t>
  </si>
  <si>
    <t>FLG,BLIND,1-13/16 10M X 1/2 NPT,REC F/VR PLUG, 6A-KX-EE-NL-3</t>
  </si>
  <si>
    <t>A949382-4C26 REF</t>
  </si>
  <si>
    <t>A279056-3C26 REF</t>
  </si>
  <si>
    <t>IGLS SPOOL ASSSEMBLY, 10,000 PSI UPRATED TO 12,000 PSI MWP, VG-300FR.
7.1/16” API 10M STUDDED TOP X 7.1/16” API 10M FLANGE BOTTOM,
MAIN BODY C/W 2 x 5.1/8” 10M INTEGRAL VALVES AND 3 X 2.1/16” 10M STUDDED OUTLETS,
INTEGRAL VALVES 2 X 5.1/8” VG-300FR MANUAL VALVES C/W GEAR OPERATORS.
STUDDED SIDE OUTLETS FITTED AS FOLLOWS:
1 OUTLET FITTED WITH 1 X 2.1/16” 10M MANUAL VALVE (INBOARD) AND (OUTBOARD) 1 X 2.1/16” 10M VALVE BLOCK ARRANGMENT C/W 1 X 2.1/16” VG300 ACTUATED VALVE WITH GALPERTI HUB PROFILES FITTED WITH CLAMPS AND HUBS.
2 X 2.1/16” OUTLETS C/W COMPANION FLANGES AND BLOCK AND BLEED VALVES.   
API 6A PLS 3G, T/C ‘P-X’ MATERIAL CLASS EE-NL PARTIAL CLAD WITH ALLOY 625 OVERLAY.</t>
  </si>
  <si>
    <t>TUBING HGR, IGLS, ASSY, 2-3/8 5.80LB/FT VAM FJL BOX BTM, BAKER HUGHES 4 GS INTERNAL FISHING NECK PROFILE TOP, ARR F/LOCKDOWN,C/W FOUR OFF SPRINGSELE SEALS</t>
  </si>
  <si>
    <t>SEAL GS M/GLAND 5.625 NOM PISTON DIA ------------------------------ DRAWING NO 482090 ------------------------------ SMS90A SQS011</t>
  </si>
  <si>
    <t>SEAL GS M/GLAND 6.5 NOM PISTON DIA ------------------------------ DRAWING NO 481975 ------------------------------ SMS 90A SQS 011</t>
  </si>
  <si>
    <t xml:space="preserve">STUD 1.875 X 9.75 OL 9.75 OL CAD --------------------------- SMS 36A SMS 40A SDS 
002 SCS 003 </t>
  </si>
  <si>
    <t xml:space="preserve">Apache </t>
  </si>
  <si>
    <t>A101306-1 REF</t>
  </si>
  <si>
    <t>TUBING HGR, ASSEMBLY, SWE, CPW-LT, 13 5/8 X 4-1/2,5000 PSI MWP, 5-3/4 4TPI STUB ACME PIN TOP, 
12.6LB/FT JFE BEAR BOX BOTTOM, ARR/F 4-OFF 1/4IN CONTROL LINES AND 3-OFF ELECTRICAL 
PENETRATORS, C/W 4IN TYPE H BPV PROFILE
PSL 3, PR 2, P-U, DD-NL</t>
  </si>
  <si>
    <t>H130801-93</t>
  </si>
  <si>
    <t xml:space="preserve">VALVE, VG-300NS, 2-1/16 5M, FLANGED, DD-1 TRIM, 6,000 PSI MWP, W/ONE R-24 RING GROOVE AND SIZE 20 GRAYLOC SEAT FLG END AND ONE R-24 RING GROOVE FLG END </t>
  </si>
  <si>
    <t>H134011-9C41</t>
  </si>
  <si>
    <t>OPTION 2 UPGRADE, VALVE, API FLG, 2-1/16 5000 PSI MSP, VG-300SFRNS, 2-1/16 5000 PSI FLANGE 
ENDS, W/ONE FLG A/F T-SEAL AND R-24 RING GROOVE, OTHER FLG A/F R-24 RING GROOVE ONLY, GRAYCLAD(EXECPT CAVITY), COMPLETE WITH SPECIAL IMPACT TESTS FOR BODY, BONNET, AND STEM, LOW PRESSURE AIR/GAS SEAT TEST REPORTS AND CHARTS, AND
CAVITY RELIEF VALVE CALIBRATION TEST CHARTS</t>
  </si>
  <si>
    <t>H271711-3 REF</t>
  </si>
  <si>
    <t xml:space="preserve">TOOL-SWE PART,CENTRAILIZER,DRILL PIPE GUIDE, 4-1/2" IF BOX TOP X 4-1/2" IF PIN BTM CENTRALIZER SLEEVE </t>
  </si>
  <si>
    <t>PACKING SET, 2.000 OD X 1.375 ID, C/W FLAT BACK PRESSURE RING AND PRESSURE RINGS, INCLUDING RYTON WASHER AND TEFLON SPACER.</t>
  </si>
  <si>
    <t>Q302079</t>
  </si>
  <si>
    <t>Q302083</t>
  </si>
  <si>
    <t xml:space="preserve">SEAL,POLYPAK , 3.500 OD 3.000 ID .250 CS, MOLYTHANE </t>
  </si>
  <si>
    <t>Q301879 Rev 08</t>
  </si>
  <si>
    <t xml:space="preserve">VG-SEAL RING, 14, INCONEL 718,MOS2 W/GRAPHITE CTD  
</t>
  </si>
  <si>
    <t xml:space="preserve">GRAYLOC CLAMP,2PC 4BOLT, B,A193 B7 GMS-2023 </t>
  </si>
  <si>
    <t xml:space="preserve">GRAYLOC SEAL RING, 20, AISI 630,PTFE CTD </t>
  </si>
  <si>
    <t>STUD/TWO NUTS, ALL THREAD, .875-9UNRC-2A, 7 LG, STUD MATERIAL:A193-B7, NUT MATERIAL:A194-GR2 (SPH FACE), COATING:PER VGS6.2.4</t>
  </si>
  <si>
    <t xml:space="preserve">GRAYLOC PURCHASED PART, ANTI-CORROSION SEAL, FOR SIZE B, C, D AND E GRAYLOC CLAMPS </t>
  </si>
  <si>
    <t xml:space="preserve">O-RING, AS568A-368, 7.725 (NOM 7-3/4) ID, 0.210 (NOM 3/16) CS, MATERIAL PER VGS5.1010.1.1, NITRILE (NBR), 70 DURO A, API 6A, ISO 10423, API17D, PSL1-3 </t>
  </si>
  <si>
    <t>A133668-2</t>
  </si>
  <si>
    <t xml:space="preserve">ACTUATOR PART, CH-38 CYLINDER HEAD STROKE ADAPTER/STOP, F/ 2.062, 5000 PSI MWP VG-300 SERIES VALVE,XYLAN COATED </t>
  </si>
  <si>
    <t xml:space="preserve">O-RING, AS568A-238, 3.484 (NOM 3-1/2) ID, 0.139 (NOM 1/8) CS, MATERIAL PER VGS5.1010.1.1, NITRILE (NBR), 70 DURO A, API 6A, ISO 10423, API17D, PSL1-3 </t>
  </si>
  <si>
    <t xml:space="preserve">SEAL,POLYPAK,3 3/4 OD X 3 1/4 ID X 3/8 NOM LENGTH PISTON SEAL - WITH HEAL BACK-UP ON O/D </t>
  </si>
  <si>
    <t>BEARING,25 PERCENT GLASS FILLED TEFLON,</t>
  </si>
  <si>
    <t>A301046-390</t>
  </si>
  <si>
    <t xml:space="preserve">CAP SCREW, SOCKET HEAD (1960 SERIES), .500-13UNRC-2A X 2.000 LG, MATL PER=ASTM A320 GR L7, COAT PER=VGS6.3.1.3.1, MAX=34 HRC - ROCKWELL C </t>
  </si>
  <si>
    <t xml:space="preserve">O-RING, AS568A-241, 3.859 (NOM 3-7/8) ID, 0.139 (NOM 1/8) CS, MATERIAL PER VGS5.1010.1.1, NITRILE (NBR), 70 DURO A, API 6A, ISO 10423, API17D, PSL1-3 </t>
  </si>
  <si>
    <t xml:space="preserve">ACTUATOR PART,CH-38,WINDOW,MAKRALON,F/ 2.062, 5000PSI MWP VG-300 VALVE </t>
  </si>
  <si>
    <t xml:space="preserve">ACTUATOR PART,CH-38,COVER GASKET, EXPANDED NEOPRENE. </t>
  </si>
  <si>
    <t>H130465-21</t>
  </si>
  <si>
    <t xml:space="preserve">NAMEPLATE, ACTUATOR ASSEMBLY, API 6A SSV OR USV FOR ABERDEEN, UK. PURCHASE PER DRAWING </t>
  </si>
  <si>
    <t xml:space="preserve">CONNECTOR-HYDR,MALE, 0.375 TUBE X 0.500 NPT, 7500 PSI MWP,316 SS </t>
  </si>
  <si>
    <t xml:space="preserve">PLUG,HYD. FITTING, .375 TUBE, 316 SS, W/ .562-20UN THREAD </t>
  </si>
  <si>
    <t xml:space="preserve">O-RING,SPECIAL, 8.000 ID X .103 CS,NITRILE, 70 DURO,SPLICED AND VULCANIZED </t>
  </si>
  <si>
    <t>RING-JUNK,TBG HD, 1- 1/4 X 1/2</t>
  </si>
  <si>
    <t xml:space="preserve">PACKING,TBG HD SET SCREW, ,FOR 1-1/4 SET SCREW, FLEXIBLE GRAPHITE C/W TWO LA NON-EXTRUSION RING </t>
  </si>
  <si>
    <t xml:space="preserve">TOOL-FCE,SERVICE TOOL,SEAT REAMER,FOR VALVE MODEL D/VG300 LUBRICATION PORT, C/W EXTENSIONS FOR SPECIFIC DEEP PORTS </t>
  </si>
  <si>
    <t>H167809-1</t>
  </si>
  <si>
    <t xml:space="preserve">Test Fixture - Dummy Casing spool for termination of control lines
</t>
  </si>
  <si>
    <t>Q302080</t>
  </si>
  <si>
    <t>SEAL,S,6.375 OD X .260 CS X .325 HT,VITON 80 DURO, W/SS WIRE</t>
  </si>
  <si>
    <t>O-RING 2-253 (PARKER REF) MATERIAL:- VITON 70 DURO SQS 011</t>
  </si>
  <si>
    <t>Q302075</t>
  </si>
  <si>
    <t>SEAT,MOS,S4,3.00 TRIM,17-4PH W/TC,-20C, PSL3 
MIN ORDER QTY 2</t>
  </si>
  <si>
    <t xml:space="preserve">SEAL GS M/GLAND 4.875 NOM PISTON DIA </t>
  </si>
  <si>
    <t xml:space="preserve">O RING 2-155 0.103 CSX3.987 ID </t>
  </si>
  <si>
    <t xml:space="preserve">O RING 2-247 0.139 CS X 4.609 ID </t>
  </si>
  <si>
    <t>SEAL PE F/GLAND 3.75 NOM ROD DIA 
MIN ORDER QTY 2</t>
  </si>
  <si>
    <t>CIRCLIP INTERNAL 1 3/4 NOM BORE NACE 
MIN ORDER QTY 13</t>
  </si>
  <si>
    <t>SEAL PE F/GLAND 1.12 5 NOM ROD DIA 
MIN ORDER QTY 3</t>
  </si>
  <si>
    <t>O-RING, 4.739 ID, 0.070 CS, SHORE NITRILE, 
70 DURO</t>
  </si>
  <si>
    <t>480214-2</t>
  </si>
  <si>
    <t>CLAMPLOK SEAL RING,SIZE52,PTFE COATED, AISI 4140 </t>
  </si>
  <si>
    <t>H130839-1</t>
  </si>
  <si>
    <t>VALVE PART,GATE,MANUAL, 5-1/8 10000 PSI MSP MODEL VG-300,SLAB,ALLOY 625 NACE,CARBIDE COATED</t>
  </si>
  <si>
    <t>H130941-1</t>
  </si>
  <si>
    <t>VALVE PART,SEAT, 5-1/8 10000 PSI MSP, MODEL VG-300,ALLOY 625 NACE,W/TUNSTEN CARBIDE CTD</t>
  </si>
  <si>
    <t>H130640-1</t>
  </si>
  <si>
    <t xml:space="preserve">VALVE PART,GATE,REV ACTING, 5-1/8 10000 PSI MSP, VG-300,SLAB,ALLOY 625 NACE,CARBIDE COATED </t>
  </si>
  <si>
    <t>H130646-1</t>
  </si>
  <si>
    <t xml:space="preserve">VALVE PART,GATE,REV ACTING, 2-1/16 10000 PSI MSP,VG-300,SLAB,ALLOY 625 NACE,CARBIDE CTD </t>
  </si>
  <si>
    <t>H130952-4</t>
  </si>
  <si>
    <t xml:space="preserve">VALVE PART,SEAT, 2-1/16 10000 PSI MSP, MODEL VG-300,ALLOY 625 NACE,CARBIDE COATED </t>
  </si>
  <si>
    <t>H130836-4</t>
  </si>
  <si>
    <t xml:space="preserve">VALVE PART,GATE,MANUAL, 2-1/16 10000 PSI MSP,  VG-300,SLAB,ALLOY 625 NACE,CARBIDE COATED. </t>
  </si>
  <si>
    <t xml:space="preserve">Q302088 </t>
  </si>
  <si>
    <t>H72112-1</t>
  </si>
  <si>
    <t>Q302098</t>
  </si>
  <si>
    <t>H300525-9</t>
  </si>
  <si>
    <t xml:space="preserve">PIN,SPRING, .250 DIA X 1.750 LG, 300 SERIES STAINLESS STEEL </t>
  </si>
  <si>
    <t>484608-2</t>
  </si>
  <si>
    <t>Control Valve Solutions - Q302089 - 02.07.18</t>
  </si>
  <si>
    <t>CONTRACT SELL</t>
  </si>
  <si>
    <t>A111745-1</t>
  </si>
  <si>
    <t xml:space="preserve">VALVE PART, GATE, OPERATED, 2-1/16 6500 PSI MSP, MODEL VG-300S, SPLIT, 410SS NACE, TUNGSTEN CARBIDE COATED. </t>
  </si>
  <si>
    <t>A133729-1</t>
  </si>
  <si>
    <t xml:space="preserve">VALVE PART,GATE,REV ACTING, 5-1/8 5000 PSI MSP, MODEL VG-300S,SPLIT,F6NM NACE,COBALT BASE #12 OVERLAY, F/WLS SERVICE </t>
  </si>
  <si>
    <t>A133729-2</t>
  </si>
  <si>
    <t xml:space="preserve">VALVE PART,GATE,REV ACTING, 5-1/8 5000 PSI MSP, VG-300S,SPLIT,630SS NACE,COBALT BASE VERLAY, A/F WLS </t>
  </si>
  <si>
    <t>VALVE PART,GRAYGATE,GATE,REV ACTING, 4-3/16  3/5M,D,A182 F6NM W/STELLITE OVERLAY,FOR TRBC &amp; WLS</t>
  </si>
  <si>
    <t>H133981-10</t>
  </si>
  <si>
    <t xml:space="preserve">VALVE PART,SEAT, 5-1/8 6500 PSI MSP, VG-NS, F6NM SS NACE, COBALT BASE OVERLAY #12, A/F WLS </t>
  </si>
  <si>
    <t>H133980-10</t>
  </si>
  <si>
    <t xml:space="preserve">VALVE PART,SEAT, 5-1/8 6500 PSI MSP, MODEL VG-NS,F6NM SS NACE W/CARBIDE COATING </t>
  </si>
  <si>
    <t>VALVE PART,GRAYGATE,SEAT ASSY, 4-3/16 3/5M,D, A182 F6NM NACE W/STELLITE OVERLAY,FOR TRBC &amp; WLS</t>
  </si>
  <si>
    <t>A130853-9</t>
  </si>
  <si>
    <t xml:space="preserve">GASKET,SEAL RING, 5.125, 5000 PSI MWP,SS,FOR  VALVE BONNET </t>
  </si>
  <si>
    <t xml:space="preserve">PACKING PART,AMI, 2.000 OD X 1.375 ID X 1.186 LG, F/AMINE INHIBITOR SERVICE,FOR 350 DEG F AT 20000 PSI SVC. </t>
  </si>
  <si>
    <t xml:space="preserve">PACKING,STEM,CT,SSV-Q, 2.625 OD X 2.125 ID X  1.00 LG,PER VGS 9.12.3,PER API 14D AND Q1 </t>
  </si>
  <si>
    <t xml:space="preserve">SEAL, T ,ROD, 2.500 OD 2.125 ID .188 CS,  NITRILE SEAL/NYLON BACK-UPS </t>
  </si>
  <si>
    <t>201833-18</t>
  </si>
  <si>
    <t xml:space="preserve">SEAL, T ,ROD, 1.500 OD 1.250 ID .125 CS, VITON-SEAL/TEFLON-BACKUPS VETCO P/N </t>
  </si>
  <si>
    <t xml:space="preserve">VALVE PART,INJECTION FITTING,STYLE 300 CLAD,  5/8-18UNF-2A,W/1/8 LP CONN,ALLOY 718 NACE, W/112 O-RING 70 DURO,HNBR, 3-9/16 LG </t>
  </si>
  <si>
    <t>VALVE PART,INJECTION FITTING,STYLE 300 CLAD, 5/8-18UNF-2A,W/1/8 LP CONN,ALLOY 718 NACE MR-01-75,W/112 70 DURO HNBR O-RING,5-5/16 LG</t>
  </si>
  <si>
    <t>H133930-32</t>
  </si>
  <si>
    <t xml:space="preserve">VALVE PART,INJECTION FITTING,STYLE 300 CLAD, 5/8-18UNF-2A,W/1/8 LP CONN,ALLOY 718 NACE MR-01-75 W/112 70 DURO HNBR O-RING, 5.664 LG </t>
  </si>
  <si>
    <t>Q302003 Rev 1</t>
  </si>
  <si>
    <t>Q302110</t>
  </si>
  <si>
    <t xml:space="preserve">SEAL GS M/GLAND 4.0 NOM PISTON DIA  DRAWING NO. 482461
REV VITON DURO 70/INC S SQS 011 MARATHON 
MIN ORDER QTY 10 </t>
  </si>
  <si>
    <t xml:space="preserve">FLOW CAGE,MOS,S23,T80,INCONEL 718 PSL3 XYLAN 1070/514 BLUE </t>
  </si>
  <si>
    <t>£1690 CONTRACT PRICE NOW</t>
  </si>
  <si>
    <t>Q302102</t>
  </si>
  <si>
    <t>A946534-1</t>
  </si>
  <si>
    <t xml:space="preserve">ACTUATOR PART,CH-70CTS,6-3/8,ELECTRICAL LIMIT SWITCH PART,HOUSING BOX,BS 4360 GRADE 43A </t>
  </si>
  <si>
    <t>A946566-1</t>
  </si>
  <si>
    <t xml:space="preserve">ACTUATOR PART,CH-70CTS,6-3/8,ELECTRICAL LIMIT SWITCH PART,GASKET,HOUSING,EXPANDED NEOPRENE </t>
  </si>
  <si>
    <t>D130389-3</t>
  </si>
  <si>
    <t xml:space="preserve">ACTUATOR PART, CH-70CTS, 5-1/8, ELECTRICAL LIMIT SWITCH PART, COVER PLATE, BS 4360 GRADE 43A </t>
  </si>
  <si>
    <t xml:space="preserve">ACTUATOR PART,CH-48,5-1/8,ELECTRICAL LIMIT SWITCH PART,GASKET,COVER PLATE, CLOSED CELL EXPANDED NEOPRENE </t>
  </si>
  <si>
    <t xml:space="preserve">WASHER, SEAL, WEATHER, .500 OD .250 ID .062 THK, PTFE </t>
  </si>
  <si>
    <t xml:space="preserve">ACTUATOR PART, FCE, ELECTRICAL LIMIT SWITCH PART, END PLATE, ARR FOR CH-48 ACTUATOR, ARR W/M20 TAPPINGS, BS4360 GRADE 43A </t>
  </si>
  <si>
    <t xml:space="preserve">ELECTRICAL LIMIT SWITCH PART, COVER GASKET, CLOSED CELL EXPANDED NEOPRENE. </t>
  </si>
  <si>
    <t>A930445-1</t>
  </si>
  <si>
    <t xml:space="preserve">CABLE PART,LOCKNUT,BRASS,M20 X 1.5P THREAD. </t>
  </si>
  <si>
    <t xml:space="preserve">CABLE PART,WASHER,FIBRE,RED,M20. </t>
  </si>
  <si>
    <t>A200613-1</t>
  </si>
  <si>
    <t xml:space="preserve">VENT PLUG, OMEGA DA28405, ARR/F USE WITH  ELECTRICAL LIMIT SWITCH ASSEMBLY. </t>
  </si>
  <si>
    <t>Q302003 Rev 2</t>
  </si>
  <si>
    <t xml:space="preserve">VALVE PART,GRAYGATE,SEAT ASSY, 4-3/16 3/5M,D, A182 F6NM NACE W/STELLITE OVERLAY,FOR TRBC &amp; WLS </t>
  </si>
  <si>
    <t>Q302118</t>
  </si>
  <si>
    <t xml:space="preserve">PACKING,INJECTION,STICK, 1-1/2 X 7, GRAPHITE &amp; SILICONE PER VGS5.4000.2.1 </t>
  </si>
  <si>
    <t>Q302107</t>
  </si>
  <si>
    <t xml:space="preserve">S076-003 </t>
  </si>
  <si>
    <t xml:space="preserve">S077-003 </t>
  </si>
  <si>
    <t xml:space="preserve">STEM,MOS,S60S,T280,ASTM A183 F55 DUPLEX (UNS S32760) AND TC TIP W/THREADED CONNECTION -50F PSL3 NDE 
</t>
  </si>
  <si>
    <t xml:space="preserve">SEAL RING,MOS,S60,INC 718 (UNS N07718)
</t>
  </si>
  <si>
    <t>STEM SEAL ASSY,MOS,S45,T160/T280,1-3/8 OD X 1 ID, 6250 PSI,-50/250°F,ACCUSEAL ASSY NO. SK060310-6,
AC-144 (VIRGIN PEEK) T-RING,JACKET AC-103N (PTFE W/15 PERCENT GLASS, 5 PERCENT MOLY) W/ELGILOY 
SPRING (HEAVY FORCE),AC-101 (VIRGIN PTFE) V-RING, AC-161 (PTFE W/25 PERCENT GLASS, 5 PERCENT MOLY)
V-RING FLATBACK AND AC-144(VIRGIN PEEK) BUSHING</t>
  </si>
  <si>
    <t xml:space="preserve">RING RETR,SMALLEY,WHM-150-INX F/1.500 OD X .050 THK INCONEL X-750 
</t>
  </si>
  <si>
    <t xml:space="preserve">CAGE SEAL,MOS,S60S,T-280 TEMP PX,-20/350 F,VIRGIN PEEK JACKET/ELIGILOY SPRING, ACCUSEAL ASSY NO 
SK081502-2 </t>
  </si>
  <si>
    <t xml:space="preserve">ORING,2-157,.103 CS X 4.487 ID,NITRILE 70 DURO,MS522-06
</t>
  </si>
  <si>
    <t>CAGE SEAL ASSY,MOS,S60,T280,FILLED PTFE W/ELGILOY SPRING SEAL RING,GLASS FILLED PEEK BACKUP
RING, LUB-CARBON-PEEK BEARING RING,VIRGIN PEEK HAT RING, INCONEL 718 (UNS N07718) PER NACE 
MR0175 SPLIT RINGS 
MIN ORDER QTY 5</t>
  </si>
  <si>
    <t xml:space="preserve">SEAL,GS,M/GLAND,6.008 OD,VITON 90D SEAL TO FIT: 0 - 3000 PSI WORKING PRESSURE 0 - 250 DEG F 
WORKING TEMPERATURE CYLINDER ID = 6.015/6.011" PISTON OD = 6.009/6.007" GROOVE DIA.
= 5.635/5.631" GROOVE WIDTH= 0.295/0.285" MATERIAL - VITON 90 DURO PER MS-522-05 REF. 
ACCUSEAL NO. 0970-02-8756-02 
</t>
  </si>
  <si>
    <t xml:space="preserve">WEAR BEARING,.500 WIDE X 2.00 ID ,PARKER PN W2-2250-500
</t>
  </si>
  <si>
    <t xml:space="preserve">KEY,3/16 SQ X 1.19 OVERALL LENGTH,FULL RADIUS, CARBON STEEL, 30 KSI YIELD 
</t>
  </si>
  <si>
    <t xml:space="preserve">KEY,3/8 SQ X .75 LG,FULL RADIUS ALLOY STEEL
</t>
  </si>
  <si>
    <t xml:space="preserve">BRG,THRUST,2.75 X 2 X .0781 THK,NTA-3244 TORRINGTON
</t>
  </si>
  <si>
    <t xml:space="preserve">BRG,RACE,2.75 X 2 X .125 THK,TRD-3244 TO TORRINGTON C19310-01 ALT ITEM
</t>
  </si>
  <si>
    <t>Q302117</t>
  </si>
  <si>
    <t xml:space="preserve">GRAYLOC SEAL RING, 42,AISI 4140,PTFE CTD </t>
  </si>
  <si>
    <t xml:space="preserve">DO NOT USE PREVIOUS PRICES AS CONTRACT NOW EXPIRED. </t>
  </si>
  <si>
    <t>Q302122</t>
  </si>
  <si>
    <t>PACKING,HYDRAULIC, .125 X .125,GARLOCK STYLE 262 HYDRAULIC PACKING ( PACKING COMES IN LENGTHS OF 180" ) QTY QUOTED IN INCHES</t>
  </si>
  <si>
    <t>PACKING,HYDRAULIC, .250 X .250,GARLOCK STYLE 262 HYDRAULIC PACKING 
*GRAY P/N ( PACKING COMES IN LENGTHS OF 180" ) QTY QUOTED IN INCHES</t>
  </si>
  <si>
    <t xml:space="preserve">O-RING, AS568A-251, 5.109 (NOM 5-1/8) ID, 0.139 (NOM 1/8) CS, MATERIAL PER VGS5.1010.1.1, NITRILE 
(NBR), 70 DURO A, API 6A, ISO 10423, API17D, PSL1-3 </t>
  </si>
  <si>
    <t xml:space="preserve">O-RING, AS568A-260, 6.484 (NOM 6-1/2) ID, 0.139 (NOM 1/8) CS, MATERIAL PER VGS5.1010.1.1, NITRILE 
(NBR), 70 DURO A, API 6A, ISO 10423, API17D, PSL1-3 </t>
  </si>
  <si>
    <t>only in rolls of 180"</t>
  </si>
  <si>
    <t>Q302016</t>
  </si>
  <si>
    <t>H70317-1</t>
  </si>
  <si>
    <t>H70317-2</t>
  </si>
  <si>
    <t>LOCKDOWN SCREW,ASSEMBLY, 7-1/16 5000 PSI MSP FLG</t>
  </si>
  <si>
    <t xml:space="preserve">LOCKDOWN SCREW,ASSEMBLY, 7-1/16 10000 PSI 6BX FLG </t>
  </si>
  <si>
    <t>PACKING PART,NON-EXTRUSION SET SCREW JUNK RG, 1-1/4, ,C-1112-13 PACKING PART,NON-EXTRUSION SET SCREW JUNK RING,</t>
  </si>
  <si>
    <t>Q302115</t>
  </si>
  <si>
    <t>A301115-63</t>
  </si>
  <si>
    <t>STUD W/ONE NUT, TAP END,PER VGS2.4.13, 1.000-8UNRC-2A X 1.000-8UNRC-2A, 5.750 LG, STUD MATERIAL PER ASTM A320 GR L7, NUT MATERIAL PER ASTM A194 GR2HM, COATING PER VGS6.3.1.3.1</t>
  </si>
  <si>
    <t>Q302093</t>
  </si>
  <si>
    <t>H300689-14</t>
  </si>
  <si>
    <t xml:space="preserve">MISCELLANEOUS,PART,CUP TESTER,CUP,10-3/4 65.7-84 LB/FT. COOPER OIL TOOL PART NO. 030607-04 
</t>
  </si>
  <si>
    <t>SEAL,CWC-BT, 13-3/8,1095 SPRING WIRE,HYCAR 70 DURO,VGS5.1110.1.3</t>
  </si>
  <si>
    <t>COST INC DEL TO SCORE, ENGINEERING &amp; PED</t>
  </si>
  <si>
    <r>
      <t xml:space="preserve">CHOKE/ACT,WG,MOS-T,S45L,T160,6 1500 6GR62 GALPERTI HUB X 6GR62 GALPERTI HUB, ASTM A182 F55
(UNS S32760) BODY,BONNET AND TRIM W/EIM ACTUATOR WITH/API PSL3 NDE AND TRACEABLE - FULL PED - </t>
    </r>
    <r>
      <rPr>
        <sz val="10"/>
        <color rgb="FFFF0000"/>
        <rFont val="Calibri"/>
        <family val="2"/>
        <scheme val="minor"/>
      </rPr>
      <t>EXCLUDING ACTUATOR</t>
    </r>
  </si>
  <si>
    <t xml:space="preserve">STEM,MOS,S60S,T280,ASTM A183 F55 DUPLEX (UNS S32760) AND TC TIP W/THREADED 
CONNECTION -50F PSL3 NDE </t>
  </si>
  <si>
    <t>Q302135</t>
  </si>
  <si>
    <t>A303778-1</t>
  </si>
  <si>
    <t xml:space="preserve">SEAL SUB PART, BODY, NOM 7-3/8, SPECIAL THIN HUB, ALLOY 718 </t>
  </si>
  <si>
    <t>Q302003 Rev 4</t>
  </si>
  <si>
    <t>A30195-29 REF</t>
  </si>
  <si>
    <t>A73227-4B47</t>
  </si>
  <si>
    <t>CASING HEAD, ASSEMBLY, 21-1/4 5M NT2 PIN TOP, 20 RL-4S THREADED BOX BTM, TWO 2-1/16 5M API 
STUDDED OUTLETS ARRANGED FOR VR, 80K LOW ALLOY NACE.</t>
  </si>
  <si>
    <t>CONNECTOR-TUBULAR,RL-4S PIN, 20.000, .625 RH,BW, C/W (VGS 2.6.1) BW PREP,
DUAL SEAL,W/4 LOCKING SLOTS VGS 5.110.1.140  
REFERENCE PN TO UPDATE PART NUMBER TO INCLUDE B47 QUALITY PLAN</t>
  </si>
  <si>
    <t xml:space="preserve">CASING HGR,MLH, 20.000, BUTTWELD UP AND DOWN, WITH LOAD RING </t>
  </si>
  <si>
    <t xml:space="preserve">SEAL,ASSEMBLY,CBT DUAL SEAL,14,ARR FOR TEST PORT, C/W ENERGISING RING AND LOAD TRANSFER RING </t>
  </si>
  <si>
    <t>TUBING HEAD UNITISATION, 13-5/8 15M NT2 BOX BTM X 13-5/8 15M NT2 BOX TOP, C/W TWO 
2-1/16 15M STUDDED OUTLETS W/VR PREP, FOUR OFF CONTROL PORTS 2 W/BLIND BODY,
400F MAX TEMP SERVICE</t>
  </si>
  <si>
    <t xml:space="preserve">TUBING HGR, ASSY, SWE, 13-5/8 X 13-5/8, 5 23.2 LB/FT VAM TOP HC BOX BTM X 6-4TPI STUB 
ACME PIN TOP, 3.900 QN 15K W/SPECIAL GROOVE LENGTH BPV PREP, ARR FOR TWO SCSSV
CONTROL LINES, ONE GAUGE  LINE AND ONE CHEMICAL INJECTION LINE, 400F MAX TEMP SERVICE. </t>
  </si>
  <si>
    <t xml:space="preserve">ORING,2-245,.139 CS X 4.359 ID,NITRILE 70 DURO,MS 522-06 
</t>
  </si>
  <si>
    <t>CPLG,ACT,MOS,.788 (20MM) BORE W/0.31 X 0.28 KEYWAY ,AISI 1081/1029 F/ROTORK IB4 BGO 
MIN ORDER QTY 2</t>
  </si>
  <si>
    <t>Q302131</t>
  </si>
  <si>
    <t>A133172-4</t>
  </si>
  <si>
    <t>H301005-37</t>
  </si>
  <si>
    <t>VALVE PART, VG-300, GLAND NUT, 5.125, 5000 PSI MWP, LA, CH-48 ACTUATED</t>
  </si>
  <si>
    <t xml:space="preserve">PACKING PART, WEAR RING, ROD STYLE, 2.381 OD X .119/.122 CS X .750 LG, SLIDE RITE HT, SKIVE CUT </t>
  </si>
  <si>
    <t>Well centric</t>
  </si>
  <si>
    <t>Q302148</t>
  </si>
  <si>
    <t>H130151-11</t>
  </si>
  <si>
    <t xml:space="preserve">RING-SEAL,BNT, 8.585 ID,630SS NACE,MOS2 COATED </t>
  </si>
  <si>
    <t>VALVE PART,SHEAR PIN,VG-300, 1-3/8 STEM,  .343 OD,LOW ALLOY OR CS, YIELD STR(48,000-70,000),
ULT TENSILE (MIN. 65,000)</t>
  </si>
  <si>
    <t>end user Chrysaor</t>
  </si>
  <si>
    <t>H300430-24</t>
  </si>
  <si>
    <t>H300431-11</t>
  </si>
  <si>
    <t>H300431-12</t>
  </si>
  <si>
    <t>A133195-5</t>
  </si>
  <si>
    <t>SPRING, WAVE, CREST-TO-CREST, 3.000 BORE PILOT, CLEARS 1.500 INCH SHAFT, 1.18 FREE HEIGHT (REF),6 TURNS, 17-7PH STAINLESS STEEL</t>
  </si>
  <si>
    <t xml:space="preserve">
GREASE FITTING, 3/4 LP,316SS NACE MR-01-75, NIFLOR OR NYE-TEF COATED, FOR WET AND GAS SERVICE.
</t>
  </si>
  <si>
    <t>GREASE FITTING, 1/2 LP, 316SS NACE MR-01-75, INTERNAL HEX DRIVE FOR RECESSED INSTALLATION,
NIFLOR OR NYE-TEF COATED, FOR WET AND GAS SERVICE</t>
  </si>
  <si>
    <t xml:space="preserve">VALVE PART,VG-300,SHIM, 6.375, 5000 PSI MWP,CS, 0.250 THK,CH-55 ACTUATED </t>
  </si>
  <si>
    <t>A133171-6</t>
  </si>
  <si>
    <t>199860-32</t>
  </si>
  <si>
    <t>H70755-5</t>
  </si>
  <si>
    <t xml:space="preserve">VALVE PART, VG-300, PACKING RETAINER, 6.375, 5000 PSI MWP, CS, CH-55 ACTUATED. </t>
  </si>
  <si>
    <t>SEAL, T ,ROD, 3.000 OD 2.625 ID .188 CS,  NITRILE-SEAL/NYLON-BACK-UPS VETCO P/N</t>
  </si>
  <si>
    <t>O-RING, AS568A-112, 0.487 (NOM 1/2) ID, 0.103 (NOM3/32) CS, MATERIAL PER VGS5.1012.1.1, 
FLUOROELASTOMER, 75 DURO A, API 6A, API 17D, PSL1-3</t>
  </si>
  <si>
    <t xml:space="preserve">SEAL,CWC-BT, 7-5/8,INCONEL 600 WIRE, VGS 5.1112.2.1 (REPLACING GMSW040) </t>
  </si>
  <si>
    <t>VALVE PART,STEM BUSHING,VG-300 F/ 1-3/8 STEM VIRGIN PEEK PER VGS5.1001.10</t>
  </si>
  <si>
    <t>O-RING, AS568A-345, 3.975 (NOM 4) ID, 0.210 (NOM 3/16) CS, MATERIAL PER VGS5.1010.1.1, NITRILE 
(NBR), 70 DURO A, API 6A, ISO 10423, API17D, PSL1-3</t>
  </si>
  <si>
    <t>Q302147</t>
  </si>
  <si>
    <t>A70388-1</t>
  </si>
  <si>
    <t>RING-SEAL, THERMALOK T, 20, ALLOY 718 NACE, SILVER PLT, MATERIAL PER VGS5.541.1.11</t>
  </si>
  <si>
    <t>H133530-14</t>
  </si>
  <si>
    <t>VALVE PART, SEAT SEAL ASSY, SSV-Q, 6-3/8 5000 PSI MSP, VG-300, PER VGS9.12.4, PER API 14D</t>
  </si>
  <si>
    <t>195000-257</t>
  </si>
  <si>
    <t>O-RING, AS568A-257, 5.859 (NOM 5-7/8) ID, 0.139 (NOM 1/8) CS, MATERIAL PER VGS5.1010.1.1, NITRILE 
(NBR), 70 DURO A, API 6A, ISO 10423, API17D, PSL1-3</t>
  </si>
  <si>
    <t>H133531-14</t>
  </si>
  <si>
    <t xml:space="preserve">PACKING,STEM,CT,SSV-Q, 3.125 OD X 2.625 ID X 1.00 LG,PER VGS 9.12.3,PER API 14D AND Q1 </t>
  </si>
  <si>
    <t>195000-240</t>
  </si>
  <si>
    <t>O-RING, AS568A-240, 3.734 (NOM 3-3/4) ID, 0.139 (NOM 1/8) CS, MATERIAL PER VGS5.1010.1.1, NITRILE 
(NBR), 70 DURO A, API 6A, ISO 10423, API17D, PSL1-3</t>
  </si>
  <si>
    <t>A133195-1</t>
  </si>
  <si>
    <t>A133195-2</t>
  </si>
  <si>
    <t>A133195-3</t>
  </si>
  <si>
    <t>A133195-4</t>
  </si>
  <si>
    <t xml:space="preserve">VALVE PART,VG-300,SHIM, 6.375, 5000 PSI MWP,CS, 0.015 THK,CH-55 ACTUATED </t>
  </si>
  <si>
    <t>VALVE PART,VG-300,SHIM, 6.375, 5000 PSI MWP,CS, 0.031 THK,CH-55 ACTUATED</t>
  </si>
  <si>
    <t>VALVE PART,VG-300,SHIM, 6.375, 5000 PSI MWP,CS, 0.062 THK,CH-55 ACTUATED</t>
  </si>
  <si>
    <t>VALVE PART, VG-300, SHIM, 6.375, 5000 PSI MWP, CS,0.125 THK,CH-55 ACTUATED</t>
  </si>
  <si>
    <t xml:space="preserve">SEAL,GS,M/GLAND,5.198 OD,VITON 90D SEAL TO FIT: 0 - 3000 PSI WORKING PRESSURE
0 - 250 DEG F WORKING TEMPERATURE CYLINDER ID = 5.204/5.200" PISTON OD 
= 5.198/5.196" GROOVE DIA. = 4.825/4.821" GROOVE WIDTH= 0.295/0.285" MATERIAL - 
VITON 90 DURO PER MS-522-05 REF. ACCUSEAL NO. ACU0970-02-9090-02 
MIN ORDER QTY 2
</t>
  </si>
  <si>
    <t>ORING,2-252,.139 CS X 5.234 ID,NITRILE 70 DURO, MS-522-06</t>
  </si>
  <si>
    <t>A127086-1</t>
  </si>
  <si>
    <t xml:space="preserve">SERVICE TOOL, TEST PLUG, RUNNING AND RETRIEVING TOOL, MB-120, 13-5/8, 4-1/2 IFTJ PIN TOP
AND BTM TO SUIT INTERNAL L SLOT, C/W TONGING SUBS, 75K LA </t>
  </si>
  <si>
    <t>Q302130</t>
  </si>
  <si>
    <t>Worley Parsons (COP) - Q302150 - 16.08.18</t>
  </si>
  <si>
    <t>A930730-11 REF</t>
  </si>
  <si>
    <t>XMAS TREE LIFTING ADAPTOR WITH G52R HUB PROFILE</t>
  </si>
  <si>
    <t>Q302077</t>
  </si>
  <si>
    <t>488380 REF</t>
  </si>
  <si>
    <t>CHOKE, ASSY, S4 MOS, 7-1/16 5M X 192 6CL52, PNEUMATIC STEPPING ACTUATOR (TELEKTRON REPLACEMENT – ADVANCED ACTUATORS), PED COMPLIANT</t>
  </si>
  <si>
    <t>COST INC DEL TO SCORE &amp; ENGINEERING</t>
  </si>
  <si>
    <t>ACTUATOR PART, TYPE OPS-75, END PLATE</t>
  </si>
  <si>
    <t xml:space="preserve">VALVE PART, GATE, MANUAL, 2-1/16 10000 PSI MSP MODEL VG-300, SLAB, 630SS NACE CARBIDE COATED </t>
  </si>
  <si>
    <t xml:space="preserve">VALVE PART,SEAT, 2-1/16 10000 PSI MSP, MODEL VG-300,630SS NACE,TUNGSTEN CARBIDE COATED </t>
  </si>
  <si>
    <t>H367106-1</t>
  </si>
  <si>
    <t>Cuadrilla - Q302156 - 28.08.18</t>
  </si>
  <si>
    <t xml:space="preserve">Cuadrilla - Q302155 - 28.08.18 </t>
  </si>
  <si>
    <t>VALVE PART,THRUST PIN,VG-300, 1-3/8 STEM, 4140 STEEL,RC 43-48, .687 X 3 LG</t>
  </si>
  <si>
    <t>H130866-1</t>
  </si>
  <si>
    <t xml:space="preserve">VALVE PART,BEARING SPACER,VG-300,FOR 1-3/8 STEM, 60K LOW ALLOY </t>
  </si>
  <si>
    <t>VALVE PART,BEARING ASSY,VG-300, 1-3/8 STEM SIZE 2. TAG OR MARK: P/N H133907-3 (REV) ASSY</t>
  </si>
  <si>
    <t>H130892-7</t>
  </si>
  <si>
    <t>VALVE PART,THRUST PIN RETAINER SLEEVE,VG-300 1-3/8 STEM,CARBON STEEL</t>
  </si>
  <si>
    <t>H133803-2</t>
  </si>
  <si>
    <t xml:space="preserve">VALVE PART,SEAT, 6-3/8 6500 PSI MSP, VG-300NS METALFLEX,630SS NACE,CARBIDE COATED, 
W/METALFLEX SEAL MOS2 COATED </t>
  </si>
  <si>
    <t>SEAL, WIPER, 2.250 ROD DIA</t>
  </si>
  <si>
    <t>H300551-5</t>
  </si>
  <si>
    <t>WASHER, FLAT, MILD STEEL, 3.000 OD X 1.500 ID X .060 THICK</t>
  </si>
  <si>
    <t>PACKING,STEM,CT, 2.000 OD X 1.500 ID X 1.00 LG, PER VGS 9.12.3</t>
  </si>
  <si>
    <t>Q302159</t>
  </si>
  <si>
    <t>A70282-1</t>
  </si>
  <si>
    <t>MANIFOLD,C77,1/4 N,LA,C/W TWO STEM ASSEMBLIES AND NEEDLE BLEED VALVE</t>
  </si>
  <si>
    <t>Q302153</t>
  </si>
  <si>
    <t xml:space="preserve">PACKING,TBG HD SET SCREW, ,FOR 1-1/2 SET SCREW,FLEXIBLE GRAPHITE C/W TWO LA
NON-EXTRUSION RING
 </t>
  </si>
  <si>
    <t xml:space="preserve">RING-JUNK,TBG HD, 1-1/2 X 1 - RING,JUNK,TBG HD, 1.500 X 1.000 
</t>
  </si>
  <si>
    <t xml:space="preserve">JUNK RING, 1.618 OD X 1.140 ID X .250 LG. LOW - CARBON/MILD STEEL 
</t>
  </si>
  <si>
    <t xml:space="preserve">LOCKDOWN SCREW,TBG HD, 1-1/2 X 8-1/2 LG
</t>
  </si>
  <si>
    <t xml:space="preserve">TUBING HEAD PART,GLAND,SET SCREW, 1-1/2
</t>
  </si>
  <si>
    <t>A930220-20</t>
  </si>
  <si>
    <t xml:space="preserve">INJECTION FITTING,BODY,GREASE, 1/2 LP X 2.875 LG,660SS NACE,ARR F/BALL CHECK VALVE,SPECIAL FOR NORWAY 
</t>
  </si>
  <si>
    <t>195000-15</t>
  </si>
  <si>
    <t xml:space="preserve">O-RING, AS568A-015, 0.551 (NOM 9/16) ID, 0.070 (NOM 1/16) CS, MATERIAL PER VGS5.1010.1.1, NITRILE
(NBR), 70 DURO A, API 6A, ISO 10423, API17D, PSL1-3 
</t>
  </si>
  <si>
    <t xml:space="preserve">
INJECTION FITTING PART, STINGER ASSEMBLY W/ O-RING, 1/2-20UNF-2A X 2-15/16 LG, 5/ 10M,
MODEL C, W/ 7/32 IN LG SPECIAL NOSE DESIGN, STAINLESS STEEL 
</t>
  </si>
  <si>
    <t xml:space="preserve">INJECTION FITTING, GREASE, 1/2 LP, 5/10M, 660SS, W/ BALL CHECK VALVE, SPECIAL F/ NORWAY 
</t>
  </si>
  <si>
    <t>Q302160</t>
  </si>
  <si>
    <t>H130941-1C44</t>
  </si>
  <si>
    <t>VALVE PART,SEAT,  5-1/8 10000 PSI MSP, MODEL VG-300,ALLOY 625 NACE,W/TUNSTEN CARBIDE CTD</t>
  </si>
  <si>
    <t>H130839-1C44</t>
  </si>
  <si>
    <t xml:space="preserve">VALVE PART,GATE,MANUAL,  5-1/8 10000 PSI MSP MODEL VG-300,SLAB,ALLOY 625 NACE,CARBIDE COATED </t>
  </si>
  <si>
    <t>H130640-1C44</t>
  </si>
  <si>
    <t>H130646-1C44</t>
  </si>
  <si>
    <t>VALVE PART,GATE,REV ACTING, 2-1/16 10000 PSI MSP,VG-300,SLAB,ALLOY 625 NACE,CARBIDE CTD MANUFACTURING SEQUENCE</t>
  </si>
  <si>
    <t>H130836-4C44</t>
  </si>
  <si>
    <t>Q302140</t>
  </si>
  <si>
    <t>H130952-4C44</t>
  </si>
  <si>
    <t>VALVE PART,SEAT, 2-1/16 10000 PSI MSP, MODEL VG-300,ALLOY 625 NACE,CARBIDE COATED</t>
  </si>
  <si>
    <t>VALVE PART,GATE,MANUAL,  2-1/16 10000 PSI MSP, VG-300,SLAB,ALLOY 625 NACE,CARBIDE COATED.</t>
  </si>
  <si>
    <t>Q302174</t>
  </si>
  <si>
    <t>PLUG,VR, ,GSP, 2, 1-1/4 EU SHARP THD, 1-1/4 HEX, WITH TUNGSTEN CARBIDE 
BALL AND PEEK LOW PRESSURE</t>
  </si>
  <si>
    <t>O-RING, AS568A-260, 6.484 (NOM 6-1/2) ID, 0.139 (NOM 1/8) CS, MATERIAL 
PER VGS5.1010.1.1, NITRILE (NBR), 70 DURO A, API 6A, ISO 10423, 
API17D, PSL1-3</t>
  </si>
  <si>
    <t>DON’T USE THIS IS A COATING COSTS</t>
  </si>
  <si>
    <t>MISCELLANEOUS,RELEASE VALVE, , ,FOR 1-1/8 BLEEDER VALVE,K-500 MONEL</t>
  </si>
  <si>
    <t>A930186-3</t>
  </si>
  <si>
    <t xml:space="preserve">HUB, BLIND, GRAYLOC E31 X THERMALOC T SEALPREPARATION, TAPPED 9/16" HP AUTOCLAVE. (FOR DUAL SEAL) </t>
  </si>
  <si>
    <t>INJECTION FITTING,HP BLEEDER PLUG AND GLAND ASSEMBLY, 1-5/8-8UN-2A, 1-1/8-12UNF-2A GSP 20000 PSI MSP HP SEALANT FITTING,AISI 316SS ANNEALED NACE ,FOR WET AND GAS SERVICE</t>
  </si>
  <si>
    <t>A130919-1</t>
  </si>
  <si>
    <t xml:space="preserve">NAMEPLATE, 4.125 X 2.250 X 26 GA, 18-8SS, TAGGING INFORMATION. </t>
  </si>
  <si>
    <t>H132308-7</t>
  </si>
  <si>
    <t xml:space="preserve">PACKING PART,WEAR RING, 15.735 OD X 15.250 ID X .375 LG,GLASS FILLED TEFLON,VGS 5.2052.4.5 </t>
  </si>
  <si>
    <t>A133188-16</t>
  </si>
  <si>
    <t xml:space="preserve">ACTUATOR PART, CH-70, WINDOW, MAKRALON,F/ 5.125, 10000PSI MWP, SPECIAL, USE ON ASSY PT NO A133170-13 ONLY </t>
  </si>
  <si>
    <t>199411-262</t>
  </si>
  <si>
    <t xml:space="preserve">SCREW,CAP,SOCKET BUTTON HD, .375-16 X .625 LG, UNRC-3A,18-8 STAINLESS STEEL VETCO P/N </t>
  </si>
  <si>
    <t>H70544-46</t>
  </si>
  <si>
    <t xml:space="preserve">RING-SNAP, , 16-1/8 OD X 3/8 DIA,ASTM A401 SUHM PN = SSW 170168 </t>
  </si>
  <si>
    <t>199548-8</t>
  </si>
  <si>
    <t xml:space="preserve">CONNECTOR-HYDR,MALE, .375 MJIC X .500 MNPT, 316 STAINLESS STEEL </t>
  </si>
  <si>
    <t>H135980-1</t>
  </si>
  <si>
    <t xml:space="preserve">ACTUATOR PART, CH-70, SSV-Q PISTON, SQUARE SHOULDER PROFILE, ARR FOR PRESSURE ASSIST FOR CTS,75K LOW ALLOY PER API 14D 9TH EDITION CL1 </t>
  </si>
  <si>
    <t>H70544-47</t>
  </si>
  <si>
    <t xml:space="preserve">RING-SNAP, , 15-3/4 OD X 3/8 DIA,ASTM A401 </t>
  </si>
  <si>
    <t>R301118-1</t>
  </si>
  <si>
    <t xml:space="preserve">GREASE FITTING, THREADED, 1/4-28 UNF-2A, STRAIGHT THREAD, OVERALL LENGTH VARIABLE PER VENDOR SUPPLY, 7/16 THRU 19/32 PERMISSIBLE. THREADED SHANK LENGTH .18 MAX, SUPPLIED WITHOUT BALL CHECK, STAINLESS  STEEL. </t>
  </si>
  <si>
    <t>H134361-17</t>
  </si>
  <si>
    <t xml:space="preserve">VALVE PART, EUTECTIC RING, 4.463 OD X 2.755 ID X 188 LG, PER VGS5.646.1.3 </t>
  </si>
  <si>
    <t>H133911-1</t>
  </si>
  <si>
    <t xml:space="preserve">MISCELLANEOUS,VALVE PART,MOUNTING BRACKET, ARR F/LIMITORQUE 1-3/4 &amp; 2 STEMS,VG-300 </t>
  </si>
  <si>
    <t>201557-20</t>
  </si>
  <si>
    <t xml:space="preserve">WASHER, FLAT, NOM 1/2, 0.562ID X 1.375OD X 0.109 THK, STAINLESS </t>
  </si>
  <si>
    <t xml:space="preserve">VALVE PART, GATE, OPER, 5.125, 12000 PSI MSP, MODEL VG-300, SLAB, 718 NACE, CARBIDE COATED W/COBALT BASE 12 OVERLAY SHEAR BAND. </t>
  </si>
  <si>
    <t>A949398-2</t>
  </si>
  <si>
    <t>A130076-27</t>
  </si>
  <si>
    <t xml:space="preserve">NAMEPLATE, DOUBLE-SIDED, SWE/FCE, 4.50 X 2.75 X 26 SWG, 18-8SS OR 316SS, FOR API REQUIREMENTS, CE MARKING </t>
  </si>
  <si>
    <t>A930179-10</t>
  </si>
  <si>
    <t>VALVE PART, INJECTION FITTING, STYLE 300 CLAD, 5/8-18UNF-2A THD, W/1/8 LP CONN, ALLOY 718, NACE, W/112 O-RING 75 DURO VITON, 6-1/2 LG</t>
  </si>
  <si>
    <t>D130387-7</t>
  </si>
  <si>
    <t xml:space="preserve">ACTUATOR PART, CH-70CTS, ELECTRICAL LIMIT SWITCH ASSY, C/W MOUNT PLATE, KIT OF PARTS </t>
  </si>
  <si>
    <t>A946082-1</t>
  </si>
  <si>
    <t xml:space="preserve">ACTUATOR PART,CH-70CTS,6-3/8,ELECTRICAL LIMIT SWITCH PART,MOUNTING PLATE,BS 4360 GRADE 43A </t>
  </si>
  <si>
    <t>A133667-5</t>
  </si>
  <si>
    <t xml:space="preserve">ACTUATOR PART,JUNCTION BOX ASSY, CONTROL TYPE GHG 73111,ARR W/4 M20 X 1.5P CABLE GLANDS (2 ENTRY AND 2 EXIT),14-OFF 2.5MM TERMINALS &amp; 8-OFF PE TERMINALS,INTINSICALLY SAFE,C/W MOUNTING PLATE,KIT OF PARTS,ARR F/CH-SERIES ACTUATOR </t>
  </si>
  <si>
    <t>D300044-2</t>
  </si>
  <si>
    <t>JUNCTION BOX, CONTROL TYPE GHG 73111,ARR WITH 4-OFF M20 X 1.5P CABLE GLAND PORTS (2 ENTRY AND 2 EXIT),14-OFF SAK 2.5E TERMINALS,8-OFF PE TERMINALS,CERTIFIED EEX C CLASSIFICATION GLAND ENTRY/EXIT POSITIONS PER DRAWING D300044-2</t>
  </si>
  <si>
    <t>A133665-1</t>
  </si>
  <si>
    <t xml:space="preserve">ACTUATOR PART,FCE,JUNCTION BOX PART,MOUNTING PLATE,ARR FOR CH SERIES ACTUATOR AND CONTROL GHG 73111 TYPE JUNCTION BOX,VGS 5.500.1 COAT PER DCS 007 AFTER FINAL MACHINING NOTE </t>
  </si>
  <si>
    <t>D130145-1</t>
  </si>
  <si>
    <t xml:space="preserve">ACTUATOR PART, CH-55, JUNCTION BOX GASKET, CLOSED CELL NEOPRENE, DURO 40-60. </t>
  </si>
  <si>
    <t>A301046-72</t>
  </si>
  <si>
    <t xml:space="preserve">SCREW,CAP,SOC. HEAD, 0.312 -18UNRC-3A X .750 LG, ASTM A320 GR.L7, PHOSPHATE AND XYLAN COAT 1070 (GREEN) PER VGS6.3.1.3.1  GEOMETRY TO ANSI B18.3 </t>
  </si>
  <si>
    <t>A301046-70</t>
  </si>
  <si>
    <t xml:space="preserve">SCREW,CAP,SOC. HEAD, #10-24UNRC-3A X 0.750 LG, ASTM A320 GR.L7, PHOSPHATE AND XYLAN COAT 1070 (GREEN) PER VGS6.3.1.3.1  GEOMETRY TO ANSI B18.3 </t>
  </si>
  <si>
    <t>D300049-1</t>
  </si>
  <si>
    <t xml:space="preserve">CABLE PART,GLAND BLANKING PLUG, CONTROL VALVE P/N  GHG 9601935 R9,M20 X 1.5P CONNECTION,CERTIFIED TO EEXE </t>
  </si>
  <si>
    <t>A930443-1</t>
  </si>
  <si>
    <t xml:space="preserve">CABLE PART,CONDUIT LT TYPE H SIZE 20MM PT NO FLH0410,SUITABLE FOR BASEEFA ZONE 1 HAZARDOUS CONDITIONS </t>
  </si>
  <si>
    <t>H134204-1</t>
  </si>
  <si>
    <t xml:space="preserve">VALVE PART,STEM,MANUAL, 2-1/16 10000 PSI MSP,  MODEL VG-300FR, 1-6ACME-2G LH MOD CENT THD, ALLOY 718 NACE, NITRIDE PER QPQ PROCESS </t>
  </si>
  <si>
    <t xml:space="preserve">VALVE PART,PACKING GLAND,VG-300FR,FOR 1 STEM, ARR. F/MECHANICAL BACK SEAT,W/PROTECTIVE COATING </t>
  </si>
  <si>
    <t xml:space="preserve">VALVE PART,EUTECTIC GLAND,VG-300FRRA, 2-1/16 10M,ARR FOR MECH BACKSEAT </t>
  </si>
  <si>
    <t xml:space="preserve">STUD W/ONE NUT, TAP END,PER VGS2.4.13, .750-10UNRC-2A X .750-10UNRC-2A, 3.500 LG, STUD MATERIAL PER ASTM A320 GR L7, NUT MATERIAL PER ASTM A194 GR2HM, COATING PER VGS6.3.1.3.1 </t>
  </si>
  <si>
    <t xml:space="preserve">INJECTION FITTING,HP BLEEDER PLUG AND GLAND ASSEMBLY, 1-5/8-8UN-2A, 1-1/8-12UNF-2A GSP 20000 PSI MSP HP SEALANT FITTING,AISI 316SS ANNEALED NACE ,FOR WET AND GAS SERVICE </t>
  </si>
  <si>
    <t>110116G</t>
  </si>
  <si>
    <t xml:space="preserve">INJECTION FITTING PART, GLAND, 1-5/8-8UN-2A X  1.035 ID X 1-7/8 LG, LA NACE </t>
  </si>
  <si>
    <t>H72121-2</t>
  </si>
  <si>
    <t xml:space="preserve">INJECTION FITTING PART,BODY,TEST PLUG,FOR HIGH PRESSURE TEST AND INJECTION PLUG,AISI 316SS ANNEALED NACE,LESS BALL CHECK </t>
  </si>
  <si>
    <t>Q302181</t>
  </si>
  <si>
    <t>PACKING,TBG HD SET SCREW, ,FOR 1-1/2 SET SCREW,FLEXIBLE GRAPHITE C/W TWO LA NON-EXTRUSION RING</t>
  </si>
  <si>
    <t>Q302182</t>
  </si>
  <si>
    <t>A150973-454</t>
  </si>
  <si>
    <t xml:space="preserve">O-RING, AS568A-454, 12.475 (NOM 12-1/2) ID, 0.275 (NOM 1/4) CS, MATERIAL PER VGS5.1010.5.1, 
HYDROGENATED NITRILE, 85 DURO A, API 6A, ISO 10423, API 17D PSL1-3 </t>
  </si>
  <si>
    <t>Q302183</t>
  </si>
  <si>
    <t>193474-226</t>
  </si>
  <si>
    <t>A133171-1</t>
  </si>
  <si>
    <t>H130950-4</t>
  </si>
  <si>
    <t>VALVE PART,SEAT SEAL ASSY, 1-13/16 10000 PSI MSP AND 2-1/16 5000 PSI MSP,VG-300,PER VGS9.12.4</t>
  </si>
  <si>
    <t xml:space="preserve">O-RING, AS568A-226, 1.984 (NOM 2) ID, 0.139 (NOM 1/8) CS, MATERIAL PER VGS5.1012.1.1, FLUOROELASTOMER, 75 DURO A, API 6A, API 17D, PSL1-3 </t>
  </si>
  <si>
    <t>O-RING, AS568A-238, 3.484 (NOM 3-1/2) ID, 0.139 (NOM 1/8) CS, MATERIAL PER VGS5.1010.1.1, NITRILE (NBR), 70 DURO A, API 6A, ISO 10423, API17D, PSL1-3</t>
  </si>
  <si>
    <t xml:space="preserve">VALVE PART, VG-300, PACKING RETAINER, 1.812,2.062 &amp; 2.562, 5000 &amp; 10000 PSI MWP, CS,
CH-38 ACTUATED. </t>
  </si>
  <si>
    <t>Q302157</t>
  </si>
  <si>
    <t>STUD,ALL-THD,W/2 NUTS,BLK,1-7/8 X 11.50, STUD A193-GR B7,NUT A194-GR 2H</t>
  </si>
  <si>
    <t>Q302011</t>
  </si>
  <si>
    <t>Q302185</t>
  </si>
  <si>
    <t xml:space="preserve">PACKING,STEM,CT,SSV-Q, 2.375 OD X 1.875 ID X 1.00 LG,PER VGS 9.12.3,PER API 14D AND Q1
</t>
  </si>
  <si>
    <t xml:space="preserve">PACKING,STEM,CT,SSV-Q, 2.625 OD X 2.125 ID X 1.00 LG,PER VGS 9.12.3,PER API 14D AND Q1 
</t>
  </si>
  <si>
    <t>Worley Parsons (COP) - Q302187 - 18.09.18</t>
  </si>
  <si>
    <t>Robke - Q302186 - 19.09.18</t>
  </si>
  <si>
    <t>8020 Procurement Services - Q302188 - 19.09.18</t>
  </si>
  <si>
    <t>Q302192</t>
  </si>
  <si>
    <t>D130007-1</t>
  </si>
  <si>
    <t>VALVE PART,VG300,STEM,ACTUATOR, 5-1/8 5M,ALUMINIUM BRONZE ARR F/RHA-60 MOD</t>
  </si>
  <si>
    <t xml:space="preserve">GRAYLOC SEAL RING, ,210, ,CS,PTFE CTD </t>
  </si>
  <si>
    <t>Q302195</t>
  </si>
  <si>
    <t xml:space="preserve">CHK F/CAGE 2.0 HOLE CONFIG 
----------------------------- DRAWING NO 484616 
REV B----------------------------- </t>
  </si>
  <si>
    <t>SPR SEAL PE F/GL 2.750 NOM ROD DIA ----------------------------- VALVE PRESSURE BALANCED STEM SEAT CLOSURE SEAL. STEM SUPPORT. FEMALE GLAND, LINEAR STROKING STEM. OPEN GROOVE SEALPOCKET</t>
  </si>
  <si>
    <t>SEAL PE F/GLAND 2.750 NOM ROD DIA 
----------------------------- VALVE PRESSURE 
BALANCED STEM BACK PRESSURE SEAL. FEMALE GLAND, 
LINEAR STROKING STEM. CLOSED GROOVE SEAL POCKET</t>
  </si>
  <si>
    <t>CAP SCREW 12 POINT 0.875-9UNC-2A X 3.50 LG SMS37A SCS006</t>
  </si>
  <si>
    <t>CONTROL LINE PART,STEM,C-738, .375 OD X 4.135 LG, W/7/16-20UNF-2A THDS</t>
  </si>
  <si>
    <t xml:space="preserve">CONTROL LINE PART, NEEDLE SEAL,C-738, .208 OD X .865 LG </t>
  </si>
  <si>
    <t>200752-114</t>
  </si>
  <si>
    <t xml:space="preserve">PLUG,HEX HEAD, .500 MNPT, 316 STAINLESS STEEL,DIMENSIONS PER ANSI B16.11 </t>
  </si>
  <si>
    <t>SAME PRICE USED AS 191100-4 THAT IS NOW OBSOLETE</t>
  </si>
  <si>
    <t>SAME PRICE USED AS 201453-2 THAT IS NOW OBSOLETE</t>
  </si>
  <si>
    <t>A930447-1</t>
  </si>
  <si>
    <t xml:space="preserve">JUNCTION BOX, HAWKE PL612, 4-OFF M20 X 1.5P CABLE 
GLAND PORTS, POSITIONED 2-OFF OPPOSING SIDES, 
C/WITH DIAGONAL RAIL WDU 2.5 </t>
  </si>
  <si>
    <t>D130388-1</t>
  </si>
  <si>
    <t xml:space="preserve">ACTUATOR PART,CH-48,5-1/8,ELECTRICAL LIMIT SWITCH 
PART,HOUSING BOX,BS 4360 GRADE 43A </t>
  </si>
  <si>
    <t>D130389-1</t>
  </si>
  <si>
    <t>ACTUATOR PART,CH-48,5-1/8,ELECTRICAL LIMIT SWITCH
PART,COVER PLATE,BS 4360 GRADE 43A</t>
  </si>
  <si>
    <t xml:space="preserve">SCREW,CAP,SOCKET HD, .250-20 X .625 
LG,UNRC-3A,18-8 STAINLESS STEEL </t>
  </si>
  <si>
    <t>1706978 Rev  05</t>
  </si>
  <si>
    <t>A71972-2</t>
  </si>
  <si>
    <t>A72109-2</t>
  </si>
  <si>
    <t xml:space="preserve">TOOL-SWE, TUBING HANGER, RETRIEVAL, COMM COLLAR, WORKOVER, 5.500, 7.000-4 STUB ACME RH BOX UP X 7.250-4 STUB ACME RH BOX DOWN, ARR FOR TWO CONTROL LINES.
TO BE USED IN CONJUNCTION WITH TUBING HANGER RETRIEVAL TOOL P\N A71972-2 </t>
  </si>
  <si>
    <t>114421V-4</t>
  </si>
  <si>
    <t>TOOL-SSWE,TORQUE,10.750,W/MUDLINE LANDING PROFILE, 4 DRIVE DOGS &amp; 2 LANDING SEGMENTS, 6.625 API REG BOX UP X PIN DOWN,TO SUIT 10.750, 60.7 LB/FT CSG</t>
  </si>
  <si>
    <t>A50225-4</t>
  </si>
  <si>
    <t xml:space="preserve">TOOL-SSWE,SG-5,TORQUE,13.375 TIEBACK ADAPTER, W/MLLPROFILE,6.625 API REG LEFT HAND BOX UP X 6.625 API REG RIGHT HAND PIN DOWN </t>
  </si>
  <si>
    <t>112122V</t>
  </si>
  <si>
    <t xml:space="preserve">TOOL-SSWE,RUNNING/RETRIEVING,SG-5,TYPE 5, 18.750, 10000 MSP, AUTOMATIC LOCK HYDRAULIC RELEASE, CASING HANGER PACKOFF 6-5/8 API REG. BOX UP X  BLANK DOWN, WITH BOLT ON SPLIT RETAINING RING FOR SAVER SUB </t>
  </si>
  <si>
    <t>A71800-1</t>
  </si>
  <si>
    <t>A71810-1</t>
  </si>
  <si>
    <t xml:space="preserve">TOOL-SWE,JUDS/TIEBACK,CASING HANGER,RUNNING,13.375 </t>
  </si>
  <si>
    <t>A71960-1</t>
  </si>
  <si>
    <t xml:space="preserve">RISER ADAPTER,13-5/8 5M,W/INTEGRAL NT2 PIN CONNECTION,VG-SEAL 137,ARR FOR SPRING LOADED LOCKING PINS,75K LA NACE </t>
  </si>
  <si>
    <t>A71864-1</t>
  </si>
  <si>
    <t xml:space="preserve">RISER ADAPTER,SPACER SPOOL, 13-5/8 5M NT2 PIN BTM X 13-5/8 5M NT2 BOX TOP, W/ONE 2-1/16 5M OUT W/SIZE 20 T-SEAL PREP, W/INCONEL 625 OVERLAY ON SEALING SURFACES AT BOX AND PIN CONNS
</t>
  </si>
  <si>
    <t>A71814-1</t>
  </si>
  <si>
    <t xml:space="preserve">TOOL-SWE,JUDS/TIEBACK,CASING HANGER,RUNNING,10.750
</t>
  </si>
  <si>
    <t>A71841-1</t>
  </si>
  <si>
    <t xml:space="preserve">TOOL-SWE,JUDS/TIEBACK,CASING HANGER RETRIEVAL, 10.750/ 7.625
</t>
  </si>
  <si>
    <t>D70713-1</t>
  </si>
  <si>
    <t xml:space="preserve">CASING HGR,JUDS/TIEBACK,MANDREL TYPE, 10.750,WITH MS-1 SEAL PROFILE </t>
  </si>
  <si>
    <t>A300629-11</t>
  </si>
  <si>
    <t xml:space="preserve">CUP,TYPE F, 10.750 X 60.70 #/FT CASING 
NORTHERN SUPPLY &amp; SERVICE LTD # 30607-02E </t>
  </si>
  <si>
    <t>A71971-1 REF</t>
  </si>
  <si>
    <t>D70152-1</t>
  </si>
  <si>
    <t xml:space="preserve">ADAPTER,FLANGED,2 1/16 10M BX-152 X 2-1/16 5M BX-152,60K LA,FOR HO36 VR TOOL SPACEOUT,5000 PSI MSP 
</t>
  </si>
  <si>
    <t>D70151-1</t>
  </si>
  <si>
    <t>ADAPTER,FLANGED,2 1/16 10M BX-152 X 2-1/16 5M W/SIZE 20 T-SEAL PREP,60K LA,FOR HO36 VR TOOL SPACEOUT,5000 PSI MSP</t>
  </si>
  <si>
    <t>D70153-1</t>
  </si>
  <si>
    <t xml:space="preserve">ADAPTER,FLANGE X DYNETOR,2-1/16 10M 
BX-152 X 2-1/16 5M DYNETOR HUB,60K LA,FOR HO36 
VR TOOL SPACEOUT,C/W DOUBLE NUT CONNECTION NO.20, 
SEAL NO.20 AND 2-OFF LOAD SEGMENT RINGS,5000 PSI 
MSP,10.250 LG BETWEEN C/L OF SEALS </t>
  </si>
  <si>
    <t>A65226-1</t>
  </si>
  <si>
    <t xml:space="preserve">CHECK VALVE, POPPET, 2.000, ONE PIECE BODY, 1.3/4-8 TPI STUB ACME EXTERNAL THREAD, 1.335-6TPIMOD STUB ACME LEFT HAND RUNNING THREAD, 6,500 PSI MWP </t>
  </si>
  <si>
    <t>A65263-1</t>
  </si>
  <si>
    <t xml:space="preserve">TOOL-SWE PART, HO-36 VR, RETRIEVER ADAPTER BODY, 1.335-6TPI LH STUB ACME PIN X HEX POLISH ROD BOX </t>
  </si>
  <si>
    <t>D70919-1</t>
  </si>
  <si>
    <t xml:space="preserve">FLANGE,BLIND, 2-1/16 5M ARR FOR SIZE 20 T-SEAL, TAPPED 1/2 API LP, ARR TO PROTECT VR PLUG,LA 60K </t>
  </si>
  <si>
    <t>H134007-1</t>
  </si>
  <si>
    <t xml:space="preserve">VALVE,API FLG, 2-1/16 5000 PSI MSP,VG-300FRNS, 2-1/16 5000 PSI FLANGE ENDS,EE-1 TRIM,W/DOVE TAILT-SEAL RING GROOVE, GRAYCLAD (EXCEPT CAVITY), W/IMPACTS (BODY,BNT,STEM) PER SI-289 AT 0 DEG F </t>
  </si>
  <si>
    <t>H134004-1</t>
  </si>
  <si>
    <t xml:space="preserve">VALVE,API FLG, 2-1/16 5000 PSI MSP,VG-300FR, 2-1/16 5000 PSI FLANGE ENDS,EE-1 TRIM, 
W/BX-152 RING GROOVE, GRAYCLAD (EXCEPT CAVITY), PER SI-289. </t>
  </si>
  <si>
    <t xml:space="preserve">STUD W/TWO NUTS, ALL THREAD,PER VGS2.4.11, .875-9UNRC-2A X 6.000 LG, STUD MATERIAL PER ASTM A193 GRB7M, NUT MATERIAL PER ASTM A194 GR2HM, 
COATING PER VGS6.2.12.3, ASTM B633 </t>
  </si>
  <si>
    <t>H134006-1</t>
  </si>
  <si>
    <t xml:space="preserve">VALVE,API FLG, 2-1/16 5000 PSI MSP,VG-300FR, 2-1/16 5000 PSI FLANGE ENDS,EE-1 TRIM,C/W GRAYSAFE RHA-35 HYDRAULIC ACTUATOR W/EUTECTICRING,WITH ONE FLG ARRANGED FOR DOVE-TAIL T-SEAL AND ONE FLG ARRANGED FOR BX-152 RING GROOVE,GRAYCLAD (EXCEPT CAVITY),WITH IMPACTS AT 0 DEG F 
ON BODY, BONNET, AND STEM PER SI-289 </t>
  </si>
  <si>
    <t xml:space="preserve">RING-SEAL, THERMALOK T, 20, ALLOY 718 NACE,SILVER PLT, MATERIAL PER VGS5.541.1.11. </t>
  </si>
  <si>
    <t>PG5</t>
  </si>
  <si>
    <t xml:space="preserve">PRESSURE GAUGE,0-5000 PSI,DUAL SCALE (PSI/BAR),1/2 MALE NPT BOTTOM CONNECTION,4 TO 4-1/2 OD FACE,75  PCT LIQUID FILLED,SS CASE,CS/LA FITTINGS AND 
INTERNALS </t>
  </si>
  <si>
    <t>A119339-1</t>
  </si>
  <si>
    <t xml:space="preserve">PROTECTOR,ASSY VR THREAD PROTECTION SLEEVE,1-3/4 8TPI STUB ACME EXTERNAL THREAD 1.335 6TPI STUB ACME LH RUNNING THREAD, 1.000 BORE,410 SS NACE </t>
  </si>
  <si>
    <t>D70044-1</t>
  </si>
  <si>
    <t xml:space="preserve">TOOL-SWE PART,SERVICE TOOL, MULTI-BOWL HANDLING TOOL, 13-5/8 5M NT2 PIN DOWN, ARR FOR THREE 3/4 UNC LIFT HOLES, COAT PER VGS 6.2.3.2 </t>
  </si>
  <si>
    <t>D70043-1</t>
  </si>
  <si>
    <t xml:space="preserve">FLANGE,BLIND, 2-1/16 5M ARR FOR SIZE 20 T-SEAL,TAPPED 1/2 API LP </t>
  </si>
  <si>
    <t xml:space="preserve">GRAYLOC SEAL RING, ,137, INCONEL X-750,PTFE CTD </t>
  </si>
  <si>
    <t>TOOL-SWE, TUBING HANGER, RETRIEVAL TOOL, 5-1/2, 5-1/2 17LB/FT VAM TOP HT BOX UP X J PROFILE DOWN.
TO BE USED IN CONJUNCTION WITH COMM COLLAR P\N A72109-2 
NOTE: CUSTOMER TO PROVIDE ON A FREE ISSUE BASIS THE 5.1/2" VAM TOP NIPPLE SHOWN ON THE ASSEMBLY DRAWING.</t>
  </si>
  <si>
    <t xml:space="preserve">CASING HGR, JUDS / TIEBACK, 13.375, VAM 4000, 14"-2TPI LH LIFT THD X 13-3/8 72# VAM 4000, BORE 12.365
11TH OCTOBER 2017 AS PER EMAIL FROM DOMINIC PART NUMBER A71800-1 IS NO LONGER REQUIRED AS REPSOL HAS FOUND THREE (3) SOLID MANDREL HANGERS IN THEIR STOCK.
</t>
  </si>
  <si>
    <t xml:space="preserve">TUBING HANGER RUNNING TOOL
RUNNING TOOL, 5-1/2, 5-1/2 17ppf L80 VAM TOP HT BOX
Piston replaced with non-stellite version
</t>
  </si>
  <si>
    <t xml:space="preserve">CAGE SEAL ASSY,MOS,S23,T80 HH (ACCUSEAL NO.SK050605-1) FILLED PTFE W/ELGILOY SPRING AND 
VIRGIN PEEK HAT-RING,30 PERCENT GLASS FILLED PEEK BACKUP,INCONEL SPLIT RINGS AND
30 PERCENT CARBON FILLED PEEK CAGE BEARING
</t>
  </si>
  <si>
    <t xml:space="preserve">FACE SEAL,HELICAL SPRG,2.96 ID X .185 BASE THK X .210 RADIAL WIDTH,20M SERVICE,VIRGIN PEEK
SHELL, ELGILOY SPRING .139 OD X .060 WIDE X .005 THK </t>
  </si>
  <si>
    <t>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MIN ORDER QTY 5</t>
  </si>
  <si>
    <t>CAGE SEAL ASSY,MOS,S23,T80 (ACCUSEAL NO. SK101801) FILLED PTFE W/ELGILOY SPRING AND
VIRGIN PEEK HAT-RING,30 PERCENT GLASS FILLED PEEK BACKUP,316SS SPLIT RINGS AND
30 PERCENT CARBON FILLED PEEK CAGE BEARING
MIN ORDER QTY 5</t>
  </si>
  <si>
    <t>Q302197</t>
  </si>
  <si>
    <t xml:space="preserve">PURCHASED SEAL, CUSTOM S-SEAL, SPECIAL, EXTERNAL, 13.500 INCH SEALING DIAMETER, HNBR,
KB163-90, C/W STAINLESS STEEL SPRINGS </t>
  </si>
  <si>
    <t>Q302177</t>
  </si>
  <si>
    <t>A65197-2</t>
  </si>
  <si>
    <t>PACKING,INJECTION,STICK, 1-1/2 X 7, GRAPHITE &amp; SILICONE PER VGS5.4000.2.1</t>
  </si>
  <si>
    <t xml:space="preserve">TOOL-SWE PART, SERVICE TOOL, GREASE AND BLEEDER VALVE, STINGER, FOR INJ. FITTINGS H300431-2,-7 -8 AND -17 </t>
  </si>
  <si>
    <t>D70533-1 REF</t>
  </si>
  <si>
    <t>CASING BONNET, WELDLESS, 13-3/8 X 9-5/8, 5M, ARR FOR 0.433 CSG CUT OFF HEIGHT ABOVE CASING HEAD INCREASE DIMENSIONS</t>
  </si>
  <si>
    <t>A300105-212</t>
  </si>
  <si>
    <t xml:space="preserve">STUD/TWO NUTS,SPH FACE, 1.125- 8UN-2, 9.375 LG, A193-B7 AND A194-GR2H ZINC PLT </t>
  </si>
  <si>
    <t>90254-1</t>
  </si>
  <si>
    <t>SABIC - Q302184 - 26.09.18</t>
  </si>
  <si>
    <t>CHOKE PART,MOS,SEAL RING,S23,17-4PH,COPPER PLATED</t>
  </si>
  <si>
    <t xml:space="preserve">STUD,PAD,W/NUT,PLT,3/4 10UNC X 3.75,STUD A193-GR B7M,NUT A194-GR 2HM </t>
  </si>
  <si>
    <t>S254-263</t>
  </si>
  <si>
    <t>BX151-SS</t>
  </si>
  <si>
    <t>BX152-SS</t>
  </si>
  <si>
    <t>ORING,2-263,.139 CS X 7.234 ID,HSN 80, MS 522-18</t>
  </si>
  <si>
    <t>STUD,PAD,W/NUT,ZINC PLT,1-7/8 8UN X 10.7 5,STUD A193-GR B7,NUT A194-GR 2H</t>
  </si>
  <si>
    <t>STUD,PAD,W/NUT,ZINC PLT,3/4 10UNC X 3.75,STUD A193-GR B7,NUT A194-GR 2H</t>
  </si>
  <si>
    <t>VLV,CHECK,1/4 NPT,INC 718,NACE</t>
  </si>
  <si>
    <t xml:space="preserve">FTG,GRS/VENT,1/2" NPT 10M SVC,INC 718 W/316SS CAP </t>
  </si>
  <si>
    <t>COVER PLT,WG,30.0 OD X 1/2 THK,W/2 2.0 DIA HOLES FOR13-5/8 10M FLG AND 10.0 ID X 8.5 DEEP PKT TO COVER EXT NECK HGR</t>
  </si>
  <si>
    <t>PLUG PIPE,SOC HD,3/8 NPT,FLUSH MOUNT, INCONEL 625,UNS006625</t>
  </si>
  <si>
    <t>RING GASKET,API BX-151,316SS,API MONOGRAM REQUIRED</t>
  </si>
  <si>
    <t>SEAL,CWC-BT,  8-5/8,1095 SPRING   WIRE,HYCAR 70 DURO</t>
  </si>
  <si>
    <t>SWIVEL HOIST RING,1 -8UNC,ACTEK PN46210 OR EQUIVALENT,LOAD RATING 10,000 LBS</t>
  </si>
  <si>
    <t>Q302189</t>
  </si>
  <si>
    <t>A309439-1</t>
  </si>
  <si>
    <t>H301004-37</t>
  </si>
  <si>
    <t xml:space="preserve">TOOL-SWE PART, SERVICE TOOL, ISOLATION SLEEVE REACTION PLATE, F/ P/N A307257-1, A307258-1 AND A307259-1 REMOVAL, A36 </t>
  </si>
  <si>
    <t xml:space="preserve">STUD W/ONE NUT, ALL THREAD,PER VGS2.4.11, .500-13UNRC-2A X 3.500 LG, STUD MATERIAL PER ASTM A193 GR B7, NUT MATERIAL PER ASTM A194 GR 2H, COATING PER VGS6.2.12.3, ASTM B633 </t>
  </si>
  <si>
    <t>A133187-4</t>
  </si>
  <si>
    <t xml:space="preserve">ACTUATOR PART, CH-70, INDICATOR COVER PLATE,CS. </t>
  </si>
  <si>
    <t>H300076-308</t>
  </si>
  <si>
    <t xml:space="preserve">CAP SCREW, SOCKET HEAD (1960 SERIES), 1.000-8UNRC-3A X 2.625 LG, MATL PER=ASTM A193 GR B7, COAT PER=VGS6.2.12.3, ASTM B633 </t>
  </si>
  <si>
    <t>200349-5</t>
  </si>
  <si>
    <t xml:space="preserve">CAP,TUBING, .375 FLARE, 316 STAINLESS STEEL </t>
  </si>
  <si>
    <t>A301133-3</t>
  </si>
  <si>
    <t>ADAPTER, VENT PROTECTOR, MUD DAUBER, .500 NPT, 316 SS, C/W 40 MICRON MESH ELEMENT</t>
  </si>
  <si>
    <t>H300589-6</t>
  </si>
  <si>
    <t>SEAL,T,PISTON, 15.750 OD X 15.250 ID X 0.250 C/S, 75 DURO NITRILE PER VGS5.1410.1.1</t>
  </si>
  <si>
    <t xml:space="preserve">
STUD W/ONE NUT, TAP END,PER VGS2.4.13,  1.250-8UNR-2A X 1.250-8UNR-2A, 6.000 LG, STUD 
MATERIAL PER ASTM A193 GR B7, NUT MATERIAL PER ASTM A194 GR 2H, COATING PER VGS6.2.12.3, ASTM B633 
</t>
  </si>
  <si>
    <t>51186N</t>
  </si>
  <si>
    <t xml:space="preserve">VG-SEAL RING, , 42, ,AISI 630 NACE,MOS2 W/GRAPHITE CTD </t>
  </si>
  <si>
    <t>199108-9</t>
  </si>
  <si>
    <t xml:space="preserve">RING GASKET,R-39,AISI 316 STAINLESS STEEL </t>
  </si>
  <si>
    <t>201206-3</t>
  </si>
  <si>
    <t xml:space="preserve">
GASKET, RING, R-24, AISI 316 STAINLESS STEEL  
</t>
  </si>
  <si>
    <t xml:space="preserve">
STUD W/TWO NUTS, ALL THREAD,PER VGS2.4.11, .875-9UNRC-2A X 6.250 LG, STUD MATERIAL PER ASTM A193 GR B7, NUT MATERIAL PER ASTM A194 GR 2H, COATING PER VGS6.2.12.3, ASTM B633 
</t>
  </si>
  <si>
    <t>Q302077 1732609</t>
  </si>
  <si>
    <t>CHOKE/ACT, ASSY, S4, MOS, 7-1/16-5M X 192 6CL52, C/W ROTORK TWIN-POWER 114 19VV ACTUATOR, EE, U, PR1, PSL3, 2014/68/EU COMPLIANT</t>
  </si>
  <si>
    <r>
      <t>VGI805071979</t>
    </r>
    <r>
      <rPr>
        <sz val="10"/>
        <color rgb="FFFF0000"/>
        <rFont val="Calibri"/>
        <family val="2"/>
        <scheme val="minor"/>
      </rPr>
      <t xml:space="preserve"> 10 OFF</t>
    </r>
  </si>
  <si>
    <t xml:space="preserve">PACKING,STEM,CT,SSV-Q, 1.625 OD X 1.125 ID X  1.00 LG,PER VGS 9.12.3,PER API 14D AND Q1 </t>
  </si>
  <si>
    <t xml:space="preserve">PRICE FOR 1 OFF </t>
  </si>
  <si>
    <t xml:space="preserve">VALVE PART,STEM,BUSHING,VG-300,FOR 1 STEM,VIRGIN  PEEK PER VGS 5.1001.10 </t>
  </si>
  <si>
    <t>INCREASED FROM OLD SELL PRICES</t>
  </si>
  <si>
    <t>1916013/1</t>
  </si>
  <si>
    <t>A70739-1</t>
  </si>
  <si>
    <t>A130978-1</t>
  </si>
  <si>
    <t>D70886-1 REF</t>
  </si>
  <si>
    <t>H71244-6</t>
  </si>
  <si>
    <t>A130980-2</t>
  </si>
  <si>
    <t>D70880-1 REF</t>
  </si>
  <si>
    <t>A188398-1</t>
  </si>
  <si>
    <t>A302778-1</t>
  </si>
  <si>
    <t xml:space="preserve">
TUBING HEAD ASSY,CWCT,10.750,13.625- 3M FLANGED BOTTOM,13.625- 5M FLANGED TOP, 
3.125- 5M VALVE &amp; 3.000 VR PLUGGED OUTLETS,C/W BLIND FLANGES &amp; INSTRUMENT FLANGE 
</t>
  </si>
  <si>
    <t xml:space="preserve">TUBING HEAD ASSY,CWCT,10.750,13.625- 3M FLANGED BOTTOM,13.625- 5M FLANGED TOP, 
3.125- 5M VALVE &amp; 3.000 VR PLUGGED OUTLETS,C/W BLIND FLANGES &amp; INSTRUMENT FLANGE 
</t>
  </si>
  <si>
    <t>TUBING BONNET,D-SEAL,5 X 2 ,13-5/8 5M,11 3M (SPECIAL) W/2 C73 CONTROL LINE EXITS AND 4 TEST 
PORTS 1/2 LP 
PSL3 - TEMP U</t>
  </si>
  <si>
    <t xml:space="preserve">LANDING SUB,BODY, 10-3/4 4TPI ACME LH PIN BOTTOM X10 3/4-60.7# VAM TOP BOX TOP,LA 
</t>
  </si>
  <si>
    <t xml:space="preserve">SEAL,D DBL TAPERED, 5-1/4 ,ALLOY 718 NACE,MOS2 COATED 
</t>
  </si>
  <si>
    <t xml:space="preserve">SEAL, D, 2" BORE, 17/4PH, DOUBLE TAPERED, PTFE COATED 
PSL3 - TEMP U
</t>
  </si>
  <si>
    <t xml:space="preserve">CASING HGR, CWC-BW, 10 3/4 -55.5LB/FT NEW VAM BOX BOTTOM X 10 3/4 -4ACME-2G-LH BOX TOP 
NOTE:STRESSLESS STAMP:-ASSY P\N D70880-1(REV) 10 3/4 -60.7# VAM TOP BOX BOTTOM
X 10 3/4 -4ACME- 2G-LH BOX TOP  </t>
  </si>
  <si>
    <t xml:space="preserve">TUBING HGR, DUAL, CWCT-F6CN, 13-3/8 X 5-1/2 X 2-3/8, C/W 5-1/2 VAM TOP HT BOX DOWN X 5-1/2 6TPI 
MCA LIFT THD, X 2-3/8 MCA, W/ 2 CONTROL LINE NIPPLES ADDITIONAL 2 C/L PORTS FOR DOWNHOLE
PACKER AND GAUGELINE MONITOR SYSTEM, API 6A 20EDN U BB PSL 3 PR2
PSL3 - PR2 - TEMP U - BB 
</t>
  </si>
  <si>
    <t xml:space="preserve">TUBING HANGER, CWCT-F6C, 13-3/8 X 7, 7 29LB/FT JFE BEAR BOX BTM, 7-5/8 NATL BUTTRESS
BOX TOP W/EXTENDED NECK, W/OTIS 6.25 OMC RN BPV PREP AND GALLERY TYPE CONTROL LINE, 
W/ 1/2 AND 1/8 LP PORTS 
PSL1 - PR2 - L-U - HH-NL
</t>
  </si>
  <si>
    <t>ADPT,TBGHD,WG,A4EN,A/F VETCO TBGHGR,13-5/8 3M X 7-1/16 3M,A/F 7-3/8 SBL UPR FLG SEALS,
6A-LU-EE-NL-2-2</t>
  </si>
  <si>
    <t>A292404-1</t>
  </si>
  <si>
    <t>TREE, SWE, PRODUCTION, 5 X 2, 3M MWP, 11 3M BTM AND TOP, 5-1/8 3M 2200E LWR, 5-1/8 3M 2200  UPR ACT AND 5-1/8 3M 2200T  SWAB VALVE, 2-1/16 3M 2000WRC LWR, 2-1/16 3M 2200 UPR ACT AND  2-1/16 3M2200T SWAB VALVES, 5-1/8 3M 2200 ACT AT 45 DEG ACTUATED PROD VALVE W/ 3-1/8 3M 2200T AT 45 DEG VALVE, 2-1/16 3M 2200T AT 45 DEG INJ VALVE W/ 2-1/16 3M 2200T AT 45 DEG VALVE
PSL3 - PR2 - P-U - EE-0.5 TRIM</t>
  </si>
  <si>
    <t>1918586/0</t>
  </si>
  <si>
    <t>A70030-4</t>
  </si>
  <si>
    <t>A70032-8</t>
  </si>
  <si>
    <t>A224057-1</t>
  </si>
  <si>
    <t>A70029-4</t>
  </si>
  <si>
    <t>CASING SPOOL ASSY, MB-134, 13-3/8, 20-3/4-2000 PSI MWP NO 16 CAMLOC,
S137,4X 2-1/16 5M STUDDED OUTLETS W/VR AND PIP ARR FOR NON ROTATIONAL SET 
SCREWS, TWO C-77M CONTROL LINES, ONE C77 BLANK 
PSL3 - PR2 - P-U - EE TRIM</t>
  </si>
  <si>
    <t xml:space="preserve">TUBING HGR, MB-134, 13-5/8 X 7 X 5-1/2, 5-1/2 OD 17 VAM ACE BTM, 7.161-6TPI LH MCA BOX TOP, 
W/EXT NECK FOR BT SEAL, W/1/4 CONT LINE AND 5 CIW TYPE H BPV, 120K INCONEL 718 NACE
PSL3 - P-U - HH TRIM
</t>
  </si>
  <si>
    <t xml:space="preserve">CASING HANGER, ASSEMBLY, MB-134, 12-3/4 X 9-5/8, 9-5/8 53.5 LB/FT VAM TOP BOX BTM X
9.750-4TPI  LH STUB ACME BOX TOP, W/EXT NECK TOP AND BOTTOM, 80K LA NACE 
PSL2 - PR1 - P-U - DD-NL TRIM
</t>
  </si>
  <si>
    <t xml:space="preserve">PACKOFF,LOWER MB 134, 12 3/4 X 9-5/8,ARR FOR L SLOT,RUNNING &amp; RETRIEVER &amp; O-RING SEAL ABOVE 
</t>
  </si>
  <si>
    <t xml:space="preserve">TUBING HEAD ASSY, MB-134, 9-5/8, S137 REC, S137 REC, TWO 2-1/16 5M STUDDED OUTS, TYPE III LA
NACE PER GPS 839 C/W NON ROTATING NOSE SET SCREWS AND TWO C-77M CONTROL LINE
TERMINATION BLOCKS, ONE BLANKING BLOCK FOR ELECTR. PORT AND ONE CONTROL LINE 
GLAND EXIT 
PSL3 - PR2 - P-U - EE-05 NL
</t>
  </si>
  <si>
    <t>A242286-1</t>
  </si>
  <si>
    <t>TREE, GRAYGATE, 2-1-2, 5-1/8 5M, D, HH TRIM, S137 BTM U/MSTR C/W RHA-60WLS AT 180 DEG TO
MANUAL LWR MSTR AND SWAB, ONE 2-1/16 5M AND 4-1/16 5M WINGS C/W RHA AT 90 DEG, 
OTIS TREE CAP, FULLY CLAD 
PSL3 - PR1 - TEMP U - HH TRIM</t>
  </si>
  <si>
    <t>A133174-1</t>
  </si>
  <si>
    <t>29070-29</t>
  </si>
  <si>
    <t>A133152-8</t>
  </si>
  <si>
    <t xml:space="preserve">
VALVE PART,VG-300,STEM, 1.812, 10000 PSI MWP, &amp; 2.062, 5000 PSI MWP,17-4PH,CH-38 ACTUATED
</t>
  </si>
  <si>
    <t>ACTUATOR PART,VG,SPRING,1.000, COMPRESSION ROUND WIRE</t>
  </si>
  <si>
    <t xml:space="preserve">ACTUATOR PART,CH-38,CYLINDER,CS </t>
  </si>
  <si>
    <t>A133660-3</t>
  </si>
  <si>
    <t xml:space="preserve">ACTUATOR PART,CH-48,LOCKING DOG SEGMENT,HEAVY 
SECTION,LA </t>
  </si>
  <si>
    <t xml:space="preserve">O-RING, AS568A-381, 11.975 (NOM 12) ID, 0.210 (NOM 3/16) CS, 
MATERIAL PER VGS5.1010.1.1, NITRILE (NBR), 70 DURO A, 
API 6A, ISO 10423, API17D, PSL1-3 
</t>
  </si>
  <si>
    <t>O-RING, AS568A-252, 5.234 (NOM 5-1/4) ID, 0.139 (NOM 1/8) CS,
 MATERIAL PER VGS5.1010.2.3, PEROXIDE CURED NITRILE, 90 DURO A, 
API 6A, API 17D, PSL1-3</t>
  </si>
  <si>
    <t xml:space="preserve">O-RING BACKUP,MOULDED, 252, 5.268 ID, 0.118 CS, BUNA-N,90 DURO,
PER VGS5.1210.1.1
</t>
  </si>
  <si>
    <t xml:space="preserve">BEARING,25% GLASS FILLED TEFLON, 
</t>
  </si>
  <si>
    <t xml:space="preserve">O-RING, AS568A-245, 4.359 (NOM 4-3/8) ID, 0.139 (NOM 1/8) CS, 
MATERIAL PER VGS5.1010.1.1, NITRILE (NBR), 70 DURO A, 
API 6A, ISO 10423, API17D, PSL1-3 
</t>
  </si>
  <si>
    <t>A301046-419</t>
  </si>
  <si>
    <t xml:space="preserve">SCREW,CAP,SOC. HEAD, 0.750-10UNC-3A X 2.750 LG, ASTM A320 GR.L7, 
PHOSPHATE AND XYLAN 1070 (GREEN) COAT PER VGS 6.3.1.3.1
(HARDNESS RESTRICTION 34HRC MAX.)
FULL CERTIFICATION AND TRACEABILITY REQUIRED </t>
  </si>
  <si>
    <t xml:space="preserve">O-RING, AS568A-256, 5.734 (NOM 5-3/4) ID, 0.139 (NOM 1/8) CS, 
MATERIAL PER VGS5.1010.1.1, NITRILE (NBR), 70 DURO A, 
API 6A, ISO 10423, API17D, PSL1-3 
</t>
  </si>
  <si>
    <t>A301046-363</t>
  </si>
  <si>
    <t>CAP SCREW, SOCKET HEAD (1960 SERIES),.500-13UNRC-3A X 1.250 LG,
MATL PER=ASTM A320 GR L7,COAT PER=VGS6.3.1.3.1,MAX=34,HRC - 
Rockwell C</t>
  </si>
  <si>
    <t>A200971-3</t>
  </si>
  <si>
    <t xml:space="preserve">SEAL, POLYPAK TYPE B ASSEMBLY, C/W PIP RING, 5.500 OD X 
5.000 ID X .625 NOM LENGTH 
</t>
  </si>
  <si>
    <t xml:space="preserve">O-RING,SPECIAL,12.500 ID X .103 CS,NITRILE, 70 DURO,SPLICED 
AND VULCANIZED 
</t>
  </si>
  <si>
    <t xml:space="preserve">O-RING,SPECIAL,12.500 ID X  .103 CS,NITRILE,  70 DURO, SPLICED 
AND VULCANIZED
</t>
  </si>
  <si>
    <t xml:space="preserve">PLUG,PROTECTION,25.4 MM DIA,FLAT HEAD,POLYTHENE 
ROWAN PRODUCTS # K233 
</t>
  </si>
  <si>
    <t xml:space="preserve">O-RING, AS568A-238, 3.484 (NOM 3-1/2) ID, 0.139 (NOM 1/8) CS, 
MATERIAL PER VGS5.1010.1.1, NITRILE (NBR), 70 DURO A, 
API 6A, ISO 10423, API17D, PSL1-3
</t>
  </si>
  <si>
    <t xml:space="preserve">SEAL,POLYPAK,3 3/4 OD X 3 1/4 ID X 3/8 NOM LENGTH 
PISTON SEAL - WITH HEAL BACK-UP ON O/D
</t>
  </si>
  <si>
    <t xml:space="preserve">BEARING,25 PERCENT GLASS FILLED TEFLON,
</t>
  </si>
  <si>
    <t xml:space="preserve">O-RING, AS568A-234, 2.984 (NOM 3) ID, 0.139 (NOM 1/8) CS, 
MATERIAL PER VGS5.1010.1.1, NITRILE (NBR), 70 DURO A, 
API 6A, ISO 10423, API17D, PSL1-3
</t>
  </si>
  <si>
    <t xml:space="preserve">CAP SCREW, SOCKET HEAD (1960 SERIES), .500-13UNRC-2A X
2.000 LG, MATL PER=ASTM A320 GR L7, COAT PER=VGS6.3.1.3.1, 
MAX=34 HRC - ROCKWELL C
</t>
  </si>
  <si>
    <t xml:space="preserve">O-RING, AS568A-241, 3.859 (NOM 3-7/8) ID, 0.139 (NOM 1/8) CS, 
MATERIAL PER VGS5.1010.1.1, NITRILE (NBR), 70 DURO A, 
API 6A, ISO 10423, API17D, PSL1-3
</t>
  </si>
  <si>
    <t xml:space="preserve">SCREW,CAP,SOC. HEAD, 0.500 -13UNC-3A X 1.000 LG,ASTM A320 GR.L7, 
PHOSPHATE AND XYLAN COAT 1070 (GREEN) PER VGS 6.3.1.3.1
(HARDNESS RESTRICTION 34HRC MAX.) 
FULL CERTIFICATION AND TRACEABILITY REQUIRED </t>
  </si>
  <si>
    <t xml:space="preserve">O-RING,SPECIAL, 8.000 ID X .103 CS,NITRILE, 70 DURO,SPLICED AND VULCANIZED 
</t>
  </si>
  <si>
    <t>Q302206</t>
  </si>
  <si>
    <t>should have been $268.01 sell price - error by Amanda</t>
  </si>
  <si>
    <t>CAGE SEAL ASSY,MOS,S23,T80 HH (ACCUSEAL NO.SK050605-1) FILLED PTFE W/ELGILOY SPRING AND 
VIRGIN PEEK HAT-RING,30 PERCENT GLASS FILLED PEEK BACKUP,INCONEL SPLIT RINGS AND
30 PERCENT CARBON FILLED PEEK CAGE BEARING</t>
  </si>
  <si>
    <t>sell prices increased due to higher cost</t>
  </si>
  <si>
    <t>R73377-2 REF</t>
  </si>
  <si>
    <t>H71851-1</t>
  </si>
  <si>
    <t xml:space="preserve">SEAL,MS-CBE,12.81 BORE X 7.62 CSG.,11.06 OAL </t>
  </si>
  <si>
    <t xml:space="preserve">CASING HGR,SMB-024, 12-7/8 X 10-3/4,SLIP TYPE, 75K,WITHOUT COMP SEAL, NON NACE </t>
  </si>
  <si>
    <t>+ engineering cost</t>
  </si>
  <si>
    <t>A133147-1</t>
  </si>
  <si>
    <t xml:space="preserve">ACTUATOR PART,CH-48,STROKE ADAPTER/STOP,F/ 4.062, 5000 PSI MWP VG-300 SERIES VALVE,LA 
THIS BOM IS TO BE READ IN CONJUNCTION WITH DWG NO A133146 </t>
  </si>
  <si>
    <t>1822522 Rev 01</t>
  </si>
  <si>
    <t xml:space="preserve">SEAL,T,PISTON, SEE DRG. 780423 FOR DIMENSIONS, VITON GF HALLITE #1730211  </t>
  </si>
  <si>
    <t xml:space="preserve">SCREW,SOCKET HEAD CAP .375 -16NC X 1.250 LONG MUST BE SUPPLIED IN ACCORDANCE WITH VES 9.11.2 PHOSPHATE PER DOD-P-16232 AND HYDROGEN EMBRITTLEMENT RELIEVE PER DOD-P-16232 F PAR. 3.4 COAT WITH SOLID FILM LUBRICANT PER MIL-L-8937 </t>
  </si>
  <si>
    <t>FOR D70138-1</t>
  </si>
  <si>
    <t>195357-12</t>
  </si>
  <si>
    <t>SEAL,POLYPAK,  2.250 OD X 1.750 ID, .250 CS, .250 DEPTH, MOLYTHANE
NOTE: PER EMPIMS 116328 IS REPLACED WITH PN 195357-12</t>
  </si>
  <si>
    <t xml:space="preserve">SPRING,WAVE,CREST TO CREST, 2.250 OD X 1.75 ID X .900 FREE HEIGHT(REF),5 TURNS,
17-7PH SS SMALLEY # 5669-24 </t>
  </si>
  <si>
    <t xml:space="preserve">VALVE PART,THRUST PIN RETAINER SLEEVE,VG-300, 7/8 STEM,CARBON STEEL </t>
  </si>
  <si>
    <t xml:space="preserve">CONTROL LINE PART,JUNK RING, FOR SET SCREW CONT LINE VALVE </t>
  </si>
  <si>
    <t xml:space="preserve">PACKING PART,COMPRESSION RG, .555 OD X 3/8 ID X 1/8 LG, ,TEFLON </t>
  </si>
  <si>
    <t>Q302207</t>
  </si>
  <si>
    <t>D70810-1</t>
  </si>
  <si>
    <t>OOL-SWE, SERVICE, TEST PLUG, 12.750, 4-1/2 IF PINBTM, 4-1/2 IF BOX TOP, C/W BLANKING PLUG AND 3FT 4-1/2 IF PIN X PIN PUP</t>
  </si>
  <si>
    <t>Q302214</t>
  </si>
  <si>
    <t xml:space="preserve">O-RING, AS568A-437, 5.975 (NOM 6) ID, 0.275 (NOM 1/4) CS, MATERIAL PER VGS5.1010.1.1, 
NITRILE (NBR) , 70 DURO A, API 6A, ISO 10423, API17D, PSL1-3 
</t>
  </si>
  <si>
    <t xml:space="preserve">O-RING, AS568A-435, 5.725 (NOM 5-3/4) ID, 0.275 (NOM 1/4) CS, MATERIAL PER VGS5.1010.1.1, 
NITRILE (NBR), 70 DURO A, API 6A, ISO 10423, API17D, PSL1-3 </t>
  </si>
  <si>
    <t xml:space="preserve">O-RING, AS568A-435, 5.725 (NOM 5-3/4) ID, 0.275 (NOM 1/4) CS, MATERIAL PER VGS5.1010.1.1,
NITRILE (NBR), 70 DURO A, API 6A, ISO 10423, API17D, PSL1-3 </t>
  </si>
  <si>
    <t xml:space="preserve">SEAL, T ROD, TR SERIES W/ BACKUP RINGS, VITON SEAL, TEFLON BACKUP RINGS 
</t>
  </si>
  <si>
    <t>O-RING, AS568A-446, 8.475 (NOM 8-1/2) ID, 0.275 (NOM 1/4) CS, MATERIAL PER VGS5.1010.1.1,
NITRILE (NBR), 70 DURO A, API 6A, ISO 10423, API17D, PSL1-3</t>
  </si>
  <si>
    <t xml:space="preserve">SEAL, PISTON T, 11.500 OD, 11.000 ID, 0.250 CS, V4208 VITON / TEFLON BACK-UP RINGS
</t>
  </si>
  <si>
    <t xml:space="preserve">PLUG,PRESSURE,HEX SOCKET, .250 NPT, DRYSEAL, STAINLESS STEEL 
</t>
  </si>
  <si>
    <t>A300788-10</t>
  </si>
  <si>
    <t xml:space="preserve">SET SCREW, HEX SOCKET, .375-16UNRC-3A X 1.000 LG, HALF DOG PT, MATL PER=ASTM A320
GR L7, COAT PER=VGS6.2.12.3, ASTM B633 </t>
  </si>
  <si>
    <t xml:space="preserve">CONNECTOR-HYDR, MALE, 1/4 OD TUBE BY 1/4 NPT, INCOLOY 825,(TWIN FERRULE
</t>
  </si>
  <si>
    <t xml:space="preserve">PIN,SPIROL, .219 DIA X 1.000 LG, STANDARD DUTY,  300 SERIES STAINLESS STEEL 
</t>
  </si>
  <si>
    <t>198935-24</t>
  </si>
  <si>
    <t xml:space="preserve">PLUG,PRESSURE,HEX SOCKET, .375 NPT,DRYSEAL, STAINLESS STEEL 316 
</t>
  </si>
  <si>
    <t xml:space="preserve">PLUG,HEX SOCKET HEAD,LEVL-SEAL, .250-18 NPTF MALE 
REPLACES OBSOLETE PN 200781-3
</t>
  </si>
  <si>
    <t xml:space="preserve">CONNECTOR-HYDR, MALE, 1/4 OD TUBE BY 1/4 NPT, INCOLOY 825,(TWIN FERRULE)
</t>
  </si>
  <si>
    <t xml:space="preserve">O-RING, AS568A-437, 5.975 (NOM 6) ID, 0.275 (NOM 1/4) CS, MATERIAL PER VGS5.1010.1.1, 
NITRILE (NBR) 70 DURO A, API 6A, ISO 10423, API17D, PSL1-3
</t>
  </si>
  <si>
    <t xml:space="preserve">SEAL,T,PISTON, SEE DRG. 780423 FOR DIMENSIONS, VITON GF
</t>
  </si>
  <si>
    <t xml:space="preserve">PLUG, HEX HEAD, .250 NPT MALE, 316SS, 10000 PSI, UNCOATED. 
REPLACES OBSOLETE PN 201453-2
</t>
  </si>
  <si>
    <t>using spares mark up now as contract expired</t>
  </si>
  <si>
    <t>Q302215</t>
  </si>
  <si>
    <t>195000-380</t>
  </si>
  <si>
    <t>O-RING, AS568A-380, 11.475 (NOM 11-1/2) ID, 0.210 (NOM 3/16) CS, MATERIAL PER VGS5.1010.1.1, 
NITRILE (NBR), 70 DURO A, API 6A, ISO 10423, API17D, PSL1-3</t>
  </si>
  <si>
    <t xml:space="preserve">O-RING, AS568A-347, 4.225 (NOM 4-1/4) ID, 0.210 (NOM 3/16) CS, MATERIAL PER VGS5.1010.1.1, 
NITRILE (NBR), 70 DURO A, API 6A, ISO 10423, API17D, PSL1-3 
</t>
  </si>
  <si>
    <t xml:space="preserve">O-RING,BACKUP,347, 4.278 ID, .183 CS, NITRILE, 90 DUROMETER 
</t>
  </si>
  <si>
    <t xml:space="preserve">SCREW,SET,SOCKET, .375-16 X .500 LG,UNRC-3A, CONE PT,ASTM F912, PARKERIZE &amp; 
ELECTROFILM #5306, PER VGS6.3.3
</t>
  </si>
  <si>
    <t xml:space="preserve">O-RING, AS568A-452, 11.475 (NOM 11-1/2) ID, 0.275 (NOM 1/4) CS, MATERIAL PER VGS5.1010.1.1, 
NITRILE (NBR), 70 DURO A, API 6A, ISO 10423, API17D, PSL1-3
 </t>
  </si>
  <si>
    <t xml:space="preserve">O-RING BACKUP,MOULDED, 452, 11.524 ID, 0.236 CS, BUNA-N,90 DURO 
</t>
  </si>
  <si>
    <t xml:space="preserve">O-RING, AS568A-326, 1.600 (NOM 1-5/8) ID, 0.210 (NOM 3/16) CS, MATERIAL PER VGS5.1010.1.1, 
NITRILE (NBR), 70 DURO A, API 6A, ISO 10423, API17D, PSL1-3 
</t>
  </si>
  <si>
    <t>193413-313</t>
  </si>
  <si>
    <t>PLUG, HOLLOW HEX, .375 PTF MALE, 7/8 INCH TAPER (LEVEL-SEAL), 316 SS, 5000 PSI, UNCOATED
REPLACES OBSOLETE PN 200781-4</t>
  </si>
  <si>
    <t xml:space="preserve">O-RING, AS568A-437, 5.975 (NOM 6) ID, 0.275 (NOM 1/4) CS, MATERIAL PER VGS5.1010.1.1,
NITRILE (NBR) , 70 DURO A, API 6A, ISO 10423, API17D, PSL1-3 
</t>
  </si>
  <si>
    <t xml:space="preserve">O-RING BACKUP,MOULDED, 437, 6.051 ID, 0.236 CS, BUNA-N,90 DURO 
</t>
  </si>
  <si>
    <t xml:space="preserve">TOOL-SWE PART, MS-1 RUNNING AND RETRIEVAL TOOL, PUSH ROD
</t>
  </si>
  <si>
    <t xml:space="preserve">SPRING, COIL, COMPRESSION, 1.567 OD X 0.192 WIRE X 2.100 LG, AISI 6150, COAT PER VGS6.2.3.2,
5.500 TOTAL COILS, 208 LBS/IN SPRING RATE, SQUARE AND GROUND ENDS 
</t>
  </si>
  <si>
    <t xml:space="preserve">CAP SCREW, LOW SOCKET HEAD,.500-13UNRC-2A X 1.000LG,MATL PER=VGS5.710.2 NON STD
COAT, COAT PER=VGS6.3.3
</t>
  </si>
  <si>
    <t xml:space="preserve">TOOL-SWE PART,MS1 RUNNING AND RETRIEVAL TL,SPRING CAP,2.000,8UN THREAD, 
MATERIAL PER VGS5.110.2.16,  COAT PER VGS6.2.3.1 
</t>
  </si>
  <si>
    <t>PLUG, HOLLOW HEX, .500 PTF MALE, 7/8 INCH TAPER (LEVEL-SEAL), 316 SS, 5000 PSI, UNCOATED
REPLACES OBSOLETE PN 200781-5</t>
  </si>
  <si>
    <t xml:space="preserve">BEARING,SLIPSTRIP, 4.25 ROD 
</t>
  </si>
  <si>
    <t xml:space="preserve">BEARING,SLIPSTRIP,12.00 ROD 
</t>
  </si>
  <si>
    <t xml:space="preserve">BEARING,SLIPSTRIP, 6.00 ROD 
</t>
  </si>
  <si>
    <t>193413-437</t>
  </si>
  <si>
    <t xml:space="preserve">PLUG,HEX SOCKET HEAD,LEVL-SEAL, .250-18 NPTF MALE
REPLACES OBSOLETE PN 200781-3
</t>
  </si>
  <si>
    <t xml:space="preserve">SCREW,SET,SOCKET, 1/4-20UNRC-3A X 5/8 LG CONE POINT,LOCWEL,ASTM F912 
</t>
  </si>
  <si>
    <t xml:space="preserve">VALVE,PURCHASE,RELIEF,QUICK EXHAUST, .500, 6000 PSI MWP, .500 NPT FEMALE X FEMALE,316 SS 
SIGMA 13QS40 </t>
  </si>
  <si>
    <t xml:space="preserve">NIPPLE, DBL PIN SUB, 1/2-14 NPT PIN X 6.300 LG, AISI 4130, 1/4 THRU BORE
</t>
  </si>
  <si>
    <t>Q302223</t>
  </si>
  <si>
    <t>INJECTION FITTING,BODY,GREASE, 1/2 LP X 2.875 LG,660SS NACE,ARR F/BALL CHECK VALVE</t>
  </si>
  <si>
    <t xml:space="preserve">INJECTION FITTING PART, STINGER ASSEMBLY W/ O-RING, 1/2-20UNF-2A X 2-15/16 LG, 5/ 10M,
MODEL C, W/ 7/32 IN LG SPECIAL NOSE DESIGN, STAINLESS STEEL </t>
  </si>
  <si>
    <t>Q302011 Rev 03</t>
  </si>
  <si>
    <t xml:space="preserve">PACKING,STEM,CT,SSV-Q, 2.625 OD X 2.125 ID X 1.00 LG,PER VGS 9.12.3,PER API 14D AND Q1 </t>
  </si>
  <si>
    <t>Q302225</t>
  </si>
  <si>
    <t>O-RING BACKUP, MOULDED, ASA NO. 454, 12.524 ID, CS=0.236, TEFLON, SPIRAL THREE TURN, TETRAFLUOR</t>
  </si>
  <si>
    <t>1706978 Rev 07</t>
  </si>
  <si>
    <t>H133925-1</t>
  </si>
  <si>
    <t>ACTUATOR,GRAYSAFE,OTHER,RHA-35, 3.750 MAX. STROKE, 3.500 PISTON DIA, 3000 PSI 
MAX WP, C/W HEAT SENSOR FOR 2-1/16 5M
ACTUATOR WILL BE SUPPLIED UNPAINTED - CLIENT TO FREE ISSUE VALVE TO ALLOW FOR TESTING</t>
  </si>
  <si>
    <t>Q302220</t>
  </si>
  <si>
    <t>DENMARK</t>
  </si>
  <si>
    <t>A133182-3</t>
  </si>
  <si>
    <t xml:space="preserve">VALVE PART,VG-300,STEM, 5.125, 5000 PSI MWP,CH-55 ACTUATED,ALLOY 718,IMPACTS PER SI-289 
</t>
  </si>
  <si>
    <t xml:space="preserve">GASKET, SEAL RING, 5.125, FOR USE ON: 5-1/8, 5000PSI MWP VALVE INCONEL 718, VALVE BONNET
</t>
  </si>
  <si>
    <t xml:space="preserve">VALVE PART, VG-300, STEM, 4.062, 5000 PSI MWP, 630SS, CH-55 ACTUATED
</t>
  </si>
  <si>
    <t xml:space="preserve">RING-SEAL,BNT, 5.740 ID,AISI 630SS NACE, MOS2 COATED 
</t>
  </si>
  <si>
    <t xml:space="preserve">PACKING,STEM,CT,SSV-Q, 2.375 OD X 1.875 ID X 1.00 LG, PER VGS 9.12.3,PER API 14D AND Q1
</t>
  </si>
  <si>
    <t>Q302209</t>
  </si>
  <si>
    <t>H302217-3</t>
  </si>
  <si>
    <t xml:space="preserve">RING GASKET,API BX-152,ALLOY 825,API MONOGRAM REQUIRED </t>
  </si>
  <si>
    <t xml:space="preserve">BEARING,THRUST,NEEDLE ROLLER AND CAGE ASSEMBLIES, 1.772 ID 2.559 OD </t>
  </si>
  <si>
    <t xml:space="preserve">VALVE PART,EUTECTIC, 3.170 OD X 1.890 ID X .188 LG,PEG VGS5.646.1.3 </t>
  </si>
  <si>
    <t>H134261-1</t>
  </si>
  <si>
    <t xml:space="preserve">VALVE PART,BONNET CAP,VG-300FR,FOR 1-1/8 STEM, 60K LOW ALLOY NACE,ARR F/EUTECTIC WASHER </t>
  </si>
  <si>
    <t>H130881-1</t>
  </si>
  <si>
    <t>VALVE PART,BONNET CAP,VG-300,F/ 1 STEM, 60K LOW ALLOY NACE W/PROTECTIVE COATING</t>
  </si>
  <si>
    <t>A133356-4</t>
  </si>
  <si>
    <t>VALVE PART, SHEAR PIN, VG-300, 1-1/8 INCH STEM, .250 OD, AISI 4130 LOW ALLOY STEEL PER V.G.S. 5.210.3.</t>
  </si>
  <si>
    <t>H300430-50</t>
  </si>
  <si>
    <t>SPRING,WAVE,CREST TO CREST, 3.05 OD X .240 WALL X 1.379 FREE HEIGHT(REF),6 TURNS, 17-7PH SS</t>
  </si>
  <si>
    <t>A301115-230</t>
  </si>
  <si>
    <t xml:space="preserve">STUD W/ONE NUT, TAP END,PER VGS2.4.13, 1.375-8UNR-2A X 1.375-8UNR-2A, 6.500 LG, STUD MATERIAL PER ASTM A320 GR L7, NUT MATERIAL PER ASTM A194 GR2HM, COATING PER VGS6.3.1.3.1 </t>
  </si>
  <si>
    <t>A300105-573</t>
  </si>
  <si>
    <t xml:space="preserve">STUD W/TWO SPH NUTS, ALL THREAD,PER VGS2.4.11, 1.375-8UNR-2A X 14.750 LG, STUD MATERIAL PER ASTM A320 GR L7, NUT MATERIAL PER ASTM A194 GR 4, COATING PER GCS624 </t>
  </si>
  <si>
    <t>A301116-12</t>
  </si>
  <si>
    <t xml:space="preserve">STUD W/TWO NUTS, ALL THREAD,PER VGS2.4.11, 1.375-8UNR-2A X 9.875 LG, STUD MATERIAL PER ASTM A320 GR L7, NUT MATERIAL PER ASTM A194 GR2HM, COATING PER VGS6.3.1.3.1 </t>
  </si>
  <si>
    <t>part 2 status</t>
  </si>
  <si>
    <t xml:space="preserve">O-RING, AS568A-435, 5.725 (NOM 5-3/4) ID, 0.275 (NOM 1/4) CS, MATERIAL PER VGS5.1010.1.1, 
NITRILE (NBR), 70 DURO A, API 6A, ISO 10423, API17D, PSL1-3 
</t>
  </si>
  <si>
    <t xml:space="preserve">O-RING, AS568A-435, 5.725 (NOM 5-3/4) ID, 0.275 (NOM 1/4) CS, MATERIAL PER VGS5.1010.1.1,
NITRILE (NBR), 70 DURO A, API 6A, ISO 10423, API17D, PSL1-3 
</t>
  </si>
  <si>
    <t xml:space="preserve">O-RING, AS568A-446, 8.475 (NOM 8-1/2) ID, 0.275 (NOM 1/4) CS, MATERIAL PER VGS5.1010.1.1,
NITRILE (NBR), 70 DURO A, API 6A, ISO 10423, API17D, PSL1-3
</t>
  </si>
  <si>
    <t xml:space="preserve">SEAL, PISTON T, 11.500 OD, 11.000 ID, 0.250 CS, V4208 VITON / TEFLON BACK-UP RINGS
PRICE SUBJECT TO STOCK AVAILABILITY AT BHGE
</t>
  </si>
  <si>
    <t xml:space="preserve">SET SCREW, HEX SOCKET, .375-16UNRC-3A X 1.000 LG, HALF DOG PT, MATL PER=ASTM A320
GR L7, COAT PER=VGS6.2.12.3, ASTM B633 
</t>
  </si>
  <si>
    <t>Used stock cost price as Nexen complained about sell price</t>
  </si>
  <si>
    <t xml:space="preserve">TOOL-SWE PART, MS1 RUNNING AND RETRIEWVAL TOOL, PIN SHEAR, 0.625-11UNC X 0.375 DIA, 
GMS 2135 
</t>
  </si>
  <si>
    <t xml:space="preserve">TOOL-SWE PART,MS1 RUNNING &amp; RETRIEVAL TOOL, .625-11UNC CAP SCREW,ARR FOR KEYWAY SLOT 
</t>
  </si>
  <si>
    <t>Q302222</t>
  </si>
  <si>
    <t xml:space="preserve">GRAYLOC SEAL RING, REPAIR, SIZE 14, SPCL, W/ VERMILLION THREE O-RING IN SEAL LIP (BOTH SIDES), ALLOY 718, MOS2 W/GRAPHITE CTD </t>
  </si>
  <si>
    <t>Q302224</t>
  </si>
  <si>
    <t>O-RING, AS568A-458, 14.475 (NOM 14-1/2) ID, 0.275 (NOM 1/4) CS, MATERIAL PER VGS5.1010.1.1, 
NITRILE (NBR), 70 DURO A, API 6A, ISO 10423, API17D, PSL1-3</t>
  </si>
  <si>
    <t xml:space="preserve">O-RING, .500 X 10.625 X 9.625,NITRILE, 70 DURO PER VGS5.1110.1.1
</t>
  </si>
  <si>
    <t xml:space="preserve">SPRINGSELE SEAL, EXTERNAL, 15000PSI, ELAST-O-LION 985 WITH TWO 316 STAINLESS STEEL 
ANTI-EXTRUSION SPRINGS </t>
  </si>
  <si>
    <t xml:space="preserve">O-RING, AS568A-216, 1.109 (NOM 1-1/8) ID, 0.139 (NOM 1/8) CS, MATERIAL PER VGS5.1010.1.1, 
NITRILE (NBR), 70 DURO A, API 6A, ISO 10423, API17D, PSL1-3 
</t>
  </si>
  <si>
    <t>GRAYLOC CLAMP,2PC 4BOLT, 2 ,A193-B7M, W/IMPACTS @ -46 DEG.C, HOT DIPPED GALVANISED</t>
  </si>
  <si>
    <t xml:space="preserve">GRAYLOC CLAMP,2PC 4BOLT, B,A320-L7 IMPACT TEST AT -150 DEG F 
</t>
  </si>
  <si>
    <t xml:space="preserve">STUD/TWO NUTS, ALL THREAD, .875-9UNRC-2A, 7 LG, STUD MATERIAL:A193-B7, 
NUT MATERIAL:A194-GR2H(SPH FACE), COATING:PER VGS6.2.10.7 OR VGS6.2.10.9
</t>
  </si>
  <si>
    <t xml:space="preserve">GRAYLOC CLAMP, 2PC 4BOLT, 5/E, A193-B7 (GMS2013) W/IMPACTS @ -46 DEG.C
</t>
  </si>
  <si>
    <t xml:space="preserve">GRAYLOC CLAMP,2PC 4BOLT, XG, ,A193-B7 (GMS2013) W/IMPACTS AT -46 DEG.C
</t>
  </si>
  <si>
    <t xml:space="preserve">GRAYLOC HUB,BLIND, 2 GR13, 1.750 OAL (STD), A350-LF2, C/W 9/16 HP AUTOCLAVE 
</t>
  </si>
  <si>
    <t xml:space="preserve">VG HUB, BLIND, B20, W/1/2 LP TAP, 60K 4130 NACE, 350F MAX TEMP
</t>
  </si>
  <si>
    <t xml:space="preserve">GRAYLOC HUB, BLIND, GRAYLOC E20, TAPPED 9/16 HP, 400F MAX TEMP RATE
</t>
  </si>
  <si>
    <t xml:space="preserve">VG-SEAL HUB, BLIND, E31/T SEAL, TAPPED 9/16 HP, 400F MAX TEMP RATE
</t>
  </si>
  <si>
    <t xml:space="preserve">PIN,SPIROL, .219 DIA X 1.000 LG, STANDARD DUTY, 300 SERIES STAINLESS STEEL 
</t>
  </si>
  <si>
    <t>H300150-139</t>
  </si>
  <si>
    <t xml:space="preserve">GAUGE COCK,ANGLE FLOW,1/2 LP/NPT MALE X FEMALE, 10M, ALLOY 825 NACE 
</t>
  </si>
  <si>
    <t xml:space="preserve">PLUG,VR,SOLID, 1-13/16 30000 MAX, 75K LOW ALLOY NACE 
</t>
  </si>
  <si>
    <t xml:space="preserve">GLAND, AE HIGH PRESSURE, AUTOCLAVE, 9/16 TUBE, 22400 PSI MWP, F562C CONNECTION, 
C276 HASTELLOY
</t>
  </si>
  <si>
    <t xml:space="preserve">GREASE FITTING, GSP, 1/2 LP, 316SS NACE MR-01-75, FOR TEST/BLEEDER,
PLASTIC/GREASE INJECTION, WITH EXTENDED THREAD FOR WET AND GAS SERVICE 
</t>
  </si>
  <si>
    <t>Q302232</t>
  </si>
  <si>
    <t>1954076/0</t>
  </si>
  <si>
    <t>A71501-4</t>
  </si>
  <si>
    <t xml:space="preserve">CASING HGR, ASSY, CWC-BW, 13-3/8 X 9-5/8, 9-5/8 VAM TOP BTM, 9-3/4 STUB ACME LH TOP THD,
ARR/FOR DOUBLE SLAB SEAL PACKOFF, 2.00 FLOWBY SLOTS, LA NACE </t>
  </si>
  <si>
    <t xml:space="preserve">PACKOFF,CWC-BW,13.375 X 9.625 ,W/12.000 -2 STUB ACME LH,CS,NACE </t>
  </si>
  <si>
    <t>1916013/2</t>
  </si>
  <si>
    <t>TREE, SWE, PRODUCTION, 5 X 2, 3M MWP, 11 3M BTM AND TOP, 5-1/8 3M 2200E LWR, 5-1/8 3M 2200  UPR ACT AND 5-1/8 3M 2200T  SWAB VALVE, 2-1/16 3M 2000WRC LWR, 2-1/16 3M 2200 UPR ACT AND  2-1/16 3M2200T SWAB VALVES, 5-1/8 3M 2200 ACT AT 45 DEG ACTUATED PROD VA</t>
  </si>
  <si>
    <t>1918586/1</t>
  </si>
  <si>
    <t xml:space="preserve">CASING SPOOL ASSY, MB-134, 13-3/8, 20-3/4-2000 PSI MWP NO 16 CAMLOC,
S137,4X 2-1/16 5M STUDDED OUTLETS W/VR AND PIP ARR FOR NON ROTATIONAL SET 
SCREWS, TWO C-77M CONTROL LINES, ONE C77 BLANK 
PSL3 - PR2 - P-U - EE TRIM
</t>
  </si>
  <si>
    <t>A70032-8 REF</t>
  </si>
  <si>
    <t xml:space="preserve">TUBING HGR, MB-134, 13-5/8 X 7 X 5-1/2, 5-1/2” Lbs/Ft to be confirmed  JFE BEAR BOX BTM, 
7.161-6TPI LH MCA BOX TOP, W/EXT NECK FOR BT SEAL, W/1/4 CONT LINE AND 5 CIW TYPE 
H BPV, 120K INCONEL 718 NACE
</t>
  </si>
  <si>
    <t>Q302230</t>
  </si>
  <si>
    <t xml:space="preserve">VALVE PART,SHEAR PIN,VG-300, 7/8 STEM, .187 OD,LOW ALLOY OR CS, 
YIELD STR(48,000-70,000),ULT TENSILE (MIN. 65,000)
</t>
  </si>
  <si>
    <t xml:space="preserve">VALVE PART,SHEAR PIN,VG-300, 1 STEM, .218 OD,LOW ALLOY OR CS, 
YIELD STR(48,000-70,000), ULT TENSILE (MIN. 65,000)
</t>
  </si>
  <si>
    <t xml:space="preserve">VALVE PART,SHEAR PIN,VG-300, 1-1/4 STEM, .312 OD,LOW ALLOY OR CS,  
YIELD STR(48,000-70,000),ULT TENSILE (MIN. 65,000) 
</t>
  </si>
  <si>
    <t xml:space="preserve">VALVE PART,SHEAR PIN,VG-200, 3/4 STEM, .156 OD, AISI S7-TSA TOOL STEEL
</t>
  </si>
  <si>
    <t xml:space="preserve">PIN,KLICK, .250 OD 1.750 LG, WITH 1.375 REF RING ID 
</t>
  </si>
  <si>
    <t xml:space="preserve">STUD W/ONE NUT, TAP END,PER VGS2.4.13, .875-9UNRC-2A X .875-9UNRC-2A, 4.250 LG, STUD 
MATERIAL PER ASTM A193 GR B7, NUT MATERIAL PER ASTM A194 GR 2H, COATING PER VGS6.2.12.3, ASTM B633 
</t>
  </si>
  <si>
    <t>1954082/0</t>
  </si>
  <si>
    <t>A130978-2</t>
  </si>
  <si>
    <t xml:space="preserve">TUBING BONNET, D-SEAL, 5 X 2 3,000 MWP, 13-5/8 5M STUDDED BTM, 11 3M (SPECIAL) STUDDED TOP, 
W/2 OFF C73 CONTROL LINE EXITS AND 4 OFF 1/2 LP TEST PORTS, API 6A U HH-NL PSL3 PR2 </t>
  </si>
  <si>
    <t xml:space="preserve">TREE ASSY,WG,13-5/8 3M FE X 7-3M STD TBG BNT W/CIW (MCEVOY) HGR PREP,
7-3M 2200PE FE W/PNEUMATIC PISTON ACT MASTER VLV W/LWR FLG SBL SEAL,
7-3M STDD Y-TEE SINGLE 45 DEG OUTLET,7-3M 2200T FE HWO SWAB AND INJECTION VLVS,
7-3M BLIND FLG W/NEEDLE VLV AND PRS GAUGE, 6A LU EE-0,5 PSL2 PR2,WETTED SURFACE </t>
  </si>
  <si>
    <t xml:space="preserve">TREECAP,WG,7-1/16 3M X 9.500-2 STUB ACME-2G, INCONEL CLAD WETTED SURFACES,
F/CAMERON PROFILE, API 6A LU-HH-NL-2-2 </t>
  </si>
  <si>
    <t xml:space="preserve">GREASE FITTING, GSP, 1/2 LP, 316SS NACE MR-01-75, FOR TEST/BLEEDER, PLASTIC/GREASE INJECTION, WITH EXTENDED THREAD FOR WET AND GAS SERVICE 
</t>
  </si>
  <si>
    <t>A136957</t>
  </si>
  <si>
    <t xml:space="preserve">TUBING HEAD CONTROL LINE EXIT KIT, ARR/F 11 10000 PSI FLANGE 1-1/2 SET SCREW PORT.
COMPRISES: BODY, SEAL AND JUNK RINGS, HYDRAULIC FITTING, GRAYLOC SEAL RING, DDB VALVE 
AND CAP SCREWS 
</t>
  </si>
  <si>
    <t>A103528-1</t>
  </si>
  <si>
    <t xml:space="preserve">TOOL-SWE, TUBING HANGER RUNNING TOOL, ASSY, BUSHING, 5-1/2 17LBS/FT JFE BEAR BOX X
5-7/8-6TPI MODIFIED CENTRALIZING ACME THREAD PIN, 14 OAL 
</t>
  </si>
  <si>
    <t>A948627-1</t>
  </si>
  <si>
    <t xml:space="preserve">TOOL-SWE, TUBING HANGER RUNNING TOOL, ASSY, BUSHING, 7 32LBS/FT JFE BEAR BOX X 7.161-6TPI 
MODIFIED CENTRALIZING LH ACME THREAD PIN, 19.25 OAL 
</t>
  </si>
  <si>
    <t>A103480-1</t>
  </si>
  <si>
    <t xml:space="preserve">TOOL-SWE, TUBING HANGER RUNNING TOOL, ASSY, BUSHING, 5-1/2 17LBS/FT JFE BEAR BOX X
5-7/8-6TPI MODIFIED CENTRALIZING ACME THREAD PIN, 24 OAL 
</t>
  </si>
  <si>
    <t>A103523-3</t>
  </si>
  <si>
    <t xml:space="preserve">SERVICE TOOL, LANDING SUB, 5-7/8 6TPI MCA RH PIN BTM, 4-1/2, IFTJ BOX TOP, 120K 4140, 14 LG
</t>
  </si>
  <si>
    <t>A103479-3</t>
  </si>
  <si>
    <t xml:space="preserve">SERVICE TOOL, LANDING SUB, 5-7/8 6TPI MCA RH PIN BTM, 4-1/2, IFTJ BOX TOP, 120K 4140, 24 LG
</t>
  </si>
  <si>
    <t xml:space="preserve">7” TUBING HANGER RUNNING TOOL 4 ½” IF BOX
</t>
  </si>
  <si>
    <t>A127231-1</t>
  </si>
  <si>
    <t xml:space="preserve">TUBING HGR PART, ASSY, CWCT-F6CN OFFSET, 13.375 X 5.500, 5 1/2-17LBS/FT KS BEAR BOX, 
5.875-6MCA BOX, TYPE III LA NACE, 5GPS, ARR. FOR 2 X BIW PENETRATOR AND 1/4IN CONTROL LINE NIPPLES
</t>
  </si>
  <si>
    <t>A931191-7</t>
  </si>
  <si>
    <t xml:space="preserve">TUBING HGR, CWCT, 10-3/4 X 7, 5000PSI WITH CLEARANCE NECK AND RECESSED CONTROL LINE
FITTING TO ALLOW USE WITH 9 5/8 TUBING HEAD. 7-32LB/FT JFE BEAR BOX BTM, 7.161 6TPI LH
MCA BOX TOP. ARR/ONE 1/4 CONTROL LINE, 6.187 WEATHERFORD (PETROLINE) QNB PROFILE, 
TYPE III LA NACE 
</t>
  </si>
  <si>
    <t>Q302212</t>
  </si>
  <si>
    <t xml:space="preserve">TOOL-SWE, PART, MS-1 RUNNING AND RETRIEVAL TOOL, PISTON, 21-1/4 X 13-3/8, NC 31 (2-7/8 IF) 
API BOX TOP X NC 31(2-7/8 IF) API BOX BTM </t>
  </si>
  <si>
    <t>don’t use now as cost has significantly increased Nov 18</t>
  </si>
  <si>
    <t>CHOKE STEM AND TIP ASSY 2.0 TRIM MOS XTEND ----------------------------- DRAWING NO 484681 REV ----------------------------- 3B8 SAS005 SQS003 SQS008 SQS008</t>
  </si>
  <si>
    <t>CHOKE STEM AND TIP ASSY 1.0 TRIM EX. ------------------------------ DRAWING NO 484800 REV------------------------------ 3B8 SAS005 SQS003 SQS008</t>
  </si>
  <si>
    <t>O RING 2-151 0.103 CS X 2.987 ID -----------------------------  SMS91B  SQS011</t>
  </si>
  <si>
    <t>S/RING 42M PTFE COATED -----------------------------SCS005 (RED)</t>
  </si>
  <si>
    <t>O RING 2-153 0.103 CS X 3.487 ID ---------------------------------------- SMS91B  SQS011</t>
  </si>
  <si>
    <t>Q302227</t>
  </si>
  <si>
    <t>A114628-6</t>
  </si>
  <si>
    <t>KIT ACTUATOR READOUT MODULE, ARRANGED FOR VG-300 CH-SERIES ACTUATOR, 2-1/18 5000 MSI MWP</t>
  </si>
  <si>
    <t>CHOKE SEAT ASSY 2.0 TRIM ------------------------------ DRAW NO 484594 REV ----------------------------- 3B8 SAS005 SQS003 SQS008</t>
  </si>
  <si>
    <t>Q302233</t>
  </si>
  <si>
    <t xml:space="preserve">FLOW CAGE,MOS,S60,T280,ASTM A182 F51,UNS S31803,22 PERCENT CHROME,XYLAN 1070/514 
BLUE, VERTICAL SLOTTED HOLES 
</t>
  </si>
  <si>
    <t xml:space="preserve">FLOW CAGE,MOS,S60,T280,ASTM A182 F51,UNS S31803,22 PERCENT  CHROME,XYLAN 1070/514 BLUE, VERTICAL SLOTTED HOLES
</t>
  </si>
  <si>
    <t xml:space="preserve">STEM SEAL ASSY,MOS,S45,T160/T280,1-3/8 OD X 1 ID X 0.810 THK, JACKET AC102 (PTFE W/13
PERCENT CARBON,2 PERCENT GRAPHITE), W/ELGILOY SPRING AND TWO PEEK BACKUP RINGS
AND ONE PEEK RETAINER RING,W/316SS WIRE MESH GRAPHOIL IMPREGNATED FIRE RESISTANT RING 
</t>
  </si>
  <si>
    <t xml:space="preserve">CAGE SEAL ASSY,MOS,S60,T280,FILLED PTFE W/ELGILOY SPRING SEAL RING,GLASS FILLED PEEK 
BACKUP RING, LUB-CARBON-PEEK BEARING RING,VIRGIN PEEK HAT RING, INCONEL 718
(UNS N07718) PER NACE MR0175 SPLIT RINGS 
</t>
  </si>
  <si>
    <t xml:space="preserve">SEAL RING,MOS,S60,INC 718 (UNS N07718)
</t>
  </si>
  <si>
    <t xml:space="preserve">FTG,GRS,3/16 DRV,STAINLESS STEEL ALEMITE NUM 1728-S OR EQUAL,F/BRG CAP 
</t>
  </si>
  <si>
    <t>Q302250</t>
  </si>
  <si>
    <t xml:space="preserve">
RING GASKET,API RX-24,CARBON STEEL,ZINC PLATED,API MONOGRAM REQUIRED 
</t>
  </si>
  <si>
    <t>Q302251</t>
  </si>
  <si>
    <t>A134444-1</t>
  </si>
  <si>
    <t>TUBING HEAD SET SCREW BODY FOR MONITOR LINE</t>
  </si>
  <si>
    <t>Production Wing Valve; 5-1/8" 5m Model 2200T w/ MACH5 NoBolt hydraulic actuator
PSL2 , PR2, Temp Class P-U, Material Class DD</t>
  </si>
  <si>
    <t>Production Wing Valve; 5-1/8" 5m VG-300  w/ CHA-48 No Bolt hydraulic actuator
PSL2 , PR2, Temp Class P-U, Material Class DD</t>
  </si>
  <si>
    <t xml:space="preserve">Production Wing Valve; 5-1/8" 5m VG-300FG  w/ MACH5 NoBolt hydraulic actuator
PSL2 , PR2, Temp Class P-U, Material Class DD
</t>
  </si>
  <si>
    <t>Q302247</t>
  </si>
  <si>
    <t xml:space="preserve">PACKING PART,AMI, 2.000 OD X 1.375 ID X 1.186 LG, F/AMINE INHIBITOR SERVICE,FOR 350 DEG F
AT 20000 PSI SVC. </t>
  </si>
  <si>
    <t xml:space="preserve">GASKET,SEAL RING, 5.125, 5000 PSI MWP,SS,FOR VALVE BONNET 
</t>
  </si>
  <si>
    <t xml:space="preserve">VALVE PART,SEAT SEAL ASSY,SSV-Q, 5-1/8 5000 PSI MSP,VG-300,PER VGS9.12.4
</t>
  </si>
  <si>
    <t xml:space="preserve">O-RING,SPECIAL,12.500 ID X .103 CS,NITRILE, 70 DURO,SPLICED AND VULCANIZED 
</t>
  </si>
  <si>
    <t>1932043 Rev 01</t>
  </si>
  <si>
    <t>A70681-15</t>
  </si>
  <si>
    <t xml:space="preserve">TUBING HGR,CWCT-F6CN, 10.750 X 5.500, 5.500 17 LBS/FT JFE BEAR BOX BTM, 
5.875 MCA BOX TOP,W/TWO 1/4 CONTROL LINES, 5 GPS
</t>
  </si>
  <si>
    <t>A127192-1</t>
  </si>
  <si>
    <t xml:space="preserve">TUBING BONNET, GKC OFFSET, 5-1/2, 13-5/8 10000 PSI 6BX, G52, ARR FOR TWO ELECT 
PENETRATORS AND C-73 CONTROL LINE
</t>
  </si>
  <si>
    <t>A127192-1M REF</t>
  </si>
  <si>
    <t>TUBING BONNET PART, GKC OFFSET, BODY, 5-1/2, 13-5/8 10,000psi ROTATING FLANGE x G52, LOW ALLOY, ARR FOR 2 X ELECT PENETRATORS, C-73 CONTROL LINE.</t>
  </si>
  <si>
    <t>A930457-1</t>
  </si>
  <si>
    <t xml:space="preserve">ACTUATOR PART, OPCH75, RETAINER RING, F/ POSITION TRANSDUCER </t>
  </si>
  <si>
    <t>Q302210</t>
  </si>
  <si>
    <t>L76401-5</t>
  </si>
  <si>
    <t xml:space="preserve">SEAL,CWC-BT, 13-3/8,INCONEL X-750 SPRING WIRE,HSN   PER VGS 5.1110.5.1 AND MATERIAL COMPOUND SHOULD BECDI (803A80).           </t>
  </si>
  <si>
    <t>H70317-92</t>
  </si>
  <si>
    <t xml:space="preserve">LOCKDOWN SCREW,ASSEMBLY, 1-1/4 X 9 LONG FOR 13-5/8 3M API FLANGE TOP </t>
  </si>
  <si>
    <t>SEAL, BT MODIFIED, 9-5/8", 80 DURO HSN, PER VGS 5.1110.5.1, INCONEL X-750 SPRING</t>
  </si>
  <si>
    <t>195000-382</t>
  </si>
  <si>
    <t xml:space="preserve">O-RING, AS568A-382, 12.975 (NOM 13) ID, 0.210 (NOM 3/16) CS, MATERIAL PER VGS5.1010.1.1, NITRILE 
(NBR), 70 DURO A, API 6A, ISO 10423, API17D, PSL1-3 </t>
  </si>
  <si>
    <t xml:space="preserve">CASING HGR PART,W,COMPRESSION SEAL, 13-3/8 X 9-5/8,VGS5.1110.1.3 </t>
  </si>
  <si>
    <t>A930886-29</t>
  </si>
  <si>
    <t xml:space="preserve">SEAL,SPRINGSELE,EXTERNAL,13.000 ID X 0.275 SECTION,0.579 +/-.004 GROOVE LENGTH,LONG,SAE REF NO.455,ELAST-O-LION 101 WITH TWO 316 SS ANTI-EXTRUSION COMPONENTS,PER VGS-5.1410.3.1 </t>
  </si>
  <si>
    <t>H300220-22</t>
  </si>
  <si>
    <t xml:space="preserve">RING GASKET,API R-57,OVAL,316SS,API MONOGRAM REQUIRED </t>
  </si>
  <si>
    <t>33444G</t>
  </si>
  <si>
    <t xml:space="preserve">TEST HGR PART,ADAPTER,TEST PLUG, 10-3/4W TO 13-3/8W BOWL </t>
  </si>
  <si>
    <t xml:space="preserve">R70460-5 </t>
  </si>
  <si>
    <t>Q302248</t>
  </si>
  <si>
    <t xml:space="preserve">VALVE PART,STEM,BUSHING,VG-300,FOR 1-1/8 STEM, </t>
  </si>
  <si>
    <t xml:space="preserve">VALVE PART,EUTECTIC GLAND,VG-300FR, 1-1/8 STEM, 60K LOW ALLOY </t>
  </si>
  <si>
    <t xml:space="preserve">BEARING,THRUST WASHER, 2.165 ID 3.071 OD, </t>
  </si>
  <si>
    <t>H133625-2</t>
  </si>
  <si>
    <t>VALVE PART,GATE,MANUAL, 5-1/8 5000 PSI MSP,
MODEL VG-300S,SPLIT,F6NM S/STEEL CARBIDE COATED</t>
  </si>
  <si>
    <t>H133033-1</t>
  </si>
  <si>
    <t xml:space="preserve">VALVE PART, GATE,REV ACTING, 5-1/8 5000 PSI MSP,
MODEL VG-300S,SPLIT,F6NM,CARBIDE COATED </t>
  </si>
  <si>
    <t xml:space="preserve">VALVE PART,GATE,REV ACTING, 5-1/8 5000 PSI MSP,
MODEL VG-300S,SPLIT,F6NM NACE,COBALT BASE #12
OVERLAY, F/WLS SERVICE </t>
  </si>
  <si>
    <t xml:space="preserve">VALVE PART,SEAT, 5-1/8 6500 PSI MSP, 
MODEL VG-NS,F6NM SS NACE W/CARBIDE COATING </t>
  </si>
  <si>
    <t xml:space="preserve">VALVE PART,SEAT, 5-1/8 6500 PSI MSP, VG-NS,
F6NM SS NACE, COBALT BASE OVERLAY #12, A/F WLS </t>
  </si>
  <si>
    <t>H130852-5</t>
  </si>
  <si>
    <t xml:space="preserve">VALVE PART, STEM, MANUAL, 5-1/8" 5000 PSI MWP,
MODEL VG-300, 1-1/4 - 6 ACME LH MOD CENT THD,
105KSI 17-4PH S/STEEL. 
</t>
  </si>
  <si>
    <t>A133182-2</t>
  </si>
  <si>
    <t xml:space="preserve">VALVE PART,VG-300,STEM, 5.125, 5000 PSI MWP,CH-55 
ACTUATED, 17-4 PH S/STEEL 
THIS BOM IS TO BE READ IN CONJUNCTION WITH DRG 
NO A133174 
DIMENSION A= 1.562 F= 2.375 L= 2.335 
B= 1.250 G= 16.553 M= 1.125 
C= 2.125 H= 14.093 N= 1.022 
D= 2.750 J= 0.500 P= 1.875
E= 1.125 K= 0.563 R= 2.063 
</t>
  </si>
  <si>
    <t xml:space="preserve">VALVE PART,SEAT SEAL ASSY,SSV-Q, 5-1/8 5000 
PSI MSP,VG-300,PER VGS9.12.4 </t>
  </si>
  <si>
    <t xml:space="preserve">A133172-4 </t>
  </si>
  <si>
    <t>VALVE PART, VG-300, GLAND NUT, 5.125, 5000 PSI 
MWP, LA, CH-48 ACTUATED
DIMENSION:
A= 2.143+/-.001 
B= 3.12 
C= N/A 
D= 3.50-6 STUB ACME-2G 
MAJOR DIA: 3.496+/-.004 
PITCH DIA: 3.423+/-.012 
MINOR DIA: 3.368+/-.012 
E= 2.377+/-.001</t>
  </si>
  <si>
    <t xml:space="preserve">PACKING PART, WEAR RING, ROD STYLE, 2.381 OD X 
.119/.122 CS X .750 LG, SLIDE RITE HT, SKIVE CUT </t>
  </si>
  <si>
    <t xml:space="preserve">GASKET,SEAL RING, 5.125, 5000 PSI MWP,SS,FOR 
VALVE BONNET </t>
  </si>
  <si>
    <t xml:space="preserve">PACKING,STEM,CT,SSV-Q, 1.875 OD X 1.375 ID X 
1.00 LG,PER VGS 9.12.3,PER API 14D AND Q1 </t>
  </si>
  <si>
    <t xml:space="preserve">PACKING,STEM,CT,SSV-Q, 2.625 OD X 2.125 ID X 
1.00 LG,PER VGS 9.12.3,PER API 14D AND Q1 </t>
  </si>
  <si>
    <t xml:space="preserve">195000-234 </t>
  </si>
  <si>
    <t xml:space="preserve">O-RING, AS568A-234, 2.984 (NOM 3) ID, 0.139 (NOM 
1/8) CS, MATERIAL PER VGS5.1010.1.1, NITRILE (NBR)
, 70 DURO A, API 6A, ISO 10423, API17D, PSL1-3 </t>
  </si>
  <si>
    <t xml:space="preserve">SEAL, T ,ROD, 2.500 OD 2.125 ID .188 CS, 
NITRILE SEAL/NYLON BACK-UPS </t>
  </si>
  <si>
    <t>A134096-1</t>
  </si>
  <si>
    <t xml:space="preserve">VALVE PART,GRAYGATE,SEAT ASSY, 4-3/16 3/5M,D,
A182 F6NM NACE TUNGSTEN CARBIDE CTD,FOR TRBC </t>
  </si>
  <si>
    <t>A134093-1</t>
  </si>
  <si>
    <t xml:space="preserve">VALVE PART,GRAYGATE,GATE,MANUAL ASSEMBLY 4-3/16 
3/5M,D,A182 F6NM,NACE,TUNGSTEN CARB CTD,FOR TRBC </t>
  </si>
  <si>
    <t xml:space="preserve">VALVE PART,SEAT SEAL ASSY, 1-13/16 10000 PSI MSP
AND 2-1/16 5000 PSI MSP,VG-300,PER VGS9.12.4 </t>
  </si>
  <si>
    <t xml:space="preserve">GASKET,SEAL RING, 1.812, 10000 - 15000 PSI MWP 
SS,FOR VALVE BONNET </t>
  </si>
  <si>
    <t>H133907-2</t>
  </si>
  <si>
    <t xml:space="preserve">VALVE PART,BEARING ASSY,VG-300, 1-1/4 STEM SIZE 
2. TAG OR MARK: 
P/N H133907-2 (REV) 
ASSY </t>
  </si>
  <si>
    <t xml:space="preserve">SEAL,WIPER, 1.250 ROD DIA </t>
  </si>
  <si>
    <t>Q301836</t>
  </si>
  <si>
    <t>Added in for info  - in GBP</t>
  </si>
  <si>
    <t>STUD/ONE NUT, TAP END, .875-9UNRC-2A, 4.5 LG,</t>
  </si>
  <si>
    <t>REpair</t>
  </si>
  <si>
    <t>PRICE AGREED BY PAUL VAL</t>
  </si>
  <si>
    <t>Q302240</t>
  </si>
  <si>
    <t>A134069-1</t>
  </si>
  <si>
    <t xml:space="preserve">ACTUATOR PART, FCE, JUNCTION BOX PART, MOUNTINGPLATE, ARR FOR CH SERIES ACTUATOR AND PETREL G21L TYPE JUNCTION BOX, MATL .50 THK PLATE VGS 5.500.1  </t>
  </si>
  <si>
    <t xml:space="preserve">Delia advised price </t>
  </si>
  <si>
    <t>A299500-1</t>
  </si>
  <si>
    <t>$976</t>
  </si>
  <si>
    <t>$183.74</t>
  </si>
  <si>
    <t>Amended costs through from Delia</t>
  </si>
  <si>
    <t>Q302253</t>
  </si>
  <si>
    <t>Q302249</t>
  </si>
  <si>
    <t>Q302237</t>
  </si>
  <si>
    <t>PLUG,VR,GSP, 4, 3 NU SHARP THD, 2-1/4 HEX,WITH TUNGSTEN CARBIDE BALL AND PEEK LOW PRESSURE SEAL, LOW ALLOY NACE</t>
  </si>
  <si>
    <t>Q302273</t>
  </si>
  <si>
    <t xml:space="preserve">PIN KLIK,1/4 OD,W/1-5/8 ID RING,DANUSERNO 1185 </t>
  </si>
  <si>
    <t>PIN,0.623/0.621 DIA X 3.5 LG,AISI 4140 RC 40-50</t>
  </si>
  <si>
    <t xml:space="preserve">PIN,0.436/.434 DIA X 2.38 LG, AISI 4140 RC 40-50 </t>
  </si>
  <si>
    <t>R130947-1A069</t>
  </si>
  <si>
    <t>VALVE,FLG, 2-1/16 6,500 PSI MSP,VG-300S, 2-1/16 5000 PSI FLANGE ENDS W/ B20 GRS, W/BSR,W/SPECIAL BNT C/W DOUBLE INJECTION FITTINGS
PSL 3G, PR2, P-U, DD-NL</t>
  </si>
  <si>
    <t>51184G</t>
  </si>
  <si>
    <t>GRAYLOC SEAL RING, , 20, ,AISI 630,PTFE CTD</t>
  </si>
  <si>
    <t>A301116-91</t>
  </si>
  <si>
    <t>STUD W/TWO NUTS, ALL THREAD,PER VGS2.4.11, .875-9UNRC-2A X 6.250 LG, STUD MATERIAL PER ASTM A320 GR L7, NUT MATERIAL PER ASTM A194 GR2HM, COATING PER VGS6.3.1.3.1</t>
  </si>
  <si>
    <t>Q302272</t>
  </si>
  <si>
    <t>PROTECTOR,ALT-2,PIN, 30.000 PREUSSAG 44.06.006.78 DRILLTEC PZ3000015 VETCO GRAY 30305, 30308</t>
  </si>
  <si>
    <t>£190.80</t>
  </si>
  <si>
    <t>Wellcentric</t>
  </si>
  <si>
    <t>End user Chrysaor</t>
  </si>
  <si>
    <t>H134283-1</t>
  </si>
  <si>
    <t>VALVE PART,PACKING GLAND,VG-300FRRA,F/1-3/8 STEM, 75K LOW ALLOY NACE,ARR FOR MECHANICAL BACKSEAT</t>
  </si>
  <si>
    <t>O-RING, AS568A-222, 1.484 (NOM 1-1/2) ID, 0.139 (NOM 1/8) CS, MATERIAL PER VGS5.1010.1.1, NITRILE 
(NBR), 70 DURO A, API 6A, ISO 10423, API17D, PSL1-3</t>
  </si>
  <si>
    <t>H134361-5</t>
  </si>
  <si>
    <t>VALVE PART,EUTECTIC, 3.415 OD X 2.262 ID X .188 LG,PER VGS5.646.1.1</t>
  </si>
  <si>
    <t>Q302231</t>
  </si>
  <si>
    <t xml:space="preserve">MISCELLANEOUS,PART,CUP TESTER,CUP,10-3/4 65.7-84 LB/FT.  </t>
  </si>
  <si>
    <t>EVI242424</t>
  </si>
  <si>
    <t>A134099-1</t>
  </si>
  <si>
    <t>VALVE PART,GRAYGATE,ROD WIPER,BNT,  3.000 ID X 3.750 OD X  .406 THK,25% MOLY-FILLED GLASS TEFLON,FOR-75 DEG F SERVICE</t>
  </si>
  <si>
    <t>STUD W/ONE NUT, TAP END,PER VGS2.4.13, .875-9UNRC-2A X .875-9UNRC-2A, 4.250 LG</t>
  </si>
  <si>
    <t>STUD W/ONE NUT, TAP END,PER VGS2.4.13, 1.250-8UNR-2A X 1.250-8UNR-2A, 6.750 LG,</t>
  </si>
  <si>
    <t>PACKING SET,JOHNS-MANVILLE,UNEEPAC,  1-3/4 OD X 1-1/4 ID,PRESS RING &amp; FLAT BACK RING STYLE 413,W/RYTON NON EXTRUSION RING</t>
  </si>
  <si>
    <t>PACKING PART,AMI, 2.000 OD X 1.375 ID X 1.186 LG,</t>
  </si>
  <si>
    <t>O-RING, AS568A-112, 0.487 (NOM 1/2) ID, 0.103 (NOM3/32) CS,</t>
  </si>
  <si>
    <t>O-RING, AS568A-219, 1.296 (NOM 1-5/16) ID, 0.139  (NOM 1/8) CS,</t>
  </si>
  <si>
    <t xml:space="preserve">O-RING, AS568A-234, 2.984 (NOM 3) ID, 0.139 (NOM 1/8) CS, </t>
  </si>
  <si>
    <t xml:space="preserve">GASKET,SEAL RING, 5.125, 5000 PSI MWP,SS, FOR VALVE BONNET </t>
  </si>
  <si>
    <t xml:space="preserve">VALVE PART,GATE,REV ACTING, 5-1/8 5000 PSI MSP, VG-300S,SPLIT,630SS NACE,COBALT BASE OVERLAY,A/F WLS </t>
  </si>
  <si>
    <t>VALVE PART,SEAT,  2-1/16  5000 PSI MSP, MODEL VG-300,410SS NACE W/CARBIDE COATING</t>
  </si>
  <si>
    <t xml:space="preserve">GASKET,CH38, MOOS RUBBER SEAL </t>
  </si>
  <si>
    <t>VALVE PART, VG-300, STEM, 4.062, 5000 PSI MWP, 630SS, CH-55 ACTUATED.</t>
  </si>
  <si>
    <t>VALVE PART,VG-300,STEM, 5.125, 5000 PSI MWP,CH-55 ACTUATED,</t>
  </si>
  <si>
    <t xml:space="preserve">VALVE PART,GRAYGATE,GATE,REV ACTING, 4-3/16 3/5M,D,A182 F6NM,NACE,TUNGSTEN CARBIDE COATED,FOR TRBC </t>
  </si>
  <si>
    <t>£41.38</t>
  </si>
  <si>
    <t>£14.12</t>
  </si>
  <si>
    <t>£87.94</t>
  </si>
  <si>
    <t>£163.53</t>
  </si>
  <si>
    <t>£0.07</t>
  </si>
  <si>
    <t>£0.15</t>
  </si>
  <si>
    <t>£2654.00</t>
  </si>
  <si>
    <t>£125.50</t>
  </si>
  <si>
    <t>£0.40</t>
  </si>
  <si>
    <t>£281.00</t>
  </si>
  <si>
    <t>£288.00</t>
  </si>
  <si>
    <t>£57.50</t>
  </si>
  <si>
    <t>£427.00</t>
  </si>
  <si>
    <t>£480.00</t>
  </si>
  <si>
    <t>£1736.00</t>
  </si>
  <si>
    <t>£42.36</t>
  </si>
  <si>
    <t>£130.35</t>
  </si>
  <si>
    <t>£263.50</t>
  </si>
  <si>
    <t>£277.02</t>
  </si>
  <si>
    <t>£343.42</t>
  </si>
  <si>
    <t>£.031</t>
  </si>
  <si>
    <t>£2.00</t>
  </si>
  <si>
    <t>£1.45</t>
  </si>
  <si>
    <t>£562.00</t>
  </si>
  <si>
    <t>£5308.00</t>
  </si>
  <si>
    <t>£803.75</t>
  </si>
  <si>
    <t>£198.39</t>
  </si>
  <si>
    <t>£896.70</t>
  </si>
  <si>
    <t>£1371.43</t>
  </si>
  <si>
    <t>£3645.60</t>
  </si>
  <si>
    <t>Q302252</t>
  </si>
  <si>
    <t>Q302287</t>
  </si>
  <si>
    <t>495623</t>
  </si>
  <si>
    <t>488672-2</t>
  </si>
  <si>
    <t>480756</t>
  </si>
  <si>
    <t>SET SCREW,SOC HD,KIT 0.25-20UNC CONE POINT/FLAT POINT -----------------------------</t>
  </si>
  <si>
    <t>CAP SCREW 12 POINT 0.875-9UNC-2A X 3.25 LG, ASTM A320 L7M SPUN GALVANISED TO BS EN 1461</t>
  </si>
  <si>
    <t>S/RING 34 PTFE COATED  SCS005</t>
  </si>
  <si>
    <t>SEAL GS M/GLAND 3.125 NOM PISTON DIA DRAWING NO 482419 REV  SMS91B W/INC 600 SPRING SQS011</t>
  </si>
  <si>
    <t>O RING 2-236 0.139 CS X 3.234 ID  SMS91B SQS011</t>
  </si>
  <si>
    <t>O RING 2-143 0.103 CS X 2.425 ID SMS91B SQS011</t>
  </si>
  <si>
    <t xml:space="preserve">SEAL USE 482420   SEAL PE F/GLAND 2.25 NOM ROD DIA </t>
  </si>
  <si>
    <t xml:space="preserve">CIRCLIP INTERNAL 1 3/4 NOM BORE NACE                                                                                                                 </t>
  </si>
  <si>
    <t>CHOKE RETAINING RING 1.5/3.5 TRIM</t>
  </si>
  <si>
    <t>O-RING, 4.739 ID, 0.070 CS, SHORE NITRILE, 70 DURO, PURCHASE PER JAMES WALKER P/N JW50-048.</t>
  </si>
  <si>
    <t>CAP SCREW SOC HD 0.50-13UNC-2A X 1.25LG</t>
  </si>
  <si>
    <t>Q302235</t>
  </si>
  <si>
    <t>SEAT,MOS,S45,T160,ASTM A182 F51,UNS S31803 W/TC INSERT PSL3 NDE QP-3B-15</t>
  </si>
  <si>
    <t>CAGE SEAL ASSY,MOS,S45,T160(ACCUSEAL NO. SK101901) FILLED PTFE W/ELGILOY SPRING AND VIRGIN PEEK HAT-RING,30 PERCENT GLASS FILLED PEEK BACKUP,316SS SPLIT RINGS AND 30 PERCENT CARBON FILLED PEEK CAGE BEARING</t>
  </si>
  <si>
    <t xml:space="preserve">FLOW CAGE,MOS,S45,T160,ASTM A182 F51,UNS S31803,22 PERCENT CHROME,XYLAN 1070/514 BLUE </t>
  </si>
  <si>
    <t xml:space="preserve">CHOKE PART,MOS,SEAL RING,S45,INCONEL 718,COPPER PLATED </t>
  </si>
  <si>
    <t xml:space="preserve">SET SCREW,SOC HD,CUP PT,1/4-20UNC X .50LG </t>
  </si>
  <si>
    <t>STOP RING,MOS,S45,T160 FOR THREADED CONNECTION, 4130,.84"LNG</t>
  </si>
  <si>
    <t xml:space="preserve">DRIVE BUSHING,MOS,F/ACT,1.00-5 ACME, 1.730 DIA SHAFT SLOTTED F/3/8 KEY, 4130 60K MIN </t>
  </si>
  <si>
    <t>FACE SEAL,2200,4-1/16 2/5M TEMP PX -20/ 350F JACKET, VIRGIN PEEK W/ELGILOY SPRING AND SUPPORT RING AC153 (40 PERCENT GF-PPS)</t>
  </si>
  <si>
    <t xml:space="preserve">SEAL,GS,M/GLAND,5.198 OD,VITON 90D SEAL TO FIT: 0 - 3000 PSI WORKING PRESSURE 0 - 250 DEG F WORKING TEMPERATURE CYLINDER ID = 5.204/5.200" PISTON OD = 5.198/5.196" GROOVE DIA. = 4.825/4.821" GROOVE WIDTH= 0.295/0.285" MATERIAL - VITON 90 DURO PER MS-522-05 REF. ACCUSEAL NO. ACU0970-02-9090-02 </t>
  </si>
  <si>
    <t>STEM,MOS,S45,T160 A182 GR-F51 (UNS S31803) DUPLEX AND TC TIP W/THREADED CONNECTION -50F PSL3 NDE QP-3B-15</t>
  </si>
  <si>
    <t>Q302269</t>
  </si>
  <si>
    <t>Do not use</t>
  </si>
  <si>
    <t>Q302265</t>
  </si>
  <si>
    <t>TREE ASSY,WG,13-5/8 3M FE X 7-3M STD TBG BNT W/CIW (MCEVOY) HGR PREP,
7-3M 2200PE FE W/PNEUMATIC PISTON ACT MASTER VLV W/LWR FLG SBL SEAL,
7-3M STDD Y-TEE SINGLE 45 DEG OUTLET,7-3M 2200T FE HWO SWAB AND INJECTION VLVS,
7-3M BLIND FLG W/NEEDLE VLV AND PRS GAUGE, 6A LU EE-0,5 PSL2 PR2,WETTED SURFACE
INCONEL 625 CLAD,APACHE FORTIES FIELD INJECTOR TREE</t>
  </si>
  <si>
    <t>Suzhou option</t>
  </si>
  <si>
    <t xml:space="preserve">VALVE PURCHASE,MODEL 1100,API FLG, 3-1/8 5M, EXP GATE,3-1/8 5M FLG ENDS, HWO, API 6A LU EE-0.5 PSL2 PR2 </t>
  </si>
  <si>
    <t>Q302294</t>
  </si>
  <si>
    <t>Q302270</t>
  </si>
  <si>
    <t>360"</t>
  </si>
  <si>
    <t>Q302285</t>
  </si>
  <si>
    <t xml:space="preserve">CONNECTOR WELLHEAD PART, NT-2, WEARSTRIP, 13-5/8-5M BOX CONNECTION </t>
  </si>
  <si>
    <t>H301272-13</t>
  </si>
  <si>
    <t>SCREW,CAP,SOCKET HD,LOW HD, .500- 13 X 1.250 LG, UNRC-3A, LOCKWELL,  PER VGS5.710.2</t>
  </si>
  <si>
    <t xml:space="preserve">CIRCLIP INTERNAL 1 3/4 NOM BORE NACE ---------------------------------------- NACE 
MR-01-75 RC 30-32 MAX </t>
  </si>
  <si>
    <t xml:space="preserve">FCA </t>
  </si>
  <si>
    <t>Q302293</t>
  </si>
  <si>
    <t>STEM,MOS,S60S,T280,ASTM A183 F55 DUPLEX (UNS S32760) AND TC TIP W/THREADED CONNECTION -50F PSL3 NDE</t>
  </si>
  <si>
    <t>FLOW CAGE,MOS,S60,T280,ASTM A182 F55 DUPLEX (UNS 
S32760)</t>
  </si>
  <si>
    <t>SEAT,MOS,S60,T280,ASTM A182 F55 DUPLEX(UNS S32760) W/TC INSERT PSL3 NDE </t>
  </si>
  <si>
    <t>CAGE SEAL ASSY,MOS,S60,T280,FILLED PTFE W/ELGILOY SPRING SEAL RING,GLASS FILLED PEEK BACKUP RING, LUB-CARBON-PEEK BEARING RING,VIRGIN PEEK HAT RING, INCONEL 718 (UNS N07718) PER NACE MR0175 SPLIT RINGS </t>
  </si>
  <si>
    <t>STEM SEAL ASSY, MOS,S45,T160/T280,1-3/8 OD X 1 ID,</t>
  </si>
  <si>
    <t>SEAL RING,MOS,S60,INC 718 (UNS N07718)</t>
  </si>
  <si>
    <t>RING RETR,SMALLEY,WHM-150-INX F/1.500 OD X .050 THK INCONEL X-750 </t>
  </si>
  <si>
    <t xml:space="preserve">SEAL,GS,M/GLAND,6.008 OD,VITON 90D </t>
  </si>
  <si>
    <t xml:space="preserve">DRIVE BUSHING,MOS-T,F/ACT,1.25-5 ACME, 0.855 DIA SHAFT SLOTTED F/3/16 KEY, C95500-HT ALUMINUM BRONZE </t>
  </si>
  <si>
    <t xml:space="preserve">WEAR BEARING,.500 WIDE X 2.00 ID </t>
  </si>
  <si>
    <t>MISCELLANEOUS,RETAINER RING, 1/4 SQ X 18-1/2 ID,FOR RHA-75,AISI 5160H</t>
  </si>
  <si>
    <t>Q302286</t>
  </si>
  <si>
    <t xml:space="preserve">O-RING, AS568A-344, 3.850 (NOM 3-7/8) ID, 0.210 (NOM 3/16) CS, MATERIAL PER VGS5.1010.1.1,
NITRILE (NBR), 70 DURO A, API 6A, ISO 10423, API17D, PSL1-3 </t>
  </si>
  <si>
    <t>Q302300</t>
  </si>
  <si>
    <t>- cost based on qty 8 so better sell price - if we need to quote qty 1 sell will increase</t>
  </si>
  <si>
    <t xml:space="preserve">DENMARK </t>
  </si>
  <si>
    <t xml:space="preserve">Q302298 </t>
  </si>
  <si>
    <t>GREASE NIP 0.125 STAINLESS STEEL</t>
  </si>
  <si>
    <t xml:space="preserve">S/RING 42M PTFE COATED </t>
  </si>
  <si>
    <t xml:space="preserve">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t>
  </si>
  <si>
    <t xml:space="preserve">O RING 2-153 0.103 CS X 3.487 ID SMS91B SQS011 </t>
  </si>
  <si>
    <t xml:space="preserve">O RING 2-151 0.103 CS X 2.987 ID SMS91B SQS011 </t>
  </si>
  <si>
    <t xml:space="preserve">SPR SEAL PE F/GL 2.750 NOM ROD DIA  VALVE PRESSURE BALANCED STEM SEAT CLOSURE SEAL. STEM SUPPORT. FEMALE GLAND, LINEAR STROKING STEM. OPEN GROOVE SEAL POCKETFAT HYDROTEST:15000 PSI (MAX) FAT SEAT TEST:10000 PSI (MAX) IN SERVICE:6000 PSI (NORM)  HELICAL SPRING PE SEAL STANDARD LIP PROFILE. C/W SCARFED BACK-UP RING. JACKET MATL:25PERCENT CARBON/ GRAPHITE FILLED PTFE SPRING MATL:ELGILOY (NACE MR-01-75)  SCARFED BACK-UP RINGMATL: VIRGIN PEEK. </t>
  </si>
  <si>
    <t>SEAL PE F/GLAND 2.750 NOM ROD DIA  VALVE PRESSURE BALANCED STEM BACK PRESSURE SEAL. FEMALE GLAND, LINEAR STROKING STEM. CLOSED GROOVE SEAL POCKET.  FAT HYDROTEST:15000PSI (MAX) IN SERVICE:2000 PSI (NORM)  HELICAL SPRING PE SEAL. SCRAPER PROFILED ID LIP. C/W SCARFED BACK UPRING.JACKET MATL:GRAPHITE FILLED PTFE (FLEXIBILITY)  SPRING MATL:ELGILOY(NACE MR-01-75) SCARFED BACK UP RING :VIRGIN PEEK  DRAWING NO 484618 REV SQS011 
REPLACED 484685</t>
  </si>
  <si>
    <t xml:space="preserve">CIRCLIP INTERNAL 1 3/4 NM BORE INC TFC PART NO. W9 WHM 175 INCONEL RETAINING RING </t>
  </si>
  <si>
    <t>HIGH CONSUMPTION CHOKE RETAINING RING 1.5 - 3.5 TRIM -</t>
  </si>
  <si>
    <t xml:space="preserve">O-RING, 4.739 ID, 0.070 CS, SHORE NITRILE, 70 DURO, PURCHASE PER JAMES WALKER P/N JW50-048. </t>
  </si>
  <si>
    <t>£4.40</t>
  </si>
  <si>
    <t>£0.35</t>
  </si>
  <si>
    <t>£375.</t>
  </si>
  <si>
    <t>£76.45</t>
  </si>
  <si>
    <t>£44.68</t>
  </si>
  <si>
    <t>£0.70</t>
  </si>
  <si>
    <t>£233.56</t>
  </si>
  <si>
    <t>£218.77</t>
  </si>
  <si>
    <t>£1152.06</t>
  </si>
  <si>
    <t>£60.00</t>
  </si>
  <si>
    <t>£131.08</t>
  </si>
  <si>
    <t>£62.00</t>
  </si>
  <si>
    <t>£168.84</t>
  </si>
  <si>
    <t>£12.00</t>
  </si>
  <si>
    <t>£154.28</t>
  </si>
  <si>
    <t>£256.37</t>
  </si>
  <si>
    <t>£12.57</t>
  </si>
  <si>
    <t>£1.00</t>
  </si>
  <si>
    <t>£1071.43</t>
  </si>
  <si>
    <t>£218.43</t>
  </si>
  <si>
    <t>£58.64</t>
  </si>
  <si>
    <t>£548.57</t>
  </si>
  <si>
    <t>£625.07</t>
  </si>
  <si>
    <t>£2743.00</t>
  </si>
  <si>
    <t>£171.43</t>
  </si>
  <si>
    <t>£238.77</t>
  </si>
  <si>
    <t>£308.57</t>
  </si>
  <si>
    <t>£350.74</t>
  </si>
  <si>
    <t>£28.57</t>
  </si>
  <si>
    <t>£440.80</t>
  </si>
  <si>
    <t>£413.71</t>
  </si>
  <si>
    <t>180"</t>
  </si>
  <si>
    <t>560"</t>
  </si>
  <si>
    <t>Price per inch</t>
  </si>
  <si>
    <t>A949181-4C26 REF</t>
  </si>
  <si>
    <t>CASING HGR ASSY, FLUTED MANDREL, 13-1/2 X 10-3/4, 10-3/4 100.4 FT/LB TENARISHYDRIL BLUE BOX (SPECIAL CLEARANCE) BTM. ARR FOR TWO RECUTS, 11-1/4 4 TPI STUB ACME PIN TOP (LH), ARR FOR MS-1 SEAL, C/W LOAD RING AND LOCKDOWN RING. ALLOY 718.
PSL 3, PR-2, P-X, HH</t>
  </si>
  <si>
    <t xml:space="preserve">CHOKE PART,MOS,STEM SEAL ASSEMBLY,S23,T35/T80, </t>
  </si>
  <si>
    <t xml:space="preserve">CAGE SEAL ASSY,MOS,S23,T80 </t>
  </si>
  <si>
    <t xml:space="preserve">SEAL,GS,M/GLAND,3.500 NOM PISTON DIA SEAL </t>
  </si>
  <si>
    <t>FACE SEAL,HELICAL SPRG,2.96 ID X .185 BASE THK X .210 RADIAL WIDTH,</t>
  </si>
  <si>
    <t>FTG, GRS/VENT, 1/2 NPT, 10M SVC, 4140 NACE -50F</t>
  </si>
  <si>
    <t>Q302267</t>
  </si>
  <si>
    <t>Q302299</t>
  </si>
  <si>
    <t>VALVE PART,GRAYGATE,GATE,MANUAL ASSY,  2-9/16 10M,D,  410SS NACE ELECTROLESS NICKEL CTD</t>
  </si>
  <si>
    <t>RING-SEAL,BNT,  4.875 ID, ,410SS NACE CAD PLT</t>
  </si>
  <si>
    <t>PACKING PART,AMI,  2.000 OD X 1.375 ID X 1.186 LG</t>
  </si>
  <si>
    <t>A70278-34</t>
  </si>
  <si>
    <t>BOWL PROTECTOR, 13-7/16 O/D, 12-9/16 ID, J-SLOT RETRIEVABLE, C/W TRASH SEALS, LOW ALLOY</t>
  </si>
  <si>
    <t>Q302320</t>
  </si>
  <si>
    <t>H130960-1</t>
  </si>
  <si>
    <t>193474-214</t>
  </si>
  <si>
    <t>193474-333</t>
  </si>
  <si>
    <t>PACKING,STEM,CT,  1.500 OD X  1.000 ID X 1.00 LG,</t>
  </si>
  <si>
    <t>SEAL,WIPER,   .875 ROD DIA</t>
  </si>
  <si>
    <t>VALVE PART,BEARING SPACER, VG-300, FOR 7/8 STEM,</t>
  </si>
  <si>
    <t xml:space="preserve">VALVE PART,THRUST PIN,VG-300,   7/8 STEM, AISI 4140,5160,6150 STEEL,RC 43-48,   .375 X  2 LG    </t>
  </si>
  <si>
    <t xml:space="preserve">VALVE PART,PACKING GLAND,VG-300,FOR 7/8 STEM, 75K LOW ALLOY NACE,WITH PROTECTIVE COATING </t>
  </si>
  <si>
    <t>BEARING,THRUST WASHER, 1.500 ID  2.187 OD, **USE WITH 199595-28 BEARING***</t>
  </si>
  <si>
    <t>VALVE PART,STEM,BUSHING,FOR 7/8 STEM, </t>
  </si>
  <si>
    <t xml:space="preserve">VALVE PART,THRUST PIN RETAINER SLEEVE,VG-300,  7/8 STEM,   </t>
  </si>
  <si>
    <t xml:space="preserve">O-RING, AS568A-214, 0.984 (NOM 1) ID, 0.139 (NOM 1/8) CS,MATERIAL PER VGS5.1012.1.1, 
FLUOROELASTOMER, 75 DURO A, API 6A, API 17D, PSL1-3 </t>
  </si>
  <si>
    <t xml:space="preserve">O-RING, AS568A-333, 2.475 (NOM 2-1/2) ID, 0.210 (NOM 3/16) CS, MATERIAL PER VGS5.1012.1.1, 
FLUOROELASTOMER, 75 DURO A, API 6A, API 17D, PSL1-3 </t>
  </si>
  <si>
    <t xml:space="preserve">O-RING,AS568-450,10.475 ID X  .275 CS,BUNA N, 90 DURO,PEROXIDE CURE PER H2S SERVICE, PER VGS5.1010.2.3    </t>
  </si>
  <si>
    <t>Q302323</t>
  </si>
  <si>
    <t>Q302321</t>
  </si>
  <si>
    <t>O-RING,MOULDED,#438,  6.225 ID, 0.275 C/S,</t>
  </si>
  <si>
    <t xml:space="preserve">CHOKE SEAT ASSY 2.0 TRIM  </t>
  </si>
  <si>
    <t xml:space="preserve">CHK F/CAGE 2.0 HOLE CONFIG </t>
  </si>
  <si>
    <t xml:space="preserve">CHOKE STEM AND TIP ASSY 2.0 TRIM MOS S4 </t>
  </si>
  <si>
    <t xml:space="preserve">O RING 2-151 0.103 CS X 2.987 ID  </t>
  </si>
  <si>
    <t xml:space="preserve">SPR SEAL PE F/GL 2.750 NOM ROD DIA </t>
  </si>
  <si>
    <t>SEAL PE F/GLAND 2.750 NOM ROD DIA VALVE PRESSURE BALANCED STEM BACK PRESSURE SEAL. FEMALE GLAND, LINEAR STROKING STEM. CLOSED GROOVE SEAL POCKET
REPLACES 484685</t>
  </si>
  <si>
    <t>Q302315</t>
  </si>
  <si>
    <t xml:space="preserve">O-RING,VULCANIZED, 21.250 ID, 0.275 CS, </t>
  </si>
  <si>
    <t>H394049-1</t>
  </si>
  <si>
    <t>VALVE, API FLG, 3-1/8 5000 PSI MSP, MODEL 2200T-TS, 3-1/8 5000 PSI FLANGE ENDS, EE TRIM, API
6A LU EE-NL PSL2 PR2</t>
  </si>
  <si>
    <t>Q302330</t>
  </si>
  <si>
    <t>Q302307</t>
  </si>
  <si>
    <t>A252389-1C41</t>
  </si>
  <si>
    <t>FLANGE, BLIND, 7-1/16 5M, R-46 RING GROOVE, 1/2 LP TAPPED, C/W ALLOY 625 CLADDING ON RING GROOVE</t>
  </si>
  <si>
    <t>Q302284</t>
  </si>
  <si>
    <t>A946316-1</t>
  </si>
  <si>
    <t>A946315-1</t>
  </si>
  <si>
    <t>195000-33</t>
  </si>
  <si>
    <t>195000-258</t>
  </si>
  <si>
    <t>H301005-36</t>
  </si>
  <si>
    <t>A133187-7</t>
  </si>
  <si>
    <t xml:space="preserve">VALVE PART, GATE, REV ACTING, VG-300WLS SPLIT, 4-1/8 6500 PSI MSP, SPECIAL THICKNESS, F6NM
NACE, CARBIDE COATED ON WEAR SURFACE, COBALT BASE 12 AT CUTTING EDGE FOR WIRELINE SHEARING. </t>
  </si>
  <si>
    <t xml:space="preserve">VALVE PART, SEAT, VG-300WLS, 4-1/8 6500 PSI MSP, SPECIAL THICKNESS FOR SPLIT GATE DESIGN,
F6NM NACE, COBALT BASE #12 OVERLAY. </t>
  </si>
  <si>
    <t>PACKING,STEM,CT 1.750 OD X 1.250 ID X 1.00 LG,</t>
  </si>
  <si>
    <t>PACKING,STEM,CT,SSV-Q, 2.375 OD X 1.875 ID X 1.00 LG,</t>
  </si>
  <si>
    <t>PACKING,STEM,CT, 1.500 OD X 1.000 ID X 1.00 LG,</t>
  </si>
  <si>
    <t>VALVE PART,SEAT SEAL ASSY,SSV-Q, 4-1/16 5000 PSI MSP,VG-300</t>
  </si>
  <si>
    <t>VALVE PART,SEAT SEAL ASSY, 1-13/16 10000 PSI MSP AND 2-1/16 5000 PSI MSP</t>
  </si>
  <si>
    <t>RING-SEAL,BNT, 5.740 ID,AISI 630SS NACE,MOS2 COATED</t>
  </si>
  <si>
    <t xml:space="preserve">O-RING, AS568A-112, 0.487 (NOM 1/2) ID, 0.103 (NOM 3/32) CS, MATERIAL PER VGS5.1010.1.1, NITRILE 
(NBR), 70 DURO A, API 6A, ISO 10423, API17D, PSL1-3 </t>
  </si>
  <si>
    <t xml:space="preserve">O-RING, AS568A-033, 1.989 (NOM 2) ID, 0.070 (NOM 1/16) CS, MATERIAL PER VGS5.1010.1.1, NITRILE 
(NBR), 70 DURO A, API 6A, ISO 10423, API17D, PSL1-3 </t>
  </si>
  <si>
    <t xml:space="preserve">O-RING, AS568A-339, 3.225 (NOM 3-1/4) ID, 0.210 (NOM 3/16) CS, MATERIAL PER VGS5.1010.1.1, ITRILE
(NBR), 70 DURO A, API 6A, ISO 10423, API17D, PSL1-3 </t>
  </si>
  <si>
    <t xml:space="preserve">O-RING, AS568A-258, 5.984 (NOM 6) ID, 0.139 (NOM  1/8) CS, MATERIAL PER VGS5.1010.1.1, NITRILE NBR), 70 DURO A, API 6A, ISO 10423, API17D, PSL1-3 </t>
  </si>
  <si>
    <t xml:space="preserve">O-RING, AS568A-333, 2.475 (NOM 2-1/2) ID, 0.210  (NOM 3/16) CS, MATERIAL PER VGS5.1010.1.1, NITRILE (NBR), 70 DURO A, API 6A, ISO 10423, API17D, PSL1-3 </t>
  </si>
  <si>
    <t xml:space="preserve">VALVE PART,SHEAR PIN,VG-300, 1-1/8 STEM, .250 OD,LOW ALLOY OR CS,YIELD STR(48,000-70,000),
ULT TENSILE (MIN. 65,000) </t>
  </si>
  <si>
    <t>VALVE PART,STEM,BUSHING,VG-300,FOR 1-1/8 STEM,   VIRGIN PEEK PER VGS 5.2053.1</t>
  </si>
  <si>
    <t>O-RING, AS568A-252, 5.234 (NOM 5-1/4) ID, 0.139 (NOM 1/8) CS, MATERIAL PER VGS5.1010.2.3, PEROXIDE CURED NITRILE, 90 DURO A, API 6A, API 17D, PSL1-3</t>
  </si>
  <si>
    <t>O-RING BACKUP,MOULDED, 252, 5.268 ID, 0.118 CS, BUNA-N,90 DURO, PER VGS5.1210.1.1</t>
  </si>
  <si>
    <t>PACKING PART, WEAR RING, ROD STYLE, 2.131 OD X .119/.122 CS X .750 LG, SLIDE RITE HT, SKIVE CUT</t>
  </si>
  <si>
    <t>ACTUATOR PART,CH-55,INDICATOR COVER PLATE, CS,FOR 5 1/8 VALVE.</t>
  </si>
  <si>
    <t>Q302306</t>
  </si>
  <si>
    <t>A130030-2</t>
  </si>
  <si>
    <t>29052-73</t>
  </si>
  <si>
    <t>201510-346</t>
  </si>
  <si>
    <t>29152-7</t>
  </si>
  <si>
    <t>29051-63</t>
  </si>
  <si>
    <t>29052-74</t>
  </si>
  <si>
    <t>201510-153</t>
  </si>
  <si>
    <t>A130853-4</t>
  </si>
  <si>
    <t>A133972-1</t>
  </si>
  <si>
    <t>H130952-14</t>
  </si>
  <si>
    <t>201510-140</t>
  </si>
  <si>
    <t>A133978-3</t>
  </si>
  <si>
    <t>H133408-5</t>
  </si>
  <si>
    <t>H130151-65</t>
  </si>
  <si>
    <t>H130941-4</t>
  </si>
  <si>
    <t>A133973-1</t>
  </si>
  <si>
    <t>H130839-6</t>
  </si>
  <si>
    <t>H130875-3</t>
  </si>
  <si>
    <t>201510-162</t>
  </si>
  <si>
    <t>H130836-9</t>
  </si>
  <si>
    <t>H222505-2</t>
  </si>
  <si>
    <t>H133401-10</t>
  </si>
  <si>
    <t>A930782-2</t>
  </si>
  <si>
    <t>VALVE PART,BACK-UP RING,SEAT- O RING,RYTON</t>
  </si>
  <si>
    <t>VALVE PART,VG,SEAT, 3.062/3.125, 5000/10000 PSI MWP,17-4PH,CARBIDE FACED,FLOATING</t>
  </si>
  <si>
    <t>O-RING,AS568A-346, 4.125 ID X 0.188 CS,TEFLON</t>
  </si>
  <si>
    <t>VALVE PART,VG,SPRING,ROUND WIRE,INCONEL 718</t>
  </si>
  <si>
    <t>VALVE PART,VG,GATE HYDRAULIC, 3.062/3.125, 5000/ 10000 PSI MWP,D23 TRIM,17.4 PH,CARBIDE COATED</t>
  </si>
  <si>
    <t>VALVE PART,VG,SEAT, 3.062/3.125, 5000/10000 PSI MWP,17-4PH,CARBIDE FACED,METALFLEX SEAL</t>
  </si>
  <si>
    <t>O-RING,AS568A-153, 3.500 ID X 0.094 CS,TEFLON</t>
  </si>
  <si>
    <t>GASKET,SEAL RING, 3.124, 5000 PSI MWP, 3.062, 10000 PSI MWP,SS,FOR VALVE BONNET</t>
  </si>
  <si>
    <t xml:space="preserve">VALVE PART,VG300,SEAT METALFLEX, 2 1/16 10000 PSI MWP,NACE,17-4PH,TUNGSTEN CARBIDE COATED </t>
  </si>
  <si>
    <t>O-RING,AS568A-140, 2.237 ID X 0.103 CS,TEFLON</t>
  </si>
  <si>
    <t>SPRING,WAVE,GAP TYPE, 2.640 OD X 2.240 ID X .302 FREE HEIGHT,ELGILOY NACE, RC 60 MAX, 4 WAVES (SMALLEY P/N 5669-05)</t>
  </si>
  <si>
    <t>VALVE PART,SEAT SEAL ASSY,SSV-Q, 1-13/16 15000 PSI MSP AND 2-1/16 10000 PSI MSP,VG-300,PER VGS9.12.4,PER API 14D</t>
  </si>
  <si>
    <t>RING-SEAL,BNT, 3.664 ID,630SS NACE,MOS2 CTD</t>
  </si>
  <si>
    <t>VALVE PART,VG-300,ADAPTER STEM MANUAL 1" STEM ADAPTER, FOR 12.750" BONNET FACE TO THRU BORE CENTRELINE DIMENSION. DIMENSION: A= 8.997 B= 9.579 (REF)</t>
  </si>
  <si>
    <t>VALVE PART,SEAT, 2-1/16 10000 PSI MSP, MODEL VG-300, NACE, 718, COBALT BASE 12 OVERLAY F/WLS.</t>
  </si>
  <si>
    <t>RING-SEAL,BNT, 7.818 ID,630SS NACE,MOS2 CTD</t>
  </si>
  <si>
    <t xml:space="preserve">VALVE PART,SEAT, 5-1/8 10000 PSI MSP, MODEL VG-300,630SS NACE,W/TUNGSTEN CARBIDE COATING </t>
  </si>
  <si>
    <t xml:space="preserve">VALVE PART,VG300,SEAT METALFLEX, 5.125, 10000 PSI MWP,NACE,17-4PH,TUNGSTEN CARBIDE COATED </t>
  </si>
  <si>
    <t>VALVE PART, GATE, MANUAL, 5-1/8 10000 PSI MSP MODEL VG-300, SLAB, 630SS NACE, CARBIDE COATED</t>
  </si>
  <si>
    <t>VALVE PART,DRIVE BUSHING,VG-300, 1-3/4-6 ACME-LH,MOD CENT THD,ALUMINIUM BRONZE NOTES: 1. MARK PART NO. H130875-3</t>
  </si>
  <si>
    <t>O-RING,TEFLON,#162, 5.750 ID, 0.103 CS,TFE (TEFLON), TOLERANCE PER AS-568A</t>
  </si>
  <si>
    <t xml:space="preserve">SPRING, WAVE, GAP TYPE, 5.950 OD X 5.300 ID X .326 FREE HEIGHT, ELGILOY, NACE (SMALLEY NUMBER 5669-15) </t>
  </si>
  <si>
    <t>VALVE PART,SEAT SEAL ASSY,SSV-Q, 5-1/8 10000 PSI MSP,VG-300,PER VGS9.12.4,PER API 14D.</t>
  </si>
  <si>
    <t xml:space="preserve">VALVE PART,GATE,MANUAL, 2-1/16 10000 PSI MSP MODEL VG-300,SLAB,630SS NACE CARBIDE COATED </t>
  </si>
  <si>
    <t>VALVE PART,GATE,MANUAL, 5-1/8 10000 PSI MSP, VG-300WLS,SLAB,ALLOY 718, COMPOSITE HARDFACING,COBALT BASE 6 OR 12 AT SHEARING EDGE, W/TUNGSTEN CARBIDE ON WEAR SURFACE</t>
  </si>
  <si>
    <t>VALVE PART, SEAT, 5-1/8 10000 PSI MSP, MODEL VG-300, NACE, 718, COBALT BASE 12 OVERLAY F/WLS SERVICE.</t>
  </si>
  <si>
    <t>VALVE PART, GATE, MANUAL, 2-1/16 10000 PSI MSP, MODEL VG-300, SLAB, ALLOY 718, NACE, CARBIDE COATED W/COBALT BASE NO.12 OVERLAY SHEAR BAND.</t>
  </si>
  <si>
    <t>2</t>
  </si>
  <si>
    <t>12</t>
  </si>
  <si>
    <t>1</t>
  </si>
  <si>
    <t>3</t>
  </si>
  <si>
    <t xml:space="preserve">DO NOT USE </t>
  </si>
  <si>
    <t>Q302317</t>
  </si>
  <si>
    <t xml:space="preserve">490781-2 </t>
  </si>
  <si>
    <t xml:space="preserve">S/RING 52 1E11 PTFE COATED </t>
  </si>
  <si>
    <t>SEAL GS M/GLAND 4.875 NOM PISTON DIA</t>
  </si>
  <si>
    <t xml:space="preserve">ORING,2-250,.139 CS X 4.984 ID </t>
  </si>
  <si>
    <t xml:space="preserve">STEM BRG/SEAL ASSY 3.0 TRIM </t>
  </si>
  <si>
    <t>£339.3</t>
  </si>
  <si>
    <t>£1055</t>
  </si>
  <si>
    <t>£32.32</t>
  </si>
  <si>
    <t>£4</t>
  </si>
  <si>
    <t>£471.57</t>
  </si>
  <si>
    <t>£288.38</t>
  </si>
  <si>
    <t>£692.11</t>
  </si>
  <si>
    <t>£1846.25</t>
  </si>
  <si>
    <t>£113.13</t>
  </si>
  <si>
    <t>£16.00</t>
  </si>
  <si>
    <t>£1163.14</t>
  </si>
  <si>
    <t>£678.60</t>
  </si>
  <si>
    <t>Q302335</t>
  </si>
  <si>
    <t>90268-1</t>
  </si>
  <si>
    <t>SET SCREW ASSEMBLY, TBG HD, 1-1/2 X 8-1/2 LG</t>
  </si>
  <si>
    <t>TUBING HEAD PART,GLAND,SET SCREW, 1-1/2</t>
  </si>
  <si>
    <t>Q302318</t>
  </si>
  <si>
    <t>DO NIOT USE</t>
  </si>
  <si>
    <t>CASING SPOOL UNIT, HL, 14, 21-1/4 5000 NT-2 BOX BOTTOM (THREADED COLLAR), 13-5/8 15000 NT-2 PIN TOP (DOWN RATED TO 10000), TWO 2-1/16 10000 6BX STUDDED OUTLETS WITH HP VR, 80K LA NACE, 223 AND 137 VG SEAL RINGS, ARR FOR HPMONITOR PORT, WITH 17.311 DEEP HL EXTREME SERVICE TOP BOWL</t>
  </si>
  <si>
    <t xml:space="preserve">CASING HANGER ASSY, FLUTED MANDREL, 13-1/2 X 10-3/4, 10-3/4 110.2 LB/FT VAM HP BOX BTM,
11-1/4 4-TPI STUB ACME (LH) PIN TOP, ARR FOR MS-1 SEAL, ALLOY 718 </t>
  </si>
  <si>
    <t xml:space="preserve">CASING BONNET,HL-CB,COMPESSION SET, 13-5/8 X 10-3/4, 15,000 PSI MSP, ARRANGED FOR NT-2
CONNECTOR, 75K LOW ALLOY NACE </t>
  </si>
  <si>
    <t>TUBING HEAD UNITISATION, 13-5/8 15M NT2 BOX BTM X 13-5/8 15M NT2 BOX TOP, C/W TWO 2-1/16 15M STUDDED OUTLETS W/VR PREP, FOUR OFF CONTROL PORTS 2 W/BLIND BODY, 400F MAX TEMP SERVICE</t>
  </si>
  <si>
    <t>H133702-10</t>
  </si>
  <si>
    <t xml:space="preserve">VALVE, GRAYLOC, 2-1/16, 15000 PSI MSP, VG-300,GRAYLOC E HUB ENDS, ONE END ARR/F GRAYLOC 31R X SIZE 20 THERMALOK SEAL SEATS, OPPOSITE END ARR/F GRAYLOC 20R SEAL SEAT, DD-1 TRIM </t>
  </si>
  <si>
    <t>A134115-2</t>
  </si>
  <si>
    <t xml:space="preserve">VALVE, GRAYLOC, 2-1/16 15000 PSI MSP, VG300FR, TYPE E20 RECESSED HUB ENDS, EE TRIM, W/ POWER BACKSEAT, C/W SIZE 20 VG-SEAL, INCONEL CLAD HUB SEAL AREAS, POCKETS AND BONNET SEAL AREA. TESTED PER API 6FC, RATED TO 15000 PSI AT 400 DEG F </t>
  </si>
  <si>
    <t>Q302332</t>
  </si>
  <si>
    <t>540"</t>
  </si>
  <si>
    <t>Q302338</t>
  </si>
  <si>
    <t>195000-18</t>
  </si>
  <si>
    <t xml:space="preserve">O-RING, AS568A-018, 0.739 (NOM 3/4) ID, 0.070 </t>
  </si>
  <si>
    <t>CONTROL LINE PART, STEM, C-73</t>
  </si>
  <si>
    <t>CONTROL LINE PART,PKG RING,  1.240 OD X  .858 ID X  .375 LG</t>
  </si>
  <si>
    <t>CONTROL LINE PART,PKG RING,  .565 OD X .376 ID X .280 LG,</t>
  </si>
  <si>
    <t>Q302314</t>
  </si>
  <si>
    <t>Q302324</t>
  </si>
  <si>
    <t>VALVE PART,GATE,REV ACTING,  5-1/8  5000 PSI MSP, VG-300S,SPLIT,630SS NACE,COBALT BASE OVERLAY, A/F WLS</t>
  </si>
  <si>
    <t>VALVE PART,SEAT,  5-1/8  6500 PSI MSP, VG-NS, F6NM SS NACE, COBALT BASE OVERLAY #12, A/F WLS</t>
  </si>
  <si>
    <t xml:space="preserve">GASKET,SEAL RING, 1.812, 10000 - 15000 PSI MWP  SS,FOR VALVE BONNET  </t>
  </si>
  <si>
    <t xml:space="preserve">GASKET,SEAL RING, 5.125, 5000 PSI MWP,SS, FOR VALVE BONNET      </t>
  </si>
  <si>
    <t>PACKING,STEM,CT,  1.500 OD X  1.000 ID X 1.00 LG, PER VGS 9.12.3</t>
  </si>
  <si>
    <t>PACKING,STEM,CT,SSV-Q 1.875 OD X  1.375 ID X 1.00 LG PER VGS 9.12.3,PER API 14D AND Q1</t>
  </si>
  <si>
    <t xml:space="preserve">PACKING,STEM,CT,SSV-Q,  2.625 OD X  2.125 ID X  1.00 LG,PER VGS 9.12.3,PER API 14D AND Q1  </t>
  </si>
  <si>
    <t>VALVE PART,SEAT SEAL ASSY,  1-13/16 10000 PSI MSP AND 2-1/16 5000 PSI MSP,VG-300,PER VGS9.12.4</t>
  </si>
  <si>
    <t xml:space="preserve">VALVE PART,SEAT SEAL ASSY,SSV-Q,  5-1/8  5000  PSI MSP,VG-300,PER VGS9.12.4   </t>
  </si>
  <si>
    <t>VALVE PART, GATE, REV ACTING, VG-300WLS SPLIT, 4-1/8 6500 PSI MSP, SPECIAL THICKNESS, F6NM NACE, CARBIDE COATED ON WEAR SURFACE, COBALT BASE 12 AT CUTTING EDGE FOR WIRELINE SHEARING</t>
  </si>
  <si>
    <t>VALVE PART, SEAT, VG-300WLS, 4-1/8 6500 PSI MSP, SPECIAL THICKNESS FOR SPLIT GATE DESIGN, F6NM NACE, COBALT BASE #12 OVERLAY.</t>
  </si>
  <si>
    <t xml:space="preserve">GASKET,SEAL RING, 1.812, 10000 - 15000 PSI MWP SS,FOR VALVE BONNET    </t>
  </si>
  <si>
    <t>PACKING,STEM,CT 1.750 OD X  1.250 ID X  1.00 LG, PER VGS 9.12.3</t>
  </si>
  <si>
    <t xml:space="preserve">PACKING,STEM,CT,SSV-Q,  2.375 OD X  1.875 ID X  1.00 LG,PER VGS 9.12.3,PER API 14D AND Q1.  </t>
  </si>
  <si>
    <t xml:space="preserve">VALVE PART,SEAT SEAL ASSY,SSV-Q,  4-1/16  5000 PSI MSP,VG-300,PER VGS9.12.4,PER API 14D    </t>
  </si>
  <si>
    <t>VALVE PART,GRAYGATE,GATE,REV ACTING,  4-3/16  3/5M,D,A182 F6NM W/STELLITE OVERLAY,FOR TRBC &amp; WLS</t>
  </si>
  <si>
    <t>VALVE PART,GRAYGATE,SEAT ASSY,  4-3/16  3/5M,D, A182 F6NM NACE W/STELLITE OVERLAY,FOR TRBC &amp; WLS</t>
  </si>
  <si>
    <t>RING-SEAL,BNT,  6.438 ID, ,AISI 630,PTFE CTD</t>
  </si>
  <si>
    <t>PACKING PART,AMI,  2.000 OD X 1.375 ID X 1.186 LG, F/AMINE INHIBITOR SERVICE,FOR 350 DEG F AT 20000  PSI SVC.</t>
  </si>
  <si>
    <t>PACKING PART,AMI,  2.500 OD X 1.875 ID X 1.250 LG,F/AMINE INHIBITOR SERVICE</t>
  </si>
  <si>
    <t xml:space="preserve">ZABD, GRAYGATE SEAT,ASSY, ,  4-3/16  5M,C,AISI 410 SS  W/STELLITE OVERLAY,FOR WIRELINE CUTTING                                            </t>
  </si>
  <si>
    <t>RING-SEAL,BNT,  5.188 ID, ,AISI 630 PTFE CTD</t>
  </si>
  <si>
    <t>PACKING PART,AMI,  1.750 OD X 1.125 ID X 1.227 LG,F/AMINE INHIBITOR SERVICE,FOR 350 DEG F AT 20000  PSI SVC</t>
  </si>
  <si>
    <t>PACKING,STEM,CT,  2.000 OD X  1.500 ID X 1.00 LG, PER VGS 9.12.3</t>
  </si>
  <si>
    <t>Q302339</t>
  </si>
  <si>
    <t>Q302331</t>
  </si>
  <si>
    <t xml:space="preserve">GRAYLOC CLAMP,2PC 4BOLT, SS, , TYPE III LA, WITH EYE BOLT HOLES TAP PER S-702    </t>
  </si>
  <si>
    <t xml:space="preserve">STUD/TWO NUTS, ALL THREAD, 2.250-8UNR-2A, 24 LG, </t>
  </si>
  <si>
    <t>CLAMP PART,GRAYLOC ACCY,SEALS,ANTI-CORROSION, ,FOR SIZE S GRAYLOC CLAMPS</t>
  </si>
  <si>
    <t xml:space="preserve">INJECTION FITTING,HP BLEEDER PLUG AND GLAND ASSEMBLY, 1-5/8-8UN-2A, 1-1/8-12UNF-2A GSP 
20000 PSI MSP HP SEALANT FITTING,AISI 316SS ANNEALED NACE ,FOR WET AND GAS SERVICE </t>
  </si>
  <si>
    <t>CONTROL LINE PART, CONNECTOR ASSY, 1/4, ARRANGED FOR CONTINUOUS CONTROL LINE,
INCONEL 718</t>
  </si>
  <si>
    <t>201182-75</t>
  </si>
  <si>
    <t>ADAPTER, .562 H/P MALE (M562C) X .375 M/P FEMALE (SF375CX), 20000 PSI MWP, 316 STAINLESS STEEL</t>
  </si>
  <si>
    <t>200772-5</t>
  </si>
  <si>
    <t>PLUG, .375 M/P, 20000 PSI, 316 STAINLESS STEEL</t>
  </si>
  <si>
    <t>R102668-2</t>
  </si>
  <si>
    <t xml:space="preserve">CONTROL LINE PART,BODY,BLANK,15M,ARR FOR NO 14 VG-SEAL SEAL RING AND FITTING CLEARANCE,LA NACE </t>
  </si>
  <si>
    <t>A301046-451</t>
  </si>
  <si>
    <t xml:space="preserve">SCREW,CAP,SOC. HEAD, 0.625 -11UNRC-3A X 3.750 LG, ASTM A320 GR.L7, PHOSPHATE AND XYLAN COAT 1070 (GREEN) PER VGS6.3.1.3.1 (HARDNESS RESTRICTION 34HRC MAX.) FULL CERTIFICATION AND TRACEABILITY REQUIRED </t>
  </si>
  <si>
    <t xml:space="preserve">MISCELLANEOUS,RELEASE VALVE, , ,FOR 1-1/8 BLEEDER VALVE,K-500 MONEL </t>
  </si>
  <si>
    <t>Mod</t>
  </si>
  <si>
    <t>Q302131/2</t>
  </si>
  <si>
    <t>PACKING PART, WEAR RING, ROD STYLE, 2.381 OD X .119/.122 CS X .750 LG, SLIDE RITE HT, SKIVE CUT</t>
  </si>
  <si>
    <t>O-RING, AS568A-234, 2.984 (NOM 3) ID, 0.139 (NOM 1/8) CS, MATERIAL PER VGS5.1010.1.1, NITRILE (NBR),70 DURO A, API 6A, ISO 10423, API17D, PSL1-3</t>
  </si>
  <si>
    <t>O-RING, AS568A-333, 2.475 (NOM 2-1/2) ID, 0.210 (NOM 3/16) CS, MATERIAL PER VGS5.1010.1.1, NITRILE(NBR), 70 DURO A, API 6A, ISO 10423, API17D, PSL1-3</t>
  </si>
  <si>
    <t>PACKING SET, 2.000 OD X 1.375 ID, C/W FLAT BACK PRESSURE RING AND PRESSURE RINGS, INCLUDING RYTON WASHER AND TEFLON SPACER</t>
  </si>
  <si>
    <t>Q302312</t>
  </si>
  <si>
    <t>A304928-1</t>
  </si>
  <si>
    <t xml:space="preserve">TREE, SURFACE, 2-1-2, VG-300/2200/2200T-TS, 5-1/8, 5000 PSI MSP, 13-5/8 10M NT-2 BOX A/F VG-137 SEAL,VG-52T0270 SEAL AND 7-5/8 CWC-BT SEAL BTM X 5-1/8 5M QU-HS TREE CAP TOP, 5-1/8 5M 2200T-TS MANUAL LOWER MASTER, 5-1/8 5M VG-300 W/CHA-48WLC/600 HYDRAULIC ACTUATOR UPPER MASTER, 5-1/8 5M 2200T-TSMANUAL SWAB, 5-1/8 5M 2200 W/RA-4-18-B12 HYDRAULIC ACTUATOR PRODUCTION WING, 5-1/8 X 2-1/16 5M 90 DEG ELBOW, 2-1/16 5M 2200T-TS MANUAL KILL WING, PRESSURE MONITOR BLOCK W/DUAL THERMALOK T-20 AND VG-7R1750 SEAL </t>
  </si>
  <si>
    <t>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MIN QTY ORDER 5</t>
  </si>
  <si>
    <t xml:space="preserve">TBE </t>
  </si>
  <si>
    <t>Blind Valve bonnet, 6-3/8" 10,000psi Model D Valve INCLUDES GREASE FITTING H300431-3</t>
  </si>
  <si>
    <t>excluded the eng</t>
  </si>
  <si>
    <t>Q302343</t>
  </si>
  <si>
    <t>O-RING,MOLDED (2-234),2.984 ID,0.139 CS,NITRILE,70DURO,</t>
  </si>
  <si>
    <t>CLAMPLOK SEAL RING SIZE 062 MATERIAL INCONEL 718 COPPER PLT</t>
  </si>
  <si>
    <t xml:space="preserve">`O' RING 2-157 0.103 CSX4.487 ID </t>
  </si>
  <si>
    <t xml:space="preserve">SEAL PE F/GLAND 4.25 NOM ROD DIA, </t>
  </si>
  <si>
    <t>O-RING, 4.739 ID, 0.070 CS, SHORE NITRILE, 70 DURO,</t>
  </si>
  <si>
    <t>CHOKE PART,SEAL,WIPER,2.875 ROD DIA,NITRILE,70 DURO,</t>
  </si>
  <si>
    <t>MICROMETER BARREL, MOS, S4, 3.50 TRIM, 316SS, MARKED PERCENTAGE STEM</t>
  </si>
  <si>
    <t xml:space="preserve">CHOKE WEATHERSEAL 3.5 TRIM (MICROMETER BARREL)  </t>
  </si>
  <si>
    <t>SEAL GS M/GLAND 5.625 NOMINAL PISTON DIAMETER         MINIMUM QUANTITY 5 OFF</t>
  </si>
  <si>
    <t>Q302305</t>
  </si>
  <si>
    <t>H130931-5</t>
  </si>
  <si>
    <t>A300067-121</t>
  </si>
  <si>
    <t>A134067-1</t>
  </si>
  <si>
    <t>H134384-3</t>
  </si>
  <si>
    <t>H300551-2</t>
  </si>
  <si>
    <t>A133896-1</t>
  </si>
  <si>
    <t>H133310-4</t>
  </si>
  <si>
    <t>H134379-1</t>
  </si>
  <si>
    <t xml:space="preserve">VALVE PART,GATE,MANUAL, 6-3/8 5000 PSI MSP MODEL VG-300,SLAB,120K INCONEL 718 NACE,CARBIDE COATED </t>
  </si>
  <si>
    <t>O-RING, AS568A-345, 3.975 (NOM 4) ID, 0.210 (NOM 3/16)</t>
  </si>
  <si>
    <t>RING-SEAL,BNT, 8.585 ID,630SS NACE,MOS2 COATED </t>
  </si>
  <si>
    <t>SPRING, WAVE, CREST-TO-CREST</t>
  </si>
  <si>
    <t xml:space="preserve">STUD W/ONE NUT, TAP END,PER VGS2.4.13, 1.500-8UNR-2A X 1.500-8UNR-3A, 9.750 LG, STUD MATERIAL PER ASTM A193 GR B7, NUT MATERIAL PER ASTM A194 GR 2H, </t>
  </si>
  <si>
    <t>CAP SCREW, SOCKET HEAD (1960 SERIES),.500-13UNRC-3A X 0.875 LG,MATL PER=ASTM A574,COAT PER=PLAIN - NOT COATED </t>
  </si>
  <si>
    <t>VALVE PART,BONNET CAP,VG-300FR,FOR 1-3/8 STEM,</t>
  </si>
  <si>
    <t>VALVE PART,BEARING SPACER,VG-300</t>
  </si>
  <si>
    <t xml:space="preserve">MISCELLANEOUS,VALVE PART,MOUNTING BRACKET, </t>
  </si>
  <si>
    <t>VALVE PART,PACKING GLAND,VG-300FRRA</t>
  </si>
  <si>
    <t>VALVE PART,DRIVE BUSHING,VG-300FR, 1-3/8 -6 ACME-LH MOD CENT THD,</t>
  </si>
  <si>
    <t>WASHER,FLAT,MILD STEEL, , 3.375 OD X 1.875 ID X .030 THICK </t>
  </si>
  <si>
    <t>WASHER, FLAT, MILD STEEL, 3.000 OD X 1.500 ID X .060 THICK </t>
  </si>
  <si>
    <t>MISCELLANEOUS,VALVE PART,ADAPTER BUSHING</t>
  </si>
  <si>
    <t xml:space="preserve">VALVE PART,BONNET,MANUAL, 6-3/8 6500 PSI MSP, </t>
  </si>
  <si>
    <t>VALVE PART,EUTECTIC GLAND,VG-300FR, A/F 1-3/8 STEM,60K LOW ALLOY</t>
  </si>
  <si>
    <t>VALVE PART,EUTECTIC, 3.415 OD X 2.262 ID X .188 LG,</t>
  </si>
  <si>
    <t xml:space="preserve">GREASE FITTING, GSP, 3/4 LP, 316SS NACE, </t>
  </si>
  <si>
    <t>£11278.75</t>
  </si>
  <si>
    <t>With paint £12028.75</t>
  </si>
  <si>
    <t>paint cost £450</t>
  </si>
  <si>
    <t>D130169-1</t>
  </si>
  <si>
    <t>VALVE PART, GRAYGATE, BONNET ASSY, ACTUATOR, 4-3/16 5M, D, D TRIM, ARR FOR CRA AND CH-55.</t>
  </si>
  <si>
    <t>A134008-11</t>
  </si>
  <si>
    <t>ACTUATOR, HYDRAULIC, CH-55, F/4.187 6.5M VG-300 VALVE, CYL PRESSURE 6000 PSI MWP </t>
  </si>
  <si>
    <t>VALVE PART,GRAYGATE,GATE,REV ACTING, 4-3/16 3/5M,D,A182 F6NM W/STELLITE OVERLAY,FOR TRBC &amp; WLS. APPLYING STELLITE PER TO IOWP 197.</t>
  </si>
  <si>
    <t xml:space="preserve">ZABD, GRAYGATE SEAT,ASSY, ,  4-3/16  5M,C,AISI 410 SS  W/STELLITE OVERLAY,FOR WIRELINE CUTTING  PROPOSED TO USE F6NM IN LIEU OF THE 410 SS AND STELLITE OVERLAY USING IOWP 197.  EXCLUDES THE SUPPLY OF THE 'SKIRT                   </t>
  </si>
  <si>
    <t>VALVE PART,GRAYGATE,SEAT ASSY, 4-3/16 3/5M,D, A182 F6NM NACE W/STELLITE OVERLAY,FOR TRBC &amp; WLS   APPLYING  STELLITE PER TO IOWP 197.</t>
  </si>
  <si>
    <t>RING-SEAL,BNT, 6.438 ID, ,AISI 630,PTFE CTD</t>
  </si>
  <si>
    <t xml:space="preserve">STUD W/ONE NUT, TAP END,PER VGS2.4.13, 1.250-8UNR-2A X 1.250-8UNR-2A, 6.750 LG, STUD MATERIAL PER ASTM A193 GRB7M, NUT MATERIAL PER ASTM A194 GR2HM, COATING PER VGS6.2.4                                  WILL USE AN ALTERNTIVE COATING         </t>
  </si>
  <si>
    <t>Piece parts with assembly and paint</t>
  </si>
  <si>
    <t>with paint</t>
  </si>
  <si>
    <t xml:space="preserve">new </t>
  </si>
  <si>
    <t>A132057-2</t>
  </si>
  <si>
    <t>VALVE PART, ACTUATOR BONNET, D, 4.188, 5M, 60K LA W/CRA, ARR FOR CH-55</t>
  </si>
  <si>
    <t>VALVE PART, GRAYGATE, STEM, ACTUATOR, 4-3/16-3/5M, D, AISI 630SS NACE, ARR FOR CH-55 ACTUATOR.</t>
  </si>
  <si>
    <t>PACKING PART,AMI, 2.500 OD X 1.875 ID X 1.250 LG,F/AMINE INHIBITOR SERVICE </t>
  </si>
  <si>
    <t>INJECTION FITTING,STYLE D, ,1/8 LP CONN,K500</t>
  </si>
  <si>
    <t>VALVE PART,GRAYGATE,PKG GLAND, 4-3/16 3/5M,FOR</t>
  </si>
  <si>
    <t xml:space="preserve">O-RING, AS568A-257, 5.859 (NOM 5-7/8) ID, 0.139 </t>
  </si>
  <si>
    <t>without paint</t>
  </si>
  <si>
    <t>£29650.25</t>
  </si>
  <si>
    <t>Q302351</t>
  </si>
  <si>
    <t>VALVE PURCHASE, CHECK, .500  FNPT  INLET X  .500  FNPT OUTLET, 5 PSI CRACKING PRESSURE, STAINLESS STEEL</t>
  </si>
  <si>
    <t>£110.25</t>
  </si>
  <si>
    <t>£288.75</t>
  </si>
  <si>
    <t>Q302361</t>
  </si>
  <si>
    <t>A71747-1</t>
  </si>
  <si>
    <t>BOWL PROTECTOR,W, 13-5/8 CWC,LA, C/W RETENTION RING, L-SLOT RUNNING AND RETRIEVAL 
PROFILE AND TRASH SEALS,PRIMARY,RETENTION CAPACITY 10000 LBS</t>
  </si>
  <si>
    <t>SCREW,CAP,SOC. HEAD, 0.375 -16UNC-3A X 0.875 LG, ASTM A320 GR.L7, PHOSPHATE AND XYLAN COAT 1070 (GREEN) PER VGS 6.3.1.3.1</t>
  </si>
  <si>
    <t>SCREW,CAP,SOC. HEAD, 0.500 -13UNC-3A X 1.000 LG, ASTM A320 GR.L7, PHOSPHATE AND XYLAN COAT 1070 (GREEN) PER VGS 6.3.1.3.1</t>
  </si>
  <si>
    <t>Q302328</t>
  </si>
  <si>
    <t>A109910-1</t>
  </si>
  <si>
    <t>TOOL-SWE, SERVICE TOOL, HANDLING, 2-1/16 15M ANNULUS UPGRADE INSTALLATION</t>
  </si>
  <si>
    <t>Q302336</t>
  </si>
  <si>
    <t>480216-2</t>
  </si>
  <si>
    <t>481528</t>
  </si>
  <si>
    <t>480140</t>
  </si>
  <si>
    <t xml:space="preserve">SEAT ASSY 4" TRIM </t>
  </si>
  <si>
    <t>CHK F/CAGE 4.0</t>
  </si>
  <si>
    <t xml:space="preserve">CHOKE STEM AND TIP ASSY 4.0 TRIM SVO S6 </t>
  </si>
  <si>
    <t xml:space="preserve">S/RING 72 1E2 PTFE COATED </t>
  </si>
  <si>
    <t xml:space="preserve">SEAL GS M/GLAND 6.500 PISTON DIA </t>
  </si>
  <si>
    <t xml:space="preserve">'O'RING 2-161 0.103 CS X 5.487 I.D </t>
  </si>
  <si>
    <t>CHOKE DOWNSTREAM SLEEVE 4.0 TRIM</t>
  </si>
  <si>
    <t>'O' RING 2-259 0.139 CS X 6.234 I/D</t>
  </si>
  <si>
    <t xml:space="preserve">STEM SEAL SET (4 AND 4.5 ) CHK  REPLACES   481526, 481434, 481537 and 481538                                                                </t>
  </si>
  <si>
    <t>Q302089/1</t>
  </si>
  <si>
    <t xml:space="preserve">CHOKE STEM AND TIP ASSY 2.0 TRIM MOS-HC S4 </t>
  </si>
  <si>
    <t xml:space="preserve">CHOKE SEAT ASSY 2.0 TRIM </t>
  </si>
  <si>
    <t xml:space="preserve">SEAL,GS,M/GLAND,3.500 NOM PISTON DIA SEAL TO FIT-  0 - 3000 PSI WORKING PRESSURE 0 - 250 DEG F 
WORKING TEMPERATURE CYLINDER ID 3.504/3.500  PISTON OD EQUAL 3.498/3.49 GROOVE DIA. EQUAL 
3.125/3.121 GROOVE WIDTH EQUAL 0.295/0.285 MATERIAL - VITON 90 DURO PER MS-522-05 
REF. ARAFCO PN SP1659 REF. ACCUSEAL NO. 0970-02-9125-02 </t>
  </si>
  <si>
    <t xml:space="preserve">HIGH CONSUMPTION CHOKE RETAINING RING 1.5 - 3.5 TRIM DRAWING NO 480497 REV </t>
  </si>
  <si>
    <t xml:space="preserve">CHK BK/UP RG CHOKE BACK UP RING 1.5 - 3.5 TRIM DRAWING NO 480498 REV </t>
  </si>
  <si>
    <t>CHOKE PART,SEAL,WIPER,2.875 ROD DIA,NITRILE,70 DURO,WSM287318-002,SQS-011</t>
  </si>
  <si>
    <t xml:space="preserve">CHOKE DOWNSTREAM SLEEVE 2.0 TRIM </t>
  </si>
  <si>
    <t>SPR SEAL PE F/GL 2.750 NOM ROD DIA  VALVE PRESSURE BALANCED STEM SEAT CLOSURE  SEAL. 
STEM SUPPORT. FEMALE GLAND, LINEAR STROKING STEM. OPEN GROOVE SEAL POCKET FAT 
HYDROTEST:15000 PSI (MAX) FAT SEAT TEST:10000 PSI (MAX) IN SERVICE:6000 PSI (NORM) 
HELICAL SPRING PE SEAL STANDARD LIP PROFILE. C/W SCARFED BACK-UP RING. JACKET MATL:25
PERCENT CARBON/ GRAPHITE FILLED PTFE. SPRING MATL:ELGILOY (NACE MR-01-75) SCARFED BACK-UP RING MATL: VIRGIN PEEK. 
MIN ORDER QTY 2</t>
  </si>
  <si>
    <t>SEAL PE F/GLAND 2.750 NOM ROD DIA VALVE PRESSURE BALANCED STEM BACK PRESSURE SEAL.
FEMALE GLAND, LINEAR STROKING STEM. CLOSED GROOVE SEAL POCKET. FAT HYDROTEST:15000
PSI (MAX) IN SERVICE:2000 PSI (NORM) HELICAL SPRING PE SEAL. SCRAPER PROFILED ID LIP. 
C/W SCARFED BACK UP RING. JACKET MATL:GRAPHITE FILLED PTFE (FLEXIBILITY) SPRING MATL:ELGILOY (NACE MR-01-75) SCARFED BACK UP RING: VIRGIN PEEK DRAWING NO 484618 REV SQS011                      REPLACES PN 484685
MIN ORDER QTY 2</t>
  </si>
  <si>
    <t>SEAL PE F/GLAND 1.12 5 NOM ROD DIA DRAWING NO 480493 REV PTFE/GLASS/MOS,INC/S SQS-011 
MIN ORDER QTY 3</t>
  </si>
  <si>
    <t>SEAL PE F/GLAND 1.125 NOM ROD DIA  DRAWING NO 480492 REV PTFE/GLASS/MOS, INC/S SQS-011 
MIN ORDER QTY 2</t>
  </si>
  <si>
    <t>CHECK VALVE 0.5LP 10M MAX MATL ALLOY 718
REPLACES PN. 480243</t>
  </si>
  <si>
    <t>£0.4</t>
  </si>
  <si>
    <t>£48.73</t>
  </si>
  <si>
    <t>£164.17</t>
  </si>
  <si>
    <t>£150.73</t>
  </si>
  <si>
    <t>£71.97</t>
  </si>
  <si>
    <t>£105.37</t>
  </si>
  <si>
    <t>£110.38</t>
  </si>
  <si>
    <t>£0.5</t>
  </si>
  <si>
    <t>£1450.00</t>
  </si>
  <si>
    <t>£515.00</t>
  </si>
  <si>
    <t>£10.00</t>
  </si>
  <si>
    <t>£90.00</t>
  </si>
  <si>
    <t>£960.00</t>
  </si>
  <si>
    <t>£325.00</t>
  </si>
  <si>
    <t>£725.00</t>
  </si>
  <si>
    <t>£1049.00</t>
  </si>
  <si>
    <t>£2398.00</t>
  </si>
  <si>
    <t>£6347.71</t>
  </si>
  <si>
    <t>£2790.00</t>
  </si>
  <si>
    <t>£2188.57</t>
  </si>
  <si>
    <t>£93.83</t>
  </si>
  <si>
    <t>£585.36</t>
  </si>
  <si>
    <t>£56.61</t>
  </si>
  <si>
    <t>£615.29</t>
  </si>
  <si>
    <t>£1471.43</t>
  </si>
  <si>
    <t>£4350.00</t>
  </si>
  <si>
    <t>A72109-1 REF</t>
  </si>
  <si>
    <t>TOOL-SWE, TUBING HGR, RUNNING &amp; RETRIEVAL, COMM COLLAR, 5.500, 7.000-4 STUB ACME LH BOX UP X 7.250-4 STUB ACME RH BOX DOWN, ARR FOR FOUR CONTROL LINES</t>
  </si>
  <si>
    <t>Q302366</t>
  </si>
  <si>
    <t>VALVE PART,SHEAR PIN,VG-300,  1-1/8 STEM,.250 OD,LOW ALLOY OR CS,YIELD STR(48,000-70,000),ULT TENSILE (MIN. 65,000)</t>
  </si>
  <si>
    <t>£32.25</t>
  </si>
  <si>
    <t>£87.00</t>
  </si>
  <si>
    <t>A90501-1</t>
  </si>
  <si>
    <t>72108  </t>
  </si>
  <si>
    <t>GRAYLOC SEAL RING, 112, CS,CAD PLT</t>
  </si>
  <si>
    <t>GRAYLOC CLAMP,2PC 4BOLT,  12M,709M40 PER GSM016, W/IMPACTS @-46 DEG.C                                         49517G INACTIVE PART USE A90501-1</t>
  </si>
  <si>
    <t>STUD W/TWO SPH NUTS, ALL THREAD,PER VGS2.4.11, 1.750-8UNR-2A X 16.000 LG, STUD MATERIAL PER ASTM A193 GR B7, NUT MATERIAL PER ASTM A194 GR 2, COATING PER VGS6.2.12.3, ASTM B633                                  70876 INACTIVE PART USE 69033</t>
  </si>
  <si>
    <t>GRAYLOC OTHER,SEALS,ANTI-CORROSION, ,FOR SIZE M GRAYLOC   CLAMPS</t>
  </si>
  <si>
    <t>STUD/TWO NUTS, ALL THREAD, 2.250-8UNR-2A, 24 LG, STUD MATERIAL:A193-B7, NUT MATERIAL:A194-GR2(SPH FACE), COATING:PER ASTM B633</t>
  </si>
  <si>
    <t xml:space="preserve">GRAYLOC SEAL RING, 137, CS,MOS2 W/GRAPHITE CTD.                                                                                          50722G REPLACED BY 50606G, </t>
  </si>
  <si>
    <t>CLAMP PART,GRAYLOC ACCY,SEALS,ANTI-CORROSION, FOR SIZE S GRAYLOC  CLAMPS</t>
  </si>
  <si>
    <t>Q302350</t>
  </si>
  <si>
    <t xml:space="preserve">Q302301 </t>
  </si>
  <si>
    <t>SB7M-T-064</t>
  </si>
  <si>
    <t>S082-008</t>
  </si>
  <si>
    <t>FACE SEAL,HELICAL SPRG,4.58 ID X .185 BASE THK X .210 RADIAL WIDTH,20M SERVICE,VIRGIN PEEK SHELL, ELGILOY SPRING .139 OD X .060 WIDE X .005 THK</t>
  </si>
  <si>
    <t>BNT GASKET,2200,4-1/16 10M 410SS</t>
  </si>
  <si>
    <t xml:space="preserve">PKG,STEM,2200,2-1/4 OD X 1-1/2 ID,2/15M, </t>
  </si>
  <si>
    <t>STUD,PAD,PLT,1-3/8-8 X 6.50,A193-GR B7M</t>
  </si>
  <si>
    <t>NUT, HEX, HVY, 1.375-8UN-2B, ASTM A194 GR 2HM, ZINC PLATED</t>
  </si>
  <si>
    <t>SEAL,SBL,5-1/8 OD 17-4PH SS</t>
  </si>
  <si>
    <t>STEM,2200,4-1/16 10M MODIFIED 1-1/4 5 ACME LH INCONEL 718 PSL3 XYLAN -75F   371575 REPLACED BY 371576 To bring the valve in line with a EE-20 trim</t>
  </si>
  <si>
    <t>GATE,2200T,4-1/16 10M TS 410SS HFTC PSL3    371555 REPLACED BY 371556 To bring the valve in line with a EE-20 trim</t>
  </si>
  <si>
    <t>SEAT,2200,4-1/16 10M 410SS HFTC PSL3,NO 1   322834 REPLACED BY 304513 To bring the valve in line with a EE-20 trim</t>
  </si>
  <si>
    <t>£49.48</t>
  </si>
  <si>
    <t>£469.95</t>
  </si>
  <si>
    <t>£38.6</t>
  </si>
  <si>
    <t>£366.49</t>
  </si>
  <si>
    <t>£375.43</t>
  </si>
  <si>
    <t>£85.85</t>
  </si>
  <si>
    <t>£6.35</t>
  </si>
  <si>
    <t>£30.30</t>
  </si>
  <si>
    <t>£4.90</t>
  </si>
  <si>
    <t>£613.00</t>
  </si>
  <si>
    <t>£178.14</t>
  </si>
  <si>
    <t>£986.90</t>
  </si>
  <si>
    <t>£139.96</t>
  </si>
  <si>
    <t>£842.93</t>
  </si>
  <si>
    <t>£901.03</t>
  </si>
  <si>
    <t>£309.06</t>
  </si>
  <si>
    <t>£95.46</t>
  </si>
  <si>
    <t>£25.92</t>
  </si>
  <si>
    <t>£23.00</t>
  </si>
  <si>
    <t>£1287.30</t>
  </si>
  <si>
    <t xml:space="preserve">Q302329 </t>
  </si>
  <si>
    <t>C1290285-1</t>
  </si>
  <si>
    <t>SET SCREW,TBG HD, 1- 1/4 X 7 LG, ,    A90265G INACTIVE PART USE C1290285-1</t>
  </si>
  <si>
    <t>£28.9</t>
  </si>
  <si>
    <t>£254.01</t>
  </si>
  <si>
    <t>LOCKDOWN SCREW,TBG HD,  1- 1/4 X  7 LG, ,</t>
  </si>
  <si>
    <t>TUBING HEAD PART,GLAND,SET SCREW,  1-1/4,</t>
  </si>
  <si>
    <t xml:space="preserve">PACKING,TBG HD SET SCREW, ,FOR 1-1/4 SET SCREW,   FLEXIBLE GRAPHITE C/W TWO LA NON-EXTRUSION RING </t>
  </si>
  <si>
    <t>RING-JUNK,TBG HD,  1- 1/4 X   3/16</t>
  </si>
  <si>
    <t>RING-JUNK,TBG HD,  1- 1/4 X 1/2</t>
  </si>
  <si>
    <t>£9.312</t>
  </si>
  <si>
    <t>£5.748</t>
  </si>
  <si>
    <t>£14.628</t>
  </si>
  <si>
    <t>£1.98</t>
  </si>
  <si>
    <t>£1.032</t>
  </si>
  <si>
    <t>Costs from Monterrey for assembly</t>
  </si>
  <si>
    <t>51233N</t>
  </si>
  <si>
    <t>H139000-436</t>
  </si>
  <si>
    <t>H139000-69</t>
  </si>
  <si>
    <t>H300220-36</t>
  </si>
  <si>
    <t>A301077-520</t>
  </si>
  <si>
    <t>   195000-454</t>
  </si>
  <si>
    <t>195000-463</t>
  </si>
  <si>
    <t>199868-78</t>
  </si>
  <si>
    <t>H301182-20</t>
  </si>
  <si>
    <t>195000-441</t>
  </si>
  <si>
    <t>134-30271</t>
  </si>
  <si>
    <t>131-30008</t>
  </si>
  <si>
    <t>300012PC</t>
  </si>
  <si>
    <t>H137287-8</t>
  </si>
  <si>
    <t>Q302357</t>
  </si>
  <si>
    <t>GRAYLOC SEAL RING, 11, AISI 630 NACE,PTFE CTD</t>
  </si>
  <si>
    <t>VG-SEAL RING, 42, 105K 17-4PH NACE, PTFE CTD</t>
  </si>
  <si>
    <t>VG-SEAL RING,  20, LOW STRENGTH, 316SS, PTFE CTD</t>
  </si>
  <si>
    <t>RING GASKET,API R-39,OVAL,316SS</t>
  </si>
  <si>
    <t>RING GASKET,API R-24,OVAL,316SS,</t>
  </si>
  <si>
    <t>CAP SCREW, HEX HEAD, 1.250-8UNR-2A X 4.500 LG, MATL PER=ASTM A320 GR L7,</t>
  </si>
  <si>
    <t>SHOULDER SCREW, SOCKET HEAD</t>
  </si>
  <si>
    <t xml:space="preserve">SPRING, DIE      D-41 </t>
  </si>
  <si>
    <t>SEAL, SQUARE SECTION, 12.750 OD X 11.750 ID X .500THK, BUNA-N, 70 DURO</t>
  </si>
  <si>
    <t xml:space="preserve">PLUG,BULL,    3/8 LP X 2 LG,CS,FOR API CH-75 </t>
  </si>
  <si>
    <t>O-RING, AS568A-455, 12.975 (NOM 13) ID, 0.275 (NOM1/4) CS,</t>
  </si>
  <si>
    <t>O-RING, AS568A-454, 12.475 (NOM 12-1/2) ID, 0.275 (NOM 1/4) CS,</t>
  </si>
  <si>
    <t xml:space="preserve">SEAL,T,PISTON, SEE DRG. 780423 FOR DIMENSIONS,    VITON GF   </t>
  </si>
  <si>
    <t>O-RING, AS568A-463, 16.955 (NOM 17) ID, 0.275 (NOM1/4) CS,</t>
  </si>
  <si>
    <t>SCREW,SET,SOCKET,  .250-20 X   .750 LG,UNRC-3A,   CONE PT,LOCWEL,ASTM F912</t>
  </si>
  <si>
    <t>CONNECTOR-HYDR,MALE, 1/4 OD TUBE BY 1/4 NPT,</t>
  </si>
  <si>
    <t>CAP SCREW, LOW SOCKET HEAD, .313-18UNRC-3A X 0.625LG,</t>
  </si>
  <si>
    <t xml:space="preserve">O-RING, AS568A-436, 5.850 (NOM 5-7/8) ID, 0.275 (NOM 1/4) CS, </t>
  </si>
  <si>
    <t>O-RING, AS568A-441, 6.975 (NOM 7) ID, 0.275 (NOM 1/4) CS,</t>
  </si>
  <si>
    <t>SEAL, PISTON T, 11.500 OD, 11.000 ID, 0.250 CS,V4208 VITON / TEFLON BACK-UP RINGS.</t>
  </si>
  <si>
    <t>O-RING,SPECIAL,9.667 ID,0.275 CS,MOULDED,</t>
  </si>
  <si>
    <t xml:space="preserve">ADAPTOR 1/4 IN NPT X 6 JIC  </t>
  </si>
  <si>
    <t>CAP SCREW, SOCKET HEAD (1960 SERIES), .750-10UNRC-3A X 1.750 LG,</t>
  </si>
  <si>
    <t>CAP JIC6 316 ST/STL</t>
  </si>
  <si>
    <t>SCREW,MACHINE,FLAT HEAD,082,SLOT,  .375-16 X  .750 LG,UNRC-2A,</t>
  </si>
  <si>
    <t>PIN,0.498/.496 DIA X 2.70 LG,</t>
  </si>
  <si>
    <t>CONNECTOR-HYDR, MALE, 0.250 TUBE X 0.250 MALE NPT,</t>
  </si>
  <si>
    <t>PLUG PIPE,SOC HD,1/8 NPT,AISI 316 SOLUTION ANNEALED,FLUSH TYPE,C OF C</t>
  </si>
  <si>
    <t>RING,JUNK,TBG HD, 1.500 X 1.000</t>
  </si>
  <si>
    <t>JUNK RING, 1.618 OD X 1.140 ID X .250 LG.</t>
  </si>
  <si>
    <t>PLUG,ISO VALVE-REMOVAL,4-1/16 10M MSP API 6A,</t>
  </si>
  <si>
    <t>Q302334</t>
  </si>
  <si>
    <t>SEAT,MOS,S6,5.00,INCONEL 718 W/TUNGSTEN CARBIDE INSERT,-40C,PSL3</t>
  </si>
  <si>
    <t>STEM,MOS,S6,5.00-HC,INCONEL 718 W/TUNGSTEN CARBIDE TIP,-40C,PSL3</t>
  </si>
  <si>
    <t>FLOW CAGE,MOS,S6,5.00 TRIM,INCONEL 718</t>
  </si>
  <si>
    <t>CHOKE SEAT ASSY 2.5 TRIM</t>
  </si>
  <si>
    <t xml:space="preserve">CHOKE STEM AND TIP ASSY 2.5 TRIM MOS-HC S3 </t>
  </si>
  <si>
    <t>CHK F/CAGE 2.5 HOLE CONFIG DRAWING NO 481393</t>
  </si>
  <si>
    <t>STUD W/TWO NUTS, ALL THREAD,PER VGS2.4.11, .875-9UNRC-2A X 6.000 LG, STUD MATERIAL PER ASTM A193 GR B7, NUT MATERIAL PER ASTM A194 GR 2H, COATING PER VGS6.2.12.3, ASTM B633</t>
  </si>
  <si>
    <t>Q302360</t>
  </si>
  <si>
    <t>H301320-12</t>
  </si>
  <si>
    <t>SEAL SUB PART, BODY, NOM 7-3/8, SPECIAL THIN HUB,  ALLOY 718</t>
  </si>
  <si>
    <t xml:space="preserve">RING GASKET,API R-45,OCTAGONAL,ALLOY 825,API MONOGRAM REQUIRED </t>
  </si>
  <si>
    <t>A33617G</t>
  </si>
  <si>
    <t>BOWL PROTECTOR,CWC, 10-3/4, 9-5/8,43.5-53.5#, 36 LG 7-23/32,J SLOT &amp; BIT RETRIEVABLE W/SHEAR RIB</t>
  </si>
  <si>
    <t>Q302227/1</t>
  </si>
  <si>
    <t>A114628-5</t>
  </si>
  <si>
    <t>KIT, ACTUATOR READOUT MODULE,ARRANGED FOR MANUALLY OPERATED VG-300FR,2-1/16 5000 PSI MWP.</t>
  </si>
  <si>
    <t>Q302388</t>
  </si>
  <si>
    <t>30-2019-0184</t>
  </si>
  <si>
    <t xml:space="preserve">SEAL RING,2000,2-1/16 2/5M </t>
  </si>
  <si>
    <t xml:space="preserve">PIN,COIL SPRING,1/4 DIA X 1-1/2 LG </t>
  </si>
  <si>
    <t>don’t used price increase</t>
  </si>
  <si>
    <t>don’t use price increase</t>
  </si>
  <si>
    <t xml:space="preserve">STUD,PAD,7/8-9 X 5.00,A453-GR 660,CLASS D(UNS S66286) NACE,105KSI MIN,HRC35 MAX </t>
  </si>
  <si>
    <t>S082-004</t>
  </si>
  <si>
    <t xml:space="preserve">NUT, HEX, HVY, 0.875-9UNC-2B, ASTM A194 GR 2HM, ZINC PLATED. </t>
  </si>
  <si>
    <t xml:space="preserve">BNT GASKET,2200,1-13/16 2-1/16 10/15M ,INCONEL 718 F/API 6FA FIRETEST </t>
  </si>
  <si>
    <t xml:space="preserve">BRAD, FOR NAMEPLATE, 2 X 3/16 RH U DRIVE STEEL ZINC PLATED, RELIANCE PN 704658 OR EQUIVALENT </t>
  </si>
  <si>
    <t>83-000-230-86</t>
  </si>
  <si>
    <t xml:space="preserve">ORING,2-230,.139 CS X 2.484 ID,NITRILE 70 DURO,MS 522-06 </t>
  </si>
  <si>
    <t xml:space="preserve">U-CUP,1.250 ID X 1.563 OD X .156 LG, NITRILE,80 DURO PARKER PN 4180840501250 TYPE 8400 </t>
  </si>
  <si>
    <t xml:space="preserve">WEAR STRIP,HALLITE TYPE 506,8502100 </t>
  </si>
  <si>
    <t xml:space="preserve">PKG,STEM,2200,2 OD X 1-1/4 ID,API 6FA FIRE TEST, -50/+350F SERVICE, JACKET AC102 (PTFE W/13 PERCENT CARBON,2 PERCENT GRAPHITE) W/ELGILOY SPRING AND PEEK BACKUP, W/.0045 DIA 316SS WIRE MESH GRAPHOIL IMPREGNATED FIRE RESISTANT RING </t>
  </si>
  <si>
    <t xml:space="preserve">POLYPAK,1870-1250,POLYMYTE/FLUOROMYTE C/W NITRILE O-RING </t>
  </si>
  <si>
    <t xml:space="preserve">FTG,GRS/VENT,9/16" AUTOCLAVE 20M SVC,INC 718  W/316SS CAP,NACE </t>
  </si>
  <si>
    <t xml:space="preserve">NAMEPLATE,BHGE,API 6A/6D VALVE,28GA(.016) THK 304SS,TWO MOUNTING HOLES </t>
  </si>
  <si>
    <t>H130865-1</t>
  </si>
  <si>
    <t>H130875-1</t>
  </si>
  <si>
    <t>H130892-8</t>
  </si>
  <si>
    <t>124909</t>
  </si>
  <si>
    <t>H130965-1</t>
  </si>
  <si>
    <t>76209</t>
  </si>
  <si>
    <t>A144256-1</t>
  </si>
  <si>
    <t>79661</t>
  </si>
  <si>
    <t>A301046-452</t>
  </si>
  <si>
    <t>155847</t>
  </si>
  <si>
    <t>H130873-5</t>
  </si>
  <si>
    <t>H130963-1</t>
  </si>
  <si>
    <t>144605</t>
  </si>
  <si>
    <t xml:space="preserve">STUD W/ONE NUT, TAP END,PER VGS2.4.13, 1.625-8UNR-2A X 1.625-8UNR-2A, 9.500 LG, STUD </t>
  </si>
  <si>
    <t>INJECTION FITTING, 1-5/8-8UN-2A THD, HP BLEEDER PLUG AND GLAND ASSY, LA NACE, PER GPS-808</t>
  </si>
  <si>
    <t xml:space="preserve">NAMEPLATE,VALVE ASSEMBLY,API 6A SSV OR USV  1.750 X  4.500,304SS      </t>
  </si>
  <si>
    <t>NAMEPLATE, DOUBLE-SIDED, SWE/FCE, 4.50 X 2.75 X 26 SWG, 18-8SS OR 316SS,</t>
  </si>
  <si>
    <t>CAP SCREW, SOCKET HEAD (1960 SERIES),.500A13:C133A X 0.875 LG</t>
  </si>
  <si>
    <t xml:space="preserve">VALVE PART,INJECTION FITTING,STYLE 300 CLAD, 5/8-18 UNF-2A,W/1/8 LP CONN,ALLOY 718 NACE, W/112 O-RING 7O DURO,HNBR,6-11/16 LG       </t>
  </si>
  <si>
    <t>PACKING PART,WEAR RING,  1.625 OD X  1.375 ID X   .500 LG</t>
  </si>
  <si>
    <t>O-RING, AS568A-225, 1.859 (NOM 1-7/8) ID, 0.139 (NOM 1/8) CS,</t>
  </si>
  <si>
    <t>RING-SEAL,BNT,  7.818 ID,ALLOY 718 NACE,MOS2 CTD</t>
  </si>
  <si>
    <t>O-RING, AS568A-324, 1.350 (NOM 1-3/8) ID, 0.210 (NOM 3/16) CS,</t>
  </si>
  <si>
    <t>O-RING, AS568A-350, 4.600 (NOM 4-5/8) ID, 0.210 (NOM 3/16) CS,</t>
  </si>
  <si>
    <t>GREASE FITTING, THREADED, 1/4-28 UNF-2A,</t>
  </si>
  <si>
    <t>BEARING,THRUST,SET,  2.750 ID 4.468 OD</t>
  </si>
  <si>
    <t>SEAL, WIPER, 1.750 ROD DIA</t>
  </si>
  <si>
    <t>SCREW,SET,ALLEN HEAD 3/8-16 UNRC-3A X  1/2 LG (CUP POINT),ASTM F912</t>
  </si>
  <si>
    <t>SET SCREW, HEX SOCKET ,.250-20UNRC -3A  X 0.375LG,CONE PT,</t>
  </si>
  <si>
    <t>CAP SCREW, SOCKET HEAD (1960 SERIES),.625-11UNRC-3A X 1.500 LG,</t>
  </si>
  <si>
    <t>VALVE PART,BEARING SPACER,VG-300,FOR  1-3/4 STEM,</t>
  </si>
  <si>
    <t xml:space="preserve">VALVE PART,DRIVE BUSHING,VG-300, 1-3/4-6 ACME-LH,MOD CENT THD,ALLOY 625 NACE                  </t>
  </si>
  <si>
    <t xml:space="preserve">VALVE PART,THRUST PIN RETAINER SLEEVE,VG-300 1-3/4 STEM,CARBON STEEL        </t>
  </si>
  <si>
    <t xml:space="preserve">VALVE PART,THRUST PIN,VG-300,  1-3/4 STEM, 4140 STEEL,RC 43-48,   .875 X  3-3/8 LG        </t>
  </si>
  <si>
    <t xml:space="preserve">VALVE PART,SHEAR PIN,VG-300,  1-3/4  STEM, .437 OD        </t>
  </si>
  <si>
    <t>VALVE PART,STEM BUSHING,VG-300 F/ 1-3/4 STEM</t>
  </si>
  <si>
    <t>VALVE PART,SEAT SEAL ASSY,SSV-Q, 5-1/8 10000 PSI MSP,</t>
  </si>
  <si>
    <t>MISCELLANEOUS,WASHER, 1.062 OD X .531 ID X .095 THK,TYPE A SERIES N,CS</t>
  </si>
  <si>
    <t>SEAL,CWC-BT, 6-1/8,INCONEL SPRING,VITON GF 70 DUR OMETER,</t>
  </si>
  <si>
    <t>O-RING,SPECIAL,28.700 ID X .550 CS,BUNA N,</t>
  </si>
  <si>
    <t>PLUG,HEX SOCKET HEAD,LEVL-SEAL, .250-18 NPTF MALE, SS.                                                                                 REPLACES  P/N 200781-3</t>
  </si>
  <si>
    <t>GREASE FITTING, GSP, 1/2 LP, 316SS NACE MR-01-75,</t>
  </si>
  <si>
    <t>GRAYLOC SEAL RING, , 52T2375,INCONEL X-750,</t>
  </si>
  <si>
    <t>GRAYLOC SEAL RING, , 76, ,INCONEL X-750,PTFE CTD</t>
  </si>
  <si>
    <t xml:space="preserve">STUD/TWO NUTS,SPH FACE, 2.000- 8UN-2, 16.500 LG, A193-B7 STUD &amp; A194-GR2 NUTS,CADMIUM PLT </t>
  </si>
  <si>
    <t xml:space="preserve">VALVE PART,PACKING GLAND,VG-300,FOR 1-3/4 STEM, </t>
  </si>
  <si>
    <t>STUD W/ONE NUT, TAP END,PER VGS2.4.13, 1.000-8UNRC-2A X 1.000-8UNRC-2A, 5.750 LG,</t>
  </si>
  <si>
    <t>RING-SEAL,BNT, 3.664 ID,ALLOY 718 NACE MOS2 CTD</t>
  </si>
  <si>
    <t>VALVE PART,SEAT SEAL ASSY,SSV-Q,</t>
  </si>
  <si>
    <t>SPRING,WAVE,GAP TYPE, 2.640 OD X 2.240 ID X .302 FREE HEIGHT,</t>
  </si>
  <si>
    <t>STUD W/ONE NUT, TAP END,PER VGS2.4.13, .750-10UNRC-2A X .750-10UNRC-2A, 4.000 LG,</t>
  </si>
  <si>
    <t xml:space="preserve">STUD W/ONE NUT, TAP END,PER VGS2.4.13, 1.125-8UNR-2A X 1.125-8UNR-2A, 6.000 LG, </t>
  </si>
  <si>
    <t>CONTROL LINE PART,PKG GLAND, 13/32 ID X 1-5/16 LG,</t>
  </si>
  <si>
    <t>CONTROL LINE PART,JUNK RING, , ,FOR SET SCREW CONT LINE VALVE</t>
  </si>
  <si>
    <t xml:space="preserve">PACKING PART,COMPRESSION RG, , .555 OD X 3/8 ID X 1/8 LG, </t>
  </si>
  <si>
    <t>INJECTION FITTING,CONED GLAND, 9/16,</t>
  </si>
  <si>
    <t xml:space="preserve">SCREW,CAP,SOC. HEAD, 0.500 -13UNRC-3A X 3.750 LG, </t>
  </si>
  <si>
    <t>GRAYLOC SEAL RING, , 11, ,INCONEL X-750,PTFE CTD</t>
  </si>
  <si>
    <t>RING GASKET,API BX 169,ALLOY 825,NACE,</t>
  </si>
  <si>
    <t>O-RING,AS568-438, 6.225 ID X .275 CS,</t>
  </si>
  <si>
    <t>O-RING BACKUP,8-438, 6.274 ID X .236 CS,</t>
  </si>
  <si>
    <t>VALVE, BLOCK AND BLEED, SPECIAL, 9/16 AUTOCLAVE, 30VM SERIES, INCONEL 718.</t>
  </si>
  <si>
    <t>PACKING,STEM,CT,SSV-Q, 1.625 OD X 1.125 ID X 1.00 LG,</t>
  </si>
  <si>
    <t>VALVE PART,DRIVE BUSHING,VG-300, 1 -6 ACME LH MOD CENT THD,</t>
  </si>
  <si>
    <t xml:space="preserve">VALVE PART,PACKING GLAND,VG-300,FOR 1 STEM, </t>
  </si>
  <si>
    <t xml:space="preserve">O-RING, AS568A-216, 1.109 (NOM 1-1/8) ID, 0.139 (NOM 1/8) CS, </t>
  </si>
  <si>
    <t>VALVE PART,BEARING SPACER,VG-300,FOR 1 STEM, 60K LOW ALLOY</t>
  </si>
  <si>
    <t>VALVE PART,INSTRUCTION PLATE, 1 STEM, MODEL VG-300,18-8SS</t>
  </si>
  <si>
    <t>VALVE PART,INJECTION FITTING,STYLE 300 CLAD, 5/8-18 UNF-2A THDS,W/1/8 LP CONN,</t>
  </si>
  <si>
    <t>VALVE PART,THRUST PIN,VG-300, 1 STEM,</t>
  </si>
  <si>
    <t>VALVE PART,SHEAR PIN,VG-300, 1 STEM, .218 OD,</t>
  </si>
  <si>
    <t>BEARING,THRUST,NEEDLE ROLLER AND CAGE ASSEMBLIES, 1.772 ID 2.559 OD</t>
  </si>
  <si>
    <t>SEAL,WIPER, 1.000 ROD DIA</t>
  </si>
  <si>
    <t>O-RING, AS568A-336, 2.850 (NOM 2-7/8) ID, 0.210 (NOM 3/16) CS,</t>
  </si>
  <si>
    <t>VALVE PART,STEM,BUSHING,VG-300,FOR 1 STEM,</t>
  </si>
  <si>
    <t>VALVE PART,THRUST PIN RETAINER SLEEVE,VG-300, 1 STEM,</t>
  </si>
  <si>
    <t>BEARING,THRUST,WASHER, 1.772 ID 2.559 OD</t>
  </si>
  <si>
    <t>GAUGE COCK,STRAIGHT FLOW,1/2 LP/NPT MALE X FEMALE, 10M,</t>
  </si>
  <si>
    <t>RING GASKET,API BX,152, ,INCONEL 625,PTFE CTD</t>
  </si>
  <si>
    <t>STUD W/TWO NUTS, ALL THREAD,PER VGS2.4.11, .750-10UNRC-2A X 5.250 LG,</t>
  </si>
  <si>
    <t>GAUGE,PRESSURE, , 15M W/4- 1/2 FACE,THD 9/16 X 3/16 HP MALE</t>
  </si>
  <si>
    <t>ADAPTER, AUTOCLAVE, 9/16 AUTOCLAVE MALE X FEMALE HP,</t>
  </si>
  <si>
    <r>
      <rPr>
        <sz val="8"/>
        <rFont val="Arial"/>
        <family val="2"/>
      </rPr>
      <t xml:space="preserve">HEV. HEX. JAM NUT 7/8 - 9 UNC (A194 MATERIAL) (CAD PLATED) </t>
    </r>
    <r>
      <rPr>
        <sz val="8"/>
        <color rgb="FF0070C0"/>
        <rFont val="Arial"/>
        <family val="2"/>
      </rPr>
      <t xml:space="preserve">
</t>
    </r>
  </si>
  <si>
    <t>SELL PRICE SHOULD BE £243.21</t>
  </si>
  <si>
    <t>Q302380</t>
  </si>
  <si>
    <t>SB7M-T-12-056</t>
  </si>
  <si>
    <t>S082-007</t>
  </si>
  <si>
    <t>S109-002</t>
  </si>
  <si>
    <t xml:space="preserve">STUD,PAD,1-1/4-8 X 5.75,A193-GR B7M 
</t>
  </si>
  <si>
    <t xml:space="preserve">NUT, HEX, HVY, 1.250-8UN-2B, ASTM A194 GR 2HM, ZINC PLATED 
</t>
  </si>
  <si>
    <t xml:space="preserve">STUD,PAD,7/8-9 X 3.75,A193-GR B7M 
</t>
  </si>
  <si>
    <t xml:space="preserve">NUT, HEX, HVY, 0.875-9UNC-2B, ASTM A194 GR 2HM, ZINC PLATED
</t>
  </si>
  <si>
    <t>Total OMPs</t>
  </si>
  <si>
    <t xml:space="preserve">DON’T USE </t>
  </si>
  <si>
    <t>1.5% discount applied on PO - DON’T USE</t>
  </si>
  <si>
    <t>3% discount applied - PO 4500203739 - DO NOT USE</t>
  </si>
  <si>
    <t xml:space="preserve">O-RING, AS568A-449, 9.975 (NOM 10) ID, 0.275 (NOM 
1/4) CS, MATERIAL PER VGS5.1010.1.1, NITRILE (NBR)
, 70 DURO A, API 6A, ISO 10423, API17D, PSL1-3 </t>
  </si>
  <si>
    <t xml:space="preserve">O-RING, AS568A-451, 10.975 (NOM 11) ID, 0.275 (NOM
1/4) CS, MATERIAL PER VGS5.1010.1.1, NITRILE (NBR)
, 70 DURO A, API 6A, ISO 10423, API17D, PSL1-3 </t>
  </si>
  <si>
    <t>O-RING, , .500 X 10.625 X 9.625,NITRILE,70 DURO
PER VGS5.1110.1.1</t>
  </si>
  <si>
    <t xml:space="preserve">O-RING, AS568A-344, 3.850 (NOM 3-7/8) ID, 0.210 
(NOM 3/16) CS, MATERIAL PER VGS5.1010.1.1, NITRILE
(NBR), 70 DURO A, API 6A, ISO 10423, API17D, 
PSL1-3 </t>
  </si>
  <si>
    <t>PRICE INCREASED</t>
  </si>
  <si>
    <t>PRICE REDUCED</t>
  </si>
  <si>
    <t>N70295-1C26</t>
  </si>
  <si>
    <t>A930664-3</t>
  </si>
  <si>
    <t>A935788-5</t>
  </si>
  <si>
    <t>WELLHEAD HSG PART, ACTIVATOR RING, 7 EXTERNAL, L-SLOT LEFT HAND ENGAGEMENT, ARR WITH MODIFIED BEARING SHOULDER, 75K LA. ( REPLACES A70258-5 )</t>
  </si>
  <si>
    <t>PACKING ASSEMBLY, HIGH TEMP, GRAPHITE, FOR 3/8  CONTROL LINE OUTLET</t>
  </si>
  <si>
    <t>CONTROL LINE PART, CONNECTOR ASSY, 15,000PSI, 3/8, ARRANGED FOR CONTINUOUS CONTROL LINE, ALLOY 718</t>
  </si>
  <si>
    <t>Q302398</t>
  </si>
  <si>
    <t>A936111-3</t>
  </si>
  <si>
    <t>DOUBLE BLOCK AND BLEED VALVE ARR W/VALVES TYPEESS9, ARR FOR GRAYLOC SIZE 14 SEAL RING WITH SPECIAL RECESS DIAMETER, AND .625-11UNC-2B CAP SCREWS ON 3.500 BC (4 PLACES ,90DEG APART). 3/8 HP AUTOCLAVE OUTLETS. MWP 16500 PSI. 2X BLUE CROSS</t>
  </si>
  <si>
    <t>A935788-2</t>
  </si>
  <si>
    <t>CONTROL LINE PART, COMPACT, CONNECTOR ASSY, 15,000 PSI, 1/4, ARRANGED FOR CONTINUOUS CONTROL LINE, ALLOY 718</t>
  </si>
  <si>
    <t>A301046-1613</t>
  </si>
  <si>
    <t>CAP SCREW, SOCKET HEAD (1960 SERIES), .625-11UNRC-3A X 4.750 LG, MATL PER=ASTM A320 GR 
L7, COAT PER=VGS6.3.1.3.1</t>
  </si>
  <si>
    <t>H300150-144</t>
  </si>
  <si>
    <t>BRANDED PRODUCT,BLEED VALVE, 9/16 X 3/16 HP MALE,20000 PSI MSP, MONEL K500</t>
  </si>
  <si>
    <t xml:space="preserve">CHOKE SEAT ASSY 4.5 TRIM 
</t>
  </si>
  <si>
    <t xml:space="preserve">CHOKE STEM AND TIP ASSY 4.5 TRIM MOS S6 
</t>
  </si>
  <si>
    <t xml:space="preserve">CHK F/CAGE 4.5 HOLE CONFIG 
</t>
  </si>
  <si>
    <t xml:space="preserve">S/RING 76M SIZE 76M ASTM A564-630 (17-4PH) PTFE 
</t>
  </si>
  <si>
    <t xml:space="preserve">RING RETR,SPIRAL TYPE RS287 
</t>
  </si>
  <si>
    <t xml:space="preserve">SEAL GS M/GLAND 7.000 NOM PISTON DIA
MIN ORDER QTY 10
</t>
  </si>
  <si>
    <t xml:space="preserve">O' RING 2.261 0.139 CS X 6.734 ID
</t>
  </si>
  <si>
    <t xml:space="preserve">SEAL PE F/GLAND 5.500 NOM ROD DIA VALVE PRESSURE BALANCED STEM 
BACK PRESSURE SEAL. FEMALE GLAND, LINEAR STROKING STEM. CLOSED 
GROOVE SEAL POCKET. FAT HYDROTEST:15000 PSI (MAX) IN SERVICE
</t>
  </si>
  <si>
    <t xml:space="preserve">SPR SEAL PE F/GL NOM ROD DIA VALVE PRESSURE BALANCED STEM SEAT CLOSURE 
SEAL. STEM SUPPORT. FEMALE GLAND, LINEAR STROKING STEM. OPEN GROOVE
SEAL POCKET. 
</t>
  </si>
  <si>
    <t xml:space="preserve">STEM SEAL SET (4 AND 4.5 ) CHK 
MIN ORDER QTY 2
</t>
  </si>
  <si>
    <t xml:space="preserve">CHOKE PART,SEAL,WIPER,2.875 ROD DIA,NITRILE,70 DURO,WSM287318-002,SQS-011
</t>
  </si>
  <si>
    <t xml:space="preserve">WEATHER SEAL ASSEMBLY,MOS,2.875 ROD DIA,W/VARIOUS MATERIALS  
MIN ORDER QTY 5
</t>
  </si>
  <si>
    <t xml:space="preserve">ORING,2-046,.070 CS X 4.239 ID,PARKER
</t>
  </si>
  <si>
    <t xml:space="preserve">O-RING, 4.739 ID, 0.070 CS, SHORE NITRILE, 70 DURO
</t>
  </si>
  <si>
    <t>MIN ORDER QTY 10</t>
  </si>
  <si>
    <t>MIN ORDER QTY 2</t>
  </si>
  <si>
    <t>MIN ORDER QTY 5</t>
  </si>
  <si>
    <t>MIN ORDER QTY 6</t>
  </si>
  <si>
    <t>A301339-4</t>
  </si>
  <si>
    <t>195327-230</t>
  </si>
  <si>
    <t>O-RING, AS568A-015, 0.551 (NOM 9/16) ID, 0.070 (NOM 1/16) CS,</t>
  </si>
  <si>
    <t xml:space="preserve">SEAL,POLYPAK,3 1/2 OD X 3 ID X 3/8 NOM LENGTH     PISTON SEAL </t>
  </si>
  <si>
    <t>O-RING BACKUP,MOULDED, 330, 2.138 ID, 0.183 CS,</t>
  </si>
  <si>
    <t>Q302390</t>
  </si>
  <si>
    <t>VALVE PART,SHEAR PIN,VG-300,   1  STEM, .218 OD,</t>
  </si>
  <si>
    <t>VALVE PART,SHEAR PIN,VG-300,  1-1/8 STEM,.250 OD</t>
  </si>
  <si>
    <t>RING-SEAL, THERMALOK  T, 2-1/16, MODIFIED, WITH   EXTENDED RIB, ALLOY 718 NACE, SILVER COATED</t>
  </si>
  <si>
    <t>O-RING, AS568A-219, 1.296 (NOM 1-5/16) ID, 0.139 (NOM 1/8) CS,</t>
  </si>
  <si>
    <t>GRAYLOC SEAL RING, 42R5500T1094, ALLOY 718,   TEFLON CTD</t>
  </si>
  <si>
    <t xml:space="preserve">STUD/TWO NUTS, ALL THREAD, .875-9UNRC-2A, 7 LG,  </t>
  </si>
  <si>
    <t>GRAYLOC CLAMP,2PC 4BOLT, B,A320-L7 IMPACT TEST AT -150 DEG F                                                               Equipment will be TSA coated to the existing Specification VGS 6.8.1 (B47)</t>
  </si>
  <si>
    <t>GRAYLOC CLAMP, 2PC 4BOLT, 5/E, A193-B7 (GMS2013) W/IMPACTS @ -46 DEG.C                                                  Equipment will be TSA coated to the existing Specification VGS 6.8.1 (B47)</t>
  </si>
  <si>
    <t>GRAYLOC CLAMP,2PC 4BOLT, XG, ,A193-B7 (GMS2013) W/IMPACTS AT -46 DEG.C                                            Equipment will be TSA coated to the existing Specification VGS 6.8.1 (B47)</t>
  </si>
  <si>
    <t>VG HUB, BLIND, B20, W/1/2 LP TAP, 60K 4130 NACE, 350F MAX TEMP                                                                               coated to  VGS 6.8.1 (B47)</t>
  </si>
  <si>
    <t>GRAYLOC HUB, BLIND, GRAYLOC E20,TAPPED 9/16 HP, 400F MAX TEMP RATE.                                                         coated to  VGS 6.8.1 (B47)</t>
  </si>
  <si>
    <t>VG-SEAL HUB, BLIND, E31/T SEAL, TAPPED 9/16 HP, 400F MAX TEMP RATE.                                                                coated to  VGS 6.8.1 (B47)</t>
  </si>
  <si>
    <t>ADAPTER, CROSSOVER, GRAYLOC B20 HUB X 2-1/16 5000 PSI FLANGE, R24, 5000 PSI MWP, 80K 8630 LA NACE, 350F MAX TEMP.                                                                                                                                                      TEST PER VGS4.6.14, PSL3G ACCEPTANCE, coated to  VGS 6.8.1 (B47)</t>
  </si>
  <si>
    <t>PRICE INCLUDEDS SUB CON PAINT TO PBP £175.00</t>
  </si>
  <si>
    <t>PRICE INCLUDEDS SUB CON PAINT TO PBP £191.00</t>
  </si>
  <si>
    <t>PRICE INCLUDEDS SUB CON PAINT TO PBP £310.00</t>
  </si>
  <si>
    <t>Q302342</t>
  </si>
  <si>
    <t>In Rev 01 (2.5% discount offered on PO 4500205793) DO NOT USE</t>
  </si>
  <si>
    <t>A300077-40</t>
  </si>
  <si>
    <t>A207816-1</t>
  </si>
  <si>
    <t>201603-396</t>
  </si>
  <si>
    <t>A300639-5</t>
  </si>
  <si>
    <t>200730-5</t>
  </si>
  <si>
    <t>O-RING BACKUP,8-438,  6.274 ID X  .236 CS, VITON PER VGS5.1012.1.3 (90 DURO)</t>
  </si>
  <si>
    <t>O-RING,AS568-438, 6.225 ID X .275 CS, 85 DURO</t>
  </si>
  <si>
    <t>VALVE PART,SHEAR PIN,VG-300, 1 STEM,  .218 OD,LOW ALLOY OR CS,</t>
  </si>
  <si>
    <t>O-RING,AS568-114,   .612 ID X  .103 CS,90 DURO,</t>
  </si>
  <si>
    <t>GAUGE,PRESSURE, 4.000,0-10000 PSI,  .500 NPT MALE,</t>
  </si>
  <si>
    <t>ACTUATOR PART, RUPTURE DISK, 0.750-16 STRAIGHT THREAD, 410 SS INLET AND OUTLET, INCONEL DISC SPEC6200 PSIG AT 100 DEG F</t>
  </si>
  <si>
    <t>O-RING, 12.335 ID X .50 CS, C-HPU95 OR HYTREL 95 DURO</t>
  </si>
  <si>
    <t xml:space="preserve">PIN,SPIROL,  .219 DIA X  1.000 LG, </t>
  </si>
  <si>
    <t>GREASE FITTING,GSP,  1/2 LP,316SS NACE MR-01-75,</t>
  </si>
  <si>
    <t xml:space="preserve">GREASE FITTING,GSP,  1/2 LP,316SS NACE MR-01-75, </t>
  </si>
  <si>
    <t>O-RING, AS568A-112, 0.487 (NOM 1/2) ID, 0.103 (NOM3/32) CS, MATERIAL PER VGS5.1010.1.1, NITRILE (NBR), 70 DURO A,</t>
  </si>
  <si>
    <t>VALVE PART,SHEAR PIN,VG-300,    7/8  STEM,       .187 OD,</t>
  </si>
  <si>
    <t>VALVE PART,SHEAR PIN,VG-300,  1-3/4  STEM,        .437 OD,</t>
  </si>
  <si>
    <t>PIN,KLICK,   .250 OD   1.750 LG,                  WITH  1.375 REF RING ID</t>
  </si>
  <si>
    <t>WELLHEAD HSG PART, ACTUATING SCREW, NT-2, NACE, LA 1-1/2 8UN 2A THRD WITH 1-1/8 EXTERNAL HEX, 4.250 LENGTH,</t>
  </si>
  <si>
    <t xml:space="preserve">CONTROL LINE PART,C-77,BODY, 0.250 NOM,LA,BOLT ON BLANKING CAP,A/F 9/16 BY 3/16 HP AUTOCLAVE        </t>
  </si>
  <si>
    <t xml:space="preserve">PLUG, BLEED, HEX HEAD, .500 NPT MALE, ASTM A105,  COAT PER ASTM B633
 </t>
  </si>
  <si>
    <t>ADAPTER, REDUCING, 0.500 FEM NPT X 0.125 MALE NPT,SS.</t>
  </si>
  <si>
    <t>ADAPTER, .375 AE SLIMLINE FEMALE X .500 MALE NPT  SS 10000PSI MWP.                                            A300172-168 PART OBSOLETE AND SUPERCEDED BY PART NO. 201182-21.                                                                            ADAPTER, MALE, 0.500 NPT X 0.375 TUBE ,316 SS</t>
  </si>
  <si>
    <t>AUTOCLAVE PLUG, 9/16 TUBE, INC718, NACE</t>
  </si>
  <si>
    <t>INJECTION FITTING, PLUG, 9/16, ASTM A276 NACE</t>
  </si>
  <si>
    <t>PACKING,INJECTION,STICK,  1-1/2 X  7,</t>
  </si>
  <si>
    <t>GREASE FITTING, THREADED, 1/4-28 UNF-2A, STRAIGHT THREAD,</t>
  </si>
  <si>
    <t>Q302352</t>
  </si>
  <si>
    <t>A300776-154</t>
  </si>
  <si>
    <t>SEAL, T ROD, TR SERIES W/ BACKUP RINGS,           VITON SEAL, TEFLON BACKUP RINGS                               LEAD TIME 14 WEEKS</t>
  </si>
  <si>
    <t>O-RING, AS568A-446, 8.475 (NOM 8-1/2) ID, 0.275 (NOM 1/4) CS,                                                          LEAD TIME 8 WEEKS</t>
  </si>
  <si>
    <t>SET SCREW, HEX SOCKET, .375-16UNRC-3A X 1.000 LG, HALF DOG PT                                                          LEAD TIME 16 WEEKS</t>
  </si>
  <si>
    <t>CAP SCREW, SOCKET HEAD (1960 SERIES) ,.313-18UNRC -2A  X 1.000LG,                                                            LEAD TIME 16 WEEKS</t>
  </si>
  <si>
    <t>Q302357/1</t>
  </si>
  <si>
    <t>A71669-2</t>
  </si>
  <si>
    <t>195000-27</t>
  </si>
  <si>
    <t>A302775-1</t>
  </si>
  <si>
    <t>A302775-2</t>
  </si>
  <si>
    <t>A302775-3</t>
  </si>
  <si>
    <t>A302775-4</t>
  </si>
  <si>
    <t>H90024-66</t>
  </si>
  <si>
    <t xml:space="preserve">195000-27 </t>
  </si>
  <si>
    <t xml:space="preserve">195003-27 </t>
  </si>
  <si>
    <t>Q302362</t>
  </si>
  <si>
    <t xml:space="preserve">CONTROL LINE,C-77M MOD, 10M,   1/4,BOLT ON W/1/2  LP CONN,TYPE III 410SS NACE                           TEST PER D-TS92-0013                                </t>
  </si>
  <si>
    <t>MOD VG-SEAL RING, SIZE 11, C/W O-RING ON RIB</t>
  </si>
  <si>
    <t>O-RING, AS568A-027, 1.301 (NOM 1-5/16) ID, 0.070 (NOM 1/16) CS, MATERIAL PER VGS5.1010.1.1, NITRILE(NBR), 70 DURO A,</t>
  </si>
  <si>
    <t>GRAYLOC SEAL RING, TRANSITION, 11 X 11 SPECIAL (WITH +.005 PD ONLY ON ONE SIDE), AISI 630, PTFE CTD REF 51233</t>
  </si>
  <si>
    <t>GRAYLOC SEAL RING, TRANSITION, 11 X 11 SPECIAL WITH +.010 PD (ONLY ON ONE SIDE), AISI 630, PTFE CTD  REF 51233</t>
  </si>
  <si>
    <t>GRAYLOC SEAL RING, TRANSITION, 11 X 11 SPECIAL WITH +.015 PD (ONLY ON ONE SIDE), AISI 630, PTFE CTD   REF 51233</t>
  </si>
  <si>
    <t>GRAYLOC SEAL RING, TRANSITION, 11 X 11 SPECIAL WITH +.020 PD (ONLY ON ONE SIDE), AISI 630, PTFE CTD  REF 51233</t>
  </si>
  <si>
    <t>GRAYLOC SEAL RING, SPECIAL, SIZE 11, A/F O-RING ON RIB, AISI 630, PTFE CTD, TO BE USED WITH AS568A-027 O-RING</t>
  </si>
  <si>
    <t>O-RING, AS568A-027, 1.301 (NOM 1-5/16) ID, 0.070 (NOM 1/16) CS, MATERIAL PER VGS5.1010.2.3, PEROXIDE CURED NITRILE, 90 DURO A, API 6A, API 17D, PSL1-3</t>
  </si>
  <si>
    <t>TESTING COSTS ONLY</t>
  </si>
  <si>
    <t>PIECE PARTS FOR A71669-2</t>
  </si>
  <si>
    <t xml:space="preserve">ASSEMBLY INCLUDING TEST </t>
  </si>
  <si>
    <t xml:space="preserve">CONTROL LINE,C-77M MOD, 10M,   1/4,BOLT ON W/1/2  LP CONN,TYPE III 410SS NACE                           TEST PER D-TS92-0013                                   </t>
  </si>
  <si>
    <t>CONTROL LINE PART,BODY,C-77M MOD, 10M,   1/4,BOLTON W/1/2 NPT CONN,</t>
  </si>
  <si>
    <t>SCREW,CAP,SOC. HEAD, 0.500 -13UNRC-3A X 4.000 LG,ASTM A320 GR.L7, PHOSPHATE AND XYLAN COAT 1070</t>
  </si>
  <si>
    <t>£1823.00</t>
  </si>
  <si>
    <t>£157.58</t>
  </si>
  <si>
    <t>£395.00</t>
  </si>
  <si>
    <t>£12.80</t>
  </si>
  <si>
    <t>£169.00</t>
  </si>
  <si>
    <t>Q302346</t>
  </si>
  <si>
    <t>83-000-240-86</t>
  </si>
  <si>
    <t>SEAL, WIPER, HALLITE 860, 1.250 ROD DIA, 1.625 OD,.187 BASE THICKNESS, POLYURETHANE W/METAL CASE,</t>
  </si>
  <si>
    <t>ORING,2-328,.210 CS X 1.850 ID,NITRILE 70 DURO,MS522-06                                                                                                               71010134 REPLACED BY 800904</t>
  </si>
  <si>
    <t>RING RETR,INT,AXIAL,1.625 HOLE,SPIRAL, HVY,CARBON SPRING STEEL SMALLEY PN  WHM-162 SPIROLOX PN  RRN-162</t>
  </si>
  <si>
    <t>GUIDE RING,INDICATOR ROD,ACT,RA-X,1.625 HSG ID X 1.250 INDICATOR ROD,PHENOLIC GR. CE                      MINIMUM ORDER 10 OFF</t>
  </si>
  <si>
    <t>U-CUP,ROD,1.250 ID X 1.625 OD X .312 LG, TWIN LIP,POLYURETHANE EU-PPDI,90/95 DURO  TYPE 605 HYTHANE-181, MINUS 50 F/PLUS 230 F,HALLITE PN 4346000</t>
  </si>
  <si>
    <t>ORING,2-159,.103 CS X 4.987 ID,NITRILE 70 DURO,MS-522-06                                                                                        MINIMUM ORDER 20 OFF</t>
  </si>
  <si>
    <t>RING RETR,.188 CS X 4.38 ID,ASTM A229 CL 1</t>
  </si>
  <si>
    <t>ACTUATOR PART, HYDRAULIC, CYLINDER, RA-3-11                                                                                                                 MINIMUM ORDER 5 OFF</t>
  </si>
  <si>
    <t>WIPER,HALLITE,26,08-0350                                                                                                                                                        MINIMUM ORDER 10 OFF</t>
  </si>
  <si>
    <t>GUIDE RING,PISTON,ACTUATOR,MODEL RA-3 NYLATRON GS</t>
  </si>
  <si>
    <t>U-CUP,1.250 ID X 1.750 OD X .250 LG, POLYURETHANE EU-PPDI,90/95 DURO HALLITE PN 4502701 TYPE 601 HYTHANE-181  MINIMUM ORDER 7 OFF</t>
  </si>
  <si>
    <t>ORING,2-240,.139 CS X 3.734 ID,NITRILE 70 DURO,MS 522-06                                                                                                    71010018 REPLACED BY 83-000-240-86</t>
  </si>
  <si>
    <t>O-RING,BACKUP,PARBAK,8-240,3.756 ID X .118 CS,NITRILE</t>
  </si>
  <si>
    <t xml:space="preserve">RING RETR,.188 CS X 4.12 ID,ASTM A229 CL 1 </t>
  </si>
  <si>
    <t>ORING,2-015,.070 CS X .551 ID,NITRILE 70 DURO,MS-522-06</t>
  </si>
  <si>
    <t>SET SCREW,SOC HD,1/4-20UNC X 3/8 LG,SS                                                                                                                     MINIMUM ORDER 50 OFF</t>
  </si>
  <si>
    <t>ORING,2-230,.139 CS X 2.484 ID,NITRILE 70 DURO,MS</t>
  </si>
  <si>
    <t>U-CUP,1.250 ID X 1.563 OD X .156 LG, NITRILE,80</t>
  </si>
  <si>
    <t>WEAR STRIP,HALLITE TYPE 506,8502100                                                                                                                            MINIMUM ORDER 197 INCHES</t>
  </si>
  <si>
    <t>STEM PACKING ASSY, 1-1/4 X 1-3/4 X 0.701 SOUR                                                                                                                      MINIMUM ORDER 10 OFF</t>
  </si>
  <si>
    <t>POLYPAK,1870-1250,POLYMYTE/FLUOROMYTE C/W NITRILE</t>
  </si>
  <si>
    <t>90268-4</t>
  </si>
  <si>
    <t>Q302391</t>
  </si>
  <si>
    <t>Q302392</t>
  </si>
  <si>
    <t xml:space="preserve">O-RING, AS568A-469, 19.955 (NOM 20) ID, 0.275 (NOM
1/4) CS, MATERIAL PER VGS5.1010.1.1, NITRILE (NBR)
, 70 DURO A, API 6A, ISO 10423, API17D, PSL1-3 </t>
  </si>
  <si>
    <t>O-RING,MOLDED, 19.330 ID X .213 CS,NITRILE, 
70 DURO, PER VGS5.1010.1.1</t>
  </si>
  <si>
    <t>dO NOT USE</t>
  </si>
  <si>
    <t>In Rev 01 (2.5% discount offered on PO 4500205793) - DO NOT USE</t>
  </si>
  <si>
    <t xml:space="preserve">O-RING,VULCANIZED, 21.250 ID, 0.275 CS,  VGS5.1010.1.1 </t>
  </si>
  <si>
    <t>Q302384</t>
  </si>
  <si>
    <t xml:space="preserve">TUBING HEAD ASSY, MB-134, 9-5/8, S137 REC, S137 REC, TWO 2-1/16 5M STUDDED OUTS, TYPE
III LA NACE PER GPS 839 C/W NON ROTATING NOSE SET SCREWS AND TWO C-77M CONTROL 
LINE TERMINATION BLOCKS, ONE BLANKING BLOCK FOR ELECTR. PORT AND ONE CONTROL 
LINE GLAND EXIT </t>
  </si>
  <si>
    <t>Sell price reduced for Chinese supply</t>
  </si>
  <si>
    <t>£239.40</t>
  </si>
  <si>
    <t>£270.90</t>
  </si>
  <si>
    <t>£86.00</t>
  </si>
  <si>
    <t>£76.00</t>
  </si>
  <si>
    <t>Q302394</t>
  </si>
  <si>
    <t>Q302395</t>
  </si>
  <si>
    <t>A312191-1</t>
  </si>
  <si>
    <t>H139000-137</t>
  </si>
  <si>
    <t xml:space="preserve">GRAYLOC SEAL RING, TRANSITION, 14 X SPECIAL, ALLOY 718, MOS2 W/GRAPHITE CTD 
</t>
  </si>
  <si>
    <t xml:space="preserve">VG-SEAL RING, TRANSITION, 14 X 16, ALLOY 718, MOS2 W/GRAPHITE CTD 
</t>
  </si>
  <si>
    <t>Pass through item - Glacier</t>
  </si>
  <si>
    <t>don’t use price increased</t>
  </si>
  <si>
    <t xml:space="preserve">PACKING,STEM,CT 1.750 OD X 1.250 ID X 1.00 LG, PER VGS 9.12.3 </t>
  </si>
  <si>
    <t>VALVE PART,SEAT,  2-1/16 10000 PSI MSP,            MODEL VG-300,630SS NACE,TUNGSTEN CARBIDE COATED    MANUFACTURING SEQUENCE:                            1. A. FINISH MACHINE TO  BEFORE COATING DIMS.         B. CHECK HARDNESS AT LOC SHOWN BY NOTE 3 ON          DWG. HBW(262-311) OR EQUAL TO ASTM E-18.        C. MAG PARTICLE INSPECT ALL ACCESSIBLE SURFACES       PER VGS8.3.2 S1,PRIOR TO COATING                D. COAT WITH HARDFACING SUITABLY QUALIFIED        FOR SUBSEA, CRITICAL SERVICE, COMPLETE        WITH MATCHING SEALANT PER VGS6.8.0     E. FINISH MACHINE TO  AFTER COATING DIMS        2. VIBRO ETCH:                                        H130952-14 (REV)                                   SERIAL NO</t>
  </si>
  <si>
    <t>SPRING,WAVE,GAP TYPE,  2.640 OD X  2.240 ID X      .302 FREE HEIGHT,ELGILOY NACE, RC 60 MAX, 4 WAVES</t>
  </si>
  <si>
    <t>H130646-5</t>
  </si>
  <si>
    <t>VALVE PART,VG-300,GATE,OPER, 2.060, 10000 PSI MSP, SLAB,17-4PH,NACE,CARBIDE COATED                    MANUFACTURING SEQUENCE:                            1. A. FINISH MACHINE TO  BEFORE COATING DIMS.         B. CHECK HARDNESS AT LOC SHOWN BY NOTE 3 ON          DWG. HBW(262-311) OR EQUAL TO ASTM E-18.        C. MPI INSPECT ALL ACCESSIBLE SURFACES                PER VGS 8.3.2 S1,PRIOR TO COATING.              D. COAT WITH HARDFACING SUITABLY QUALIFIED        FOR SUBSEA, CRITICAL SERVICE, COMPLETE        WITH MATCHING SEALANT PER VGS6.8.0    E. FINISH TO  AFTER COATING  DIMS.              2. VIBRO ETCH:                                        P/N H130646-5 (REV)                                SERIAL NO</t>
  </si>
  <si>
    <t>RING-SEAL, BNT, 3.664 ID, 630SS NACE, MOS2 CTD</t>
  </si>
  <si>
    <t xml:space="preserve">A133171-1 </t>
  </si>
  <si>
    <t xml:space="preserve">201833-18 </t>
  </si>
  <si>
    <t xml:space="preserve">193474-226 </t>
  </si>
  <si>
    <t xml:space="preserve">A133190-1 </t>
  </si>
  <si>
    <t xml:space="preserve">A133190-2 </t>
  </si>
  <si>
    <t xml:space="preserve">A133190-3 </t>
  </si>
  <si>
    <t xml:space="preserve">A133190-4 </t>
  </si>
  <si>
    <t xml:space="preserve">A133190-5 </t>
  </si>
  <si>
    <t xml:space="preserve">A133172-1 </t>
  </si>
  <si>
    <t xml:space="preserve">193474-238 </t>
  </si>
  <si>
    <t xml:space="preserve">A300996-2 </t>
  </si>
  <si>
    <t>VALVE PART, VG-300, PACKING RETAINER, 1.812, 2.062 &amp; 2.562, 5000 &amp; 10000 PSI MWP, CS, CH-38 ACTUATED.</t>
  </si>
  <si>
    <t>SEAL, T ,ROD,  1.500 OD  1.250 ID   .125 CS,       VITON-SEAL/TEFLON-BACKUPS</t>
  </si>
  <si>
    <t>O-RING, AS568A-226, 1.984 (NOM 2) ID, 0.139 (NOM  1/8) CS, MATERIAL PER VGS5.1012.1.1,  FLUOROELASTOMER, 75 DURO A, API 6A, API 17D,  PSL1-3</t>
  </si>
  <si>
    <t>VALVE PART,VG-300,SHIM, 1.812, 2.062 &amp; 2.562, 5000 &amp; 10000 PSI MWP,CS, 0.015 THK,CH-38 ACTUATED THIS BOM IS TO BE READ IN CONJUNCTION WITH DRWG NO A133190 DIMENSION A=  1.37           B=  2.25           C=  0.015 NOTE: 1. ETCH P/N A133190-1   (REV)</t>
  </si>
  <si>
    <t>VALVE PART,VG-300,SHIM, 1.812, 2.062 AND 2.562,   5000 AND 10000 PSI MWP,CS, 0.031 THK,CH-38  ACTUATED THIS BOM IS TO BE READ IN CONJUNCTION  WITH DRWG NOA133190                                           DIMENSION A=  1.37                                          B=  2.25                                          C=  0.031                               NOTE: 1. ETCH P/N A133190-2  (REV)</t>
  </si>
  <si>
    <t>VALVE PART,VG-300,SHIM, 1.812, 2.062 AND  2.562,   5000 AND 10000 PSI MWP,CS, 0.062 THK,CH-38  ACTUATED THIS BOM IS TO BE READ IN CONJUNCTION  WITH DRWG NOA133190                                           DIMENSION A=  1.37                                          B=  2.25                                          C=  0.062                               NOTE: 1. ETCH P/N A133190-3  (REV)</t>
  </si>
  <si>
    <t>VALVE PART,VG-300,SHIM, 1.812, 2.062 AND 2.562,    5000 AND 10000 PSI MWP,CS, 0.125 THK,CH-38  ACTUATED THIS BOM IS TO BE READ IN CONJUNCTION  WITH DRWG NOA133190                                           DIMENSION A=  1.37                                          B=  2.25                                          C=  0.125                               NOTE: 1. ETCH P/N A133190-4   (REV)</t>
  </si>
  <si>
    <t>VALVE PART,VG-300,SHIM, 1.812, 2.062 AND 2.562,  5000 AND 10000 PSI MWP,CS, 0.250 THK,CH-38  ACTUATED THIS BOM IS TO BE READ IN CONJUNCTION  WITH DRWG NOA133190                                           DIMENSION A=  1.37                                          B=  2.25                                          C=  0.250                               NOTE: 1. ETCH P/N A133190-5  (REV)</t>
  </si>
  <si>
    <t>VALVE PART, VG-300, GLAND NUT, 1.812, 2.062 AND  2.562, 5000 10000 PSI MWP, LA, CH-38 ACTUATED   DIMENSION  A=  1.268+/-.001  B=  2.25  C=  N/R            D=  2.50 - 6 STUB ACME-2G                MAJOR DIA:  2.496+/-.004                PITCH DIA:  2.426+/-.011                MINOR DIA:  2.369+/-.011            E=  1.502+/-.001</t>
  </si>
  <si>
    <t>O-RING, AS568A-238, 3.484 (NOM 3-1/2) ID, 0.139  (NOM 1/8) CS, MATERIAL PER VGS5.1012.1.1,  FLUOROELASTOMER, 75 DURO A, API 6A, API 17D,  PSL1-3</t>
  </si>
  <si>
    <t>VALVE,RELIEF,1/8 NPT, 35 PSI CRACK / 20 PSI RESEAT  MATERIALS:  BODY:         UNS S31254 POPPET:       K500 MONEL LOCK NUT:     K500 MONEL O-RING:       VITON SPRING:       INCONEL 600</t>
  </si>
  <si>
    <t>VALVE PART, INJECTION FITTING, STYLE 300 CLAD, 5/8-18UNF-2A THD, W/ 1/8 LP CONN, 630SS, NACE, W/112 O-RING 75 DURO VITON,  2-11/16 IN LG</t>
  </si>
  <si>
    <t xml:space="preserve">A130076-1 </t>
  </si>
  <si>
    <t xml:space="preserve">191055-19 </t>
  </si>
  <si>
    <t>DRIVE SCREW, ROUND HEAD,DRIVE-U SIZE 6  X 0.250  LG,MATL PER=18-8,COAT PER=PLAIN - NOT COATED</t>
  </si>
  <si>
    <t>do not use price increased</t>
  </si>
  <si>
    <t>Q302400</t>
  </si>
  <si>
    <t>GREASE FITTING,GSP, 20000 PSI MSP,  1-1/8-12UNF,  316SS NACE MR-01-75,FOR TEST/BLEEDER/GREASE INJ</t>
  </si>
  <si>
    <t>£34.95</t>
  </si>
  <si>
    <t>£147.31</t>
  </si>
  <si>
    <t>Q302306/1</t>
  </si>
  <si>
    <t>Tools</t>
  </si>
  <si>
    <t>A73054-8</t>
  </si>
  <si>
    <t>A953661-1</t>
  </si>
  <si>
    <t>A952624-1</t>
  </si>
  <si>
    <t>TOOL-SWE,ASSY,FLUSHING TOOL,NC 50 (4-1/2 IFTJ) BOX TOP,ARR FOR 7-3/4" &amp; 9-7/8" CSG HGR/MS-T 
SEAL AREA</t>
  </si>
  <si>
    <t>BOWL PROTECTOR, SECONDARY, 13.625, 8.540 MIN BORE, FOR MS-NT MULTIBOWL</t>
  </si>
  <si>
    <t xml:space="preserve">MISCELLANEOUS,PART,CUP TESTER,CUP,10-3/4 65.7-84 LB/FT. COOPER OIL TOOL PART NO. 030607-04 </t>
  </si>
  <si>
    <t>SETTING GAUGE FOR 7-3/4" CB SEAL SUPPORT RING AND TUBING HANGER NECK ELEVATION CHECK</t>
  </si>
  <si>
    <t xml:space="preserve">A134109-7 </t>
  </si>
  <si>
    <t xml:space="preserve"> A301046-61 </t>
  </si>
  <si>
    <t xml:space="preserve">A115050-2 </t>
  </si>
  <si>
    <t xml:space="preserve">    A301046-325 </t>
  </si>
  <si>
    <t xml:space="preserve">A115050-1 </t>
  </si>
  <si>
    <t xml:space="preserve">A134109-8 </t>
  </si>
  <si>
    <t>KIT, ACTUATOR READOUT MODULE, ARRANGED FOR VG-300 CH-SERIES ACTUATOR, 
2-1/16 5000 PSI MWP</t>
  </si>
  <si>
    <t>ACTUATOR PART, VG-300 MANUALLY ACTUATED, COVER GASKET, CLOSED CELL EXPANDED NEOPRENE, 4 HOLE.</t>
  </si>
  <si>
    <t xml:space="preserve">SCREW,CAP,SOC. HEAD, #10-24UNR-3A X 0.625 LG,ASTM </t>
  </si>
  <si>
    <t>ACTUATOR PART, LINK MECHANISM, SCREW,HEX HEAD, SHOULDER, 0.460 DIA X 0.825 LG,12-24UNC-2A, ALUMINIUM BRONZE (ASTM B150),</t>
  </si>
  <si>
    <t xml:space="preserve">SCREW,CAP,SOC. HEAD, 0.375 -16UNC-3A X 0.625  LG, </t>
  </si>
  <si>
    <t>ACTUATOR PART, LINK MECHANISM, SCREW, HEX HEAD, SH</t>
  </si>
  <si>
    <t>ACTUATOR PART, CH-SERIES, COVER GASKET, CLOSED CEL</t>
  </si>
  <si>
    <t>Q302227/2</t>
  </si>
  <si>
    <t>8020 Procurement Services - Q302405 - 03.04.19</t>
  </si>
  <si>
    <t>£562.18</t>
  </si>
  <si>
    <t>increased sell as cost has gone up - kept margin same as last order</t>
  </si>
  <si>
    <t>Q302364</t>
  </si>
  <si>
    <t>NVS-S</t>
  </si>
  <si>
    <t>A90231-3</t>
  </si>
  <si>
    <t>O-RING, AS568A-216, 1.109 (NOM 1-1/8) ID, 0.139 (NOM 1/8) CS,</t>
  </si>
  <si>
    <t xml:space="preserve">STUD W/ONE NUT, TAP END,PER VGS2.4.13, .875-9UNRC-2A X .875-9UNRC-2A, 4.500 LG, </t>
  </si>
  <si>
    <t>RING GASKET,API RX-24,ALLOY 825,</t>
  </si>
  <si>
    <t xml:space="preserve">GREASE FITTING, THREADED, 1/4-28 UNF-2A, </t>
  </si>
  <si>
    <t xml:space="preserve">O-RING, AS568A-222, 1.484 (NOM 1-1/2) ID, 0.139 (NOM 1/8) CS, </t>
  </si>
  <si>
    <t>O-RING, AS568A-133, 1.799 (NOM 1-13/16) ID, 0.103 (NOM 3/32) CS,</t>
  </si>
  <si>
    <t>O-RING,AS568A-112, 0.487 ID, 0.103 CS,</t>
  </si>
  <si>
    <t>GAUGE COCK,110 X 08 KEROTEST,   1/2, ,SS                                                                                                                     89104 replaced by NVS-S</t>
  </si>
  <si>
    <t>SCREW,CAP,SOC. HEAD, 0.500 -13UNRC-3A X 4.000 LG,</t>
  </si>
  <si>
    <t xml:space="preserve">STUD W/ONE NUT, TAP END,PER VGS2.4.13, 1.375-8UNR-2A X 1.375-8UNR-2A, 7.500 LG, </t>
  </si>
  <si>
    <t>STUD W/TWO NUTS, ALL THREAD,PER VGS2.4.11, .875-9UNRC-2A, 6.500 LG,</t>
  </si>
  <si>
    <t>CONTROL LINE ASSY,CONTROL LINE BLOCK</t>
  </si>
  <si>
    <t>SWIVEL HOIST RING, 3/4-10UNC X 2.25 LONG</t>
  </si>
  <si>
    <t>GRAYLOC CLAMP,2PC 4BOLT, G,</t>
  </si>
  <si>
    <t>£1.96</t>
  </si>
  <si>
    <t>£3795</t>
  </si>
  <si>
    <t>£148.5</t>
  </si>
  <si>
    <t>£863</t>
  </si>
  <si>
    <t>Q302393</t>
  </si>
  <si>
    <t>SPRING,COMP COIL,   .812 OD X   .135 WIRE,  3.125 LGTH,</t>
  </si>
  <si>
    <t>Q302377</t>
  </si>
  <si>
    <t xml:space="preserve">SEAL, D, DBL TAPERED, 5.25 BORE, ALLOY 725 NACE </t>
  </si>
  <si>
    <t>GRAYLOC SEAL RING, 64, HIGH STRENGTH, ALLOY 725 NACE</t>
  </si>
  <si>
    <t>D70370-3</t>
  </si>
  <si>
    <t xml:space="preserve">D70370-3  </t>
  </si>
  <si>
    <t>new sell price as contract expired</t>
  </si>
  <si>
    <t xml:space="preserve">3% discount applied - PO 4500203739 - DON’T USE </t>
  </si>
  <si>
    <t>PACKING,STEM,CT,SSV-Q,  2.375 OD X  1.875 ID X 1.00 LG</t>
  </si>
  <si>
    <t>PACKING,STEM,CT,SSV-Q,  3.875 OD X  3.375 ID X 1.00 LG</t>
  </si>
  <si>
    <t>Q302363</t>
  </si>
  <si>
    <t>STEM SEAL ASSY,MOS,S45,T160/T280,1-3/8 OD  X 1 ID X 0.810 THK,</t>
  </si>
  <si>
    <t>CAGE SEAL ASSY,MOS,S60,T280</t>
  </si>
  <si>
    <t>CAGE SEAL,MOS,S60S,T-280 TEMP PX,-20/350 F,</t>
  </si>
  <si>
    <t>RING RETR,SMALLEY,WHM-150-INX F/1.500 OD X .050</t>
  </si>
  <si>
    <t>SEAL RING,MOS,S60,17-4PH,</t>
  </si>
  <si>
    <t>SEAL,GS,M/GLAND,6.008 OD,</t>
  </si>
  <si>
    <t>FTG,GRS/VENT,1/2 NPT 10M SVC,316SS NACE</t>
  </si>
  <si>
    <t>S207-062</t>
  </si>
  <si>
    <t>STUD,PAD,1-3/8-8 X 6.25,A320-GR L7M (A2K)</t>
  </si>
  <si>
    <t>NUT, HEX, HVY, 1.375-8UN-2B, ASTM A194 GR 2HM,</t>
  </si>
  <si>
    <t>A131929</t>
  </si>
  <si>
    <t xml:space="preserve">SET SCREW,TBG HD,W/ANTI ROTATIONAL NOSE, 1-3/8 X 14-15/16 LG </t>
  </si>
  <si>
    <t xml:space="preserve">don’t use </t>
  </si>
  <si>
    <t xml:space="preserve">TOOL-SWE, PART, MS-1 RUNNING AND RETRIEVAL TOOL, PISTON, 21-1/4 X 13-3/8, NC 31 (2-7/8 IF) API BOX TOP X NC 31(2-7/8 IF) API BOX BTM </t>
  </si>
  <si>
    <t xml:space="preserve">SCREW,SET,SOCKET, .375-16 X .500 LG,UNRC-3A, CONE PT,ASTM F912,PARKERIZE &amp; ELECTROFILM #5306, PER VGS6.3.3 </t>
  </si>
  <si>
    <t>O-RING, AS568A-457, 13.975 (NOM 14) ID, 0.275 (NOM1/4) CS, MATERIAL PER VGS5.1010.1.1, NITRILE (NBR), 70 DURO A, API 6A, ISO 10423, API17D, PSL1-3</t>
  </si>
  <si>
    <t xml:space="preserve">O-RING BACKUP,457, 14.024 ID, .236 CS, </t>
  </si>
  <si>
    <t xml:space="preserve">PLUG, HOLLOW HEX, .375 PTF MALE, 7/8 INCH TAPER (LEVEL-SEAL), 316 SS, 5000 PSI, UNCOATED. </t>
  </si>
  <si>
    <t xml:space="preserve">O-RING, AS568A-437, 5.975 (NOM 6) ID, 0.275 (NOM </t>
  </si>
  <si>
    <t>A70307-11B47</t>
  </si>
  <si>
    <t>TOOL-SWE PART, MS-1 RUNNING AND RETRIEVAL TOOL, ADAPTER, SPECIAL 18.5-3TPI SQR. THREAD,
BOTTOM 4-1/4-4TPI STUB ACME BOX TOP</t>
  </si>
  <si>
    <t xml:space="preserve">CROSSOVER, SUB, 4.500, 2.875 IF PIN DOWN X 4.500 IF BOX UP, LA </t>
  </si>
  <si>
    <t>NIPPLE, DBL PIN SUB, 1/2-14 NPT PIN X 6.300 LG, AISI 4130, 1/4 THRU BORE</t>
  </si>
  <si>
    <t>free issued as  we lost it</t>
  </si>
  <si>
    <t>SEAT,2200,3-1/8 3/5M 410SS HFTC PSL1/3</t>
  </si>
  <si>
    <t>don’t use this sell - sell price increased April 19</t>
  </si>
  <si>
    <t>PN is replaced - A300136-3 - don’t use</t>
  </si>
  <si>
    <t xml:space="preserve">PN is replaced - A300136-3 - don’t use </t>
  </si>
  <si>
    <t xml:space="preserve">PRESSURE GAUGE,0-15000 PSI,9/16 X 3/16 API HP MALE BOTTOM CONNECTION,4 TO 4-1/2 OD DIAL,75 PCT LIQUID  FILLED,SS CASE,SS NACE FITTINGS AND INTERNALS </t>
  </si>
  <si>
    <t xml:space="preserve">ELECTRIC SCHEMATIC, SURFACE XMAS TREE </t>
  </si>
  <si>
    <t xml:space="preserve">COUPLER, 3/8, QUICK DISCONNECT, 5000 PSI MWP, 0.375 NPT FEMALE END CONNECTION, 316 SS VITON SEAL MATERIAL, WITH SLEEVE LOCK. </t>
  </si>
  <si>
    <t>PROTECTOR, 3/8 COUPLER DUST CAP, PLASTIC.</t>
  </si>
  <si>
    <t>FERRULE, FRONT, .250 TUBE, ALLOY 20</t>
  </si>
  <si>
    <t>A306600-1B47</t>
  </si>
  <si>
    <t>A306840-1B47</t>
  </si>
  <si>
    <t>CASING HANGER ASSY, FLUTED MANDREL, 20-1/8 X 14, 
14 82.5 LB/FT VAM TOP-KB BOX BTM, 15-1/4-4TPI STUB
ACME LH PIN TOP, ARR FOR MS SEAL</t>
  </si>
  <si>
    <t xml:space="preserve">TOOL-SWE, CASING HANGER, RUNNING AND RETRIEVING 
TOOL, 15-1/4 4TPI STUB ACME LH BOX BTM, 14 82.5 
LB/FT VAM TOP-KB BOX TOP </t>
  </si>
  <si>
    <t>Q302193</t>
  </si>
  <si>
    <t>GREASE FITTING, THREADED, 1/4-28 UNF-2A, STRAIGHT THREAD, OVERALL LENGTH VARIABLE PER 
VENDOR SUPPLY, 7/16 THRU 19/32 PERMISSIBLE. THREADED SHANK LENGTH .18 MAX. SUPPLIED WITHOUT BALL CHECK</t>
  </si>
  <si>
    <t>CAP SCREW 12 POINT 0.5-13UNC-2A X 1.50 LG, ASTM A320 L7M SPUN GALVANISED TO BS EN 1461</t>
  </si>
  <si>
    <t>Q302416</t>
  </si>
  <si>
    <t>Q302419</t>
  </si>
  <si>
    <t>GREASE,SUPPLIED IN 12.5 KG.DRUMS,</t>
  </si>
  <si>
    <t>£16.55</t>
  </si>
  <si>
    <t>£59.58</t>
  </si>
  <si>
    <t>£428.40</t>
  </si>
  <si>
    <t>£204.00</t>
  </si>
  <si>
    <t>,050011</t>
  </si>
  <si>
    <t xml:space="preserve">CHK SEAT 5.5  3B15 </t>
  </si>
  <si>
    <t>ORING CORD,.275 CS,NITRILE 70 DURO,MS522 -06                                                                                                        490343 OBS REPLACED BY 494525 O-RING ROPE 0.25 NOM DIA 0.275 +/-0.006                                                                  (SOLD IN INCHES, MIN ORDER QTY 394")</t>
  </si>
  <si>
    <t>RING RETR,SMALLEY,WHM-231-INX F/2.312 OD X .078 THK INCONEL X-750 MAX HRC 35 NACE MR-01-75 498106 SUPERCEEDED BY 498127</t>
  </si>
  <si>
    <t>Q302368</t>
  </si>
  <si>
    <t>H302246-41</t>
  </si>
  <si>
    <t>195327-392</t>
  </si>
  <si>
    <t>H132308-9</t>
  </si>
  <si>
    <t>H300589-5</t>
  </si>
  <si>
    <t>H132308-6</t>
  </si>
  <si>
    <t>H302246-45</t>
  </si>
  <si>
    <t>195327-388</t>
  </si>
  <si>
    <t>H300250-59</t>
  </si>
  <si>
    <t>H302246-47</t>
  </si>
  <si>
    <t>H302246-48</t>
  </si>
  <si>
    <t>H302246-49</t>
  </si>
  <si>
    <t>195327-389</t>
  </si>
  <si>
    <t>H302246-50</t>
  </si>
  <si>
    <t>H122452-3</t>
  </si>
  <si>
    <t>H131019-1</t>
  </si>
  <si>
    <t>H296977-1</t>
  </si>
  <si>
    <t xml:space="preserve">O-RING, AS568A-382, 12.975 (NOM 13) ID, 0.210 (NOM3/16) CS, NITRILE (NBR), 70 DURO A, </t>
  </si>
  <si>
    <t>O-RING,SSV-Q,AS568A-382, 12.975 ID X .210 CS, NITRILE 70 DURO ,</t>
  </si>
  <si>
    <t>O-RING BACKUP, 8-382, 13.028 ID X 0.183 CS, 90 DURO,</t>
  </si>
  <si>
    <t>CAP SCREW, SOCKET HEAD (1960 SERIES), .500-13UNRC-3A X 1.500 LG,</t>
  </si>
  <si>
    <t>PACKING PART,WEAR RING, 14.375 OD X   .174 C/S X  .305 LG,GLASS FILLED TEFLON PER VGS 5.2052.4.5</t>
  </si>
  <si>
    <t>SEAL,T,PISTON, 14.375 OD X 13.875 ID X 0.250 C/S, 75 DURO NITRILE PER VGS5.1410.1.1</t>
  </si>
  <si>
    <t>PACKING PART,WEAR RING, 14.386 OD X 13.975 ID X   .365 LG,GLASS FILLED TEFLON,</t>
  </si>
  <si>
    <t xml:space="preserve">O-RING,SSV-Q,AS568A-363,  6.475 ID X .210 CS,     NITRILE 70 DURO </t>
  </si>
  <si>
    <t>O-RING BACKUP,8-363, 6.528 ID X 0.183 CS, 90 DURO,</t>
  </si>
  <si>
    <t xml:space="preserve">BEARING,25% GLASS FILLED TEFLON, </t>
  </si>
  <si>
    <t>PACKING PART, PRES RING, POLYPAK SEAL, SSV-Q,5.500 OD X 5.000 ID, .56 HIGH, TYPE B,</t>
  </si>
  <si>
    <t>O-RING,SSV-Q,AS568A-358,  5.600 ID X .210,CS,     NITRILE,70 DURO</t>
  </si>
  <si>
    <t>O-RING,SSV-Q,AS568A-351,  4.725 ID X .210 CS,     NITRILE, 90 DURO</t>
  </si>
  <si>
    <t xml:space="preserve">O-RING,SSV-Q,AS568A-343,  3.725 ID X .210 CS,     NITRILE, 90 DURO </t>
  </si>
  <si>
    <t>O-RING BACKUP,MOULDED, 343, 3.725 ID, 0.183 CS, 90DURO,</t>
  </si>
  <si>
    <t xml:space="preserve">O-RING,SSV-Q,AS568A-383,  13.975 ID X .210 CS,    NITRILE 90 </t>
  </si>
  <si>
    <t>CAP SCREW, SOCKET HEAD (1960 SERIES), .500-13UNRC-3A X 1.000 LG,</t>
  </si>
  <si>
    <t>MISCELLANEOUS, VENT PROTECTOR, 1/2 MNPT.</t>
  </si>
  <si>
    <t>CONNECTOR-HYDR, MALE, 0.375 TUBE X 0.500 NPT MALE,</t>
  </si>
  <si>
    <t>PLUG,HYD. FITTING,   .375 TUBE, 316 SS, W/ .562-20UN THREAD</t>
  </si>
  <si>
    <t>PLUG,PIPE,1/2 LP,HEX HEAD,316SS NACE,1-1/4 LG,</t>
  </si>
  <si>
    <t>ACTUATOR PART, WEATHER CAP PROTECTOR ASSY.</t>
  </si>
  <si>
    <t>Q302206/1</t>
  </si>
  <si>
    <t>Repair spares</t>
  </si>
  <si>
    <t>201550-17</t>
  </si>
  <si>
    <t>H221174-1</t>
  </si>
  <si>
    <t>CONNECTOR-HYDR, MALE, .375 TUBE X .375 MNPT, 316 STAINLESS STEEL,
DOUBLE FERRULE TYPE, BORED THRU TO TUBING OD</t>
  </si>
  <si>
    <t>BRANDED PRODUCT, MALE CONN, F/1/4 OD TUBING X 3/8 LP BORED THROUGH, 316SS.</t>
  </si>
  <si>
    <t>PLUG,PIPE, 1/8 LP,316SS,SOCKET HEAD FLUSH TYPE</t>
  </si>
  <si>
    <t>A114244-3 REF</t>
  </si>
  <si>
    <t>TOOL-SWE, TUBING HANGER, RUNNING AND RETRIEVING,7IN, 7.161IN 6-TPI MODIFIED CENTRALISING LH ACMEPIN BOTTOM, 7IN 29 LB/FT TENARIS 3SB CASING BOXTOP. CHANGE THREAD TO JFE BEAR</t>
  </si>
  <si>
    <t>A131063-1 REF</t>
  </si>
  <si>
    <t>195000-160</t>
  </si>
  <si>
    <t>TOOL-FCE,RUN/WORKOVER SUB, 5.500 NOM,3000 PSI MWP, HANGING CAPACITY 322500 LBS. CHANGE TO JFE BEAR THREAD</t>
  </si>
  <si>
    <t>O-RING, AS568A-160, 5.237 (NOM 5-1/4) ID, 0.103 (NOM 3/32) CS, MATERIAL PER VGS5.1010.1.1, NITRILE(NBR), 70 DURO A, API 6A, ISO 10423, API17D, PSL1-3</t>
  </si>
  <si>
    <t xml:space="preserve">STEM BRG/SEAL ASSY 2.75 TRIM 
</t>
  </si>
  <si>
    <t xml:space="preserve">STEM SEAL SET (1.5 TO 3.5) CHK 
</t>
  </si>
  <si>
    <t xml:space="preserve">KEY 5/16" X 5/16" X 1.500 LG 
</t>
  </si>
  <si>
    <t xml:space="preserve">CHOKE END PLATE ACTUATOR 2.75 TRIM </t>
  </si>
  <si>
    <t>Q302426</t>
  </si>
  <si>
    <t xml:space="preserve">SEAT,2200,2-1/16 2/5M </t>
  </si>
  <si>
    <t>FACE SEAL,2200,2-1/16 2/5M TEMP PX -20/350F JACKET,</t>
  </si>
  <si>
    <t>Q302422</t>
  </si>
  <si>
    <t>SEAL, CUSTOM S-SEAL, SPECIAL, EXTERNAL, 10.691 INCH SEALING DIAMETER, HNBR, KB163-90, C/W STAINLESS STEEL SPRINGS</t>
  </si>
  <si>
    <t>Q302421</t>
  </si>
  <si>
    <t>Q302425</t>
  </si>
  <si>
    <t>A931236-1</t>
  </si>
  <si>
    <t>GREASE FITTING, GSP, 1/2 LP,</t>
  </si>
  <si>
    <t>SWIVEL ADAPTOR, 10000 PSI,</t>
  </si>
  <si>
    <t>H70843-7</t>
  </si>
  <si>
    <t xml:space="preserve">O-RING,.500 X 27.250 X 26.250,EXTRUDED NITRILE,70 DURO A,VULCANIZED / BONDED, PER VGS5.1110.1.3 </t>
  </si>
  <si>
    <t>CAP SCREW, SOCKET HEAD (1960 SERIES) ,.500-13UNRC -3A X 1.000LG, MATL PER=ASTM A574, COAT 
PER=VGS6.3.1.2.2</t>
  </si>
  <si>
    <t>O-RING,VULCANIZED , 27.125 ID, 0.275 CS, VGS5.1001.19,TOLERANCE PER AS-568</t>
  </si>
  <si>
    <t>PLUG, VR, SOLID, 1-13/16 30000PSI MAX, 75K LOW ALLOY NACE</t>
  </si>
  <si>
    <t>O-RING, AS568A-216, 1.109 (NOM 1-1/8) ID, 0.139 (NOM 1/8) CS, MATERIAL PER VGS5.1012.1.1, 
FLUOROELASTOMER, 75 DURO A, API 6A, API 17D, PSL1-3</t>
  </si>
  <si>
    <t>A301116-3</t>
  </si>
  <si>
    <t xml:space="preserve">STUD/TWO NUTS, ALL THREAD, .750-10UNRC-2A, 5.5 LG,STUD MATERIAL:A320 GR L7, NUT MATERIAL:A194 GR 2HM, COAT PER VGS6.3.1.3.1, PER VGS 2.4.11 </t>
  </si>
  <si>
    <t>Q302420</t>
  </si>
  <si>
    <t>BEARING,THRUST,NEEDLE ROLLER AND CAGE ASSEMBLIES,2.165 ID  3.071 OD</t>
  </si>
  <si>
    <t>ACTUATOR PART,CH-38,COVER GASKET,EXPANDED NEOPRENE.</t>
  </si>
  <si>
    <t>SCREW,CAP,SOC. HEAD, 0.375 -16UNC-3A X 0.875  LG,</t>
  </si>
  <si>
    <t xml:space="preserve">PIN,KLICK,   .250 OD   1.750 LG,                </t>
  </si>
  <si>
    <t>BEARING,THRUST,NEEDLE ROLLER AND CAGE ASSEMBLIES,1.772 ID  2.559 OD</t>
  </si>
  <si>
    <t>BEARING,THRUST,NEEDLE ROLLER AND CAGE ASSEMBLIES, 1.500 ID X 2.187 OD</t>
  </si>
  <si>
    <t>Q302427</t>
  </si>
  <si>
    <t xml:space="preserve">STEM SEAL SET (4 AND 4.5 ) CHK       REPLACES   481526, 481434, 481537 and 481538                                                                </t>
  </si>
  <si>
    <t>Q302431</t>
  </si>
  <si>
    <t>contract price - no longer valid</t>
  </si>
  <si>
    <t>A150267-1</t>
  </si>
  <si>
    <t>TUBING BONNET,KC,ASSY,OFFSET,4-1/2,11 5000 PSI R54 STUDDED FLG BTM X 11 5000 PSI R54 
STUDDED FLG TOP, ARR FOR ONE 1/4 AND ONE 3/8 CHEMICAL INJECTION LINE AND TWO
RMS ELECTRICAL PENETRATORS, LA NACE, GRAYCLAD ON ALL WETTED SURFACES</t>
  </si>
  <si>
    <t>EUK 1507800</t>
  </si>
  <si>
    <t>492393 REF</t>
  </si>
  <si>
    <t>CHK ASSY 3.5  3T42 6IN42R IN X OUT X ACTUATED</t>
  </si>
  <si>
    <t>EUK 1507800 Rev 01</t>
  </si>
  <si>
    <t>CHOKE STEM AND STEM ASSY 3.5 TRIM</t>
  </si>
  <si>
    <t xml:space="preserve">CHK F/CAGE 3.5 HOLE CONFIGURATION TYPE 2 </t>
  </si>
  <si>
    <t>CHK D/BUSH 3.5 TRIM ROTORK F14 TYPE A</t>
  </si>
  <si>
    <t>CHECK VALVE 0.5LP 10M MAX MATL ALLOY 718 
PART OBSOLETE 480243, SUPERCEDED BY P/N 480756,  ZZZVLV,C</t>
  </si>
  <si>
    <t>KEY 5/16" X 5/16" X 1.500 LG</t>
  </si>
  <si>
    <t>STEM BRG/SEAL ASSY 3.5 TRIM</t>
  </si>
  <si>
    <t>SEAL GS M/GLAND 5.625 NOMINAL PISTON DIA DIAMETER</t>
  </si>
  <si>
    <t>O RING 2-256 0.139 CS X 5.734 ID</t>
  </si>
  <si>
    <t xml:space="preserve">SUPAGRAF MOULDED RING P7 ENDLESS RING 41.22MM O/D </t>
  </si>
  <si>
    <t xml:space="preserve">STEM SEAL SET (1.5 TO 3.5) CHK 
MIN ORDER QTY 2 </t>
  </si>
  <si>
    <t>ORING CORD,.275 CS,NITRILE 70 DURO,MS522 -06
494525 REPLACES OBSOLETE PART 490343    (1.5" required as per engineering) 
MIN ORDER QTY 5</t>
  </si>
  <si>
    <t>O-RING,MOLDED (2-234),2.984 ID,0.139 CS,NITRILE,70
MIN ORDER QTY 5</t>
  </si>
  <si>
    <t xml:space="preserve">DO NOT USE WAS NEVER QUOTED </t>
  </si>
  <si>
    <t>TOOL-SWE PART, MS1 RUNNING AND RETRIEVAL TOOL,PIN SHEAR, 0.625-11UNC X 0.375 DIA, GMS 2135</t>
  </si>
  <si>
    <t>DON’T USE - SEE NEW COST ON MAY 2019 TRACKER</t>
  </si>
  <si>
    <t>DON’T USE - COST HAS INCREASED TO £755.19 - GET NEW COST WHEN QUOTING NEXT - AS PER SPARES MARGIN REVIEW OCT 19</t>
  </si>
  <si>
    <t>DON’T USE COST - SOURCING ADV NEW COST £845.00 - NEED TO GO OUT FOR NEW COST NEXT TIME WE QUOTE - AS PER SPARES MARGIN REVIEW OCT 19</t>
  </si>
  <si>
    <t>DON’T USE COST - SOURCING ADV NEW COST £4.89 - NEED TO GO OUT FOR NEW COST NEXT TIME WE QUOTE - AS PER SPARES MARGIN REVIEW OCT 19</t>
  </si>
  <si>
    <t>DON’T USE COST - SHOULD BE $279.50 PO 31009192</t>
  </si>
  <si>
    <t>DON’T USE COST - SHOULD BE £25.00 PO 31008500</t>
  </si>
  <si>
    <t>DON’T USE COST - SHOULD BE £178.50 PO 31008636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</si>
</sst>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8" formatCode="&quot;$&quot;#,##0.00_);[Red]\(&quot;$&quot;#,##0.00\)"/>
    <numFmt numFmtId="44" formatCode="_(&quot;$&quot;* #,##0.00_);_(&quot;$&quot;* \(#,##0.00\);_(&quot;$&quot;* &quot;-&quot;??_);_(@_)"/>
    <numFmt numFmtId="43" formatCode="_(* #,##0.00_);_(* \(#,##0.00\);_(* &quot;-&quot;??_);_(@_)"/>
    <numFmt numFmtId="164" formatCode="&quot;£&quot;#,##0;[Red]\-&quot;£&quot;#,##0"/>
    <numFmt numFmtId="165" formatCode="&quot;£&quot;#,##0.00;[Red]\-&quot;£&quot;#,##0.00"/>
    <numFmt numFmtId="166" formatCode="_-&quot;£&quot;* #,##0.00_-;\-&quot;£&quot;* #,##0.00_-;_-&quot;£&quot;* &quot;-&quot;??_-;_-@_-"/>
    <numFmt numFmtId="167" formatCode="_-* #,##0.00_-;\-* #,##0.00_-;_-* &quot;-&quot;??_-;_-@_-"/>
    <numFmt numFmtId="168" formatCode="&quot;£&quot;#,##0.00"/>
    <numFmt numFmtId="169" formatCode="&quot;£&quot;#,##0"/>
    <numFmt numFmtId="170" formatCode="dd/mm/yyyy;@"/>
    <numFmt numFmtId="171" formatCode="0;[Red]0"/>
    <numFmt numFmtId="172" formatCode="#,##0.000,"/>
    <numFmt numFmtId="173" formatCode="#,##0.00,"/>
    <numFmt numFmtId="174" formatCode="#,##0.0000,"/>
    <numFmt numFmtId="175" formatCode="_(* #,##0.00_);_(* \(#,##0.00\);_(* &quot;-&quot;_);_(@_)"/>
    <numFmt numFmtId="176" formatCode="_-[$£-809]* #,##0.00_-;\-[$£-809]* #,##0.00_-;_-[$£-809]* &quot;-&quot;??_-;_-@_-"/>
    <numFmt numFmtId="177" formatCode="_-&quot;$&quot;* #,##0.00_-;\-&quot;$&quot;* #,##0.00_-;_-&quot;$&quot;* &quot;-&quot;??_-;_-@_-"/>
    <numFmt numFmtId="178" formatCode="_-[$$-409]* #,##0.00_ ;_-[$$-409]* \-#,##0.00\ ;_-[$$-409]* &quot;-&quot;??_ ;_-@_ "/>
    <numFmt numFmtId="179" formatCode="[$$-540A]#,##0.00"/>
    <numFmt numFmtId="180" formatCode="[$$-409]#,##0.00"/>
    <numFmt numFmtId="181" formatCode="_([$$-409]* #,##0.00_);_([$$-409]* \(#,##0.00\);_([$$-409]* &quot;-&quot;??_);_(@_)"/>
  </numFmts>
  <fonts count="116">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indexed="8"/>
      <name val="Calibri"/>
      <family val="2"/>
      <scheme val="minor"/>
    </font>
    <font>
      <b/>
      <sz val="10"/>
      <color indexed="8"/>
      <name val="Calibri"/>
      <family val="2"/>
      <scheme val="minor"/>
    </font>
    <font>
      <b/>
      <sz val="10"/>
      <color rgb="FF00B0F0"/>
      <name val="Calibri"/>
      <family val="2"/>
      <scheme val="minor"/>
    </font>
    <font>
      <sz val="10"/>
      <color rgb="FFFF0000"/>
      <name val="Calibri"/>
      <family val="2"/>
      <scheme val="minor"/>
    </font>
    <font>
      <sz val="10"/>
      <name val="Times New Roman"/>
      <family val="1"/>
    </font>
    <font>
      <sz val="10"/>
      <name val="Arial"/>
      <family val="2"/>
    </font>
    <font>
      <b/>
      <sz val="10"/>
      <color rgb="FFFF0000"/>
      <name val="Calibri"/>
      <family val="2"/>
      <scheme val="minor"/>
    </font>
    <font>
      <b/>
      <sz val="10"/>
      <name val="Calibri"/>
      <family val="2"/>
      <scheme val="minor"/>
    </font>
    <font>
      <sz val="12"/>
      <name val="Arial"/>
      <family val="2"/>
    </font>
    <font>
      <sz val="10"/>
      <color rgb="FF000000"/>
      <name val="Verdana"/>
      <family val="2"/>
    </font>
    <font>
      <sz val="10"/>
      <color indexed="8"/>
      <name val="Calibri"/>
      <family val="2"/>
    </font>
    <font>
      <i/>
      <sz val="10"/>
      <name val="Calibri"/>
      <family val="2"/>
      <scheme val="minor"/>
    </font>
    <font>
      <b/>
      <sz val="10"/>
      <name val="Arial"/>
      <family val="2"/>
    </font>
    <font>
      <sz val="8"/>
      <color theme="1"/>
      <name val="Calibri"/>
      <family val="2"/>
      <scheme val="minor"/>
    </font>
    <font>
      <sz val="8"/>
      <color rgb="FFFF0000"/>
      <name val="Calibri"/>
      <family val="2"/>
      <scheme val="minor"/>
    </font>
    <font>
      <b/>
      <sz val="10"/>
      <color rgb="FF0070C0"/>
      <name val="Calibri"/>
      <family val="2"/>
      <scheme val="minor"/>
    </font>
    <font>
      <b/>
      <sz val="10"/>
      <color theme="3"/>
      <name val="Calibri"/>
      <family val="2"/>
      <scheme val="minor"/>
    </font>
    <font>
      <sz val="10"/>
      <color rgb="FF000000"/>
      <name val="Calibri"/>
      <family val="2"/>
      <scheme val="minor"/>
    </font>
    <font>
      <sz val="10"/>
      <color rgb="FF0070C0"/>
      <name val="Calibri"/>
      <family val="2"/>
      <scheme val="minor"/>
    </font>
    <font>
      <sz val="10"/>
      <color theme="3"/>
      <name val="Calibri"/>
      <family val="2"/>
      <scheme val="minor"/>
    </font>
    <font>
      <sz val="9"/>
      <color theme="1"/>
      <name val="Calibri"/>
      <family val="2"/>
      <scheme val="minor"/>
    </font>
    <font>
      <sz val="10"/>
      <color rgb="FF0070C0"/>
      <name val="Arial"/>
      <family val="2"/>
    </font>
    <font>
      <sz val="11"/>
      <color theme="3"/>
      <name val="Arial"/>
      <family val="2"/>
    </font>
    <font>
      <sz val="11"/>
      <color rgb="FFFF0000"/>
      <name val="Arial"/>
      <family val="2"/>
    </font>
    <font>
      <sz val="9"/>
      <color rgb="FFFF0000"/>
      <name val="Arial"/>
      <family val="2"/>
    </font>
    <font>
      <b/>
      <sz val="10"/>
      <color rgb="FFFF0000"/>
      <name val="Arial"/>
      <family val="2"/>
    </font>
    <font>
      <b/>
      <sz val="11"/>
      <color theme="3"/>
      <name val="Arial"/>
      <family val="2"/>
    </font>
    <font>
      <strike/>
      <sz val="10"/>
      <color theme="1"/>
      <name val="Calibri"/>
      <family val="2"/>
      <scheme val="minor"/>
    </font>
    <font>
      <sz val="10"/>
      <color theme="3"/>
      <name val="Arial"/>
      <family val="2"/>
    </font>
    <font>
      <sz val="11"/>
      <color rgb="FF0070C0"/>
      <name val="Arial"/>
      <family val="2"/>
    </font>
    <font>
      <b/>
      <sz val="11"/>
      <color rgb="FF0070C0"/>
      <name val="Arial"/>
      <family val="2"/>
    </font>
    <font>
      <sz val="9"/>
      <color indexed="81"/>
      <name val="Tahoma"/>
      <family val="2"/>
    </font>
    <font>
      <b/>
      <sz val="9"/>
      <color indexed="81"/>
      <name val="Tahoma"/>
      <family val="2"/>
    </font>
    <font>
      <sz val="11"/>
      <color theme="1"/>
      <name val="Calibri"/>
      <family val="2"/>
      <scheme val="minor"/>
    </font>
    <font>
      <sz val="10"/>
      <name val="Arial"/>
      <family val="2"/>
    </font>
    <font>
      <b/>
      <sz val="12"/>
      <name val="Arial"/>
      <family val="2"/>
    </font>
    <font>
      <u/>
      <sz val="10"/>
      <color indexed="12"/>
      <name val="Arial"/>
      <family val="2"/>
    </font>
    <font>
      <sz val="8"/>
      <name val="Arial"/>
      <family val="2"/>
    </font>
    <font>
      <sz val="11"/>
      <color indexed="8"/>
      <name val="Calibri"/>
      <family val="2"/>
    </font>
    <font>
      <sz val="10"/>
      <name val="Geneva"/>
    </font>
    <font>
      <sz val="12"/>
      <color theme="0"/>
      <name val="Arial"/>
      <family val="2"/>
    </font>
    <font>
      <sz val="11"/>
      <color rgb="FF0000FF"/>
      <name val="Calibri"/>
      <family val="2"/>
      <scheme val="minor"/>
    </font>
    <font>
      <sz val="11"/>
      <color rgb="FF000000"/>
      <name val="Calibri"/>
      <family val="2"/>
      <scheme val="minor"/>
    </font>
    <font>
      <sz val="11"/>
      <color rgb="FFFF0000"/>
      <name val="Calibri"/>
      <family val="2"/>
      <scheme val="minor"/>
    </font>
    <font>
      <sz val="10"/>
      <name val="Arial"/>
      <family val="2"/>
    </font>
    <font>
      <b/>
      <sz val="10"/>
      <color rgb="FF008000"/>
      <name val="Verdana"/>
      <family val="2"/>
    </font>
    <font>
      <sz val="10"/>
      <name val="Arial"/>
      <family val="2"/>
    </font>
    <font>
      <sz val="10"/>
      <name val="Arial"/>
      <family val="2"/>
    </font>
    <font>
      <b/>
      <sz val="8"/>
      <name val="Arial"/>
      <family val="2"/>
    </font>
    <font>
      <sz val="10"/>
      <name val="Arial"/>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1"/>
      <name val="Arial"/>
      <family val="2"/>
    </font>
    <font>
      <b/>
      <sz val="18"/>
      <color theme="3"/>
      <name val="Calibri Light"/>
      <family val="2"/>
      <scheme val="major"/>
    </font>
    <font>
      <sz val="11"/>
      <color rgb="FF9C6500"/>
      <name val="Calibri"/>
      <family val="2"/>
      <scheme val="minor"/>
    </font>
    <font>
      <sz val="10"/>
      <color theme="1"/>
      <name val="Calibri"/>
      <family val="2"/>
    </font>
    <font>
      <sz val="10"/>
      <name val="Geneva"/>
      <family val="2"/>
    </font>
    <font>
      <sz val="10"/>
      <color theme="1"/>
      <name val="GE Inspira"/>
      <family val="2"/>
    </font>
    <font>
      <sz val="10"/>
      <name val="MS Sans Serif"/>
      <family val="2"/>
    </font>
    <font>
      <sz val="12"/>
      <name val="Arial MT"/>
      <family val="2"/>
    </font>
    <font>
      <sz val="12"/>
      <name val="宋体"/>
      <family val="3"/>
      <charset val="134"/>
    </font>
    <font>
      <sz val="11"/>
      <color indexed="9"/>
      <name val="Calibri"/>
      <family val="2"/>
    </font>
    <font>
      <sz val="11"/>
      <color indexed="20"/>
      <name val="Calibri"/>
      <family val="2"/>
    </font>
    <font>
      <sz val="11"/>
      <color rgb="FF9C0006"/>
      <name val="Calibri"/>
      <family val="2"/>
      <charset val="134"/>
      <scheme val="minor"/>
    </font>
    <font>
      <b/>
      <sz val="11"/>
      <color indexed="52"/>
      <name val="Calibri"/>
      <family val="2"/>
    </font>
    <font>
      <b/>
      <sz val="11"/>
      <color indexed="9"/>
      <name val="Calibri"/>
      <family val="2"/>
    </font>
    <font>
      <sz val="12"/>
      <name val="Arial MT"/>
    </font>
    <font>
      <i/>
      <sz val="11"/>
      <color indexed="23"/>
      <name val="Calibri"/>
      <family val="2"/>
    </font>
    <font>
      <sz val="11"/>
      <color indexed="17"/>
      <name val="Calibri"/>
      <family val="2"/>
    </font>
    <font>
      <sz val="11"/>
      <color rgb="FF006100"/>
      <name val="Calibri"/>
      <family val="2"/>
      <charset val="134"/>
      <scheme val="minor"/>
    </font>
    <font>
      <b/>
      <sz val="15"/>
      <color indexed="56"/>
      <name val="Calibri"/>
      <family val="2"/>
    </font>
    <font>
      <b/>
      <sz val="13"/>
      <color indexed="56"/>
      <name val="Calibri"/>
      <family val="2"/>
    </font>
    <font>
      <b/>
      <sz val="11"/>
      <color indexed="56"/>
      <name val="Calibri"/>
      <family val="2"/>
    </font>
    <font>
      <u/>
      <sz val="10"/>
      <color theme="10"/>
      <name val="MS Sans Serif"/>
      <family val="2"/>
    </font>
    <font>
      <sz val="11"/>
      <color indexed="62"/>
      <name val="Calibri"/>
      <family val="2"/>
    </font>
    <font>
      <sz val="11"/>
      <color rgb="FF3F3F76"/>
      <name val="Calibri"/>
      <family val="2"/>
      <charset val="134"/>
      <scheme val="minor"/>
    </font>
    <font>
      <sz val="11"/>
      <color indexed="52"/>
      <name val="Calibri"/>
      <family val="2"/>
    </font>
    <font>
      <sz val="11"/>
      <color indexed="60"/>
      <name val="Calibri"/>
      <family val="2"/>
    </font>
    <font>
      <sz val="11"/>
      <color rgb="FF9C6500"/>
      <name val="Calibri"/>
      <family val="2"/>
      <charset val="134"/>
      <scheme val="minor"/>
    </font>
    <font>
      <sz val="10"/>
      <color indexed="8"/>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宋体"/>
      <family val="3"/>
      <charset val="134"/>
    </font>
    <font>
      <sz val="10"/>
      <name val="Arial"/>
      <family val="2"/>
    </font>
    <font>
      <sz val="10"/>
      <name val="Arial"/>
      <family val="2"/>
    </font>
    <font>
      <sz val="10"/>
      <name val="Arial"/>
      <family val="2"/>
    </font>
    <font>
      <b/>
      <sz val="8"/>
      <color rgb="FF0070C0"/>
      <name val="Arial"/>
      <family val="2"/>
    </font>
    <font>
      <sz val="8"/>
      <color rgb="FF0070C0"/>
      <name val="Arial"/>
      <family val="2"/>
    </font>
    <font>
      <sz val="10"/>
      <name val="Arial"/>
      <family val="2"/>
    </font>
    <font>
      <sz val="10"/>
      <name val="Arial"/>
      <family val="2"/>
    </font>
    <font>
      <b/>
      <sz val="11"/>
      <color rgb="FFFF0000"/>
      <name val="Calibri"/>
      <family val="2"/>
      <scheme val="minor"/>
    </font>
    <font>
      <b/>
      <sz val="11"/>
      <color theme="1" tint="0.499984740745262"/>
      <name val="Arial"/>
      <family val="2"/>
    </font>
    <font>
      <sz val="10"/>
      <name val="Arial"/>
      <family val="2"/>
    </font>
    <font>
      <sz val="10"/>
      <color rgb="FFFF0000"/>
      <name val="Arial"/>
      <family val="2"/>
    </font>
    <font>
      <sz val="10"/>
      <name val="Arial"/>
      <family val="2"/>
    </font>
    <font>
      <sz val="10"/>
      <color indexed="8"/>
      <name val="Arial"/>
      <family val="2"/>
    </font>
    <font>
      <sz val="9"/>
      <color theme="1"/>
      <name val="GE Inspira"/>
      <family val="2"/>
    </font>
  </fonts>
  <fills count="6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B4A9BD"/>
        <bgColor indexed="64"/>
      </patternFill>
    </fill>
    <fill>
      <patternFill patternType="solid">
        <fgColor rgb="FFFFFFCC"/>
      </patternFill>
    </fill>
    <fill>
      <patternFill patternType="solid">
        <fgColor theme="4"/>
      </patternFill>
    </fill>
    <fill>
      <patternFill patternType="solid">
        <fgColor indexed="22"/>
        <bgColor indexed="64"/>
      </patternFill>
    </fill>
    <fill>
      <patternFill patternType="solid">
        <fgColor indexed="2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22"/>
      </right>
      <top style="thin">
        <color indexed="22"/>
      </top>
      <bottom style="thin">
        <color indexed="22"/>
      </bottom>
      <diagonal/>
    </border>
  </borders>
  <cellStyleXfs count="1383">
    <xf numFmtId="0" fontId="0" fillId="0" borderId="0"/>
    <xf numFmtId="0" fontId="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10" fillId="0" borderId="0"/>
    <xf numFmtId="0" fontId="10" fillId="0" borderId="0"/>
    <xf numFmtId="0" fontId="10" fillId="0" borderId="0"/>
    <xf numFmtId="169" fontId="10" fillId="0" borderId="0"/>
    <xf numFmtId="0" fontId="39" fillId="0" borderId="0"/>
    <xf numFmtId="167" fontId="10" fillId="0" borderId="0" applyFont="0" applyFill="0" applyBorder="0" applyAlignment="0" applyProtection="0"/>
    <xf numFmtId="0" fontId="39" fillId="0" borderId="0"/>
    <xf numFmtId="9" fontId="10" fillId="0" borderId="0" applyFont="0" applyFill="0" applyBorder="0" applyAlignment="0" applyProtection="0"/>
    <xf numFmtId="0" fontId="10" fillId="0" borderId="0"/>
    <xf numFmtId="169" fontId="10" fillId="0" borderId="0"/>
    <xf numFmtId="0" fontId="38" fillId="0" borderId="0"/>
    <xf numFmtId="169" fontId="10" fillId="0" borderId="0"/>
    <xf numFmtId="0" fontId="38" fillId="0" borderId="0"/>
    <xf numFmtId="0" fontId="45" fillId="7"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38" fontId="42" fillId="8" borderId="0" applyNumberFormat="0" applyBorder="0" applyAlignment="0" applyProtection="0"/>
    <xf numFmtId="0" fontId="40" fillId="0" borderId="5" applyNumberFormat="0" applyAlignment="0" applyProtection="0">
      <alignment horizontal="left" vertical="center"/>
    </xf>
    <xf numFmtId="0" fontId="40" fillId="0" borderId="6">
      <alignment horizontal="left" vertical="center"/>
    </xf>
    <xf numFmtId="0" fontId="41" fillId="0" borderId="0" applyNumberFormat="0" applyFill="0" applyBorder="0" applyAlignment="0" applyProtection="0">
      <alignment vertical="top"/>
      <protection locked="0"/>
    </xf>
    <xf numFmtId="0" fontId="46" fillId="0" borderId="0" applyNumberFormat="0" applyFill="0" applyBorder="0" applyAlignment="0" applyProtection="0"/>
    <xf numFmtId="10" fontId="42" fillId="9" borderId="1" applyNumberFormat="0" applyBorder="0" applyAlignment="0" applyProtection="0"/>
    <xf numFmtId="0" fontId="44" fillId="0" borderId="0"/>
    <xf numFmtId="172" fontId="10" fillId="0" borderId="0" applyFont="0" applyFill="0" applyBorder="0" applyAlignment="0" applyProtection="0"/>
    <xf numFmtId="0" fontId="10" fillId="0" borderId="0" applyFont="0" applyFill="0" applyBorder="0" applyAlignment="0" applyProtection="0"/>
    <xf numFmtId="173" fontId="10" fillId="0" borderId="0" applyFont="0" applyFill="0" applyBorder="0" applyAlignment="0" applyProtection="0"/>
    <xf numFmtId="174" fontId="10" fillId="0" borderId="0" applyFont="0" applyFill="0" applyBorder="0" applyAlignment="0" applyProtection="0"/>
    <xf numFmtId="175" fontId="10" fillId="0" borderId="0"/>
    <xf numFmtId="175" fontId="10" fillId="0" borderId="0"/>
    <xf numFmtId="175"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0" fontId="10" fillId="0" borderId="0"/>
    <xf numFmtId="0" fontId="10" fillId="0" borderId="0"/>
    <xf numFmtId="0" fontId="10" fillId="0" borderId="0"/>
    <xf numFmtId="0" fontId="47" fillId="0" borderId="0"/>
    <xf numFmtId="0" fontId="10" fillId="0" borderId="0"/>
    <xf numFmtId="0" fontId="47" fillId="0" borderId="0"/>
    <xf numFmtId="0" fontId="10" fillId="0" borderId="0"/>
    <xf numFmtId="0" fontId="47" fillId="0" borderId="0"/>
    <xf numFmtId="0" fontId="10" fillId="0" borderId="0"/>
    <xf numFmtId="0" fontId="10" fillId="0" borderId="0"/>
    <xf numFmtId="0" fontId="10" fillId="0" borderId="0"/>
    <xf numFmtId="169" fontId="10" fillId="0" borderId="0"/>
    <xf numFmtId="0" fontId="47" fillId="0" borderId="0"/>
    <xf numFmtId="0" fontId="47" fillId="0" borderId="0"/>
    <xf numFmtId="0" fontId="47" fillId="0" borderId="0"/>
    <xf numFmtId="0" fontId="10" fillId="0" borderId="0"/>
    <xf numFmtId="0" fontId="47" fillId="0" borderId="0"/>
    <xf numFmtId="0" fontId="47" fillId="0" borderId="0"/>
    <xf numFmtId="0" fontId="38" fillId="0" borderId="0"/>
    <xf numFmtId="0" fontId="38" fillId="0" borderId="0"/>
    <xf numFmtId="0" fontId="38" fillId="0" borderId="0"/>
    <xf numFmtId="0" fontId="38" fillId="0" borderId="0"/>
    <xf numFmtId="169" fontId="10" fillId="0" borderId="0"/>
    <xf numFmtId="0" fontId="38" fillId="0" borderId="0"/>
    <xf numFmtId="0" fontId="38" fillId="0" borderId="0"/>
    <xf numFmtId="0" fontId="38" fillId="0" borderId="0"/>
    <xf numFmtId="0" fontId="38" fillId="0" borderId="0"/>
    <xf numFmtId="169" fontId="10" fillId="0" borderId="0"/>
    <xf numFmtId="0" fontId="10" fillId="0" borderId="0"/>
    <xf numFmtId="0" fontId="47" fillId="0" borderId="0"/>
    <xf numFmtId="0" fontId="47" fillId="0" borderId="0"/>
    <xf numFmtId="0" fontId="47" fillId="0" borderId="0"/>
    <xf numFmtId="0" fontId="47" fillId="0" borderId="0"/>
    <xf numFmtId="0" fontId="47" fillId="0" borderId="0"/>
    <xf numFmtId="169" fontId="10" fillId="0" borderId="0"/>
    <xf numFmtId="0" fontId="10"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169" fontId="10" fillId="0" borderId="0"/>
    <xf numFmtId="0" fontId="10" fillId="0" borderId="0"/>
    <xf numFmtId="0" fontId="47" fillId="0" borderId="0"/>
    <xf numFmtId="0" fontId="47" fillId="0" borderId="0"/>
    <xf numFmtId="0" fontId="47" fillId="0" borderId="0"/>
    <xf numFmtId="169" fontId="10" fillId="0" borderId="0"/>
    <xf numFmtId="0" fontId="10"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169" fontId="10" fillId="0" borderId="0"/>
    <xf numFmtId="0" fontId="10" fillId="0" borderId="0"/>
    <xf numFmtId="0" fontId="38" fillId="0" borderId="0"/>
    <xf numFmtId="169" fontId="10" fillId="0" borderId="0"/>
    <xf numFmtId="0" fontId="10" fillId="0" borderId="0"/>
    <xf numFmtId="0" fontId="43" fillId="6" borderId="4" applyNumberFormat="0" applyFont="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9" fontId="10" fillId="0" borderId="0"/>
    <xf numFmtId="169" fontId="10" fillId="0" borderId="0"/>
    <xf numFmtId="169" fontId="10" fillId="0" borderId="0"/>
    <xf numFmtId="169" fontId="10" fillId="0" borderId="0"/>
    <xf numFmtId="169" fontId="10" fillId="0" borderId="0"/>
    <xf numFmtId="0" fontId="38"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169"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38" fontId="42" fillId="8" borderId="0" applyNumberFormat="0" applyBorder="0" applyAlignment="0" applyProtection="0"/>
    <xf numFmtId="0" fontId="41" fillId="0" borderId="0" applyNumberFormat="0" applyFill="0" applyBorder="0" applyAlignment="0" applyProtection="0">
      <alignment vertical="top"/>
      <protection locked="0"/>
    </xf>
    <xf numFmtId="10" fontId="42" fillId="9" borderId="1" applyNumberFormat="0" applyBorder="0" applyAlignment="0" applyProtection="0"/>
    <xf numFmtId="175" fontId="10" fillId="0" borderId="0"/>
    <xf numFmtId="175" fontId="10" fillId="0" borderId="0"/>
    <xf numFmtId="175"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10" fillId="0" borderId="0"/>
    <xf numFmtId="0" fontId="10" fillId="0" borderId="0"/>
    <xf numFmtId="0" fontId="10" fillId="0" borderId="0"/>
    <xf numFmtId="0" fontId="10"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0" fontId="10" fillId="0" borderId="0"/>
    <xf numFmtId="0" fontId="10" fillId="0" borderId="0"/>
    <xf numFmtId="169" fontId="10" fillId="0" borderId="0"/>
    <xf numFmtId="169" fontId="10" fillId="0" borderId="0"/>
    <xf numFmtId="169" fontId="10" fillId="0" borderId="0"/>
    <xf numFmtId="169" fontId="10" fillId="0" borderId="0"/>
    <xf numFmtId="169" fontId="10" fillId="0" borderId="0"/>
    <xf numFmtId="169" fontId="10" fillId="0" borderId="0"/>
    <xf numFmtId="0" fontId="10" fillId="0" borderId="0"/>
    <xf numFmtId="169" fontId="10" fillId="0" borderId="0"/>
    <xf numFmtId="0" fontId="10" fillId="0" borderId="0"/>
    <xf numFmtId="169" fontId="10" fillId="0" borderId="0"/>
    <xf numFmtId="169" fontId="10" fillId="0" borderId="0"/>
    <xf numFmtId="169" fontId="10" fillId="0" borderId="0"/>
    <xf numFmtId="169" fontId="10" fillId="0" borderId="0"/>
    <xf numFmtId="0" fontId="10" fillId="0" borderId="0"/>
    <xf numFmtId="169" fontId="10" fillId="0" borderId="0"/>
    <xf numFmtId="0" fontId="10" fillId="0" borderId="0"/>
    <xf numFmtId="169" fontId="10" fillId="0" borderId="0"/>
    <xf numFmtId="0" fontId="10" fillId="0" borderId="0"/>
    <xf numFmtId="169" fontId="10"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38" fillId="0" borderId="0"/>
    <xf numFmtId="0" fontId="38" fillId="0" borderId="0"/>
    <xf numFmtId="0" fontId="10" fillId="0" borderId="0"/>
    <xf numFmtId="0" fontId="10" fillId="0" borderId="0"/>
    <xf numFmtId="0" fontId="39"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9" fillId="0" borderId="0"/>
    <xf numFmtId="0" fontId="39" fillId="0" borderId="0"/>
    <xf numFmtId="9" fontId="10" fillId="0" borderId="0" applyFont="0" applyFill="0" applyBorder="0" applyAlignment="0" applyProtection="0"/>
    <xf numFmtId="0" fontId="39" fillId="0" borderId="0"/>
    <xf numFmtId="0" fontId="39" fillId="0" borderId="0"/>
    <xf numFmtId="9" fontId="10" fillId="0" borderId="0" applyFont="0" applyFill="0" applyBorder="0" applyAlignment="0" applyProtection="0"/>
    <xf numFmtId="0" fontId="10" fillId="0" borderId="0"/>
    <xf numFmtId="167"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167" fontId="10" fillId="0" borderId="0" applyFont="0" applyFill="0" applyBorder="0" applyAlignment="0" applyProtection="0"/>
    <xf numFmtId="0" fontId="49" fillId="0" borderId="0"/>
    <xf numFmtId="167" fontId="10" fillId="0" borderId="0" applyFont="0" applyFill="0" applyBorder="0" applyAlignment="0" applyProtection="0"/>
    <xf numFmtId="9" fontId="10" fillId="0" borderId="0" applyFont="0" applyFill="0" applyBorder="0" applyAlignment="0" applyProtection="0"/>
    <xf numFmtId="0" fontId="49" fillId="0" borderId="0"/>
    <xf numFmtId="9" fontId="10" fillId="0" borderId="0" applyFont="0" applyFill="0" applyBorder="0" applyAlignment="0" applyProtection="0"/>
    <xf numFmtId="0" fontId="49" fillId="0" borderId="0"/>
    <xf numFmtId="0" fontId="49" fillId="0" borderId="0"/>
    <xf numFmtId="9" fontId="10" fillId="0" borderId="0" applyFont="0" applyFill="0" applyBorder="0" applyAlignment="0" applyProtection="0"/>
    <xf numFmtId="0" fontId="49" fillId="0" borderId="0"/>
    <xf numFmtId="9" fontId="10" fillId="0" borderId="0" applyFont="0" applyFill="0" applyBorder="0" applyAlignment="0" applyProtection="0"/>
    <xf numFmtId="9" fontId="10" fillId="0" borderId="0" applyFont="0" applyFill="0" applyBorder="0" applyAlignment="0" applyProtection="0"/>
    <xf numFmtId="0" fontId="49" fillId="0" borderId="0"/>
    <xf numFmtId="9" fontId="10" fillId="0" borderId="0" applyFont="0" applyFill="0" applyBorder="0" applyAlignment="0" applyProtection="0"/>
    <xf numFmtId="0" fontId="38" fillId="0" borderId="0"/>
    <xf numFmtId="0" fontId="38" fillId="0" borderId="0"/>
    <xf numFmtId="166" fontId="10" fillId="0" borderId="0" applyFont="0" applyFill="0" applyBorder="0" applyAlignment="0" applyProtection="0"/>
    <xf numFmtId="0" fontId="49" fillId="0" borderId="0"/>
    <xf numFmtId="0" fontId="49"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49" fillId="0" borderId="0"/>
    <xf numFmtId="9" fontId="10" fillId="0" borderId="0" applyFont="0" applyFill="0" applyBorder="0" applyAlignment="0" applyProtection="0"/>
    <xf numFmtId="9" fontId="10" fillId="0" borderId="0" applyFont="0" applyFill="0" applyBorder="0" applyAlignment="0" applyProtection="0"/>
    <xf numFmtId="0" fontId="49" fillId="0" borderId="0"/>
    <xf numFmtId="9" fontId="10" fillId="0" borderId="0" applyFont="0" applyFill="0" applyBorder="0" applyAlignment="0" applyProtection="0"/>
    <xf numFmtId="0" fontId="10" fillId="0" borderId="0"/>
    <xf numFmtId="0" fontId="49" fillId="0" borderId="0"/>
    <xf numFmtId="169" fontId="49" fillId="0" borderId="0"/>
    <xf numFmtId="0" fontId="49" fillId="0" borderId="0"/>
    <xf numFmtId="9" fontId="10" fillId="0" borderId="0" applyFont="0" applyFill="0" applyBorder="0" applyAlignment="0" applyProtection="0"/>
    <xf numFmtId="169" fontId="49" fillId="0" borderId="0"/>
    <xf numFmtId="169" fontId="49" fillId="0" borderId="0"/>
    <xf numFmtId="9" fontId="10" fillId="0" borderId="0" applyFont="0" applyFill="0" applyBorder="0" applyAlignment="0" applyProtection="0"/>
    <xf numFmtId="0" fontId="49" fillId="0" borderId="0"/>
    <xf numFmtId="9" fontId="10" fillId="0" borderId="0" applyFont="0" applyFill="0" applyBorder="0" applyAlignment="0" applyProtection="0"/>
    <xf numFmtId="0" fontId="49" fillId="0" borderId="0"/>
    <xf numFmtId="9" fontId="10" fillId="0" borderId="0" applyFont="0" applyFill="0" applyBorder="0" applyAlignment="0" applyProtection="0"/>
    <xf numFmtId="0" fontId="49"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0" fontId="10" fillId="0" borderId="0"/>
    <xf numFmtId="0" fontId="49" fillId="0" borderId="0"/>
    <xf numFmtId="0" fontId="49"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49"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167"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167" fontId="10" fillId="0" borderId="0" applyFont="0" applyFill="0" applyBorder="0" applyAlignment="0" applyProtection="0"/>
    <xf numFmtId="0" fontId="10" fillId="0" borderId="0"/>
    <xf numFmtId="0" fontId="10" fillId="0" borderId="0"/>
    <xf numFmtId="0" fontId="51" fillId="0" borderId="0"/>
    <xf numFmtId="167" fontId="10" fillId="0" borderId="0" applyFont="0" applyFill="0" applyBorder="0" applyAlignment="0" applyProtection="0"/>
    <xf numFmtId="0" fontId="51" fillId="0" borderId="0"/>
    <xf numFmtId="9" fontId="10" fillId="0" borderId="0" applyFont="0" applyFill="0" applyBorder="0" applyAlignment="0" applyProtection="0"/>
    <xf numFmtId="0" fontId="51" fillId="0" borderId="0"/>
    <xf numFmtId="9" fontId="10" fillId="0" borderId="0" applyFont="0" applyFill="0" applyBorder="0" applyAlignment="0" applyProtection="0"/>
    <xf numFmtId="0" fontId="51" fillId="0" borderId="0"/>
    <xf numFmtId="9" fontId="10" fillId="0" borderId="0" applyFont="0" applyFill="0" applyBorder="0" applyAlignment="0" applyProtection="0"/>
    <xf numFmtId="0" fontId="51" fillId="0" borderId="0"/>
    <xf numFmtId="9" fontId="10" fillId="0" borderId="0" applyFont="0" applyFill="0" applyBorder="0" applyAlignment="0" applyProtection="0"/>
    <xf numFmtId="0" fontId="51" fillId="0" borderId="0"/>
    <xf numFmtId="9"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0" fontId="51" fillId="0" borderId="0"/>
    <xf numFmtId="9" fontId="10" fillId="0" borderId="0" applyFont="0" applyFill="0" applyBorder="0" applyAlignment="0" applyProtection="0"/>
    <xf numFmtId="9" fontId="10" fillId="0" borderId="0" applyFont="0" applyFill="0" applyBorder="0" applyAlignment="0" applyProtection="0"/>
    <xf numFmtId="0" fontId="51" fillId="0" borderId="0"/>
    <xf numFmtId="167" fontId="10" fillId="0" borderId="0" applyFont="0" applyFill="0" applyBorder="0" applyAlignment="0" applyProtection="0"/>
    <xf numFmtId="0" fontId="52" fillId="0" borderId="0"/>
    <xf numFmtId="167"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0" fontId="52" fillId="0" borderId="0"/>
    <xf numFmtId="9" fontId="10" fillId="0" borderId="0" applyFont="0" applyFill="0" applyBorder="0" applyAlignment="0" applyProtection="0"/>
    <xf numFmtId="9" fontId="10" fillId="0" borderId="0" applyFont="0" applyFill="0" applyBorder="0" applyAlignment="0" applyProtection="0"/>
    <xf numFmtId="0" fontId="52" fillId="0" borderId="0"/>
    <xf numFmtId="0" fontId="52" fillId="0" borderId="0"/>
    <xf numFmtId="166" fontId="38" fillId="0" borderId="0" applyFont="0" applyFill="0" applyBorder="0" applyAlignment="0" applyProtection="0"/>
    <xf numFmtId="0" fontId="54" fillId="0" borderId="0"/>
    <xf numFmtId="167" fontId="10" fillId="0" borderId="0" applyFont="0" applyFill="0" applyBorder="0" applyAlignment="0" applyProtection="0"/>
    <xf numFmtId="0" fontId="54" fillId="0" borderId="0"/>
    <xf numFmtId="9"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9" fontId="10" fillId="0" borderId="0" applyFont="0" applyFill="0" applyBorder="0" applyAlignment="0" applyProtection="0"/>
    <xf numFmtId="167" fontId="10" fillId="0" borderId="0" applyFont="0" applyFill="0" applyBorder="0" applyAlignment="0" applyProtection="0"/>
    <xf numFmtId="0" fontId="54" fillId="0" borderId="0"/>
    <xf numFmtId="167" fontId="10" fillId="0" borderId="0" applyFont="0" applyFill="0" applyBorder="0" applyAlignment="0" applyProtection="0"/>
    <xf numFmtId="0" fontId="55" fillId="0" borderId="0"/>
    <xf numFmtId="167" fontId="10" fillId="0" borderId="0" applyFont="0" applyFill="0" applyBorder="0" applyAlignment="0" applyProtection="0"/>
    <xf numFmtId="0" fontId="55" fillId="0" borderId="0"/>
    <xf numFmtId="9" fontId="10" fillId="0" borderId="0" applyFont="0" applyFill="0" applyBorder="0" applyAlignment="0" applyProtection="0"/>
    <xf numFmtId="0" fontId="55" fillId="0" borderId="0"/>
    <xf numFmtId="9" fontId="10" fillId="0" borderId="0" applyFont="0" applyFill="0" applyBorder="0" applyAlignment="0" applyProtection="0"/>
    <xf numFmtId="9" fontId="10" fillId="0" borderId="0" applyFont="0" applyFill="0" applyBorder="0" applyAlignment="0" applyProtection="0"/>
    <xf numFmtId="0" fontId="55" fillId="0" borderId="0"/>
    <xf numFmtId="0" fontId="55" fillId="0" borderId="0"/>
    <xf numFmtId="9" fontId="10" fillId="0" borderId="0" applyFont="0" applyFill="0" applyBorder="0" applyAlignment="0" applyProtection="0"/>
    <xf numFmtId="9" fontId="10" fillId="0" borderId="0" applyFont="0" applyFill="0" applyBorder="0" applyAlignment="0" applyProtection="0"/>
    <xf numFmtId="0" fontId="55" fillId="0" borderId="0"/>
    <xf numFmtId="9" fontId="10" fillId="0" borderId="0" applyFont="0" applyFill="0" applyBorder="0" applyAlignment="0" applyProtection="0"/>
    <xf numFmtId="167" fontId="10" fillId="0" borderId="0" applyFont="0" applyFill="0" applyBorder="0" applyAlignment="0" applyProtection="0"/>
    <xf numFmtId="0" fontId="55" fillId="0" borderId="0"/>
    <xf numFmtId="0" fontId="55" fillId="0" borderId="0"/>
    <xf numFmtId="0" fontId="55" fillId="0" borderId="0"/>
    <xf numFmtId="0" fontId="55" fillId="0" borderId="0"/>
    <xf numFmtId="9" fontId="10" fillId="0" borderId="0" applyFont="0" applyFill="0" applyBorder="0" applyAlignment="0" applyProtection="0"/>
    <xf numFmtId="0" fontId="55" fillId="0" borderId="0"/>
    <xf numFmtId="9" fontId="10" fillId="0" borderId="0" applyFont="0" applyFill="0" applyBorder="0" applyAlignment="0" applyProtection="0"/>
    <xf numFmtId="0" fontId="55"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56" fillId="0" borderId="7" applyNumberFormat="0" applyFill="0" applyAlignment="0" applyProtection="0"/>
    <xf numFmtId="0" fontId="57" fillId="0" borderId="8" applyNumberFormat="0" applyFill="0" applyAlignment="0" applyProtection="0"/>
    <xf numFmtId="0" fontId="58" fillId="0" borderId="9" applyNumberFormat="0" applyFill="0" applyAlignment="0" applyProtection="0"/>
    <xf numFmtId="0" fontId="58" fillId="0" borderId="0" applyNumberFormat="0" applyFill="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3" borderId="10" applyNumberFormat="0" applyAlignment="0" applyProtection="0"/>
    <xf numFmtId="0" fontId="62" fillId="14" borderId="11" applyNumberFormat="0" applyAlignment="0" applyProtection="0"/>
    <xf numFmtId="0" fontId="63" fillId="14" borderId="10" applyNumberFormat="0" applyAlignment="0" applyProtection="0"/>
    <xf numFmtId="0" fontId="64" fillId="0" borderId="12" applyNumberFormat="0" applyFill="0" applyAlignment="0" applyProtection="0"/>
    <xf numFmtId="0" fontId="65" fillId="15" borderId="13" applyNumberFormat="0" applyAlignment="0" applyProtection="0"/>
    <xf numFmtId="0" fontId="48" fillId="0" borderId="0" applyNumberFormat="0" applyFill="0" applyBorder="0" applyAlignment="0" applyProtection="0"/>
    <xf numFmtId="0" fontId="66" fillId="0" borderId="0" applyNumberFormat="0" applyFill="0" applyBorder="0" applyAlignment="0" applyProtection="0"/>
    <xf numFmtId="0" fontId="1" fillId="0" borderId="14" applyNumberFormat="0" applyFill="0" applyAlignment="0" applyProtection="0"/>
    <xf numFmtId="0" fontId="67" fillId="7"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67"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67"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67"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67"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67"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68" fillId="0" borderId="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9" fontId="10" fillId="0" borderId="0" applyFont="0" applyFill="0" applyBorder="0" applyAlignment="0" applyProtection="0"/>
    <xf numFmtId="9" fontId="10" fillId="0" borderId="0" applyFont="0" applyFill="0" applyBorder="0" applyAlignment="0" applyProtection="0"/>
    <xf numFmtId="0" fontId="68" fillId="0" borderId="0"/>
    <xf numFmtId="9" fontId="10" fillId="0" borderId="0" applyFont="0" applyFill="0" applyBorder="0" applyAlignment="0" applyProtection="0"/>
    <xf numFmtId="0" fontId="68" fillId="0" borderId="0"/>
    <xf numFmtId="0" fontId="70" fillId="0" borderId="0" applyNumberFormat="0" applyFill="0" applyBorder="0" applyAlignment="0" applyProtection="0"/>
    <xf numFmtId="0" fontId="68" fillId="0" borderId="0"/>
    <xf numFmtId="9" fontId="10" fillId="0" borderId="0" applyFont="0" applyFill="0" applyBorder="0" applyAlignment="0" applyProtection="0"/>
    <xf numFmtId="9" fontId="10" fillId="0" borderId="0" applyFont="0" applyFill="0" applyBorder="0" applyAlignment="0" applyProtection="0"/>
    <xf numFmtId="0" fontId="71" fillId="12" borderId="0" applyNumberFormat="0" applyBorder="0" applyAlignment="0" applyProtection="0"/>
    <xf numFmtId="0" fontId="68" fillId="0" borderId="0"/>
    <xf numFmtId="0" fontId="67" fillId="18" borderId="0" applyNumberFormat="0" applyBorder="0" applyAlignment="0" applyProtection="0"/>
    <xf numFmtId="0" fontId="67" fillId="22" borderId="0" applyNumberFormat="0" applyBorder="0" applyAlignment="0" applyProtection="0"/>
    <xf numFmtId="0" fontId="67" fillId="26" borderId="0" applyNumberFormat="0" applyBorder="0" applyAlignment="0" applyProtection="0"/>
    <xf numFmtId="0" fontId="67" fillId="30" borderId="0" applyNumberFormat="0" applyBorder="0" applyAlignment="0" applyProtection="0"/>
    <xf numFmtId="0" fontId="67" fillId="34" borderId="0" applyNumberFormat="0" applyBorder="0" applyAlignment="0" applyProtection="0"/>
    <xf numFmtId="0" fontId="67" fillId="38" borderId="0" applyNumberFormat="0" applyBorder="0" applyAlignment="0" applyProtection="0"/>
    <xf numFmtId="0" fontId="38" fillId="0" borderId="0"/>
    <xf numFmtId="0" fontId="38" fillId="0" borderId="0"/>
    <xf numFmtId="0" fontId="38" fillId="0" borderId="0"/>
    <xf numFmtId="0" fontId="38" fillId="6" borderId="4" applyNumberFormat="0" applyFont="0" applyAlignment="0" applyProtection="0"/>
    <xf numFmtId="0" fontId="38" fillId="0" borderId="0"/>
    <xf numFmtId="177" fontId="38" fillId="0" borderId="0" applyFont="0" applyFill="0" applyBorder="0" applyAlignment="0" applyProtection="0"/>
    <xf numFmtId="9" fontId="38" fillId="0" borderId="0" applyFont="0" applyFill="0" applyBorder="0" applyAlignment="0" applyProtection="0"/>
    <xf numFmtId="177" fontId="10" fillId="0" borderId="0" applyFont="0" applyFill="0" applyBorder="0" applyAlignment="0" applyProtection="0"/>
    <xf numFmtId="0" fontId="38" fillId="0" borderId="0"/>
    <xf numFmtId="0" fontId="38" fillId="0" borderId="0"/>
    <xf numFmtId="0" fontId="38" fillId="0" borderId="0"/>
    <xf numFmtId="0" fontId="72" fillId="0" borderId="0"/>
    <xf numFmtId="169" fontId="10" fillId="0" borderId="0"/>
    <xf numFmtId="169" fontId="10" fillId="0" borderId="0"/>
    <xf numFmtId="169"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3" fillId="0" borderId="0"/>
    <xf numFmtId="0" fontId="43" fillId="6" borderId="4" applyNumberFormat="0" applyFont="0" applyAlignment="0" applyProtection="0"/>
    <xf numFmtId="0" fontId="68" fillId="0" borderId="0"/>
    <xf numFmtId="169" fontId="10" fillId="0" borderId="0"/>
    <xf numFmtId="0" fontId="38" fillId="0" borderId="0"/>
    <xf numFmtId="169" fontId="10" fillId="0" borderId="0"/>
    <xf numFmtId="0" fontId="10" fillId="0" borderId="0"/>
    <xf numFmtId="169" fontId="10" fillId="0" borderId="0"/>
    <xf numFmtId="0" fontId="68" fillId="0" borderId="0"/>
    <xf numFmtId="0" fontId="38" fillId="0" borderId="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0" borderId="0"/>
    <xf numFmtId="0" fontId="38" fillId="0" borderId="0"/>
    <xf numFmtId="0" fontId="38" fillId="6" borderId="4" applyNumberFormat="0" applyFont="0" applyAlignment="0" applyProtection="0"/>
    <xf numFmtId="0" fontId="38" fillId="0" borderId="0"/>
    <xf numFmtId="177" fontId="38" fillId="0" borderId="0" applyFont="0" applyFill="0" applyBorder="0" applyAlignment="0" applyProtection="0"/>
    <xf numFmtId="9" fontId="38"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166" fontId="10" fillId="0" borderId="0" applyFont="0" applyFill="0" applyBorder="0" applyAlignment="0" applyProtection="0"/>
    <xf numFmtId="0" fontId="38" fillId="0" borderId="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0" borderId="0"/>
    <xf numFmtId="0" fontId="38" fillId="0" borderId="0"/>
    <xf numFmtId="0" fontId="38" fillId="6" borderId="4" applyNumberFormat="0" applyFont="0" applyAlignment="0" applyProtection="0"/>
    <xf numFmtId="0" fontId="38" fillId="0" borderId="0"/>
    <xf numFmtId="177" fontId="38" fillId="0" borderId="0" applyFont="0" applyFill="0" applyBorder="0" applyAlignment="0" applyProtection="0"/>
    <xf numFmtId="9" fontId="38"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10" fillId="0" borderId="0"/>
    <xf numFmtId="0" fontId="38" fillId="0" borderId="0"/>
    <xf numFmtId="0" fontId="38" fillId="0" borderId="0"/>
    <xf numFmtId="0" fontId="10" fillId="0" borderId="0"/>
    <xf numFmtId="0" fontId="10" fillId="0" borderId="0"/>
    <xf numFmtId="0" fontId="38" fillId="0" borderId="0"/>
    <xf numFmtId="0" fontId="38" fillId="6" borderId="4" applyNumberFormat="0" applyFont="0" applyAlignment="0" applyProtection="0"/>
    <xf numFmtId="0" fontId="38" fillId="0" borderId="0"/>
    <xf numFmtId="177" fontId="38" fillId="0" borderId="0" applyFont="0" applyFill="0" applyBorder="0" applyAlignment="0" applyProtection="0"/>
    <xf numFmtId="9" fontId="38"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166" fontId="10" fillId="0" borderId="0" applyFont="0" applyFill="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0" fontId="74" fillId="0" borderId="0"/>
    <xf numFmtId="43" fontId="74" fillId="0" borderId="0" applyFont="0" applyFill="0" applyBorder="0" applyAlignment="0" applyProtection="0"/>
    <xf numFmtId="0" fontId="74" fillId="0" borderId="0"/>
    <xf numFmtId="166" fontId="10" fillId="0" borderId="0" applyFont="0" applyFill="0" applyBorder="0" applyAlignment="0" applyProtection="0"/>
    <xf numFmtId="0" fontId="38" fillId="0" borderId="0"/>
    <xf numFmtId="9" fontId="74" fillId="0" borderId="0" applyFont="0" applyFill="0" applyBorder="0" applyAlignment="0" applyProtection="0"/>
    <xf numFmtId="0" fontId="38" fillId="0" borderId="0"/>
    <xf numFmtId="0" fontId="76" fillId="0" borderId="0"/>
    <xf numFmtId="0" fontId="76" fillId="0" borderId="0"/>
    <xf numFmtId="0" fontId="76" fillId="0" borderId="0"/>
    <xf numFmtId="0" fontId="77" fillId="0" borderId="0"/>
    <xf numFmtId="0" fontId="43" fillId="39" borderId="0" applyNumberFormat="0" applyBorder="0" applyAlignment="0" applyProtection="0"/>
    <xf numFmtId="0" fontId="43" fillId="39" borderId="0" applyNumberFormat="0" applyBorder="0" applyAlignment="0" applyProtection="0"/>
    <xf numFmtId="0" fontId="43" fillId="39"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1"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3"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7"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2"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9" borderId="0" applyNumberFormat="0" applyBorder="0" applyAlignment="0" applyProtection="0"/>
    <xf numFmtId="0" fontId="78" fillId="46" borderId="0" applyNumberFormat="0" applyBorder="0" applyAlignment="0" applyProtection="0"/>
    <xf numFmtId="0" fontId="78" fillId="46" borderId="0" applyNumberFormat="0" applyBorder="0" applyAlignment="0" applyProtection="0"/>
    <xf numFmtId="0" fontId="78" fillId="46"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2" borderId="0" applyNumberFormat="0" applyBorder="0" applyAlignment="0" applyProtection="0"/>
    <xf numFmtId="0" fontId="78" fillId="52" borderId="0" applyNumberFormat="0" applyBorder="0" applyAlignment="0" applyProtection="0"/>
    <xf numFmtId="0" fontId="78" fillId="52" borderId="0" applyNumberFormat="0" applyBorder="0" applyAlignment="0" applyProtection="0"/>
    <xf numFmtId="0" fontId="78" fillId="53" borderId="0" applyNumberFormat="0" applyBorder="0" applyAlignment="0" applyProtection="0"/>
    <xf numFmtId="0" fontId="78" fillId="53" borderId="0" applyNumberFormat="0" applyBorder="0" applyAlignment="0" applyProtection="0"/>
    <xf numFmtId="0" fontId="78" fillId="53" borderId="0" applyNumberFormat="0" applyBorder="0" applyAlignment="0" applyProtection="0"/>
    <xf numFmtId="0" fontId="78" fillId="54" borderId="0" applyNumberFormat="0" applyBorder="0" applyAlignment="0" applyProtection="0"/>
    <xf numFmtId="0" fontId="78" fillId="54" borderId="0" applyNumberFormat="0" applyBorder="0" applyAlignment="0" applyProtection="0"/>
    <xf numFmtId="0" fontId="78" fillId="54" borderId="0" applyNumberFormat="0" applyBorder="0" applyAlignment="0" applyProtection="0"/>
    <xf numFmtId="0" fontId="78" fillId="55" borderId="0" applyNumberFormat="0" applyBorder="0" applyAlignment="0" applyProtection="0"/>
    <xf numFmtId="0" fontId="78" fillId="55" borderId="0" applyNumberFormat="0" applyBorder="0" applyAlignment="0" applyProtection="0"/>
    <xf numFmtId="0" fontId="78" fillId="55"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0"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1" borderId="0" applyNumberFormat="0" applyBorder="0" applyAlignment="0" applyProtection="0"/>
    <xf numFmtId="0" fontId="78" fillId="56" borderId="0" applyNumberFormat="0" applyBorder="0" applyAlignment="0" applyProtection="0"/>
    <xf numFmtId="0" fontId="78" fillId="56" borderId="0" applyNumberFormat="0" applyBorder="0" applyAlignment="0" applyProtection="0"/>
    <xf numFmtId="0" fontId="78" fillId="56"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80" fillId="11" borderId="0" applyNumberFormat="0" applyBorder="0" applyAlignment="0" applyProtection="0">
      <alignment vertical="center"/>
    </xf>
    <xf numFmtId="0" fontId="79" fillId="40" borderId="0" applyNumberFormat="0" applyBorder="0" applyAlignment="0" applyProtection="0"/>
    <xf numFmtId="0" fontId="81" fillId="57" borderId="15" applyNumberFormat="0" applyAlignment="0" applyProtection="0"/>
    <xf numFmtId="0" fontId="81" fillId="57" borderId="15" applyNumberFormat="0" applyAlignment="0" applyProtection="0"/>
    <xf numFmtId="0" fontId="81" fillId="57" borderId="15" applyNumberFormat="0" applyAlignment="0" applyProtection="0"/>
    <xf numFmtId="0" fontId="82" fillId="58" borderId="16" applyNumberFormat="0" applyAlignment="0" applyProtection="0"/>
    <xf numFmtId="0" fontId="82" fillId="58" borderId="16" applyNumberFormat="0" applyAlignment="0" applyProtection="0"/>
    <xf numFmtId="0" fontId="82" fillId="58" borderId="16" applyNumberFormat="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4" fillId="0" borderId="0" applyFont="0" applyFill="0" applyBorder="0" applyAlignment="0" applyProtection="0"/>
    <xf numFmtId="43" fontId="8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10" borderId="0" applyNumberFormat="0" applyBorder="0" applyAlignment="0" applyProtection="0">
      <alignment vertical="center"/>
    </xf>
    <xf numFmtId="0" fontId="85" fillId="41" borderId="0" applyNumberFormat="0" applyBorder="0" applyAlignment="0" applyProtection="0"/>
    <xf numFmtId="0" fontId="87" fillId="0" borderId="17" applyNumberFormat="0" applyFill="0" applyAlignment="0" applyProtection="0"/>
    <xf numFmtId="0" fontId="87" fillId="0" borderId="17" applyNumberFormat="0" applyFill="0" applyAlignment="0" applyProtection="0"/>
    <xf numFmtId="0" fontId="87" fillId="0" borderId="17" applyNumberFormat="0" applyFill="0" applyAlignment="0" applyProtection="0"/>
    <xf numFmtId="0" fontId="88" fillId="0" borderId="18" applyNumberFormat="0" applyFill="0" applyAlignment="0" applyProtection="0"/>
    <xf numFmtId="0" fontId="88" fillId="0" borderId="18" applyNumberFormat="0" applyFill="0" applyAlignment="0" applyProtection="0"/>
    <xf numFmtId="0" fontId="88" fillId="0" borderId="18" applyNumberFormat="0" applyFill="0" applyAlignment="0" applyProtection="0"/>
    <xf numFmtId="0" fontId="89" fillId="0" borderId="19" applyNumberFormat="0" applyFill="0" applyAlignment="0" applyProtection="0"/>
    <xf numFmtId="0" fontId="89" fillId="0" borderId="19" applyNumberFormat="0" applyFill="0" applyAlignment="0" applyProtection="0"/>
    <xf numFmtId="0" fontId="89" fillId="0" borderId="19"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41" fillId="0" borderId="0" applyNumberFormat="0" applyFill="0" applyBorder="0" applyAlignment="0" applyProtection="0">
      <alignment vertical="top"/>
      <protection locked="0"/>
    </xf>
    <xf numFmtId="0" fontId="91" fillId="44" borderId="15" applyNumberFormat="0" applyAlignment="0" applyProtection="0"/>
    <xf numFmtId="0" fontId="91" fillId="44" borderId="15" applyNumberFormat="0" applyAlignment="0" applyProtection="0"/>
    <xf numFmtId="0" fontId="92" fillId="13" borderId="10" applyNumberFormat="0" applyAlignment="0" applyProtection="0">
      <alignment vertical="center"/>
    </xf>
    <xf numFmtId="0" fontId="91" fillId="44" borderId="15" applyNumberFormat="0" applyAlignment="0" applyProtection="0"/>
    <xf numFmtId="0" fontId="93" fillId="0" borderId="20" applyNumberFormat="0" applyFill="0" applyAlignment="0" applyProtection="0"/>
    <xf numFmtId="0" fontId="93" fillId="0" borderId="20" applyNumberFormat="0" applyFill="0" applyAlignment="0" applyProtection="0"/>
    <xf numFmtId="0" fontId="93" fillId="0" borderId="20" applyNumberFormat="0" applyFill="0" applyAlignment="0" applyProtection="0"/>
    <xf numFmtId="0" fontId="94" fillId="59" borderId="0" applyNumberFormat="0" applyBorder="0" applyAlignment="0" applyProtection="0"/>
    <xf numFmtId="0" fontId="94" fillId="59" borderId="0" applyNumberFormat="0" applyBorder="0" applyAlignment="0" applyProtection="0"/>
    <xf numFmtId="0" fontId="95" fillId="12" borderId="0" applyNumberFormat="0" applyBorder="0" applyAlignment="0" applyProtection="0">
      <alignment vertical="center"/>
    </xf>
    <xf numFmtId="0" fontId="94" fillId="59" borderId="0" applyNumberFormat="0" applyBorder="0" applyAlignment="0" applyProtection="0"/>
    <xf numFmtId="0" fontId="38" fillId="0" borderId="0"/>
    <xf numFmtId="0" fontId="38" fillId="0" borderId="0"/>
    <xf numFmtId="0" fontId="83" fillId="0" borderId="0"/>
    <xf numFmtId="9" fontId="74" fillId="0" borderId="0" applyFont="0" applyFill="0" applyBorder="0" applyAlignment="0" applyProtection="0"/>
    <xf numFmtId="0" fontId="96" fillId="0" borderId="0"/>
    <xf numFmtId="0" fontId="10" fillId="0" borderId="0"/>
    <xf numFmtId="0" fontId="10" fillId="0" borderId="0"/>
    <xf numFmtId="0" fontId="10" fillId="0" borderId="0"/>
    <xf numFmtId="0" fontId="96" fillId="0" borderId="0"/>
    <xf numFmtId="0" fontId="77" fillId="0" borderId="0"/>
    <xf numFmtId="0" fontId="74" fillId="0" borderId="0"/>
    <xf numFmtId="0" fontId="96" fillId="0" borderId="0"/>
    <xf numFmtId="0" fontId="96" fillId="0" borderId="0"/>
    <xf numFmtId="0" fontId="38" fillId="0" borderId="0"/>
    <xf numFmtId="0" fontId="96" fillId="0" borderId="0"/>
    <xf numFmtId="0" fontId="38" fillId="0" borderId="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10" fillId="60" borderId="21" applyNumberFormat="0" applyFont="0" applyAlignment="0" applyProtection="0"/>
    <xf numFmtId="0" fontId="97" fillId="57" borderId="22" applyNumberFormat="0" applyAlignment="0" applyProtection="0"/>
    <xf numFmtId="0" fontId="97" fillId="57" borderId="22" applyNumberFormat="0" applyAlignment="0" applyProtection="0"/>
    <xf numFmtId="0" fontId="97" fillId="57" borderId="22"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74" fillId="0" borderId="0"/>
    <xf numFmtId="0" fontId="75" fillId="0" borderId="0"/>
    <xf numFmtId="0" fontId="96" fillId="0" borderId="0"/>
    <xf numFmtId="0" fontId="96" fillId="0" borderId="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23" applyNumberFormat="0" applyFill="0" applyAlignment="0" applyProtection="0"/>
    <xf numFmtId="0" fontId="99" fillId="0" borderId="23" applyNumberFormat="0" applyFill="0" applyAlignment="0" applyProtection="0"/>
    <xf numFmtId="0" fontId="99" fillId="0" borderId="23" applyNumberFormat="0" applyFill="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77" fillId="0" borderId="0">
      <alignment vertical="center"/>
    </xf>
    <xf numFmtId="0" fontId="77" fillId="0" borderId="0">
      <alignment vertical="center"/>
    </xf>
    <xf numFmtId="0" fontId="101" fillId="0" borderId="0">
      <alignment vertical="center"/>
    </xf>
    <xf numFmtId="0" fontId="77" fillId="0" borderId="0"/>
    <xf numFmtId="9" fontId="74" fillId="0" borderId="0" applyFont="0" applyFill="0" applyBorder="0" applyAlignment="0" applyProtection="0"/>
    <xf numFmtId="0" fontId="74" fillId="0" borderId="0"/>
    <xf numFmtId="0" fontId="74" fillId="0" borderId="0"/>
    <xf numFmtId="0" fontId="38" fillId="0" borderId="0"/>
    <xf numFmtId="9" fontId="74" fillId="0" borderId="0" applyFont="0" applyFill="0" applyBorder="0" applyAlignment="0" applyProtection="0"/>
    <xf numFmtId="0" fontId="38" fillId="0" borderId="0"/>
    <xf numFmtId="0" fontId="74" fillId="0" borderId="0"/>
    <xf numFmtId="9" fontId="74" fillId="0" borderId="0" applyFont="0" applyFill="0" applyBorder="0" applyAlignment="0" applyProtection="0"/>
    <xf numFmtId="0" fontId="74" fillId="0" borderId="0"/>
    <xf numFmtId="0" fontId="74" fillId="0" borderId="0"/>
    <xf numFmtId="43" fontId="38" fillId="0" borderId="0" applyFont="0" applyFill="0" applyBorder="0" applyAlignment="0" applyProtection="0"/>
    <xf numFmtId="43"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9" fontId="74" fillId="0" borderId="0" applyFont="0" applyFill="0" applyBorder="0" applyAlignment="0" applyProtection="0"/>
    <xf numFmtId="0" fontId="74" fillId="0" borderId="0"/>
    <xf numFmtId="0" fontId="38" fillId="0" borderId="0"/>
    <xf numFmtId="0" fontId="38" fillId="0" borderId="0"/>
    <xf numFmtId="9" fontId="74" fillId="0" borderId="0" applyFont="0" applyFill="0" applyBorder="0" applyAlignment="0" applyProtection="0"/>
    <xf numFmtId="0" fontId="38" fillId="0" borderId="0"/>
    <xf numFmtId="0" fontId="38" fillId="0" borderId="0"/>
    <xf numFmtId="0" fontId="74" fillId="0" borderId="0"/>
    <xf numFmtId="9" fontId="74" fillId="0" borderId="0" applyFont="0" applyFill="0" applyBorder="0" applyAlignment="0" applyProtection="0"/>
    <xf numFmtId="0" fontId="74" fillId="0" borderId="0"/>
    <xf numFmtId="9" fontId="74" fillId="0" borderId="0" applyFont="0" applyFill="0" applyBorder="0" applyAlignment="0" applyProtection="0"/>
    <xf numFmtId="0" fontId="74" fillId="0" borderId="0"/>
    <xf numFmtId="9" fontId="74" fillId="0" borderId="0" applyFont="0" applyFill="0" applyBorder="0" applyAlignment="0" applyProtection="0"/>
    <xf numFmtId="9" fontId="74" fillId="0" borderId="0" applyFont="0" applyFill="0" applyBorder="0" applyAlignment="0" applyProtection="0"/>
    <xf numFmtId="0" fontId="74" fillId="0" borderId="0"/>
    <xf numFmtId="0" fontId="38" fillId="0" borderId="0"/>
    <xf numFmtId="0" fontId="38" fillId="0" borderId="0"/>
    <xf numFmtId="43" fontId="38" fillId="0" borderId="0" applyFont="0" applyFill="0" applyBorder="0" applyAlignment="0" applyProtection="0"/>
    <xf numFmtId="43" fontId="38" fillId="0" borderId="0" applyFont="0" applyFill="0" applyBorder="0" applyAlignment="0" applyProtection="0"/>
    <xf numFmtId="44" fontId="38" fillId="0" borderId="0" applyFont="0" applyFill="0" applyBorder="0" applyAlignment="0" applyProtection="0"/>
    <xf numFmtId="44" fontId="38" fillId="0" borderId="0" applyFont="0" applyFill="0" applyBorder="0" applyAlignment="0" applyProtection="0"/>
    <xf numFmtId="0" fontId="38" fillId="0" borderId="0"/>
    <xf numFmtId="0" fontId="38" fillId="0" borderId="0"/>
    <xf numFmtId="0" fontId="38" fillId="0" borderId="0"/>
    <xf numFmtId="0" fontId="38" fillId="0" borderId="0"/>
    <xf numFmtId="9" fontId="74" fillId="0" borderId="0" applyFont="0" applyFill="0" applyBorder="0" applyAlignment="0" applyProtection="0"/>
    <xf numFmtId="0" fontId="74" fillId="0" borderId="0"/>
    <xf numFmtId="9" fontId="7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8" fillId="0" borderId="0"/>
    <xf numFmtId="0" fontId="3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9" fontId="10" fillId="0" borderId="0" applyFont="0" applyFill="0" applyBorder="0" applyAlignment="0" applyProtection="0"/>
    <xf numFmtId="0" fontId="38" fillId="0" borderId="0"/>
    <xf numFmtId="0" fontId="38" fillId="6" borderId="4" applyNumberFormat="0" applyFont="0" applyAlignment="0" applyProtection="0"/>
    <xf numFmtId="0" fontId="38" fillId="16" borderId="0" applyNumberFormat="0" applyBorder="0" applyAlignment="0" applyProtection="0"/>
    <xf numFmtId="0" fontId="38" fillId="17"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0" borderId="0"/>
    <xf numFmtId="0" fontId="38"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68" fillId="0" borderId="0"/>
    <xf numFmtId="0" fontId="68" fillId="0" borderId="0"/>
    <xf numFmtId="0" fontId="102" fillId="0" borderId="0"/>
    <xf numFmtId="0" fontId="102" fillId="0" borderId="0"/>
    <xf numFmtId="9" fontId="10" fillId="0" borderId="0" applyFont="0" applyFill="0" applyBorder="0" applyAlignment="0" applyProtection="0"/>
    <xf numFmtId="0" fontId="102" fillId="0" borderId="0"/>
    <xf numFmtId="0" fontId="102" fillId="0" borderId="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0" fontId="102" fillId="0" borderId="0"/>
    <xf numFmtId="0" fontId="102" fillId="0" borderId="0"/>
    <xf numFmtId="9" fontId="10" fillId="0" borderId="0" applyFont="0" applyFill="0" applyBorder="0" applyAlignment="0" applyProtection="0"/>
    <xf numFmtId="0" fontId="102" fillId="0" borderId="0"/>
    <xf numFmtId="166" fontId="102"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0" fontId="102" fillId="0" borderId="0"/>
    <xf numFmtId="0" fontId="102" fillId="0" borderId="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0" fontId="102" fillId="0" borderId="0"/>
    <xf numFmtId="0" fontId="102" fillId="0" borderId="0"/>
    <xf numFmtId="9" fontId="10" fillId="0" borderId="0" applyFont="0" applyFill="0" applyBorder="0" applyAlignment="0" applyProtection="0"/>
    <xf numFmtId="0" fontId="102" fillId="0" borderId="0"/>
    <xf numFmtId="0" fontId="102" fillId="0" borderId="0"/>
    <xf numFmtId="0" fontId="102" fillId="0" borderId="0"/>
    <xf numFmtId="0" fontId="102" fillId="0" borderId="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0" fontId="102" fillId="0" borderId="0"/>
    <xf numFmtId="0" fontId="102" fillId="0" borderId="0"/>
    <xf numFmtId="0" fontId="102" fillId="0" borderId="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0" fontId="102"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3"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3" fillId="0" borderId="0"/>
    <xf numFmtId="0" fontId="103" fillId="0" borderId="0"/>
    <xf numFmtId="0" fontId="10"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3" fillId="0" borderId="0"/>
    <xf numFmtId="167" fontId="10" fillId="0" borderId="0" applyFont="0" applyFill="0" applyBorder="0" applyAlignment="0" applyProtection="0"/>
    <xf numFmtId="0" fontId="103" fillId="0" borderId="0"/>
    <xf numFmtId="9" fontId="10" fillId="0" borderId="0" applyFont="0" applyFill="0" applyBorder="0" applyAlignment="0" applyProtection="0"/>
    <xf numFmtId="166" fontId="10" fillId="0" borderId="0" applyFont="0" applyFill="0" applyBorder="0" applyAlignment="0" applyProtection="0"/>
    <xf numFmtId="0" fontId="103" fillId="0" borderId="0"/>
    <xf numFmtId="0" fontId="103" fillId="0" borderId="0"/>
    <xf numFmtId="0" fontId="103"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4" fillId="0" borderId="0"/>
    <xf numFmtId="0" fontId="104" fillId="0" borderId="0"/>
    <xf numFmtId="9" fontId="10" fillId="0" borderId="0" applyFont="0" applyFill="0" applyBorder="0" applyAlignment="0" applyProtection="0"/>
    <xf numFmtId="0" fontId="104" fillId="0" borderId="0"/>
    <xf numFmtId="0" fontId="10" fillId="0" borderId="0"/>
    <xf numFmtId="0" fontId="104" fillId="0" borderId="0"/>
    <xf numFmtId="0" fontId="104" fillId="0" borderId="0"/>
    <xf numFmtId="9" fontId="10" fillId="0" borderId="0" applyFont="0" applyFill="0" applyBorder="0" applyAlignment="0" applyProtection="0"/>
    <xf numFmtId="0" fontId="104"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4" fillId="0" borderId="0"/>
    <xf numFmtId="9" fontId="10" fillId="0" borderId="0" applyFont="0" applyFill="0" applyBorder="0" applyAlignment="0" applyProtection="0"/>
    <xf numFmtId="0" fontId="104"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7" fillId="0" borderId="0"/>
    <xf numFmtId="0" fontId="107" fillId="0" borderId="0"/>
    <xf numFmtId="9" fontId="10" fillId="0" borderId="0" applyFont="0" applyFill="0" applyBorder="0" applyAlignment="0" applyProtection="0"/>
    <xf numFmtId="0" fontId="107"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8" fillId="0" borderId="0"/>
    <xf numFmtId="9" fontId="10" fillId="0" borderId="0" applyFont="0" applyFill="0" applyBorder="0" applyAlignment="0" applyProtection="0"/>
    <xf numFmtId="0" fontId="108" fillId="0" borderId="0"/>
    <xf numFmtId="0" fontId="108" fillId="0" borderId="0"/>
    <xf numFmtId="0" fontId="10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11" fillId="0" borderId="0"/>
    <xf numFmtId="0" fontId="111" fillId="0" borderId="0"/>
    <xf numFmtId="9" fontId="10" fillId="0" borderId="0" applyFont="0" applyFill="0" applyBorder="0" applyAlignment="0" applyProtection="0"/>
    <xf numFmtId="0" fontId="111" fillId="0" borderId="0"/>
    <xf numFmtId="0" fontId="111" fillId="0" borderId="0"/>
    <xf numFmtId="0" fontId="111" fillId="0" borderId="0"/>
    <xf numFmtId="9" fontId="10" fillId="0" borderId="0" applyFont="0" applyFill="0" applyBorder="0" applyAlignment="0" applyProtection="0"/>
    <xf numFmtId="0" fontId="111" fillId="0" borderId="0"/>
    <xf numFmtId="9" fontId="10" fillId="0" borderId="0" applyFont="0" applyFill="0" applyBorder="0" applyAlignment="0" applyProtection="0"/>
    <xf numFmtId="0" fontId="111" fillId="0" borderId="0"/>
    <xf numFmtId="9" fontId="10" fillId="0" borderId="0" applyFont="0" applyFill="0" applyBorder="0" applyAlignment="0" applyProtection="0"/>
    <xf numFmtId="0" fontId="111"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13" fillId="0" borderId="0"/>
    <xf numFmtId="167" fontId="10" fillId="0" borderId="0" applyFont="0" applyFill="0" applyBorder="0" applyAlignment="0" applyProtection="0"/>
    <xf numFmtId="0" fontId="113" fillId="0" borderId="0"/>
    <xf numFmtId="9" fontId="10" fillId="0" borderId="0" applyFont="0" applyFill="0" applyBorder="0" applyAlignment="0" applyProtection="0"/>
    <xf numFmtId="166" fontId="10" fillId="0" borderId="0" applyFont="0" applyFill="0" applyBorder="0" applyAlignment="0" applyProtection="0"/>
    <xf numFmtId="0" fontId="113" fillId="0" borderId="0"/>
    <xf numFmtId="0" fontId="113" fillId="0" borderId="0"/>
    <xf numFmtId="9" fontId="10" fillId="0" borderId="0" applyFont="0" applyFill="0" applyBorder="0" applyAlignment="0" applyProtection="0"/>
    <xf numFmtId="9" fontId="10" fillId="0" borderId="0" applyFont="0" applyFill="0" applyBorder="0" applyAlignment="0" applyProtection="0"/>
    <xf numFmtId="0" fontId="113" fillId="0" borderId="0"/>
    <xf numFmtId="9" fontId="10" fillId="0" borderId="0" applyFont="0" applyFill="0" applyBorder="0" applyAlignment="0" applyProtection="0"/>
    <xf numFmtId="9" fontId="10" fillId="0" borderId="0" applyFont="0" applyFill="0" applyBorder="0" applyAlignment="0" applyProtection="0"/>
    <xf numFmtId="0" fontId="114" fillId="0" borderId="0"/>
  </cellStyleXfs>
  <cellXfs count="483">
    <xf numFmtId="0" fontId="0" fillId="0" borderId="0" xfId="0"/>
    <xf numFmtId="0" fontId="2" fillId="0" borderId="0" xfId="0" applyFont="1" applyAlignment="1">
      <alignment vertical="top"/>
    </xf>
    <xf numFmtId="14" fontId="3" fillId="0" borderId="0" xfId="0" applyNumberFormat="1" applyFont="1" applyAlignment="1">
      <alignment horizontal="center" vertical="top"/>
    </xf>
    <xf numFmtId="0" fontId="3" fillId="0" borderId="0" xfId="0" applyFont="1" applyAlignment="1">
      <alignment horizontal="center" vertical="top"/>
    </xf>
    <xf numFmtId="0" fontId="3" fillId="0" borderId="0" xfId="0" applyFont="1" applyAlignment="1">
      <alignment vertical="top"/>
    </xf>
    <xf numFmtId="168" fontId="3" fillId="0" borderId="0" xfId="0" applyNumberFormat="1" applyFont="1" applyAlignment="1">
      <alignment horizontal="right" vertical="top"/>
    </xf>
    <xf numFmtId="0" fontId="3" fillId="0" borderId="0" xfId="0" applyFont="1" applyFill="1" applyBorder="1" applyAlignment="1">
      <alignment horizontal="center" vertical="top"/>
    </xf>
    <xf numFmtId="0" fontId="3" fillId="0" borderId="0" xfId="0" applyFont="1" applyFill="1" applyBorder="1" applyAlignment="1">
      <alignment horizontal="left" vertical="top"/>
    </xf>
    <xf numFmtId="0" fontId="3" fillId="0" borderId="0" xfId="0" applyFont="1" applyFill="1" applyAlignment="1">
      <alignment horizontal="right" vertical="top"/>
    </xf>
    <xf numFmtId="168" fontId="3" fillId="0" borderId="0" xfId="0" applyNumberFormat="1" applyFont="1" applyFill="1" applyAlignment="1">
      <alignment horizontal="right" vertical="top"/>
    </xf>
    <xf numFmtId="0" fontId="3" fillId="0" borderId="0" xfId="0" quotePrefix="1" applyFont="1" applyFill="1" applyBorder="1" applyAlignment="1">
      <alignment horizontal="left" vertical="top"/>
    </xf>
    <xf numFmtId="0" fontId="4" fillId="0" borderId="0" xfId="0" applyNumberFormat="1" applyFont="1" applyBorder="1" applyAlignment="1">
      <alignment horizontal="center" vertical="top"/>
    </xf>
    <xf numFmtId="168" fontId="4" fillId="0" borderId="0" xfId="0" applyNumberFormat="1" applyFont="1" applyBorder="1" applyAlignment="1">
      <alignment horizontal="right" vertical="top"/>
    </xf>
    <xf numFmtId="168" fontId="4" fillId="0" borderId="0" xfId="0" applyNumberFormat="1" applyFont="1" applyBorder="1" applyAlignment="1" applyProtection="1">
      <alignment horizontal="right" vertical="top"/>
      <protection locked="0"/>
    </xf>
    <xf numFmtId="0" fontId="5" fillId="0" borderId="0" xfId="0" applyFont="1" applyBorder="1" applyAlignment="1">
      <alignment vertical="top"/>
    </xf>
    <xf numFmtId="0" fontId="4" fillId="0" borderId="0" xfId="0" applyNumberFormat="1" applyFont="1" applyFill="1" applyBorder="1" applyAlignment="1">
      <alignment horizontal="center" vertical="top"/>
    </xf>
    <xf numFmtId="0" fontId="5" fillId="0" borderId="0" xfId="0" applyFont="1" applyFill="1" applyBorder="1" applyAlignment="1">
      <alignment vertical="top"/>
    </xf>
    <xf numFmtId="168" fontId="4" fillId="0" borderId="0" xfId="0" applyNumberFormat="1" applyFont="1" applyFill="1" applyBorder="1" applyAlignment="1">
      <alignment horizontal="right" vertical="top"/>
    </xf>
    <xf numFmtId="0" fontId="4" fillId="0" borderId="0" xfId="0" applyFont="1" applyBorder="1" applyAlignment="1">
      <alignment horizontal="center" vertical="top"/>
    </xf>
    <xf numFmtId="0" fontId="4" fillId="0" borderId="0" xfId="0" applyFont="1" applyFill="1" applyBorder="1" applyAlignment="1">
      <alignment horizontal="center" vertical="top"/>
    </xf>
    <xf numFmtId="0" fontId="3" fillId="2" borderId="0" xfId="0" applyFont="1" applyFill="1" applyAlignment="1">
      <alignment vertical="top"/>
    </xf>
    <xf numFmtId="0" fontId="3" fillId="0" borderId="0" xfId="0" applyFont="1" applyBorder="1" applyAlignment="1">
      <alignment vertical="top"/>
    </xf>
    <xf numFmtId="0" fontId="4" fillId="0" borderId="0" xfId="0" applyFont="1" applyBorder="1" applyAlignment="1">
      <alignment vertical="top"/>
    </xf>
    <xf numFmtId="0" fontId="4" fillId="0" borderId="0" xfId="0" applyFont="1" applyFill="1" applyBorder="1" applyAlignment="1">
      <alignment vertical="top"/>
    </xf>
    <xf numFmtId="0" fontId="8" fillId="3" borderId="0" xfId="0" applyFont="1" applyFill="1" applyAlignment="1">
      <alignment vertical="top"/>
    </xf>
    <xf numFmtId="0" fontId="4"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center" vertical="top"/>
      <protection locked="0"/>
    </xf>
    <xf numFmtId="0" fontId="4" fillId="0" borderId="0" xfId="0" applyFont="1" applyFill="1" applyBorder="1" applyAlignment="1" applyProtection="1">
      <alignment vertical="top"/>
      <protection locked="0"/>
    </xf>
    <xf numFmtId="168" fontId="4" fillId="0" borderId="0" xfId="0" applyNumberFormat="1" applyFont="1" applyFill="1" applyBorder="1" applyAlignment="1" applyProtection="1">
      <alignment horizontal="right" vertical="top"/>
      <protection locked="0"/>
    </xf>
    <xf numFmtId="0" fontId="4" fillId="0" borderId="0" xfId="0" applyNumberFormat="1" applyFont="1" applyBorder="1" applyAlignment="1">
      <alignment vertical="top"/>
    </xf>
    <xf numFmtId="168" fontId="5" fillId="0" borderId="0" xfId="0" applyNumberFormat="1" applyFont="1" applyBorder="1" applyAlignment="1" applyProtection="1">
      <alignment horizontal="right" vertical="top"/>
      <protection locked="0"/>
    </xf>
    <xf numFmtId="168" fontId="4" fillId="0" borderId="0" xfId="0" applyNumberFormat="1" applyFont="1" applyAlignment="1">
      <alignment horizontal="right" vertical="top"/>
    </xf>
    <xf numFmtId="0" fontId="4" fillId="0" borderId="0" xfId="2" applyFont="1" applyBorder="1" applyAlignment="1" applyProtection="1">
      <alignment horizontal="left" vertical="top"/>
      <protection locked="0"/>
    </xf>
    <xf numFmtId="168" fontId="5" fillId="0" borderId="0" xfId="3" applyNumberFormat="1" applyFont="1" applyBorder="1" applyAlignment="1" applyProtection="1">
      <alignment horizontal="right" vertical="top"/>
      <protection locked="0"/>
    </xf>
    <xf numFmtId="0" fontId="4" fillId="0" borderId="0" xfId="4" applyFont="1" applyFill="1" applyBorder="1" applyAlignment="1" applyProtection="1">
      <alignment horizontal="center" vertical="top"/>
      <protection locked="0"/>
    </xf>
    <xf numFmtId="0" fontId="4" fillId="0" borderId="0" xfId="5" applyFont="1" applyBorder="1" applyAlignment="1">
      <alignment horizontal="left" vertical="top"/>
    </xf>
    <xf numFmtId="0" fontId="4" fillId="0" borderId="0" xfId="4" applyFont="1" applyFill="1" applyBorder="1" applyAlignment="1">
      <alignment horizontal="center" vertical="top"/>
    </xf>
    <xf numFmtId="0" fontId="4" fillId="0" borderId="0" xfId="6" applyFont="1" applyBorder="1" applyAlignment="1" applyProtection="1">
      <alignment horizontal="left" vertical="top"/>
      <protection locked="0"/>
    </xf>
    <xf numFmtId="0" fontId="4" fillId="0" borderId="0" xfId="7" applyFont="1" applyBorder="1" applyAlignment="1" applyProtection="1">
      <alignment horizontal="left" vertical="top"/>
      <protection locked="0"/>
    </xf>
    <xf numFmtId="0" fontId="4" fillId="0" borderId="0" xfId="8" applyFont="1" applyBorder="1" applyAlignment="1" applyProtection="1">
      <alignment horizontal="left" vertical="top"/>
      <protection locked="0"/>
    </xf>
    <xf numFmtId="0" fontId="4" fillId="0" borderId="0" xfId="4" applyFont="1" applyBorder="1" applyAlignment="1">
      <alignment horizontal="center" vertical="top"/>
    </xf>
    <xf numFmtId="0" fontId="4" fillId="0" borderId="0" xfId="9" applyFont="1" applyBorder="1" applyAlignment="1" applyProtection="1">
      <alignment horizontal="left" vertical="top"/>
      <protection locked="0"/>
    </xf>
    <xf numFmtId="0" fontId="4" fillId="0" borderId="0" xfId="10" applyFont="1" applyBorder="1" applyAlignment="1" applyProtection="1">
      <alignment horizontal="left" vertical="top"/>
      <protection locked="0"/>
    </xf>
    <xf numFmtId="0" fontId="4" fillId="0" borderId="0" xfId="11" applyFont="1" applyBorder="1" applyAlignment="1" applyProtection="1">
      <alignment horizontal="left" vertical="top"/>
      <protection locked="0"/>
    </xf>
    <xf numFmtId="0" fontId="4" fillId="0" borderId="0" xfId="11" applyFont="1" applyFill="1" applyBorder="1" applyAlignment="1" applyProtection="1">
      <alignment horizontal="left" vertical="top"/>
      <protection locked="0"/>
    </xf>
    <xf numFmtId="168" fontId="5" fillId="0" borderId="0" xfId="3" applyNumberFormat="1" applyFont="1" applyFill="1" applyBorder="1" applyAlignment="1" applyProtection="1">
      <alignment horizontal="right" vertical="top"/>
      <protection locked="0"/>
    </xf>
    <xf numFmtId="0" fontId="3" fillId="0" borderId="0" xfId="0" applyFont="1" applyBorder="1" applyAlignment="1">
      <alignment horizontal="left" vertical="top"/>
    </xf>
    <xf numFmtId="168" fontId="3" fillId="0" borderId="0" xfId="0" applyNumberFormat="1" applyFont="1" applyBorder="1" applyAlignment="1">
      <alignment horizontal="right" vertical="top"/>
    </xf>
    <xf numFmtId="0" fontId="3" fillId="0" borderId="0" xfId="0" applyFont="1" applyBorder="1" applyAlignment="1">
      <alignment horizontal="center" vertical="top"/>
    </xf>
    <xf numFmtId="0" fontId="4" fillId="0" borderId="0" xfId="0" applyFont="1" applyFill="1" applyBorder="1" applyAlignment="1">
      <alignment horizontal="left" vertical="top"/>
    </xf>
    <xf numFmtId="0" fontId="3" fillId="0" borderId="0" xfId="0" applyFont="1" applyFill="1" applyBorder="1" applyAlignment="1">
      <alignment horizontal="right" vertical="top"/>
    </xf>
    <xf numFmtId="168" fontId="3" fillId="0" borderId="0" xfId="0" applyNumberFormat="1" applyFont="1" applyFill="1" applyBorder="1" applyAlignment="1">
      <alignment horizontal="right" vertical="top"/>
    </xf>
    <xf numFmtId="0" fontId="8" fillId="0" borderId="0" xfId="0" applyFont="1" applyAlignment="1">
      <alignment vertical="top"/>
    </xf>
    <xf numFmtId="0" fontId="3" fillId="3" borderId="0" xfId="0" applyFont="1" applyFill="1" applyAlignment="1">
      <alignment vertical="top"/>
    </xf>
    <xf numFmtId="168" fontId="3" fillId="0" borderId="0" xfId="0" applyNumberFormat="1" applyFont="1" applyAlignment="1">
      <alignment horizontal="right"/>
    </xf>
    <xf numFmtId="0" fontId="3" fillId="0" borderId="0" xfId="0" applyFont="1" applyAlignment="1"/>
    <xf numFmtId="14" fontId="3" fillId="0" borderId="0" xfId="0" applyNumberFormat="1" applyFont="1" applyAlignment="1">
      <alignment horizontal="center" vertical="center"/>
    </xf>
    <xf numFmtId="0" fontId="3" fillId="0" borderId="0" xfId="0" applyFont="1" applyAlignment="1">
      <alignment horizontal="center" vertical="center"/>
    </xf>
    <xf numFmtId="168" fontId="3" fillId="0" borderId="0" xfId="0" applyNumberFormat="1" applyFont="1" applyAlignment="1">
      <alignment horizontal="right" vertical="center"/>
    </xf>
    <xf numFmtId="0" fontId="4" fillId="0" borderId="0" xfId="12" applyFont="1" applyFill="1" applyBorder="1" applyAlignment="1" applyProtection="1">
      <alignment horizontal="left" vertical="center"/>
      <protection locked="0"/>
    </xf>
    <xf numFmtId="0" fontId="4" fillId="0" borderId="0" xfId="13" applyFont="1" applyFill="1" applyBorder="1" applyAlignment="1" applyProtection="1">
      <alignment horizontal="left" vertical="center"/>
      <protection locked="0"/>
    </xf>
    <xf numFmtId="0" fontId="4" fillId="0" borderId="0" xfId="14" applyFont="1" applyFill="1" applyBorder="1" applyAlignment="1" applyProtection="1">
      <alignment horizontal="center" vertical="center"/>
      <protection locked="0"/>
    </xf>
    <xf numFmtId="0" fontId="4" fillId="0" borderId="0" xfId="14" applyFont="1" applyFill="1" applyBorder="1" applyAlignment="1" applyProtection="1">
      <alignment vertical="center"/>
      <protection locked="0"/>
    </xf>
    <xf numFmtId="0" fontId="4" fillId="0" borderId="0" xfId="15" applyFont="1" applyFill="1" applyBorder="1" applyAlignment="1" applyProtection="1">
      <alignment horizontal="left" vertical="center"/>
      <protection locked="0"/>
    </xf>
    <xf numFmtId="168" fontId="4" fillId="0" borderId="0" xfId="0" applyNumberFormat="1" applyFont="1" applyAlignment="1" applyProtection="1">
      <alignment horizontal="right" vertical="center"/>
    </xf>
    <xf numFmtId="0" fontId="4" fillId="0" borderId="0" xfId="15" applyFont="1" applyFill="1" applyBorder="1" applyAlignment="1" applyProtection="1">
      <alignment horizontal="center" vertical="center"/>
      <protection locked="0"/>
    </xf>
    <xf numFmtId="0" fontId="4" fillId="0" borderId="0" xfId="15" applyFont="1" applyFill="1" applyBorder="1" applyAlignment="1" applyProtection="1">
      <alignment vertical="center"/>
      <protection locked="0"/>
    </xf>
    <xf numFmtId="0" fontId="4" fillId="0" borderId="0" xfId="15" applyFont="1" applyFill="1" applyBorder="1" applyAlignment="1">
      <alignment horizontal="center" vertical="center"/>
    </xf>
    <xf numFmtId="0" fontId="4" fillId="0" borderId="0" xfId="15" applyFont="1" applyFill="1" applyBorder="1" applyAlignment="1">
      <alignment vertical="center"/>
    </xf>
    <xf numFmtId="0" fontId="4" fillId="0" borderId="0" xfId="15" applyFont="1" applyFill="1" applyBorder="1" applyAlignment="1"/>
    <xf numFmtId="0" fontId="4" fillId="0" borderId="0" xfId="15" applyFont="1" applyBorder="1" applyAlignment="1"/>
    <xf numFmtId="0" fontId="4" fillId="0" borderId="0" xfId="16" applyFont="1" applyFill="1" applyBorder="1" applyAlignment="1" applyProtection="1">
      <alignment horizontal="left" vertical="center"/>
      <protection locked="0"/>
    </xf>
    <xf numFmtId="0" fontId="4" fillId="0" borderId="0" xfId="16" applyFont="1" applyFill="1" applyBorder="1" applyAlignment="1" applyProtection="1">
      <alignment horizontal="center" vertical="center"/>
      <protection locked="0"/>
    </xf>
    <xf numFmtId="0" fontId="4" fillId="0" borderId="0" xfId="16" applyFont="1" applyFill="1" applyBorder="1" applyAlignment="1" applyProtection="1">
      <alignment vertical="center"/>
      <protection locked="0"/>
    </xf>
    <xf numFmtId="0" fontId="4" fillId="0" borderId="0" xfId="16" applyFont="1" applyFill="1" applyBorder="1" applyAlignment="1">
      <alignment horizontal="center" vertical="center"/>
    </xf>
    <xf numFmtId="0" fontId="4" fillId="0" borderId="0" xfId="16" applyFont="1" applyFill="1" applyBorder="1" applyAlignment="1">
      <alignment vertical="center"/>
    </xf>
    <xf numFmtId="0" fontId="4" fillId="0" borderId="0" xfId="17" applyFont="1" applyFill="1" applyBorder="1" applyAlignment="1" applyProtection="1">
      <alignment horizontal="left" vertical="center"/>
      <protection locked="0"/>
    </xf>
    <xf numFmtId="0" fontId="3" fillId="0" borderId="0" xfId="0" applyFont="1" applyAlignment="1">
      <alignment horizontal="center"/>
    </xf>
    <xf numFmtId="0" fontId="3" fillId="3" borderId="0" xfId="0" applyFont="1" applyFill="1" applyAlignment="1"/>
    <xf numFmtId="14" fontId="3" fillId="0" borderId="0" xfId="0" applyNumberFormat="1" applyFont="1" applyAlignment="1">
      <alignment horizontal="center"/>
    </xf>
    <xf numFmtId="0" fontId="4" fillId="0" borderId="0" xfId="0" applyFont="1" applyFill="1" applyBorder="1" applyAlignment="1" applyProtection="1">
      <alignment horizontal="left" vertical="center"/>
      <protection locked="0"/>
    </xf>
    <xf numFmtId="168" fontId="4" fillId="0" borderId="0" xfId="0" applyNumberFormat="1" applyFont="1" applyBorder="1" applyAlignment="1" applyProtection="1">
      <alignment horizontal="right" vertical="center"/>
      <protection locked="0"/>
    </xf>
    <xf numFmtId="0" fontId="4"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horizontal="right" vertical="center"/>
      <protection locked="0"/>
    </xf>
    <xf numFmtId="168" fontId="4" fillId="0" borderId="0" xfId="0" applyNumberFormat="1" applyFont="1" applyFill="1" applyBorder="1" applyAlignment="1" applyProtection="1">
      <alignment horizontal="right" vertical="center"/>
      <protection locked="0"/>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168" fontId="4" fillId="0" borderId="0" xfId="0" applyNumberFormat="1" applyFont="1" applyFill="1" applyBorder="1" applyAlignment="1">
      <alignment horizontal="right" vertical="center"/>
    </xf>
    <xf numFmtId="0" fontId="3" fillId="0" borderId="0" xfId="0" applyFont="1" applyFill="1" applyBorder="1" applyAlignment="1">
      <alignment horizontal="right" vertical="center"/>
    </xf>
    <xf numFmtId="168" fontId="3" fillId="0" borderId="0" xfId="0" applyNumberFormat="1" applyFont="1" applyFill="1" applyBorder="1" applyAlignment="1">
      <alignment horizontal="right" vertical="center"/>
    </xf>
    <xf numFmtId="0" fontId="3" fillId="0" borderId="0" xfId="0" applyFont="1" applyAlignment="1">
      <alignment horizontal="right"/>
    </xf>
    <xf numFmtId="0" fontId="3" fillId="0" borderId="0" xfId="0" applyFont="1" applyBorder="1" applyAlignment="1">
      <alignment horizontal="center"/>
    </xf>
    <xf numFmtId="168" fontId="4" fillId="0" borderId="0" xfId="0" applyNumberFormat="1" applyFont="1" applyBorder="1" applyAlignment="1" applyProtection="1">
      <alignment vertical="center"/>
      <protection locked="0"/>
    </xf>
    <xf numFmtId="0" fontId="3" fillId="0" borderId="0" xfId="0" applyFont="1" applyAlignment="1">
      <alignment vertical="center"/>
    </xf>
    <xf numFmtId="0" fontId="4" fillId="0" borderId="0" xfId="0" applyFont="1" applyFill="1" applyBorder="1" applyAlignment="1">
      <alignment horizontal="left"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168" fontId="4" fillId="0" borderId="0" xfId="0" applyNumberFormat="1" applyFont="1" applyBorder="1" applyAlignment="1">
      <alignment horizontal="right" vertical="center"/>
    </xf>
    <xf numFmtId="0" fontId="4" fillId="0" borderId="0" xfId="0" applyNumberFormat="1" applyFont="1" applyBorder="1" applyAlignment="1">
      <alignment horizontal="left" vertical="center"/>
    </xf>
    <xf numFmtId="0" fontId="3" fillId="0" borderId="0" xfId="0" applyFont="1" applyAlignment="1">
      <alignment wrapText="1"/>
    </xf>
    <xf numFmtId="168" fontId="4" fillId="0" borderId="0" xfId="0" applyNumberFormat="1" applyFont="1" applyFill="1" applyBorder="1" applyAlignment="1" applyProtection="1">
      <alignment vertical="center"/>
      <protection locked="0"/>
    </xf>
    <xf numFmtId="14" fontId="3" fillId="0" borderId="0" xfId="0" applyNumberFormat="1" applyFont="1" applyBorder="1" applyAlignment="1">
      <alignment horizontal="center" vertical="center"/>
    </xf>
    <xf numFmtId="0" fontId="3" fillId="0" borderId="0" xfId="0" applyFont="1" applyBorder="1" applyAlignment="1">
      <alignment horizontal="center" vertical="center"/>
    </xf>
    <xf numFmtId="168" fontId="3" fillId="0" borderId="0" xfId="0" applyNumberFormat="1" applyFont="1" applyBorder="1" applyAlignment="1">
      <alignment horizontal="right" vertical="center"/>
    </xf>
    <xf numFmtId="0" fontId="3" fillId="0" borderId="0" xfId="0" applyFont="1" applyBorder="1" applyAlignment="1">
      <alignment vertical="center"/>
    </xf>
    <xf numFmtId="1" fontId="4" fillId="0" borderId="0" xfId="1" applyNumberFormat="1" applyFont="1" applyBorder="1" applyAlignment="1" applyProtection="1">
      <alignment horizontal="center"/>
    </xf>
    <xf numFmtId="0" fontId="4" fillId="0" borderId="0" xfId="0" applyFont="1" applyBorder="1" applyAlignment="1">
      <alignment vertical="center"/>
    </xf>
    <xf numFmtId="0" fontId="3" fillId="3" borderId="0" xfId="0" applyFont="1" applyFill="1" applyAlignment="1">
      <alignment horizontal="center"/>
    </xf>
    <xf numFmtId="14" fontId="3" fillId="0" borderId="0" xfId="0" applyNumberFormat="1" applyFont="1" applyBorder="1" applyAlignment="1">
      <alignment horizontal="center"/>
    </xf>
    <xf numFmtId="0" fontId="3" fillId="0" borderId="0" xfId="0" applyFont="1" applyBorder="1" applyAlignment="1"/>
    <xf numFmtId="0" fontId="4" fillId="0" borderId="0" xfId="0" applyFont="1" applyBorder="1" applyAlignment="1"/>
    <xf numFmtId="3" fontId="4" fillId="0" borderId="0" xfId="0" applyNumberFormat="1" applyFont="1" applyBorder="1" applyAlignment="1" applyProtection="1">
      <alignment vertical="top"/>
      <protection locked="0"/>
    </xf>
    <xf numFmtId="0" fontId="4" fillId="0" borderId="0" xfId="0" applyFont="1" applyBorder="1" applyAlignment="1" applyProtection="1">
      <alignment horizontal="left" vertical="top"/>
      <protection locked="0"/>
    </xf>
    <xf numFmtId="14" fontId="4" fillId="0" borderId="0" xfId="0" applyNumberFormat="1" applyFont="1" applyBorder="1" applyAlignment="1">
      <alignment horizontal="center"/>
    </xf>
    <xf numFmtId="0" fontId="4" fillId="0" borderId="0" xfId="0" applyFont="1" applyBorder="1" applyAlignment="1">
      <alignment horizontal="center"/>
    </xf>
    <xf numFmtId="3" fontId="4" fillId="0" borderId="0" xfId="0" applyNumberFormat="1" applyFont="1" applyFill="1" applyBorder="1" applyAlignment="1" applyProtection="1">
      <alignment horizontal="center" vertical="center"/>
      <protection locked="0"/>
    </xf>
    <xf numFmtId="3" fontId="4" fillId="0" borderId="0" xfId="0" applyNumberFormat="1" applyFont="1" applyFill="1" applyBorder="1" applyAlignment="1" applyProtection="1">
      <alignment horizontal="left" vertical="center"/>
      <protection locked="0"/>
    </xf>
    <xf numFmtId="0" fontId="4" fillId="0" borderId="0" xfId="0" applyFont="1" applyBorder="1" applyAlignment="1">
      <alignment horizontal="right"/>
    </xf>
    <xf numFmtId="168" fontId="4" fillId="0" borderId="0" xfId="0" applyNumberFormat="1" applyFont="1" applyBorder="1" applyAlignment="1">
      <alignment horizontal="right"/>
    </xf>
    <xf numFmtId="0" fontId="4" fillId="0" borderId="0" xfId="0" applyFont="1" applyBorder="1" applyAlignment="1" applyProtection="1">
      <alignment horizontal="center" vertical="center"/>
      <protection locked="0"/>
    </xf>
    <xf numFmtId="168" fontId="3" fillId="0" borderId="0" xfId="0" applyNumberFormat="1" applyFont="1" applyBorder="1" applyAlignment="1">
      <alignment horizontal="right"/>
    </xf>
    <xf numFmtId="0" fontId="4" fillId="0" borderId="0" xfId="18" applyFont="1" applyFill="1" applyBorder="1" applyAlignment="1" applyProtection="1">
      <alignment horizontal="left" vertical="center"/>
      <protection locked="0"/>
    </xf>
    <xf numFmtId="168" fontId="4" fillId="0" borderId="0" xfId="18" applyNumberFormat="1" applyFont="1" applyBorder="1" applyAlignment="1" applyProtection="1">
      <alignment horizontal="right" vertical="center"/>
      <protection locked="0"/>
    </xf>
    <xf numFmtId="0" fontId="3" fillId="0" borderId="0" xfId="0" applyFont="1" applyBorder="1" applyAlignment="1">
      <alignment horizontal="left"/>
    </xf>
    <xf numFmtId="14" fontId="3" fillId="0" borderId="0" xfId="0" applyNumberFormat="1" applyFont="1" applyBorder="1" applyAlignment="1">
      <alignment horizontal="left"/>
    </xf>
    <xf numFmtId="168" fontId="3" fillId="0" borderId="0" xfId="0" applyNumberFormat="1" applyFont="1" applyBorder="1" applyAlignment="1"/>
    <xf numFmtId="49" fontId="4" fillId="4" borderId="0" xfId="19" applyNumberFormat="1" applyFont="1" applyFill="1" applyBorder="1" applyAlignment="1">
      <alignment horizontal="center" vertical="center"/>
    </xf>
    <xf numFmtId="49" fontId="4" fillId="0" borderId="0" xfId="0" applyNumberFormat="1" applyFont="1" applyFill="1" applyBorder="1" applyAlignment="1">
      <alignment horizontal="left" vertical="center"/>
    </xf>
    <xf numFmtId="0" fontId="11" fillId="0" borderId="0" xfId="0" applyFont="1" applyBorder="1" applyAlignment="1"/>
    <xf numFmtId="49" fontId="4" fillId="0" borderId="0" xfId="0" applyNumberFormat="1" applyFont="1" applyFill="1" applyBorder="1" applyAlignment="1">
      <alignment horizontal="left" vertical="top" wrapText="1"/>
    </xf>
    <xf numFmtId="0" fontId="4" fillId="0" borderId="0" xfId="0" applyFont="1" applyFill="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lignment vertical="center" wrapText="1"/>
    </xf>
    <xf numFmtId="0" fontId="4" fillId="0" borderId="0" xfId="0" applyFont="1" applyFill="1" applyBorder="1" applyAlignment="1" applyProtection="1">
      <alignment horizontal="left" vertical="center" wrapText="1"/>
      <protection locked="0"/>
    </xf>
    <xf numFmtId="14" fontId="3" fillId="0" borderId="0" xfId="0" applyNumberFormat="1" applyFont="1" applyBorder="1" applyAlignment="1">
      <alignment horizontal="center" vertical="top"/>
    </xf>
    <xf numFmtId="0" fontId="3" fillId="0" borderId="0" xfId="0" applyFont="1" applyAlignment="1">
      <alignment horizontal="center" wrapText="1"/>
    </xf>
    <xf numFmtId="164" fontId="8" fillId="0" borderId="0" xfId="0" applyNumberFormat="1" applyFont="1" applyAlignment="1"/>
    <xf numFmtId="168" fontId="3" fillId="0" borderId="0" xfId="0" applyNumberFormat="1" applyFont="1" applyFill="1" applyAlignment="1">
      <alignment horizontal="right"/>
    </xf>
    <xf numFmtId="0" fontId="3" fillId="0" borderId="0" xfId="0" applyFont="1" applyBorder="1" applyAlignment="1">
      <alignment horizontal="center" wrapText="1"/>
    </xf>
    <xf numFmtId="0" fontId="4" fillId="0" borderId="0" xfId="20" applyFont="1" applyFill="1" applyBorder="1" applyAlignment="1" applyProtection="1">
      <alignment horizontal="left" vertical="top" wrapText="1"/>
      <protection locked="0"/>
    </xf>
    <xf numFmtId="0" fontId="3" fillId="0" borderId="0" xfId="0" applyFont="1" applyAlignment="1">
      <alignment horizontal="left"/>
    </xf>
    <xf numFmtId="0" fontId="4" fillId="0" borderId="0" xfId="0" applyFont="1" applyAlignment="1">
      <alignment horizontal="center" vertical="center"/>
    </xf>
    <xf numFmtId="3" fontId="4" fillId="0" borderId="0" xfId="0" applyNumberFormat="1" applyFont="1" applyFill="1" applyBorder="1" applyAlignment="1" applyProtection="1">
      <alignment horizontal="left" vertical="center" wrapText="1"/>
      <protection locked="0"/>
    </xf>
    <xf numFmtId="0" fontId="3" fillId="2" borderId="0" xfId="0" applyFont="1" applyFill="1" applyAlignment="1"/>
    <xf numFmtId="168" fontId="3" fillId="0" borderId="0" xfId="0" applyNumberFormat="1" applyFont="1" applyAlignment="1"/>
    <xf numFmtId="0" fontId="4" fillId="0" borderId="0" xfId="21" applyNumberFormat="1" applyFont="1" applyFill="1" applyBorder="1" applyAlignment="1">
      <alignment horizontal="left" vertical="top"/>
    </xf>
    <xf numFmtId="0" fontId="4" fillId="0" borderId="0" xfId="21" applyNumberFormat="1" applyFont="1" applyFill="1" applyBorder="1" applyAlignment="1">
      <alignment horizontal="left" vertical="top" wrapText="1"/>
    </xf>
    <xf numFmtId="0" fontId="8" fillId="0" borderId="0" xfId="0" applyFont="1" applyAlignment="1"/>
    <xf numFmtId="14" fontId="4" fillId="0" borderId="0" xfId="0" applyNumberFormat="1" applyFont="1" applyBorder="1" applyAlignment="1">
      <alignment horizontal="center" vertical="center"/>
    </xf>
    <xf numFmtId="0" fontId="4" fillId="0" borderId="0" xfId="0" applyFont="1" applyFill="1" applyBorder="1" applyAlignment="1">
      <alignment horizontal="left" vertical="center" wrapText="1"/>
    </xf>
    <xf numFmtId="0" fontId="3" fillId="0" borderId="0" xfId="0" applyFont="1" applyFill="1" applyAlignment="1">
      <alignment vertical="center"/>
    </xf>
    <xf numFmtId="0" fontId="3" fillId="0" borderId="0" xfId="0" applyFont="1" applyAlignment="1">
      <alignment vertical="top" wrapText="1"/>
    </xf>
    <xf numFmtId="170" fontId="3" fillId="0" borderId="0" xfId="0" applyNumberFormat="1" applyFont="1" applyAlignment="1">
      <alignment horizontal="center"/>
    </xf>
    <xf numFmtId="0" fontId="8" fillId="3" borderId="0" xfId="0" applyFont="1" applyFill="1" applyAlignment="1"/>
    <xf numFmtId="168" fontId="8" fillId="0" borderId="0" xfId="0" applyNumberFormat="1" applyFont="1" applyAlignment="1">
      <alignment horizontal="right"/>
    </xf>
    <xf numFmtId="0" fontId="3" fillId="2" borderId="0" xfId="0" applyFont="1" applyFill="1" applyAlignment="1">
      <alignment wrapText="1"/>
    </xf>
    <xf numFmtId="0" fontId="3" fillId="0" borderId="0" xfId="0" applyFont="1" applyFill="1" applyAlignment="1"/>
    <xf numFmtId="168" fontId="3" fillId="3" borderId="0" xfId="0" applyNumberFormat="1" applyFont="1" applyFill="1" applyAlignment="1">
      <alignment horizontal="right"/>
    </xf>
    <xf numFmtId="14"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Fill="1" applyAlignment="1">
      <alignment horizontal="right"/>
    </xf>
    <xf numFmtId="0" fontId="5" fillId="0" borderId="0" xfId="0" applyFont="1" applyBorder="1" applyAlignment="1">
      <alignment vertical="top" wrapText="1"/>
    </xf>
    <xf numFmtId="0" fontId="15" fillId="0" borderId="0" xfId="0" applyFont="1" applyBorder="1" applyAlignment="1">
      <alignment vertical="top" wrapText="1"/>
    </xf>
    <xf numFmtId="169" fontId="4" fillId="0" borderId="0" xfId="22" applyFont="1" applyFill="1" applyBorder="1" applyAlignment="1">
      <alignment vertical="top" wrapText="1"/>
    </xf>
    <xf numFmtId="0" fontId="3" fillId="0" borderId="0" xfId="0" applyFont="1" applyBorder="1" applyAlignment="1">
      <alignment vertical="top" wrapText="1"/>
    </xf>
    <xf numFmtId="0" fontId="1" fillId="0" borderId="0" xfId="0" applyFont="1" applyAlignment="1">
      <alignment vertical="top"/>
    </xf>
    <xf numFmtId="0" fontId="3" fillId="0" borderId="0" xfId="0" applyFont="1" applyAlignment="1">
      <alignment horizontal="left" vertical="top"/>
    </xf>
    <xf numFmtId="0" fontId="3" fillId="0" borderId="0" xfId="0" applyFont="1" applyFill="1" applyAlignment="1">
      <alignment vertical="top"/>
    </xf>
    <xf numFmtId="0" fontId="0" fillId="0" borderId="0" xfId="0" applyAlignment="1">
      <alignment vertical="top"/>
    </xf>
    <xf numFmtId="0" fontId="4" fillId="0" borderId="0" xfId="0" applyNumberFormat="1" applyFont="1" applyBorder="1" applyAlignment="1">
      <alignment horizontal="left" vertical="top"/>
    </xf>
    <xf numFmtId="0" fontId="4" fillId="0" borderId="0" xfId="0" applyFont="1" applyBorder="1" applyAlignment="1">
      <alignment horizontal="left" vertical="top"/>
    </xf>
    <xf numFmtId="12" fontId="4" fillId="0" borderId="0" xfId="1" applyNumberFormat="1" applyFont="1" applyBorder="1" applyAlignment="1" applyProtection="1">
      <alignment horizontal="center" vertical="top"/>
    </xf>
    <xf numFmtId="0" fontId="4" fillId="0" borderId="0" xfId="0" applyFont="1" applyBorder="1" applyAlignment="1" applyProtection="1">
      <alignment horizontal="center" vertical="top"/>
      <protection locked="0"/>
    </xf>
    <xf numFmtId="12" fontId="4" fillId="0" borderId="0" xfId="0" applyNumberFormat="1" applyFont="1" applyFill="1" applyBorder="1" applyAlignment="1" applyProtection="1">
      <alignment horizontal="center" vertical="top"/>
      <protection locked="0"/>
    </xf>
    <xf numFmtId="12" fontId="4" fillId="0" borderId="0" xfId="0" applyNumberFormat="1" applyFont="1" applyFill="1" applyBorder="1" applyAlignment="1">
      <alignment horizontal="center" vertical="top"/>
    </xf>
    <xf numFmtId="171" fontId="4" fillId="0" borderId="0" xfId="0" applyNumberFormat="1" applyFont="1" applyFill="1" applyBorder="1" applyAlignment="1">
      <alignment horizontal="center" vertical="top"/>
    </xf>
    <xf numFmtId="12" fontId="4" fillId="0" borderId="0" xfId="0" applyNumberFormat="1" applyFont="1" applyBorder="1" applyAlignment="1">
      <alignment horizontal="center" vertical="top"/>
    </xf>
    <xf numFmtId="3" fontId="4" fillId="0" borderId="0" xfId="0" applyNumberFormat="1" applyFont="1" applyFill="1" applyBorder="1" applyAlignment="1">
      <alignment horizontal="center" vertical="top"/>
    </xf>
    <xf numFmtId="0" fontId="18" fillId="0" borderId="0" xfId="0" applyFont="1" applyAlignment="1">
      <alignment vertical="top"/>
    </xf>
    <xf numFmtId="0" fontId="19" fillId="0" borderId="0" xfId="0" applyFont="1" applyAlignment="1">
      <alignment vertical="top"/>
    </xf>
    <xf numFmtId="0" fontId="3" fillId="0" borderId="0" xfId="0" applyFont="1" applyFill="1" applyBorder="1" applyAlignment="1" applyProtection="1">
      <alignment horizontal="center" vertical="top"/>
      <protection locked="0"/>
    </xf>
    <xf numFmtId="0" fontId="10" fillId="0" borderId="0" xfId="0" applyFont="1" applyFill="1" applyBorder="1" applyAlignment="1" applyProtection="1">
      <alignment horizontal="center" vertical="top"/>
      <protection locked="0"/>
    </xf>
    <xf numFmtId="0" fontId="20" fillId="0" borderId="0" xfId="0" applyFont="1" applyFill="1" applyBorder="1" applyAlignment="1">
      <alignment horizontal="center" vertical="top"/>
    </xf>
    <xf numFmtId="0" fontId="22" fillId="0" borderId="0" xfId="0" applyFont="1" applyBorder="1" applyAlignment="1">
      <alignment horizontal="left" vertical="top"/>
    </xf>
    <xf numFmtId="0" fontId="20" fillId="0" borderId="0" xfId="0" applyFont="1" applyBorder="1" applyAlignment="1" applyProtection="1">
      <alignment horizontal="center" vertical="top"/>
      <protection locked="0"/>
    </xf>
    <xf numFmtId="0" fontId="22" fillId="0" borderId="0" xfId="0" applyFont="1" applyFill="1" applyBorder="1" applyAlignment="1">
      <alignment horizontal="left" vertical="top"/>
    </xf>
    <xf numFmtId="3" fontId="4" fillId="0" borderId="0" xfId="0" applyNumberFormat="1" applyFont="1" applyBorder="1" applyAlignment="1" applyProtection="1">
      <alignment horizontal="center" vertical="top"/>
      <protection locked="0"/>
    </xf>
    <xf numFmtId="14" fontId="4" fillId="0" borderId="0" xfId="0" applyNumberFormat="1" applyFont="1" applyBorder="1" applyAlignment="1">
      <alignment horizontal="center" vertical="top"/>
    </xf>
    <xf numFmtId="0" fontId="4" fillId="0" borderId="0" xfId="0" applyFont="1" applyBorder="1" applyAlignment="1">
      <alignment horizontal="center" vertical="center" wrapText="1"/>
    </xf>
    <xf numFmtId="0" fontId="22" fillId="0" borderId="0" xfId="0" applyFont="1" applyBorder="1" applyAlignment="1">
      <alignment horizontal="left" vertical="center" wrapText="1"/>
    </xf>
    <xf numFmtId="0" fontId="4" fillId="0" borderId="0" xfId="0" applyFont="1" applyBorder="1" applyAlignment="1">
      <alignment horizontal="left" vertical="center" wrapText="1"/>
    </xf>
    <xf numFmtId="0" fontId="22" fillId="0" borderId="0" xfId="0" applyFont="1" applyBorder="1" applyAlignment="1">
      <alignment vertical="center"/>
    </xf>
    <xf numFmtId="0" fontId="22" fillId="0" borderId="0" xfId="0" applyFont="1" applyBorder="1" applyAlignment="1">
      <alignment vertical="center" wrapText="1"/>
    </xf>
    <xf numFmtId="0" fontId="3" fillId="0" borderId="0" xfId="0" applyFont="1" applyFill="1" applyBorder="1" applyAlignment="1">
      <alignment horizontal="left" vertical="center" wrapText="1"/>
    </xf>
    <xf numFmtId="1" fontId="4" fillId="0" borderId="0" xfId="1" applyNumberFormat="1" applyFont="1" applyFill="1" applyBorder="1" applyAlignment="1" applyProtection="1">
      <alignment horizontal="center" vertical="center"/>
    </xf>
    <xf numFmtId="3" fontId="4" fillId="0" borderId="0" xfId="1" applyNumberFormat="1" applyFont="1" applyBorder="1" applyAlignment="1" applyProtection="1">
      <alignment vertical="center"/>
    </xf>
    <xf numFmtId="0" fontId="4" fillId="0" borderId="0" xfId="0" applyFont="1" applyFill="1" applyBorder="1" applyAlignment="1" applyProtection="1">
      <alignment vertical="center" wrapText="1"/>
      <protection locked="0"/>
    </xf>
    <xf numFmtId="0" fontId="4" fillId="0" borderId="0" xfId="0" applyFont="1" applyFill="1" applyBorder="1" applyAlignment="1">
      <alignment horizontal="center"/>
    </xf>
    <xf numFmtId="0" fontId="18" fillId="0" borderId="0" xfId="0" applyFont="1" applyAlignment="1"/>
    <xf numFmtId="0" fontId="3" fillId="0" borderId="0" xfId="0" applyFont="1" applyFill="1" applyAlignment="1">
      <alignment vertical="top" wrapText="1"/>
    </xf>
    <xf numFmtId="0" fontId="19" fillId="0" borderId="0" xfId="0" applyFont="1" applyAlignment="1"/>
    <xf numFmtId="0" fontId="3" fillId="0" borderId="0" xfId="0" applyFont="1"/>
    <xf numFmtId="0" fontId="25" fillId="0" borderId="0" xfId="0" applyFont="1"/>
    <xf numFmtId="0" fontId="3" fillId="0" borderId="0" xfId="0" quotePrefix="1" applyFont="1" applyFill="1" applyAlignment="1">
      <alignment horizontal="center"/>
    </xf>
    <xf numFmtId="0" fontId="3" fillId="0" borderId="0" xfId="0" quotePrefix="1" applyFont="1" applyAlignment="1">
      <alignment horizontal="center"/>
    </xf>
    <xf numFmtId="0" fontId="18" fillId="0" borderId="0" xfId="0" applyFont="1"/>
    <xf numFmtId="0" fontId="3" fillId="0" borderId="0" xfId="0" applyFont="1" applyAlignment="1">
      <alignment vertical="center" wrapText="1"/>
    </xf>
    <xf numFmtId="0" fontId="2" fillId="5" borderId="0" xfId="0" applyFont="1" applyFill="1" applyAlignment="1">
      <alignment horizontal="center" vertical="top"/>
    </xf>
    <xf numFmtId="0" fontId="2" fillId="5" borderId="0" xfId="0" applyFont="1" applyFill="1" applyAlignment="1">
      <alignment vertical="top"/>
    </xf>
    <xf numFmtId="0" fontId="2" fillId="5" borderId="0" xfId="0" applyFont="1" applyFill="1" applyAlignment="1">
      <alignment horizontal="left" vertical="top"/>
    </xf>
    <xf numFmtId="168" fontId="2" fillId="5" borderId="0" xfId="0" applyNumberFormat="1" applyFont="1" applyFill="1" applyAlignment="1">
      <alignment horizontal="left" vertical="top"/>
    </xf>
    <xf numFmtId="168" fontId="2" fillId="5" borderId="0" xfId="0" applyNumberFormat="1" applyFont="1" applyFill="1" applyAlignment="1">
      <alignment horizontal="right" vertical="top"/>
    </xf>
    <xf numFmtId="0" fontId="1" fillId="5" borderId="0" xfId="0" applyFont="1" applyFill="1" applyAlignment="1">
      <alignment vertical="top"/>
    </xf>
    <xf numFmtId="0" fontId="2" fillId="5" borderId="0" xfId="0" applyFont="1" applyFill="1" applyAlignment="1">
      <alignment vertical="top" wrapText="1"/>
    </xf>
    <xf numFmtId="0" fontId="1" fillId="5" borderId="0" xfId="0" applyFont="1" applyFill="1" applyAlignment="1">
      <alignment vertical="top" wrapText="1"/>
    </xf>
    <xf numFmtId="14" fontId="3" fillId="0" borderId="1" xfId="0" applyNumberFormat="1" applyFont="1" applyBorder="1" applyAlignment="1">
      <alignment horizontal="center"/>
    </xf>
    <xf numFmtId="0" fontId="3" fillId="0" borderId="1" xfId="0" applyFont="1" applyBorder="1" applyAlignment="1">
      <alignment horizontal="center"/>
    </xf>
    <xf numFmtId="168" fontId="3" fillId="0" borderId="1" xfId="0" applyNumberFormat="1" applyFont="1" applyBorder="1"/>
    <xf numFmtId="0" fontId="0" fillId="0" borderId="0" xfId="0" applyAlignment="1">
      <alignment horizontal="center"/>
    </xf>
    <xf numFmtId="168" fontId="0" fillId="0" borderId="0" xfId="0" applyNumberFormat="1"/>
    <xf numFmtId="0" fontId="1" fillId="5" borderId="2" xfId="0" applyFont="1" applyFill="1" applyBorder="1" applyAlignment="1">
      <alignment horizontal="center" vertical="top"/>
    </xf>
    <xf numFmtId="168" fontId="1" fillId="5" borderId="2" xfId="0" applyNumberFormat="1" applyFont="1" applyFill="1" applyBorder="1" applyAlignment="1">
      <alignment horizontal="center" vertical="top"/>
    </xf>
    <xf numFmtId="14" fontId="3" fillId="0" borderId="3" xfId="0" applyNumberFormat="1" applyFont="1" applyBorder="1" applyAlignment="1">
      <alignment horizontal="center"/>
    </xf>
    <xf numFmtId="0" fontId="3" fillId="0" borderId="3" xfId="0" applyFont="1" applyBorder="1" applyAlignment="1">
      <alignment horizontal="center"/>
    </xf>
    <xf numFmtId="168" fontId="3" fillId="0" borderId="3" xfId="0" applyNumberFormat="1" applyFont="1" applyBorder="1"/>
    <xf numFmtId="0" fontId="3" fillId="0" borderId="0" xfId="0" applyFont="1" applyBorder="1"/>
    <xf numFmtId="168" fontId="3" fillId="0" borderId="0" xfId="0" applyNumberFormat="1" applyFont="1" applyBorder="1"/>
    <xf numFmtId="168" fontId="4" fillId="0" borderId="0" xfId="0" applyNumberFormat="1" applyFont="1" applyBorder="1"/>
    <xf numFmtId="0" fontId="11" fillId="0" borderId="0" xfId="0" applyFont="1" applyBorder="1"/>
    <xf numFmtId="14" fontId="8" fillId="3" borderId="0" xfId="0" applyNumberFormat="1" applyFont="1" applyFill="1" applyBorder="1" applyAlignment="1">
      <alignment horizontal="left"/>
    </xf>
    <xf numFmtId="168" fontId="3" fillId="0" borderId="0" xfId="0" applyNumberFormat="1" applyFont="1" applyFill="1" applyBorder="1"/>
    <xf numFmtId="0" fontId="3" fillId="3" borderId="0" xfId="0" applyFont="1" applyFill="1" applyBorder="1"/>
    <xf numFmtId="168" fontId="32" fillId="0" borderId="0" xfId="0" applyNumberFormat="1" applyFont="1" applyBorder="1"/>
    <xf numFmtId="0" fontId="0" fillId="0" borderId="0" xfId="0" applyBorder="1"/>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0" xfId="0" applyFont="1" applyFill="1" applyAlignment="1">
      <alignment horizontal="left" vertical="top"/>
    </xf>
    <xf numFmtId="0" fontId="8" fillId="0" borderId="0" xfId="0" applyFont="1" applyFill="1" applyAlignment="1">
      <alignment vertical="top"/>
    </xf>
    <xf numFmtId="3" fontId="4" fillId="0" borderId="0" xfId="1" applyNumberFormat="1" applyFont="1" applyFill="1" applyBorder="1" applyAlignment="1" applyProtection="1">
      <alignment horizontal="center" vertical="top"/>
    </xf>
    <xf numFmtId="0" fontId="4" fillId="0" borderId="0" xfId="0" applyNumberFormat="1" applyFont="1" applyFill="1" applyBorder="1" applyAlignment="1">
      <alignment vertical="top"/>
    </xf>
    <xf numFmtId="0" fontId="4" fillId="0" borderId="0" xfId="2" applyFont="1" applyFill="1" applyBorder="1" applyAlignment="1" applyProtection="1">
      <alignment horizontal="left" vertical="top"/>
      <protection locked="0"/>
    </xf>
    <xf numFmtId="0" fontId="4" fillId="0" borderId="0" xfId="5" applyFont="1" applyFill="1" applyBorder="1" applyAlignment="1">
      <alignment horizontal="left" vertical="top"/>
    </xf>
    <xf numFmtId="0" fontId="4" fillId="0" borderId="0" xfId="6" applyFont="1" applyFill="1" applyBorder="1" applyAlignment="1" applyProtection="1">
      <alignment horizontal="left" vertical="top"/>
      <protection locked="0"/>
    </xf>
    <xf numFmtId="14"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right" vertical="center"/>
    </xf>
    <xf numFmtId="168" fontId="3" fillId="0" borderId="0" xfId="0" applyNumberFormat="1" applyFont="1" applyFill="1" applyAlignment="1">
      <alignment horizontal="right" vertical="center"/>
    </xf>
    <xf numFmtId="3" fontId="4" fillId="0" borderId="0" xfId="1" applyNumberFormat="1" applyFont="1" applyFill="1" applyBorder="1" applyAlignment="1" applyProtection="1">
      <alignment horizontal="center" vertical="center"/>
    </xf>
    <xf numFmtId="168" fontId="4" fillId="0" borderId="0" xfId="0" applyNumberFormat="1" applyFont="1" applyFill="1" applyAlignment="1" applyProtection="1">
      <alignment horizontal="right" vertical="center"/>
    </xf>
    <xf numFmtId="0" fontId="3" fillId="0" borderId="0" xfId="0" applyFont="1" applyFill="1" applyBorder="1" applyAlignment="1">
      <alignment horizontal="center"/>
    </xf>
    <xf numFmtId="0" fontId="4" fillId="0" borderId="0" xfId="0" applyNumberFormat="1" applyFont="1" applyFill="1" applyBorder="1" applyAlignment="1">
      <alignment horizontal="left" vertical="center"/>
    </xf>
    <xf numFmtId="0" fontId="3" fillId="0" borderId="0" xfId="0" applyFont="1" applyFill="1" applyAlignment="1">
      <alignment wrapText="1"/>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1" fontId="4" fillId="0" borderId="0" xfId="1" applyNumberFormat="1" applyFont="1" applyFill="1" applyBorder="1" applyAlignment="1" applyProtection="1">
      <alignment horizontal="center"/>
    </xf>
    <xf numFmtId="14" fontId="3" fillId="0" borderId="0" xfId="0" applyNumberFormat="1" applyFont="1" applyFill="1" applyBorder="1" applyAlignment="1">
      <alignment horizontal="center"/>
    </xf>
    <xf numFmtId="0" fontId="3" fillId="0" borderId="0" xfId="0" applyFont="1" applyFill="1" applyBorder="1" applyAlignment="1"/>
    <xf numFmtId="0" fontId="4" fillId="0" borderId="0" xfId="0" applyFont="1" applyFill="1" applyBorder="1" applyAlignment="1"/>
    <xf numFmtId="3" fontId="4" fillId="0" borderId="0" xfId="0" applyNumberFormat="1" applyFont="1" applyFill="1" applyBorder="1" applyAlignment="1" applyProtection="1">
      <alignment vertical="top"/>
      <protection locked="0"/>
    </xf>
    <xf numFmtId="14" fontId="4" fillId="0" borderId="0" xfId="0" applyNumberFormat="1" applyFont="1" applyFill="1" applyBorder="1" applyAlignment="1">
      <alignment horizontal="center"/>
    </xf>
    <xf numFmtId="0" fontId="4" fillId="0" borderId="0" xfId="0" applyFont="1" applyFill="1" applyBorder="1" applyAlignment="1">
      <alignment horizontal="right"/>
    </xf>
    <xf numFmtId="168" fontId="4" fillId="0" borderId="0" xfId="0" applyNumberFormat="1" applyFont="1" applyFill="1" applyBorder="1" applyAlignment="1">
      <alignment horizontal="right"/>
    </xf>
    <xf numFmtId="0" fontId="3" fillId="0" borderId="0" xfId="0" applyFont="1" applyFill="1" applyBorder="1" applyAlignment="1">
      <alignment horizontal="right"/>
    </xf>
    <xf numFmtId="168" fontId="3" fillId="0" borderId="0" xfId="0" applyNumberFormat="1" applyFont="1" applyFill="1" applyBorder="1" applyAlignment="1">
      <alignment horizontal="right"/>
    </xf>
    <xf numFmtId="0" fontId="4" fillId="0" borderId="0" xfId="18" applyFont="1" applyFill="1" applyBorder="1" applyAlignment="1" applyProtection="1">
      <alignment horizontal="right" vertical="center"/>
      <protection locked="0"/>
    </xf>
    <xf numFmtId="0" fontId="3" fillId="0" borderId="0" xfId="0" applyFont="1" applyFill="1" applyBorder="1" applyAlignment="1">
      <alignment horizontal="left"/>
    </xf>
    <xf numFmtId="14" fontId="3" fillId="0" borderId="0" xfId="0" applyNumberFormat="1" applyFont="1" applyFill="1" applyBorder="1" applyAlignment="1">
      <alignment horizontal="left"/>
    </xf>
    <xf numFmtId="0" fontId="3" fillId="0" borderId="0" xfId="0" applyFont="1" applyFill="1" applyBorder="1" applyAlignment="1">
      <alignment wrapText="1"/>
    </xf>
    <xf numFmtId="49" fontId="4" fillId="0" borderId="0" xfId="19" applyNumberFormat="1" applyFont="1" applyFill="1" applyBorder="1" applyAlignment="1">
      <alignment horizontal="center" vertical="center"/>
    </xf>
    <xf numFmtId="0" fontId="11" fillId="0" borderId="0" xfId="0" applyFont="1" applyFill="1" applyBorder="1" applyAlignment="1"/>
    <xf numFmtId="0" fontId="3" fillId="0" borderId="0" xfId="0" applyFont="1" applyFill="1" applyAlignment="1">
      <alignment horizontal="center" wrapText="1"/>
    </xf>
    <xf numFmtId="164" fontId="8" fillId="0" borderId="0" xfId="0" applyNumberFormat="1" applyFont="1" applyFill="1" applyAlignment="1"/>
    <xf numFmtId="0" fontId="3" fillId="0" borderId="0" xfId="0" applyFont="1" applyFill="1" applyAlignment="1">
      <alignment horizontal="left"/>
    </xf>
    <xf numFmtId="0" fontId="4" fillId="0" borderId="0" xfId="0" applyFont="1" applyFill="1" applyAlignment="1">
      <alignment horizontal="center" vertical="center"/>
    </xf>
    <xf numFmtId="3" fontId="4" fillId="0" borderId="0" xfId="0" applyNumberFormat="1" applyFont="1" applyFill="1" applyBorder="1" applyAlignment="1" applyProtection="1">
      <alignment horizontal="center" vertical="center" wrapText="1"/>
      <protection locked="0"/>
    </xf>
    <xf numFmtId="0" fontId="8" fillId="0" borderId="0" xfId="0" applyFont="1" applyFill="1" applyAlignment="1"/>
    <xf numFmtId="14" fontId="4" fillId="0" borderId="0" xfId="0" applyNumberFormat="1" applyFont="1" applyFill="1" applyBorder="1" applyAlignment="1">
      <alignment horizontal="center" vertical="center"/>
    </xf>
    <xf numFmtId="3" fontId="4" fillId="0" borderId="0" xfId="1" applyNumberFormat="1" applyFont="1" applyFill="1" applyBorder="1" applyAlignment="1" applyProtection="1">
      <alignment horizontal="left" vertical="center" wrapText="1"/>
    </xf>
    <xf numFmtId="170" fontId="3" fillId="0" borderId="0" xfId="0" applyNumberFormat="1" applyFont="1" applyFill="1" applyAlignment="1">
      <alignment horizontal="center"/>
    </xf>
    <xf numFmtId="168" fontId="8" fillId="0" borderId="0" xfId="0" applyNumberFormat="1" applyFont="1" applyFill="1" applyAlignment="1">
      <alignment horizontal="right"/>
    </xf>
    <xf numFmtId="0" fontId="4" fillId="0" borderId="0" xfId="0" applyFont="1" applyFill="1" applyBorder="1" applyAlignment="1">
      <alignment wrapText="1"/>
    </xf>
    <xf numFmtId="2" fontId="3" fillId="0" borderId="0" xfId="0" applyNumberFormat="1" applyFont="1" applyFill="1" applyAlignment="1">
      <alignment horizontal="right"/>
    </xf>
    <xf numFmtId="2" fontId="3" fillId="0" borderId="0" xfId="0" applyNumberFormat="1" applyFont="1" applyAlignment="1">
      <alignment horizontal="right"/>
    </xf>
    <xf numFmtId="0" fontId="2" fillId="5" borderId="0" xfId="0" applyFont="1" applyFill="1" applyAlignment="1">
      <alignment horizontal="center" vertical="center"/>
    </xf>
    <xf numFmtId="0" fontId="0" fillId="0" borderId="0" xfId="0" applyAlignment="1">
      <alignment horizontal="center" vertical="center"/>
    </xf>
    <xf numFmtId="0" fontId="2" fillId="5" borderId="0" xfId="0" applyFont="1" applyFill="1" applyAlignment="1">
      <alignment horizontal="left" vertical="center"/>
    </xf>
    <xf numFmtId="2" fontId="2" fillId="5" borderId="0" xfId="0" applyNumberFormat="1" applyFont="1" applyFill="1" applyAlignment="1">
      <alignment horizontal="center" vertical="center"/>
    </xf>
    <xf numFmtId="4" fontId="2" fillId="5" borderId="0" xfId="0" applyNumberFormat="1" applyFont="1" applyFill="1" applyAlignment="1">
      <alignment horizontal="center" vertical="center"/>
    </xf>
    <xf numFmtId="2" fontId="0" fillId="0" borderId="0" xfId="0" applyNumberFormat="1" applyAlignment="1">
      <alignment horizontal="center" vertical="center"/>
    </xf>
    <xf numFmtId="4" fontId="0" fillId="0" borderId="0" xfId="0" applyNumberFormat="1" applyAlignment="1">
      <alignment horizontal="center" vertical="center"/>
    </xf>
    <xf numFmtId="0" fontId="0" fillId="0" borderId="0" xfId="0" applyAlignment="1">
      <alignment horizontal="left" vertical="center"/>
    </xf>
    <xf numFmtId="0" fontId="48" fillId="0" borderId="0" xfId="0" applyFont="1"/>
    <xf numFmtId="168" fontId="8" fillId="0" borderId="0" xfId="0" applyNumberFormat="1" applyFont="1" applyAlignment="1">
      <alignment horizontal="center"/>
    </xf>
    <xf numFmtId="0" fontId="2" fillId="5" borderId="0" xfId="0" applyFont="1" applyFill="1" applyAlignment="1">
      <alignment horizontal="center"/>
    </xf>
    <xf numFmtId="0" fontId="4" fillId="0" borderId="0" xfId="0" applyNumberFormat="1" applyFont="1" applyBorder="1" applyAlignment="1">
      <alignment horizontal="center"/>
    </xf>
    <xf numFmtId="0" fontId="4" fillId="0" borderId="0" xfId="0" applyNumberFormat="1" applyFont="1" applyFill="1" applyBorder="1" applyAlignment="1">
      <alignment horizontal="center"/>
    </xf>
    <xf numFmtId="49" fontId="4" fillId="0" borderId="0" xfId="0" applyNumberFormat="1" applyFont="1" applyBorder="1" applyAlignment="1">
      <alignment horizontal="center"/>
    </xf>
    <xf numFmtId="3" fontId="4" fillId="0" borderId="0" xfId="1" applyNumberFormat="1" applyFont="1" applyBorder="1" applyAlignment="1" applyProtection="1">
      <alignment horizontal="center"/>
    </xf>
    <xf numFmtId="0" fontId="4" fillId="0" borderId="0" xfId="0" applyFont="1" applyFill="1" applyBorder="1" applyAlignment="1" applyProtection="1">
      <alignment horizontal="center"/>
      <protection locked="0"/>
    </xf>
    <xf numFmtId="0" fontId="4" fillId="0" borderId="0" xfId="4" applyFont="1" applyFill="1" applyBorder="1" applyAlignment="1" applyProtection="1">
      <alignment horizontal="center"/>
      <protection locked="0"/>
    </xf>
    <xf numFmtId="0" fontId="4" fillId="0" borderId="0" xfId="4" applyFont="1" applyFill="1" applyBorder="1" applyAlignment="1">
      <alignment horizontal="center"/>
    </xf>
    <xf numFmtId="0" fontId="4" fillId="0" borderId="0" xfId="4" applyFont="1" applyBorder="1" applyAlignment="1">
      <alignment horizontal="center"/>
    </xf>
    <xf numFmtId="0" fontId="4" fillId="0" borderId="0" xfId="14" applyFont="1" applyFill="1" applyBorder="1" applyAlignment="1" applyProtection="1">
      <alignment horizontal="center"/>
      <protection locked="0"/>
    </xf>
    <xf numFmtId="0" fontId="4" fillId="0" borderId="0" xfId="15" applyFont="1" applyFill="1" applyBorder="1" applyAlignment="1" applyProtection="1">
      <alignment horizontal="center"/>
      <protection locked="0"/>
    </xf>
    <xf numFmtId="0" fontId="4" fillId="0" borderId="0" xfId="15" applyFont="1" applyFill="1" applyBorder="1" applyAlignment="1">
      <alignment horizontal="center"/>
    </xf>
    <xf numFmtId="0" fontId="4" fillId="0" borderId="0" xfId="15" applyFont="1" applyBorder="1" applyAlignment="1">
      <alignment horizontal="center"/>
    </xf>
    <xf numFmtId="0" fontId="4" fillId="0" borderId="0" xfId="16" applyFont="1" applyFill="1" applyBorder="1" applyAlignment="1" applyProtection="1">
      <alignment horizontal="center"/>
      <protection locked="0"/>
    </xf>
    <xf numFmtId="0" fontId="4" fillId="0" borderId="0" xfId="16" applyFont="1" applyFill="1" applyBorder="1" applyAlignment="1">
      <alignment horizontal="center"/>
    </xf>
    <xf numFmtId="3" fontId="4" fillId="0" borderId="0" xfId="0" applyNumberFormat="1" applyFont="1" applyFill="1" applyBorder="1" applyAlignment="1" applyProtection="1">
      <alignment horizontal="center"/>
      <protection locked="0"/>
    </xf>
    <xf numFmtId="0" fontId="4" fillId="0" borderId="0" xfId="0" applyFont="1" applyBorder="1" applyAlignment="1" applyProtection="1">
      <alignment horizontal="center"/>
      <protection locked="0"/>
    </xf>
    <xf numFmtId="49" fontId="4" fillId="4" borderId="0" xfId="19" applyNumberFormat="1" applyFont="1" applyFill="1" applyBorder="1" applyAlignment="1">
      <alignment horizontal="center"/>
    </xf>
    <xf numFmtId="0" fontId="4" fillId="0" borderId="0" xfId="0" applyFont="1" applyFill="1" applyBorder="1" applyAlignment="1" applyProtection="1">
      <alignment horizontal="center" wrapText="1"/>
      <protection locked="0"/>
    </xf>
    <xf numFmtId="1" fontId="4" fillId="0" borderId="0" xfId="1" applyNumberFormat="1" applyFont="1" applyBorder="1" applyAlignment="1" applyProtection="1">
      <alignment horizontal="center" wrapText="1"/>
    </xf>
    <xf numFmtId="3" fontId="4" fillId="0" borderId="0" xfId="0" applyNumberFormat="1" applyFont="1" applyBorder="1" applyAlignment="1" applyProtection="1">
      <alignment horizontal="center" wrapText="1"/>
      <protection locked="0"/>
    </xf>
    <xf numFmtId="0" fontId="4" fillId="0" borderId="0" xfId="21" applyNumberFormat="1" applyFont="1" applyFill="1" applyBorder="1" applyAlignment="1">
      <alignment horizontal="center"/>
    </xf>
    <xf numFmtId="0" fontId="5" fillId="0" borderId="0" xfId="0" applyFont="1" applyBorder="1" applyAlignment="1" applyProtection="1">
      <alignment horizontal="center" wrapText="1"/>
      <protection locked="0"/>
    </xf>
    <xf numFmtId="0" fontId="15" fillId="0" borderId="0" xfId="0" applyFont="1" applyBorder="1" applyAlignment="1" applyProtection="1">
      <alignment horizontal="center" wrapText="1"/>
      <protection locked="0"/>
    </xf>
    <xf numFmtId="169" fontId="4" fillId="0" borderId="0" xfId="22" applyFont="1" applyFill="1" applyBorder="1" applyAlignment="1">
      <alignment horizontal="center"/>
    </xf>
    <xf numFmtId="0" fontId="3" fillId="0" borderId="0" xfId="0" applyFont="1" applyBorder="1" applyAlignment="1" applyProtection="1">
      <alignment horizontal="center" wrapText="1"/>
      <protection locked="0"/>
    </xf>
    <xf numFmtId="0" fontId="4" fillId="0" borderId="0" xfId="1" applyNumberFormat="1" applyFont="1" applyBorder="1" applyAlignment="1" applyProtection="1">
      <alignment horizontal="center"/>
    </xf>
    <xf numFmtId="0" fontId="3" fillId="0" borderId="0" xfId="0" applyFont="1" applyFill="1" applyAlignment="1">
      <alignment horizontal="center" vertical="top" wrapText="1"/>
    </xf>
    <xf numFmtId="0" fontId="3" fillId="0" borderId="0" xfId="0" applyFont="1" applyFill="1" applyAlignment="1">
      <alignment horizontal="left" vertical="top" wrapText="1"/>
    </xf>
    <xf numFmtId="0" fontId="4" fillId="0" borderId="0" xfId="0"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3" fontId="5" fillId="0" borderId="0" xfId="0" applyNumberFormat="1" applyFont="1" applyFill="1" applyBorder="1" applyAlignment="1" applyProtection="1">
      <alignment horizontal="center" vertical="center"/>
      <protection locked="0"/>
    </xf>
    <xf numFmtId="3" fontId="5" fillId="0" borderId="0" xfId="3" applyNumberFormat="1" applyFont="1" applyFill="1" applyBorder="1" applyAlignment="1" applyProtection="1">
      <alignment horizontal="center" vertical="center"/>
      <protection locked="0"/>
    </xf>
    <xf numFmtId="0" fontId="4" fillId="0" borderId="0" xfId="18" applyFont="1" applyFill="1" applyBorder="1" applyAlignment="1" applyProtection="1">
      <alignment horizontal="center" vertical="center"/>
      <protection locked="0"/>
    </xf>
    <xf numFmtId="0" fontId="8" fillId="3" borderId="0" xfId="0" applyFont="1" applyFill="1" applyAlignment="1">
      <alignment horizontal="center" vertical="top"/>
    </xf>
    <xf numFmtId="168" fontId="3" fillId="3" borderId="0" xfId="0" applyNumberFormat="1" applyFont="1" applyFill="1" applyAlignment="1">
      <alignment horizontal="right" vertical="top"/>
    </xf>
    <xf numFmtId="0" fontId="11" fillId="3" borderId="0" xfId="0" applyFont="1" applyFill="1" applyAlignment="1">
      <alignment vertical="top"/>
    </xf>
    <xf numFmtId="0" fontId="48" fillId="0" borderId="0" xfId="0" applyFont="1" applyBorder="1"/>
    <xf numFmtId="176" fontId="3" fillId="0" borderId="0" xfId="0" applyNumberFormat="1" applyFont="1"/>
    <xf numFmtId="166" fontId="3" fillId="0" borderId="0" xfId="422" applyFont="1"/>
    <xf numFmtId="176" fontId="3" fillId="3" borderId="0" xfId="0" applyNumberFormat="1" applyFont="1" applyFill="1"/>
    <xf numFmtId="165" fontId="8" fillId="0" borderId="0" xfId="0" applyNumberFormat="1" applyFont="1"/>
    <xf numFmtId="0" fontId="1" fillId="5" borderId="2" xfId="0" applyFont="1" applyFill="1" applyBorder="1" applyAlignment="1">
      <alignment horizontal="left" vertical="top"/>
    </xf>
    <xf numFmtId="0" fontId="3" fillId="0" borderId="3" xfId="0" applyFont="1" applyBorder="1" applyAlignment="1">
      <alignment horizontal="left"/>
    </xf>
    <xf numFmtId="0" fontId="3" fillId="0" borderId="1" xfId="0" applyFont="1" applyBorder="1" applyAlignment="1">
      <alignment horizontal="left"/>
    </xf>
    <xf numFmtId="0" fontId="0" fillId="0" borderId="0" xfId="0" applyAlignment="1">
      <alignment horizontal="left"/>
    </xf>
    <xf numFmtId="0" fontId="4" fillId="0" borderId="0" xfId="0" applyFont="1" applyFill="1" applyBorder="1" applyAlignment="1">
      <alignment vertical="top" wrapText="1"/>
    </xf>
    <xf numFmtId="168" fontId="3" fillId="0" borderId="0" xfId="0" applyNumberFormat="1" applyFont="1"/>
    <xf numFmtId="0" fontId="4" fillId="0" borderId="0" xfId="0" applyNumberFormat="1" applyFont="1" applyBorder="1" applyAlignment="1">
      <alignment horizontal="center" vertical="center"/>
    </xf>
    <xf numFmtId="3" fontId="4" fillId="0" borderId="0" xfId="0" applyNumberFormat="1" applyFont="1" applyBorder="1" applyAlignment="1">
      <alignment horizontal="center" vertical="center"/>
    </xf>
    <xf numFmtId="3" fontId="5" fillId="0" borderId="0" xfId="0" applyNumberFormat="1" applyFont="1" applyBorder="1" applyAlignment="1" applyProtection="1">
      <alignment horizontal="center" vertical="center"/>
      <protection locked="0"/>
    </xf>
    <xf numFmtId="3" fontId="5" fillId="0" borderId="0" xfId="3" applyNumberFormat="1" applyFont="1" applyBorder="1" applyAlignment="1" applyProtection="1">
      <alignment horizontal="center" vertical="center"/>
      <protection locked="0"/>
    </xf>
    <xf numFmtId="0" fontId="4" fillId="0" borderId="0" xfId="18" applyFont="1" applyBorder="1" applyAlignment="1" applyProtection="1">
      <alignment horizontal="center" vertical="center"/>
      <protection locked="0"/>
    </xf>
    <xf numFmtId="0" fontId="4" fillId="0" borderId="0" xfId="0" applyFont="1" applyBorder="1" applyAlignment="1" applyProtection="1">
      <alignment horizontal="center" vertical="center" wrapText="1"/>
      <protection locked="0"/>
    </xf>
    <xf numFmtId="0" fontId="0" fillId="0" borderId="0" xfId="0" applyAlignment="1">
      <alignment wrapText="1"/>
    </xf>
    <xf numFmtId="14" fontId="3" fillId="0" borderId="0" xfId="0" applyNumberFormat="1" applyFont="1" applyAlignment="1">
      <alignment horizontal="left"/>
    </xf>
    <xf numFmtId="0" fontId="2" fillId="5" borderId="0" xfId="0" applyFont="1" applyFill="1" applyAlignment="1">
      <alignment horizontal="right" vertical="top"/>
    </xf>
    <xf numFmtId="0" fontId="0" fillId="0" borderId="0" xfId="0" applyAlignment="1">
      <alignment horizontal="right"/>
    </xf>
    <xf numFmtId="168" fontId="0" fillId="0" borderId="0" xfId="0" applyNumberFormat="1" applyAlignment="1">
      <alignment horizontal="right"/>
    </xf>
    <xf numFmtId="0" fontId="3" fillId="0" borderId="0" xfId="0" applyFont="1" applyAlignment="1">
      <alignment horizontal="left" vertical="center"/>
    </xf>
    <xf numFmtId="0" fontId="1" fillId="3" borderId="0" xfId="0" applyFont="1" applyFill="1"/>
    <xf numFmtId="4" fontId="3" fillId="0" borderId="0" xfId="0" applyNumberFormat="1" applyFont="1" applyAlignment="1">
      <alignment horizontal="right" vertical="center"/>
    </xf>
    <xf numFmtId="0" fontId="18" fillId="0" borderId="0" xfId="0" applyFont="1" applyAlignment="1">
      <alignment wrapText="1"/>
    </xf>
    <xf numFmtId="0" fontId="1" fillId="5" borderId="0" xfId="0" applyFont="1" applyFill="1" applyAlignment="1">
      <alignment horizontal="center" vertical="top"/>
    </xf>
    <xf numFmtId="3" fontId="4" fillId="0" borderId="0" xfId="0" applyNumberFormat="1" applyFont="1" applyBorder="1" applyAlignment="1">
      <alignment horizontal="center" vertical="top"/>
    </xf>
    <xf numFmtId="3" fontId="5" fillId="0" borderId="0" xfId="3" applyNumberFormat="1" applyFont="1" applyFill="1" applyBorder="1" applyAlignment="1" applyProtection="1">
      <alignment horizontal="center" vertical="top"/>
      <protection locked="0"/>
    </xf>
    <xf numFmtId="3" fontId="5" fillId="0" borderId="0" xfId="3" applyNumberFormat="1" applyFont="1" applyBorder="1" applyAlignment="1" applyProtection="1">
      <alignment horizontal="center" vertical="top"/>
      <protection locked="0"/>
    </xf>
    <xf numFmtId="3" fontId="5" fillId="0" borderId="0" xfId="0" applyNumberFormat="1" applyFont="1" applyBorder="1" applyAlignment="1" applyProtection="1">
      <alignment horizontal="center" vertical="top"/>
      <protection locked="0"/>
    </xf>
    <xf numFmtId="0" fontId="8" fillId="0" borderId="0" xfId="0" applyFont="1"/>
    <xf numFmtId="168" fontId="2" fillId="5" borderId="0" xfId="0" applyNumberFormat="1" applyFont="1" applyFill="1" applyAlignment="1">
      <alignment horizontal="center" vertical="center"/>
    </xf>
    <xf numFmtId="168" fontId="0" fillId="0" borderId="0" xfId="0" applyNumberFormat="1" applyAlignment="1">
      <alignment horizontal="center" vertical="center"/>
    </xf>
    <xf numFmtId="166" fontId="3" fillId="0" borderId="0" xfId="422" applyNumberFormat="1" applyFont="1"/>
    <xf numFmtId="166" fontId="3" fillId="0" borderId="0" xfId="0" applyNumberFormat="1" applyFont="1"/>
    <xf numFmtId="168" fontId="1" fillId="5" borderId="2" xfId="0" applyNumberFormat="1" applyFont="1" applyFill="1" applyBorder="1" applyAlignment="1">
      <alignment horizontal="center" vertical="top" wrapText="1"/>
    </xf>
    <xf numFmtId="178" fontId="0" fillId="0" borderId="0" xfId="422" applyNumberFormat="1" applyFont="1"/>
    <xf numFmtId="176" fontId="0" fillId="0" borderId="0" xfId="0" applyNumberFormat="1"/>
    <xf numFmtId="0" fontId="0" fillId="0" borderId="0" xfId="0" applyAlignment="1"/>
    <xf numFmtId="178" fontId="0" fillId="0" borderId="0" xfId="0" applyNumberFormat="1"/>
    <xf numFmtId="168" fontId="3" fillId="0" borderId="0" xfId="0" applyNumberFormat="1" applyFont="1" applyAlignment="1">
      <alignment horizontal="center" vertical="center"/>
    </xf>
    <xf numFmtId="0" fontId="3" fillId="0" borderId="0" xfId="0" applyFont="1" applyFill="1" applyAlignment="1">
      <alignment horizontal="left" vertical="center"/>
    </xf>
    <xf numFmtId="0" fontId="3" fillId="0" borderId="0" xfId="0" applyFont="1" applyAlignment="1">
      <alignment horizontal="left" vertical="top" wrapText="1"/>
    </xf>
    <xf numFmtId="0" fontId="8" fillId="3" borderId="0" xfId="0" applyFont="1" applyFill="1" applyAlignment="1">
      <alignment horizontal="center"/>
    </xf>
    <xf numFmtId="0" fontId="11" fillId="0" borderId="0" xfId="0" applyFont="1"/>
    <xf numFmtId="0" fontId="3" fillId="0" borderId="0" xfId="0" applyFont="1" applyFill="1"/>
    <xf numFmtId="168" fontId="8" fillId="0" borderId="0" xfId="0" applyNumberFormat="1" applyFont="1" applyBorder="1"/>
    <xf numFmtId="0" fontId="8" fillId="0" borderId="0" xfId="0" applyFont="1" applyBorder="1"/>
    <xf numFmtId="0" fontId="3" fillId="0" borderId="0" xfId="0" applyFont="1" applyAlignment="1">
      <alignment horizontal="left" vertical="center" wrapText="1"/>
    </xf>
    <xf numFmtId="0" fontId="72" fillId="0" borderId="0" xfId="0" applyFont="1" applyBorder="1" applyAlignment="1">
      <alignment horizontal="center"/>
    </xf>
    <xf numFmtId="0" fontId="15" fillId="0" borderId="0" xfId="0" applyFont="1" applyBorder="1" applyAlignment="1">
      <alignment horizontal="left" vertical="top" wrapText="1"/>
    </xf>
    <xf numFmtId="0" fontId="3" fillId="0" borderId="0" xfId="0" applyFont="1" applyAlignment="1">
      <alignment horizontal="right" vertical="top"/>
    </xf>
    <xf numFmtId="44" fontId="32" fillId="0" borderId="0" xfId="0" applyNumberFormat="1" applyFont="1" applyBorder="1" applyAlignment="1">
      <alignment horizontal="right"/>
    </xf>
    <xf numFmtId="0" fontId="3" fillId="3" borderId="0" xfId="0" applyFont="1" applyFill="1" applyBorder="1" applyAlignment="1">
      <alignment horizontal="center"/>
    </xf>
    <xf numFmtId="0" fontId="15" fillId="0" borderId="0" xfId="0" applyFont="1" applyBorder="1" applyAlignment="1" applyProtection="1">
      <alignment horizontal="center" vertical="center" wrapText="1"/>
      <protection locked="0"/>
    </xf>
    <xf numFmtId="14" fontId="0" fillId="0" borderId="0" xfId="0" applyNumberFormat="1" applyAlignment="1">
      <alignment horizontal="center" vertical="center"/>
    </xf>
    <xf numFmtId="0" fontId="3" fillId="0" borderId="0" xfId="0" applyNumberFormat="1" applyFont="1" applyAlignment="1">
      <alignment horizontal="left"/>
    </xf>
    <xf numFmtId="0" fontId="3" fillId="0" borderId="0" xfId="0" applyNumberFormat="1" applyFont="1" applyAlignment="1">
      <alignment horizontal="center"/>
    </xf>
    <xf numFmtId="0" fontId="3" fillId="0" borderId="0" xfId="0" applyNumberFormat="1" applyFont="1" applyAlignment="1">
      <alignment horizontal="right"/>
    </xf>
    <xf numFmtId="14" fontId="3" fillId="0" borderId="0" xfId="0" applyNumberFormat="1" applyFont="1" applyAlignment="1">
      <alignment horizontal="right"/>
    </xf>
    <xf numFmtId="0" fontId="0" fillId="0" borderId="0" xfId="0" applyNumberFormat="1" applyAlignment="1">
      <alignment horizontal="right"/>
    </xf>
    <xf numFmtId="2" fontId="3" fillId="0" borderId="0" xfId="0" applyNumberFormat="1" applyFont="1" applyAlignment="1">
      <alignment horizontal="center"/>
    </xf>
    <xf numFmtId="0" fontId="1" fillId="3" borderId="0" xfId="0" applyFont="1" applyFill="1" applyAlignment="1">
      <alignment horizontal="center"/>
    </xf>
    <xf numFmtId="0" fontId="48" fillId="0" borderId="0" xfId="0" applyFont="1" applyAlignment="1">
      <alignment horizontal="center"/>
    </xf>
    <xf numFmtId="168" fontId="48" fillId="3" borderId="0" xfId="0" applyNumberFormat="1" applyFont="1" applyFill="1" applyAlignment="1">
      <alignment horizontal="center" vertical="center"/>
    </xf>
    <xf numFmtId="178" fontId="3" fillId="0" borderId="0" xfId="0" applyNumberFormat="1" applyFont="1" applyAlignment="1">
      <alignment horizontal="right"/>
    </xf>
    <xf numFmtId="166" fontId="0" fillId="0" borderId="0" xfId="422" applyFont="1" applyAlignment="1">
      <alignment horizontal="center"/>
    </xf>
    <xf numFmtId="166" fontId="0" fillId="0" borderId="0" xfId="422" applyFont="1"/>
    <xf numFmtId="166" fontId="0" fillId="0" borderId="0" xfId="422" applyFont="1" applyAlignment="1">
      <alignment horizontal="left"/>
    </xf>
    <xf numFmtId="0" fontId="0" fillId="2" borderId="0" xfId="0" applyFill="1"/>
    <xf numFmtId="0" fontId="3" fillId="0" borderId="0" xfId="0" applyFont="1" applyAlignment="1">
      <alignment horizontal="left" wrapText="1"/>
    </xf>
    <xf numFmtId="14" fontId="3" fillId="0" borderId="0" xfId="0" applyNumberFormat="1" applyFont="1" applyAlignment="1">
      <alignment horizontal="left" vertical="top" wrapText="1"/>
    </xf>
    <xf numFmtId="0" fontId="8" fillId="0" borderId="0" xfId="0" applyFont="1" applyAlignment="1">
      <alignment horizontal="left" vertical="center"/>
    </xf>
    <xf numFmtId="3" fontId="13" fillId="0" borderId="0" xfId="0" applyNumberFormat="1" applyFont="1" applyBorder="1" applyAlignment="1" applyProtection="1">
      <alignment horizontal="left" vertical="center" wrapText="1"/>
      <protection locked="0"/>
    </xf>
    <xf numFmtId="3" fontId="112" fillId="0" borderId="0" xfId="0" applyNumberFormat="1" applyFont="1" applyBorder="1" applyAlignment="1" applyProtection="1">
      <alignment horizontal="left" vertical="center" wrapText="1"/>
      <protection locked="0"/>
    </xf>
    <xf numFmtId="179" fontId="3" fillId="0" borderId="0" xfId="0" applyNumberFormat="1" applyFont="1" applyAlignment="1">
      <alignment horizontal="right"/>
    </xf>
    <xf numFmtId="180" fontId="3" fillId="0" borderId="0" xfId="0" applyNumberFormat="1" applyFont="1" applyAlignment="1">
      <alignment horizontal="right"/>
    </xf>
    <xf numFmtId="14" fontId="0" fillId="3" borderId="0" xfId="0" applyNumberFormat="1" applyFont="1" applyFill="1" applyAlignment="1">
      <alignment horizontal="center" vertical="top"/>
    </xf>
    <xf numFmtId="0" fontId="0" fillId="3" borderId="0" xfId="0" applyFont="1" applyFill="1" applyAlignment="1">
      <alignment horizontal="center" vertical="top"/>
    </xf>
    <xf numFmtId="168" fontId="0" fillId="3" borderId="0" xfId="0" applyNumberFormat="1" applyFont="1" applyFill="1" applyAlignment="1">
      <alignment horizontal="right" vertical="top"/>
    </xf>
    <xf numFmtId="0" fontId="0" fillId="3" borderId="0" xfId="0" applyFont="1" applyFill="1" applyAlignment="1">
      <alignment horizontal="left" vertical="top" wrapText="1"/>
    </xf>
    <xf numFmtId="0" fontId="0" fillId="3" borderId="0" xfId="0" applyFill="1"/>
    <xf numFmtId="0" fontId="3" fillId="0" borderId="0" xfId="0" applyNumberFormat="1" applyFont="1" applyBorder="1" applyAlignment="1">
      <alignment horizontal="center"/>
    </xf>
    <xf numFmtId="168" fontId="3" fillId="2" borderId="0" xfId="0" applyNumberFormat="1" applyFont="1" applyFill="1" applyBorder="1" applyAlignment="1">
      <alignment horizontal="right"/>
    </xf>
    <xf numFmtId="168" fontId="3" fillId="2" borderId="0" xfId="0" applyNumberFormat="1" applyFont="1" applyFill="1" applyAlignment="1">
      <alignment horizontal="right"/>
    </xf>
    <xf numFmtId="166" fontId="0" fillId="0" borderId="0" xfId="422" applyNumberFormat="1" applyFont="1" applyAlignment="1">
      <alignment horizontal="center"/>
    </xf>
    <xf numFmtId="0" fontId="0" fillId="0" borderId="0" xfId="0" applyFill="1" applyBorder="1"/>
    <xf numFmtId="181" fontId="3" fillId="0" borderId="0" xfId="0" applyNumberFormat="1" applyFont="1" applyAlignment="1">
      <alignment horizontal="right"/>
    </xf>
    <xf numFmtId="176" fontId="0" fillId="0" borderId="0" xfId="0" applyNumberFormat="1" applyAlignment="1">
      <alignment horizontal="center"/>
    </xf>
    <xf numFmtId="14" fontId="0" fillId="0" borderId="0" xfId="0" applyNumberFormat="1"/>
    <xf numFmtId="181" fontId="0" fillId="0" borderId="0" xfId="0" applyNumberFormat="1"/>
    <xf numFmtId="1" fontId="3" fillId="0" borderId="0" xfId="0" applyNumberFormat="1" applyFont="1" applyAlignment="1">
      <alignment horizontal="left"/>
    </xf>
    <xf numFmtId="14" fontId="3" fillId="3" borderId="0" xfId="0" applyNumberFormat="1" applyFont="1" applyFill="1" applyAlignment="1">
      <alignment horizontal="center"/>
    </xf>
    <xf numFmtId="0" fontId="3" fillId="3" borderId="0" xfId="0" applyFont="1" applyFill="1" applyAlignment="1">
      <alignment horizontal="center" vertical="center"/>
    </xf>
    <xf numFmtId="0" fontId="3" fillId="0" borderId="0" xfId="0" applyFont="1" applyBorder="1" applyAlignment="1">
      <alignment horizontal="left" wrapText="1"/>
    </xf>
    <xf numFmtId="0" fontId="0" fillId="0" borderId="0" xfId="0" quotePrefix="1"/>
    <xf numFmtId="181" fontId="3" fillId="0" borderId="0" xfId="422" applyNumberFormat="1" applyFont="1" applyAlignment="1">
      <alignment horizontal="right"/>
    </xf>
    <xf numFmtId="181" fontId="3" fillId="0" borderId="0" xfId="422" applyNumberFormat="1" applyFont="1" applyFill="1" applyAlignment="1">
      <alignment horizontal="right"/>
    </xf>
    <xf numFmtId="2" fontId="0" fillId="0" borderId="0" xfId="0" applyNumberFormat="1"/>
    <xf numFmtId="2" fontId="3" fillId="0" borderId="0" xfId="0" applyNumberFormat="1" applyFont="1" applyAlignment="1">
      <alignment horizontal="center" vertical="center"/>
    </xf>
    <xf numFmtId="176" fontId="3" fillId="0" borderId="0" xfId="422" applyNumberFormat="1" applyFont="1"/>
    <xf numFmtId="168" fontId="4" fillId="2" borderId="0" xfId="0" applyNumberFormat="1" applyFont="1" applyFill="1" applyBorder="1" applyAlignment="1">
      <alignment horizontal="right" vertical="top"/>
    </xf>
    <xf numFmtId="164" fontId="0" fillId="0" borderId="0" xfId="0" applyNumberFormat="1"/>
    <xf numFmtId="0" fontId="5" fillId="0" borderId="24" xfId="1382" applyFont="1" applyFill="1" applyBorder="1" applyAlignment="1" applyProtection="1">
      <alignment horizontal="center" vertical="center" wrapText="1"/>
      <protection locked="0"/>
    </xf>
    <xf numFmtId="0" fontId="4" fillId="2" borderId="0" xfId="0" applyFont="1" applyFill="1" applyAlignment="1">
      <alignment vertical="top"/>
    </xf>
    <xf numFmtId="14" fontId="8" fillId="0" borderId="0" xfId="0" applyNumberFormat="1" applyFont="1" applyFill="1" applyAlignment="1">
      <alignment horizontal="center" vertical="top"/>
    </xf>
    <xf numFmtId="0" fontId="8" fillId="0" borderId="0" xfId="0" applyFont="1" applyFill="1" applyAlignment="1">
      <alignment horizontal="center" vertical="top"/>
    </xf>
    <xf numFmtId="0" fontId="8" fillId="0" borderId="0" xfId="0" applyFont="1" applyFill="1" applyBorder="1" applyAlignment="1" applyProtection="1">
      <alignment horizontal="center" vertical="top"/>
      <protection locked="0"/>
    </xf>
    <xf numFmtId="0" fontId="8" fillId="0" borderId="0" xfId="0" applyFont="1" applyFill="1" applyBorder="1" applyAlignment="1" applyProtection="1">
      <alignment vertical="top"/>
      <protection locked="0"/>
    </xf>
    <xf numFmtId="0" fontId="8" fillId="0" borderId="0" xfId="0" applyFont="1" applyFill="1" applyBorder="1" applyAlignment="1" applyProtection="1">
      <alignment horizontal="center" vertical="center"/>
      <protection locked="0"/>
    </xf>
    <xf numFmtId="168" fontId="8" fillId="0" borderId="0" xfId="0" applyNumberFormat="1" applyFont="1" applyFill="1" applyAlignment="1">
      <alignment horizontal="right" vertical="top"/>
    </xf>
    <xf numFmtId="0" fontId="11" fillId="0" borderId="0" xfId="0" applyFont="1" applyFill="1" applyAlignment="1">
      <alignment vertical="top"/>
    </xf>
    <xf numFmtId="181" fontId="3" fillId="0" borderId="0" xfId="0" applyNumberFormat="1" applyFont="1" applyAlignment="1"/>
    <xf numFmtId="14" fontId="0" fillId="0" borderId="0" xfId="0" applyNumberFormat="1" applyAlignment="1">
      <alignment horizontal="center"/>
    </xf>
    <xf numFmtId="168" fontId="3" fillId="0" borderId="0" xfId="0" applyNumberFormat="1" applyFont="1" applyAlignment="1">
      <alignment horizontal="center"/>
    </xf>
    <xf numFmtId="0" fontId="48" fillId="0" borderId="0" xfId="0" applyFont="1" applyAlignment="1">
      <alignment horizontal="left" vertical="center"/>
    </xf>
    <xf numFmtId="0" fontId="0" fillId="2" borderId="0" xfId="0" applyFill="1" applyAlignment="1">
      <alignment horizontal="left" vertical="center"/>
    </xf>
    <xf numFmtId="168" fontId="0" fillId="0" borderId="0" xfId="0" applyNumberFormat="1" applyAlignment="1">
      <alignment horizontal="center"/>
    </xf>
    <xf numFmtId="0" fontId="0" fillId="61" borderId="0" xfId="0" applyFill="1"/>
    <xf numFmtId="14" fontId="8" fillId="0" borderId="0" xfId="0" applyNumberFormat="1" applyFont="1" applyAlignment="1">
      <alignment horizontal="center" vertical="top"/>
    </xf>
    <xf numFmtId="0" fontId="8" fillId="0" borderId="0" xfId="0" applyFont="1" applyAlignment="1">
      <alignment horizontal="center" vertical="top"/>
    </xf>
    <xf numFmtId="0" fontId="8" fillId="0" borderId="0" xfId="0" applyFont="1" applyFill="1" applyBorder="1" applyAlignment="1">
      <alignment horizontal="center"/>
    </xf>
    <xf numFmtId="0" fontId="8" fillId="0" borderId="0" xfId="0" applyFont="1" applyFill="1" applyBorder="1" applyAlignment="1">
      <alignment horizontal="left" vertical="top"/>
    </xf>
    <xf numFmtId="0" fontId="8" fillId="0" borderId="0" xfId="0" applyFont="1" applyFill="1" applyAlignment="1">
      <alignment horizontal="center" vertical="center"/>
    </xf>
    <xf numFmtId="168" fontId="8" fillId="0" borderId="0" xfId="0" applyNumberFormat="1" applyFont="1" applyAlignment="1">
      <alignment horizontal="right" vertical="top"/>
    </xf>
    <xf numFmtId="14" fontId="8" fillId="0" borderId="0" xfId="0" applyNumberFormat="1" applyFont="1" applyAlignment="1">
      <alignment horizontal="center"/>
    </xf>
    <xf numFmtId="0" fontId="8" fillId="0" borderId="0" xfId="0" applyFont="1" applyAlignment="1">
      <alignment horizontal="center"/>
    </xf>
    <xf numFmtId="0" fontId="8" fillId="0" borderId="0" xfId="0" applyFont="1" applyAlignment="1">
      <alignment horizontal="center" vertical="center"/>
    </xf>
    <xf numFmtId="168" fontId="115" fillId="0" borderId="0" xfId="0" applyNumberFormat="1" applyFont="1" applyAlignment="1">
      <alignment horizontal="right"/>
    </xf>
    <xf numFmtId="168" fontId="115" fillId="0" borderId="0" xfId="0" applyNumberFormat="1" applyFont="1" applyAlignment="1">
      <alignment horizontal="right" vertical="center"/>
    </xf>
    <xf numFmtId="176" fontId="0" fillId="0" borderId="0" xfId="0" applyNumberFormat="1" applyAlignment="1">
      <alignment horizontal="right"/>
    </xf>
    <xf numFmtId="2" fontId="0" fillId="0" borderId="0" xfId="0" applyNumberFormat="1" applyAlignment="1">
      <alignment horizontal="center"/>
    </xf>
    <xf numFmtId="0" fontId="3" fillId="5" borderId="0" xfId="0" applyFont="1" applyFill="1" applyAlignment="1">
      <alignment vertical="top"/>
    </xf>
    <xf numFmtId="168" fontId="3" fillId="0" borderId="0" xfId="0" applyNumberFormat="1" applyFont="1" applyAlignment="1">
      <alignment horizontal="left"/>
    </xf>
    <xf numFmtId="0" fontId="3" fillId="2" borderId="0" xfId="0" applyFont="1" applyFill="1" applyBorder="1" applyAlignment="1"/>
    <xf numFmtId="0" fontId="0" fillId="0" borderId="0" xfId="0" applyFill="1" applyAlignment="1">
      <alignment horizontal="left" vertical="center"/>
    </xf>
    <xf numFmtId="8" fontId="3" fillId="0" borderId="0" xfId="0" applyNumberFormat="1" applyFont="1"/>
    <xf numFmtId="14" fontId="3"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vertical="center"/>
    </xf>
    <xf numFmtId="0" fontId="4" fillId="0" borderId="0" xfId="0" applyFont="1" applyBorder="1" applyAlignment="1" applyProtection="1">
      <alignment vertical="top"/>
      <protection locked="0"/>
    </xf>
    <xf numFmtId="0" fontId="4" fillId="0" borderId="0" xfId="18" applyFont="1" applyFill="1" applyBorder="1" applyAlignment="1" applyProtection="1">
      <alignment horizontal="left" vertical="top"/>
      <protection locked="0"/>
    </xf>
    <xf numFmtId="14" fontId="3" fillId="0" borderId="0" xfId="0" applyNumberFormat="1" applyFont="1" applyBorder="1" applyAlignment="1">
      <alignment horizontal="left" vertical="top"/>
    </xf>
    <xf numFmtId="49" fontId="4" fillId="0" borderId="0" xfId="0" applyNumberFormat="1" applyFont="1" applyFill="1" applyBorder="1" applyAlignment="1">
      <alignment horizontal="left" vertical="top"/>
    </xf>
    <xf numFmtId="3" fontId="4" fillId="0" borderId="0" xfId="0" applyNumberFormat="1" applyFont="1" applyFill="1" applyBorder="1" applyAlignment="1" applyProtection="1">
      <alignment horizontal="left" vertical="top" wrapText="1"/>
      <protection locked="0"/>
    </xf>
    <xf numFmtId="0" fontId="4" fillId="0" borderId="0" xfId="0" applyFont="1" applyFill="1" applyBorder="1" applyAlignment="1">
      <alignment horizontal="left" vertical="top" wrapText="1"/>
    </xf>
    <xf numFmtId="3" fontId="4" fillId="0" borderId="0" xfId="1" applyNumberFormat="1" applyFont="1" applyBorder="1" applyAlignment="1" applyProtection="1">
      <alignment horizontal="left" vertical="top" wrapText="1"/>
    </xf>
    <xf numFmtId="0" fontId="4" fillId="0" borderId="0" xfId="0" applyFont="1" applyBorder="1" applyAlignment="1">
      <alignment vertical="top" wrapText="1"/>
    </xf>
    <xf numFmtId="0" fontId="72" fillId="0" borderId="0" xfId="0" applyFont="1" applyBorder="1" applyAlignment="1">
      <alignment vertical="top"/>
    </xf>
  </cellXfs>
  <cellStyles count="1383">
    <cellStyle name="?" xfId="725" xr:uid="{00000000-0005-0000-0000-000000000000}"/>
    <cellStyle name="? 2" xfId="726" xr:uid="{00000000-0005-0000-0000-000001000000}"/>
    <cellStyle name="? 3" xfId="727" xr:uid="{00000000-0005-0000-0000-000002000000}"/>
    <cellStyle name="?痃%S&amp;F?_x0008_?o_x0006__x0007__x0001__x0001_" xfId="728" xr:uid="{00000000-0005-0000-0000-000003000000}"/>
    <cellStyle name="20% - Accent1" xfId="474" builtinId="30" customBuiltin="1"/>
    <cellStyle name="20% - Accent1 2" xfId="553" xr:uid="{00000000-0005-0000-0000-000005000000}"/>
    <cellStyle name="20% - Accent1 2 2" xfId="646" xr:uid="{00000000-0005-0000-0000-000006000000}"/>
    <cellStyle name="20% - Accent1 2 3" xfId="729" xr:uid="{00000000-0005-0000-0000-000007000000}"/>
    <cellStyle name="20% - Accent1 2 4" xfId="1096" xr:uid="{00000000-0005-0000-0000-000008000000}"/>
    <cellStyle name="20% - Accent1 3" xfId="591" xr:uid="{00000000-0005-0000-0000-000009000000}"/>
    <cellStyle name="20% - Accent1 3 2" xfId="687" xr:uid="{00000000-0005-0000-0000-00000A000000}"/>
    <cellStyle name="20% - Accent1 3 3" xfId="730" xr:uid="{00000000-0005-0000-0000-00000B000000}"/>
    <cellStyle name="20% - Accent1 4" xfId="607" xr:uid="{00000000-0005-0000-0000-00000C000000}"/>
    <cellStyle name="20% - Accent1 4 2" xfId="731" xr:uid="{00000000-0005-0000-0000-00000D000000}"/>
    <cellStyle name="20% - Accent1 5" xfId="702" xr:uid="{00000000-0005-0000-0000-00000E000000}"/>
    <cellStyle name="20% - Accent1 6" xfId="1042" xr:uid="{00000000-0005-0000-0000-00000F000000}"/>
    <cellStyle name="20% - Accent1 7" xfId="1059" xr:uid="{00000000-0005-0000-0000-000010000000}"/>
    <cellStyle name="20% - Accent1 8" xfId="1081" xr:uid="{00000000-0005-0000-0000-000011000000}"/>
    <cellStyle name="20% - Accent2" xfId="477" builtinId="34" customBuiltin="1"/>
    <cellStyle name="20% - Accent2 2" xfId="555" xr:uid="{00000000-0005-0000-0000-000013000000}"/>
    <cellStyle name="20% - Accent2 2 2" xfId="648" xr:uid="{00000000-0005-0000-0000-000014000000}"/>
    <cellStyle name="20% - Accent2 2 3" xfId="732" xr:uid="{00000000-0005-0000-0000-000015000000}"/>
    <cellStyle name="20% - Accent2 2 4" xfId="1098" xr:uid="{00000000-0005-0000-0000-000016000000}"/>
    <cellStyle name="20% - Accent2 3" xfId="593" xr:uid="{00000000-0005-0000-0000-000017000000}"/>
    <cellStyle name="20% - Accent2 3 2" xfId="689" xr:uid="{00000000-0005-0000-0000-000018000000}"/>
    <cellStyle name="20% - Accent2 3 3" xfId="733" xr:uid="{00000000-0005-0000-0000-000019000000}"/>
    <cellStyle name="20% - Accent2 4" xfId="609" xr:uid="{00000000-0005-0000-0000-00001A000000}"/>
    <cellStyle name="20% - Accent2 4 2" xfId="734" xr:uid="{00000000-0005-0000-0000-00001B000000}"/>
    <cellStyle name="20% - Accent2 5" xfId="704" xr:uid="{00000000-0005-0000-0000-00001C000000}"/>
    <cellStyle name="20% - Accent2 6" xfId="1044" xr:uid="{00000000-0005-0000-0000-00001D000000}"/>
    <cellStyle name="20% - Accent2 7" xfId="1061" xr:uid="{00000000-0005-0000-0000-00001E000000}"/>
    <cellStyle name="20% - Accent2 8" xfId="1083" xr:uid="{00000000-0005-0000-0000-00001F000000}"/>
    <cellStyle name="20% - Accent3" xfId="480" builtinId="38" customBuiltin="1"/>
    <cellStyle name="20% - Accent3 2" xfId="557" xr:uid="{00000000-0005-0000-0000-000021000000}"/>
    <cellStyle name="20% - Accent3 2 2" xfId="650" xr:uid="{00000000-0005-0000-0000-000022000000}"/>
    <cellStyle name="20% - Accent3 2 3" xfId="735" xr:uid="{00000000-0005-0000-0000-000023000000}"/>
    <cellStyle name="20% - Accent3 2 4" xfId="1100" xr:uid="{00000000-0005-0000-0000-000024000000}"/>
    <cellStyle name="20% - Accent3 3" xfId="595" xr:uid="{00000000-0005-0000-0000-000025000000}"/>
    <cellStyle name="20% - Accent3 3 2" xfId="691" xr:uid="{00000000-0005-0000-0000-000026000000}"/>
    <cellStyle name="20% - Accent3 3 3" xfId="736" xr:uid="{00000000-0005-0000-0000-000027000000}"/>
    <cellStyle name="20% - Accent3 4" xfId="611" xr:uid="{00000000-0005-0000-0000-000028000000}"/>
    <cellStyle name="20% - Accent3 4 2" xfId="737" xr:uid="{00000000-0005-0000-0000-000029000000}"/>
    <cellStyle name="20% - Accent3 5" xfId="706" xr:uid="{00000000-0005-0000-0000-00002A000000}"/>
    <cellStyle name="20% - Accent3 6" xfId="1046" xr:uid="{00000000-0005-0000-0000-00002B000000}"/>
    <cellStyle name="20% - Accent3 7" xfId="1063" xr:uid="{00000000-0005-0000-0000-00002C000000}"/>
    <cellStyle name="20% - Accent3 8" xfId="1085" xr:uid="{00000000-0005-0000-0000-00002D000000}"/>
    <cellStyle name="20% - Accent4" xfId="483" builtinId="42" customBuiltin="1"/>
    <cellStyle name="20% - Accent4 2" xfId="559" xr:uid="{00000000-0005-0000-0000-00002F000000}"/>
    <cellStyle name="20% - Accent4 2 2" xfId="652" xr:uid="{00000000-0005-0000-0000-000030000000}"/>
    <cellStyle name="20% - Accent4 2 3" xfId="738" xr:uid="{00000000-0005-0000-0000-000031000000}"/>
    <cellStyle name="20% - Accent4 2 4" xfId="1102" xr:uid="{00000000-0005-0000-0000-000032000000}"/>
    <cellStyle name="20% - Accent4 3" xfId="597" xr:uid="{00000000-0005-0000-0000-000033000000}"/>
    <cellStyle name="20% - Accent4 3 2" xfId="693" xr:uid="{00000000-0005-0000-0000-000034000000}"/>
    <cellStyle name="20% - Accent4 3 3" xfId="739" xr:uid="{00000000-0005-0000-0000-000035000000}"/>
    <cellStyle name="20% - Accent4 4" xfId="613" xr:uid="{00000000-0005-0000-0000-000036000000}"/>
    <cellStyle name="20% - Accent4 4 2" xfId="740" xr:uid="{00000000-0005-0000-0000-000037000000}"/>
    <cellStyle name="20% - Accent4 5" xfId="708" xr:uid="{00000000-0005-0000-0000-000038000000}"/>
    <cellStyle name="20% - Accent4 6" xfId="1048" xr:uid="{00000000-0005-0000-0000-000039000000}"/>
    <cellStyle name="20% - Accent4 7" xfId="1065" xr:uid="{00000000-0005-0000-0000-00003A000000}"/>
    <cellStyle name="20% - Accent4 8" xfId="1087" xr:uid="{00000000-0005-0000-0000-00003B000000}"/>
    <cellStyle name="20% - Accent5" xfId="486" builtinId="46" customBuiltin="1"/>
    <cellStyle name="20% - Accent5 2" xfId="561" xr:uid="{00000000-0005-0000-0000-00003D000000}"/>
    <cellStyle name="20% - Accent5 2 2" xfId="654" xr:uid="{00000000-0005-0000-0000-00003E000000}"/>
    <cellStyle name="20% - Accent5 2 3" xfId="741" xr:uid="{00000000-0005-0000-0000-00003F000000}"/>
    <cellStyle name="20% - Accent5 2 4" xfId="1104" xr:uid="{00000000-0005-0000-0000-000040000000}"/>
    <cellStyle name="20% - Accent5 3" xfId="599" xr:uid="{00000000-0005-0000-0000-000041000000}"/>
    <cellStyle name="20% - Accent5 3 2" xfId="695" xr:uid="{00000000-0005-0000-0000-000042000000}"/>
    <cellStyle name="20% - Accent5 3 3" xfId="742" xr:uid="{00000000-0005-0000-0000-000043000000}"/>
    <cellStyle name="20% - Accent5 4" xfId="615" xr:uid="{00000000-0005-0000-0000-000044000000}"/>
    <cellStyle name="20% - Accent5 4 2" xfId="743" xr:uid="{00000000-0005-0000-0000-000045000000}"/>
    <cellStyle name="20% - Accent5 5" xfId="710" xr:uid="{00000000-0005-0000-0000-000046000000}"/>
    <cellStyle name="20% - Accent5 6" xfId="1050" xr:uid="{00000000-0005-0000-0000-000047000000}"/>
    <cellStyle name="20% - Accent5 7" xfId="1067" xr:uid="{00000000-0005-0000-0000-000048000000}"/>
    <cellStyle name="20% - Accent5 8" xfId="1089" xr:uid="{00000000-0005-0000-0000-000049000000}"/>
    <cellStyle name="20% - Accent6" xfId="489" builtinId="50" customBuiltin="1"/>
    <cellStyle name="20% - Accent6 2" xfId="563" xr:uid="{00000000-0005-0000-0000-00004B000000}"/>
    <cellStyle name="20% - Accent6 2 2" xfId="656" xr:uid="{00000000-0005-0000-0000-00004C000000}"/>
    <cellStyle name="20% - Accent6 2 3" xfId="744" xr:uid="{00000000-0005-0000-0000-00004D000000}"/>
    <cellStyle name="20% - Accent6 2 4" xfId="1106" xr:uid="{00000000-0005-0000-0000-00004E000000}"/>
    <cellStyle name="20% - Accent6 3" xfId="601" xr:uid="{00000000-0005-0000-0000-00004F000000}"/>
    <cellStyle name="20% - Accent6 3 2" xfId="697" xr:uid="{00000000-0005-0000-0000-000050000000}"/>
    <cellStyle name="20% - Accent6 3 3" xfId="745" xr:uid="{00000000-0005-0000-0000-000051000000}"/>
    <cellStyle name="20% - Accent6 4" xfId="617" xr:uid="{00000000-0005-0000-0000-000052000000}"/>
    <cellStyle name="20% - Accent6 4 2" xfId="746" xr:uid="{00000000-0005-0000-0000-000053000000}"/>
    <cellStyle name="20% - Accent6 5" xfId="712" xr:uid="{00000000-0005-0000-0000-000054000000}"/>
    <cellStyle name="20% - Accent6 6" xfId="1052" xr:uid="{00000000-0005-0000-0000-000055000000}"/>
    <cellStyle name="20% - Accent6 7" xfId="1069" xr:uid="{00000000-0005-0000-0000-000056000000}"/>
    <cellStyle name="20% - Accent6 8" xfId="1091" xr:uid="{00000000-0005-0000-0000-000057000000}"/>
    <cellStyle name="40% - Accent1" xfId="475" builtinId="31" customBuiltin="1"/>
    <cellStyle name="40% - Accent1 2" xfId="554" xr:uid="{00000000-0005-0000-0000-000059000000}"/>
    <cellStyle name="40% - Accent1 2 2" xfId="647" xr:uid="{00000000-0005-0000-0000-00005A000000}"/>
    <cellStyle name="40% - Accent1 2 3" xfId="747" xr:uid="{00000000-0005-0000-0000-00005B000000}"/>
    <cellStyle name="40% - Accent1 2 4" xfId="1097" xr:uid="{00000000-0005-0000-0000-00005C000000}"/>
    <cellStyle name="40% - Accent1 3" xfId="592" xr:uid="{00000000-0005-0000-0000-00005D000000}"/>
    <cellStyle name="40% - Accent1 3 2" xfId="688" xr:uid="{00000000-0005-0000-0000-00005E000000}"/>
    <cellStyle name="40% - Accent1 3 3" xfId="748" xr:uid="{00000000-0005-0000-0000-00005F000000}"/>
    <cellStyle name="40% - Accent1 4" xfId="608" xr:uid="{00000000-0005-0000-0000-000060000000}"/>
    <cellStyle name="40% - Accent1 4 2" xfId="749" xr:uid="{00000000-0005-0000-0000-000061000000}"/>
    <cellStyle name="40% - Accent1 5" xfId="703" xr:uid="{00000000-0005-0000-0000-000062000000}"/>
    <cellStyle name="40% - Accent1 6" xfId="1043" xr:uid="{00000000-0005-0000-0000-000063000000}"/>
    <cellStyle name="40% - Accent1 7" xfId="1060" xr:uid="{00000000-0005-0000-0000-000064000000}"/>
    <cellStyle name="40% - Accent1 8" xfId="1082" xr:uid="{00000000-0005-0000-0000-000065000000}"/>
    <cellStyle name="40% - Accent2" xfId="478" builtinId="35" customBuiltin="1"/>
    <cellStyle name="40% - Accent2 2" xfId="556" xr:uid="{00000000-0005-0000-0000-000067000000}"/>
    <cellStyle name="40% - Accent2 2 2" xfId="649" xr:uid="{00000000-0005-0000-0000-000068000000}"/>
    <cellStyle name="40% - Accent2 2 3" xfId="750" xr:uid="{00000000-0005-0000-0000-000069000000}"/>
    <cellStyle name="40% - Accent2 2 4" xfId="1099" xr:uid="{00000000-0005-0000-0000-00006A000000}"/>
    <cellStyle name="40% - Accent2 3" xfId="594" xr:uid="{00000000-0005-0000-0000-00006B000000}"/>
    <cellStyle name="40% - Accent2 3 2" xfId="690" xr:uid="{00000000-0005-0000-0000-00006C000000}"/>
    <cellStyle name="40% - Accent2 3 3" xfId="751" xr:uid="{00000000-0005-0000-0000-00006D000000}"/>
    <cellStyle name="40% - Accent2 4" xfId="610" xr:uid="{00000000-0005-0000-0000-00006E000000}"/>
    <cellStyle name="40% - Accent2 4 2" xfId="752" xr:uid="{00000000-0005-0000-0000-00006F000000}"/>
    <cellStyle name="40% - Accent2 5" xfId="705" xr:uid="{00000000-0005-0000-0000-000070000000}"/>
    <cellStyle name="40% - Accent2 6" xfId="1045" xr:uid="{00000000-0005-0000-0000-000071000000}"/>
    <cellStyle name="40% - Accent2 7" xfId="1062" xr:uid="{00000000-0005-0000-0000-000072000000}"/>
    <cellStyle name="40% - Accent2 8" xfId="1084" xr:uid="{00000000-0005-0000-0000-000073000000}"/>
    <cellStyle name="40% - Accent3" xfId="481" builtinId="39" customBuiltin="1"/>
    <cellStyle name="40% - Accent3 2" xfId="558" xr:uid="{00000000-0005-0000-0000-000075000000}"/>
    <cellStyle name="40% - Accent3 2 2" xfId="651" xr:uid="{00000000-0005-0000-0000-000076000000}"/>
    <cellStyle name="40% - Accent3 2 3" xfId="753" xr:uid="{00000000-0005-0000-0000-000077000000}"/>
    <cellStyle name="40% - Accent3 2 4" xfId="1101" xr:uid="{00000000-0005-0000-0000-000078000000}"/>
    <cellStyle name="40% - Accent3 3" xfId="596" xr:uid="{00000000-0005-0000-0000-000079000000}"/>
    <cellStyle name="40% - Accent3 3 2" xfId="692" xr:uid="{00000000-0005-0000-0000-00007A000000}"/>
    <cellStyle name="40% - Accent3 3 3" xfId="754" xr:uid="{00000000-0005-0000-0000-00007B000000}"/>
    <cellStyle name="40% - Accent3 4" xfId="612" xr:uid="{00000000-0005-0000-0000-00007C000000}"/>
    <cellStyle name="40% - Accent3 4 2" xfId="755" xr:uid="{00000000-0005-0000-0000-00007D000000}"/>
    <cellStyle name="40% - Accent3 5" xfId="707" xr:uid="{00000000-0005-0000-0000-00007E000000}"/>
    <cellStyle name="40% - Accent3 6" xfId="1047" xr:uid="{00000000-0005-0000-0000-00007F000000}"/>
    <cellStyle name="40% - Accent3 7" xfId="1064" xr:uid="{00000000-0005-0000-0000-000080000000}"/>
    <cellStyle name="40% - Accent3 8" xfId="1086" xr:uid="{00000000-0005-0000-0000-000081000000}"/>
    <cellStyle name="40% - Accent4" xfId="484" builtinId="43" customBuiltin="1"/>
    <cellStyle name="40% - Accent4 2" xfId="560" xr:uid="{00000000-0005-0000-0000-000083000000}"/>
    <cellStyle name="40% - Accent4 2 2" xfId="653" xr:uid="{00000000-0005-0000-0000-000084000000}"/>
    <cellStyle name="40% - Accent4 2 3" xfId="756" xr:uid="{00000000-0005-0000-0000-000085000000}"/>
    <cellStyle name="40% - Accent4 2 4" xfId="1103" xr:uid="{00000000-0005-0000-0000-000086000000}"/>
    <cellStyle name="40% - Accent4 3" xfId="598" xr:uid="{00000000-0005-0000-0000-000087000000}"/>
    <cellStyle name="40% - Accent4 3 2" xfId="694" xr:uid="{00000000-0005-0000-0000-000088000000}"/>
    <cellStyle name="40% - Accent4 3 3" xfId="757" xr:uid="{00000000-0005-0000-0000-000089000000}"/>
    <cellStyle name="40% - Accent4 4" xfId="614" xr:uid="{00000000-0005-0000-0000-00008A000000}"/>
    <cellStyle name="40% - Accent4 4 2" xfId="758" xr:uid="{00000000-0005-0000-0000-00008B000000}"/>
    <cellStyle name="40% - Accent4 5" xfId="709" xr:uid="{00000000-0005-0000-0000-00008C000000}"/>
    <cellStyle name="40% - Accent4 6" xfId="1049" xr:uid="{00000000-0005-0000-0000-00008D000000}"/>
    <cellStyle name="40% - Accent4 7" xfId="1066" xr:uid="{00000000-0005-0000-0000-00008E000000}"/>
    <cellStyle name="40% - Accent4 8" xfId="1088" xr:uid="{00000000-0005-0000-0000-00008F000000}"/>
    <cellStyle name="40% - Accent5" xfId="487" builtinId="47" customBuiltin="1"/>
    <cellStyle name="40% - Accent5 2" xfId="562" xr:uid="{00000000-0005-0000-0000-000091000000}"/>
    <cellStyle name="40% - Accent5 2 2" xfId="655" xr:uid="{00000000-0005-0000-0000-000092000000}"/>
    <cellStyle name="40% - Accent5 2 3" xfId="759" xr:uid="{00000000-0005-0000-0000-000093000000}"/>
    <cellStyle name="40% - Accent5 2 4" xfId="1105" xr:uid="{00000000-0005-0000-0000-000094000000}"/>
    <cellStyle name="40% - Accent5 3" xfId="600" xr:uid="{00000000-0005-0000-0000-000095000000}"/>
    <cellStyle name="40% - Accent5 3 2" xfId="696" xr:uid="{00000000-0005-0000-0000-000096000000}"/>
    <cellStyle name="40% - Accent5 3 3" xfId="760" xr:uid="{00000000-0005-0000-0000-000097000000}"/>
    <cellStyle name="40% - Accent5 4" xfId="616" xr:uid="{00000000-0005-0000-0000-000098000000}"/>
    <cellStyle name="40% - Accent5 4 2" xfId="761" xr:uid="{00000000-0005-0000-0000-000099000000}"/>
    <cellStyle name="40% - Accent5 5" xfId="711" xr:uid="{00000000-0005-0000-0000-00009A000000}"/>
    <cellStyle name="40% - Accent5 6" xfId="1051" xr:uid="{00000000-0005-0000-0000-00009B000000}"/>
    <cellStyle name="40% - Accent5 7" xfId="1068" xr:uid="{00000000-0005-0000-0000-00009C000000}"/>
    <cellStyle name="40% - Accent5 8" xfId="1090" xr:uid="{00000000-0005-0000-0000-00009D000000}"/>
    <cellStyle name="40% - Accent6" xfId="490" builtinId="51" customBuiltin="1"/>
    <cellStyle name="40% - Accent6 2" xfId="564" xr:uid="{00000000-0005-0000-0000-00009F000000}"/>
    <cellStyle name="40% - Accent6 2 2" xfId="657" xr:uid="{00000000-0005-0000-0000-0000A0000000}"/>
    <cellStyle name="40% - Accent6 2 3" xfId="762" xr:uid="{00000000-0005-0000-0000-0000A1000000}"/>
    <cellStyle name="40% - Accent6 2 4" xfId="1107" xr:uid="{00000000-0005-0000-0000-0000A2000000}"/>
    <cellStyle name="40% - Accent6 3" xfId="602" xr:uid="{00000000-0005-0000-0000-0000A3000000}"/>
    <cellStyle name="40% - Accent6 3 2" xfId="698" xr:uid="{00000000-0005-0000-0000-0000A4000000}"/>
    <cellStyle name="40% - Accent6 3 3" xfId="763" xr:uid="{00000000-0005-0000-0000-0000A5000000}"/>
    <cellStyle name="40% - Accent6 4" xfId="618" xr:uid="{00000000-0005-0000-0000-0000A6000000}"/>
    <cellStyle name="40% - Accent6 4 2" xfId="764" xr:uid="{00000000-0005-0000-0000-0000A7000000}"/>
    <cellStyle name="40% - Accent6 5" xfId="713" xr:uid="{00000000-0005-0000-0000-0000A8000000}"/>
    <cellStyle name="40% - Accent6 6" xfId="1053" xr:uid="{00000000-0005-0000-0000-0000A9000000}"/>
    <cellStyle name="40% - Accent6 7" xfId="1070" xr:uid="{00000000-0005-0000-0000-0000AA000000}"/>
    <cellStyle name="40% - Accent6 8" xfId="1092" xr:uid="{00000000-0005-0000-0000-0000AB000000}"/>
    <cellStyle name="60% - Accent1 2" xfId="765" xr:uid="{00000000-0005-0000-0000-0000AC000000}"/>
    <cellStyle name="60% - Accent1 3" xfId="766" xr:uid="{00000000-0005-0000-0000-0000AD000000}"/>
    <cellStyle name="60% - Accent1 4" xfId="767" xr:uid="{00000000-0005-0000-0000-0000AE000000}"/>
    <cellStyle name="60% - Accent1 5" xfId="516" xr:uid="{00000000-0005-0000-0000-0000AF000000}"/>
    <cellStyle name="60% - Accent2 2" xfId="768" xr:uid="{00000000-0005-0000-0000-0000B0000000}"/>
    <cellStyle name="60% - Accent2 3" xfId="769" xr:uid="{00000000-0005-0000-0000-0000B1000000}"/>
    <cellStyle name="60% - Accent2 4" xfId="770" xr:uid="{00000000-0005-0000-0000-0000B2000000}"/>
    <cellStyle name="60% - Accent2 5" xfId="517" xr:uid="{00000000-0005-0000-0000-0000B3000000}"/>
    <cellStyle name="60% - Accent3 2" xfId="771" xr:uid="{00000000-0005-0000-0000-0000B4000000}"/>
    <cellStyle name="60% - Accent3 3" xfId="772" xr:uid="{00000000-0005-0000-0000-0000B5000000}"/>
    <cellStyle name="60% - Accent3 4" xfId="773" xr:uid="{00000000-0005-0000-0000-0000B6000000}"/>
    <cellStyle name="60% - Accent3 5" xfId="518" xr:uid="{00000000-0005-0000-0000-0000B7000000}"/>
    <cellStyle name="60% - Accent4 2" xfId="774" xr:uid="{00000000-0005-0000-0000-0000B8000000}"/>
    <cellStyle name="60% - Accent4 3" xfId="775" xr:uid="{00000000-0005-0000-0000-0000B9000000}"/>
    <cellStyle name="60% - Accent4 4" xfId="776" xr:uid="{00000000-0005-0000-0000-0000BA000000}"/>
    <cellStyle name="60% - Accent4 5" xfId="519" xr:uid="{00000000-0005-0000-0000-0000BB000000}"/>
    <cellStyle name="60% - Accent5 2" xfId="777" xr:uid="{00000000-0005-0000-0000-0000BC000000}"/>
    <cellStyle name="60% - Accent5 3" xfId="778" xr:uid="{00000000-0005-0000-0000-0000BD000000}"/>
    <cellStyle name="60% - Accent5 4" xfId="779" xr:uid="{00000000-0005-0000-0000-0000BE000000}"/>
    <cellStyle name="60% - Accent5 5" xfId="520" xr:uid="{00000000-0005-0000-0000-0000BF000000}"/>
    <cellStyle name="60% - Accent6 2" xfId="780" xr:uid="{00000000-0005-0000-0000-0000C0000000}"/>
    <cellStyle name="60% - Accent6 3" xfId="781" xr:uid="{00000000-0005-0000-0000-0000C1000000}"/>
    <cellStyle name="60% - Accent6 4" xfId="782" xr:uid="{00000000-0005-0000-0000-0000C2000000}"/>
    <cellStyle name="60% - Accent6 5" xfId="521" xr:uid="{00000000-0005-0000-0000-0000C3000000}"/>
    <cellStyle name="Accent1" xfId="473" builtinId="29" customBuiltin="1"/>
    <cellStyle name="Accent1 2" xfId="32" xr:uid="{00000000-0005-0000-0000-0000C5000000}"/>
    <cellStyle name="Accent1 2 2" xfId="783" xr:uid="{00000000-0005-0000-0000-0000C6000000}"/>
    <cellStyle name="Accent1 3" xfId="784" xr:uid="{00000000-0005-0000-0000-0000C7000000}"/>
    <cellStyle name="Accent1 4" xfId="785" xr:uid="{00000000-0005-0000-0000-0000C8000000}"/>
    <cellStyle name="Accent2" xfId="476" builtinId="33" customBuiltin="1"/>
    <cellStyle name="Accent2 2" xfId="786" xr:uid="{00000000-0005-0000-0000-0000CA000000}"/>
    <cellStyle name="Accent2 3" xfId="787" xr:uid="{00000000-0005-0000-0000-0000CB000000}"/>
    <cellStyle name="Accent2 4" xfId="788" xr:uid="{00000000-0005-0000-0000-0000CC000000}"/>
    <cellStyle name="Accent3" xfId="479" builtinId="37" customBuiltin="1"/>
    <cellStyle name="Accent3 2" xfId="789" xr:uid="{00000000-0005-0000-0000-0000CE000000}"/>
    <cellStyle name="Accent3 3" xfId="790" xr:uid="{00000000-0005-0000-0000-0000CF000000}"/>
    <cellStyle name="Accent3 4" xfId="791" xr:uid="{00000000-0005-0000-0000-0000D0000000}"/>
    <cellStyle name="Accent4" xfId="482" builtinId="41" customBuiltin="1"/>
    <cellStyle name="Accent4 2" xfId="792" xr:uid="{00000000-0005-0000-0000-0000D2000000}"/>
    <cellStyle name="Accent4 3" xfId="793" xr:uid="{00000000-0005-0000-0000-0000D3000000}"/>
    <cellStyle name="Accent4 4" xfId="794" xr:uid="{00000000-0005-0000-0000-0000D4000000}"/>
    <cellStyle name="Accent5" xfId="485" builtinId="45" customBuiltin="1"/>
    <cellStyle name="Accent5 2" xfId="795" xr:uid="{00000000-0005-0000-0000-0000D6000000}"/>
    <cellStyle name="Accent5 3" xfId="796" xr:uid="{00000000-0005-0000-0000-0000D7000000}"/>
    <cellStyle name="Accent5 4" xfId="797" xr:uid="{00000000-0005-0000-0000-0000D8000000}"/>
    <cellStyle name="Accent6" xfId="488" builtinId="49" customBuiltin="1"/>
    <cellStyle name="Accent6 2" xfId="798" xr:uid="{00000000-0005-0000-0000-0000DA000000}"/>
    <cellStyle name="Accent6 3" xfId="799" xr:uid="{00000000-0005-0000-0000-0000DB000000}"/>
    <cellStyle name="Accent6 4" xfId="800" xr:uid="{00000000-0005-0000-0000-0000DC000000}"/>
    <cellStyle name="Bad" xfId="464" builtinId="27" customBuiltin="1"/>
    <cellStyle name="Bad 2" xfId="801" xr:uid="{00000000-0005-0000-0000-0000DE000000}"/>
    <cellStyle name="Bad 3" xfId="802" xr:uid="{00000000-0005-0000-0000-0000DF000000}"/>
    <cellStyle name="Bad 4" xfId="803" xr:uid="{00000000-0005-0000-0000-0000E0000000}"/>
    <cellStyle name="Bad 5" xfId="804" xr:uid="{00000000-0005-0000-0000-0000E1000000}"/>
    <cellStyle name="Calculation" xfId="467" builtinId="22" customBuiltin="1"/>
    <cellStyle name="Calculation 2" xfId="805" xr:uid="{00000000-0005-0000-0000-0000E3000000}"/>
    <cellStyle name="Calculation 3" xfId="806" xr:uid="{00000000-0005-0000-0000-0000E4000000}"/>
    <cellStyle name="Calculation 4" xfId="807" xr:uid="{00000000-0005-0000-0000-0000E5000000}"/>
    <cellStyle name="Check Cell" xfId="469" builtinId="23" customBuiltin="1"/>
    <cellStyle name="Check Cell 2" xfId="808" xr:uid="{00000000-0005-0000-0000-0000E7000000}"/>
    <cellStyle name="Check Cell 3" xfId="809" xr:uid="{00000000-0005-0000-0000-0000E8000000}"/>
    <cellStyle name="Check Cell 4" xfId="810" xr:uid="{00000000-0005-0000-0000-0000E9000000}"/>
    <cellStyle name="Comma 10" xfId="413" xr:uid="{00000000-0005-0000-0000-0000EA000000}"/>
    <cellStyle name="Comma 10 2" xfId="432" xr:uid="{00000000-0005-0000-0000-0000EB000000}"/>
    <cellStyle name="Comma 10 3" xfId="811" xr:uid="{00000000-0005-0000-0000-0000EC000000}"/>
    <cellStyle name="Comma 11" xfId="424" xr:uid="{00000000-0005-0000-0000-0000ED000000}"/>
    <cellStyle name="Comma 11 2" xfId="719" xr:uid="{00000000-0005-0000-0000-0000EE000000}"/>
    <cellStyle name="Comma 12" xfId="434" xr:uid="{00000000-0005-0000-0000-0000EF000000}"/>
    <cellStyle name="Comma 13" xfId="1233" xr:uid="{00000000-0005-0000-0000-0000F0000000}"/>
    <cellStyle name="Comma 14" xfId="1371" xr:uid="{00000000-0005-0000-0000-000067050000}"/>
    <cellStyle name="Comma 2" xfId="33" xr:uid="{00000000-0005-0000-0000-0000F1000000}"/>
    <cellStyle name="Comma 2 2" xfId="34" xr:uid="{00000000-0005-0000-0000-0000F2000000}"/>
    <cellStyle name="Comma 2 2 2" xfId="194" xr:uid="{00000000-0005-0000-0000-0000F3000000}"/>
    <cellStyle name="Comma 2 2 2 2" xfId="813" xr:uid="{00000000-0005-0000-0000-0000F4000000}"/>
    <cellStyle name="Comma 2 2 3" xfId="539" xr:uid="{00000000-0005-0000-0000-0000F5000000}"/>
    <cellStyle name="Comma 2 3" xfId="35" xr:uid="{00000000-0005-0000-0000-0000F6000000}"/>
    <cellStyle name="Comma 2 3 2" xfId="195" xr:uid="{00000000-0005-0000-0000-0000F7000000}"/>
    <cellStyle name="Comma 2 3 2 2" xfId="537" xr:uid="{00000000-0005-0000-0000-0000F8000000}"/>
    <cellStyle name="Comma 2 3 3" xfId="540" xr:uid="{00000000-0005-0000-0000-0000F9000000}"/>
    <cellStyle name="Comma 2 4" xfId="196" xr:uid="{00000000-0005-0000-0000-0000FA000000}"/>
    <cellStyle name="Comma 2 4 2" xfId="538" xr:uid="{00000000-0005-0000-0000-0000FB000000}"/>
    <cellStyle name="Comma 2 5" xfId="353" xr:uid="{00000000-0005-0000-0000-0000FC000000}"/>
    <cellStyle name="Comma 2 5 2" xfId="812" xr:uid="{00000000-0005-0000-0000-0000FD000000}"/>
    <cellStyle name="Comma 2 6" xfId="416" xr:uid="{00000000-0005-0000-0000-0000FE000000}"/>
    <cellStyle name="Comma 2 7" xfId="430" xr:uid="{00000000-0005-0000-0000-0000FF000000}"/>
    <cellStyle name="Comma 2 8" xfId="446" xr:uid="{00000000-0005-0000-0000-000000010000}"/>
    <cellStyle name="Comma 3" xfId="36" xr:uid="{00000000-0005-0000-0000-000001010000}"/>
    <cellStyle name="Comma 3 2" xfId="197" xr:uid="{00000000-0005-0000-0000-000002010000}"/>
    <cellStyle name="Comma 3 2 2" xfId="815" xr:uid="{00000000-0005-0000-0000-000003010000}"/>
    <cellStyle name="Comma 3 2 3" xfId="814" xr:uid="{00000000-0005-0000-0000-000004010000}"/>
    <cellStyle name="Comma 3 3" xfId="428" xr:uid="{00000000-0005-0000-0000-000005010000}"/>
    <cellStyle name="Comma 3 3 2" xfId="816" xr:uid="{00000000-0005-0000-0000-000006010000}"/>
    <cellStyle name="Comma 3 4" xfId="541" xr:uid="{00000000-0005-0000-0000-000007010000}"/>
    <cellStyle name="Comma 4" xfId="37" xr:uid="{00000000-0005-0000-0000-000008010000}"/>
    <cellStyle name="Comma 4 2" xfId="198" xr:uid="{00000000-0005-0000-0000-000009010000}"/>
    <cellStyle name="Comma 4 2 2" xfId="819" xr:uid="{00000000-0005-0000-0000-00000A010000}"/>
    <cellStyle name="Comma 4 2 3" xfId="818" xr:uid="{00000000-0005-0000-0000-00000B010000}"/>
    <cellStyle name="Comma 4 3" xfId="820" xr:uid="{00000000-0005-0000-0000-00000C010000}"/>
    <cellStyle name="Comma 4 3 2" xfId="821" xr:uid="{00000000-0005-0000-0000-00000D010000}"/>
    <cellStyle name="Comma 4 4" xfId="822" xr:uid="{00000000-0005-0000-0000-00000E010000}"/>
    <cellStyle name="Comma 4 5" xfId="817" xr:uid="{00000000-0005-0000-0000-00000F010000}"/>
    <cellStyle name="Comma 4 6" xfId="542" xr:uid="{00000000-0005-0000-0000-000010010000}"/>
    <cellStyle name="Comma 5" xfId="38" xr:uid="{00000000-0005-0000-0000-000011010000}"/>
    <cellStyle name="Comma 5 2" xfId="199" xr:uid="{00000000-0005-0000-0000-000012010000}"/>
    <cellStyle name="Comma 5 2 2" xfId="310" xr:uid="{00000000-0005-0000-0000-000013010000}"/>
    <cellStyle name="Comma 5 2 2 2" xfId="825" xr:uid="{00000000-0005-0000-0000-000014010000}"/>
    <cellStyle name="Comma 5 2 3" xfId="390" xr:uid="{00000000-0005-0000-0000-000015010000}"/>
    <cellStyle name="Comma 5 2 4" xfId="411" xr:uid="{00000000-0005-0000-0000-000016010000}"/>
    <cellStyle name="Comma 5 2 5" xfId="824" xr:uid="{00000000-0005-0000-0000-000017010000}"/>
    <cellStyle name="Comma 5 3" xfId="303" xr:uid="{00000000-0005-0000-0000-000018010000}"/>
    <cellStyle name="Comma 5 3 2" xfId="826" xr:uid="{00000000-0005-0000-0000-000019010000}"/>
    <cellStyle name="Comma 5 4" xfId="377" xr:uid="{00000000-0005-0000-0000-00001A010000}"/>
    <cellStyle name="Comma 5 4 2" xfId="823" xr:uid="{00000000-0005-0000-0000-00001B010000}"/>
    <cellStyle name="Comma 5 5" xfId="406" xr:uid="{00000000-0005-0000-0000-00001C010000}"/>
    <cellStyle name="Comma 6" xfId="24" xr:uid="{00000000-0005-0000-0000-00001D010000}"/>
    <cellStyle name="Comma 6 2" xfId="828" xr:uid="{00000000-0005-0000-0000-00001E010000}"/>
    <cellStyle name="Comma 6 2 2" xfId="829" xr:uid="{00000000-0005-0000-0000-00001F010000}"/>
    <cellStyle name="Comma 6 3" xfId="830" xr:uid="{00000000-0005-0000-0000-000020010000}"/>
    <cellStyle name="Comma 6 3 2" xfId="831" xr:uid="{00000000-0005-0000-0000-000021010000}"/>
    <cellStyle name="Comma 6 4" xfId="832" xr:uid="{00000000-0005-0000-0000-000022010000}"/>
    <cellStyle name="Comma 6 5" xfId="1003" xr:uid="{00000000-0005-0000-0000-000023010000}"/>
    <cellStyle name="Comma 6 6" xfId="982" xr:uid="{00000000-0005-0000-0000-000024010000}"/>
    <cellStyle name="Comma 6 7" xfId="827" xr:uid="{00000000-0005-0000-0000-000025010000}"/>
    <cellStyle name="Comma 7" xfId="295" xr:uid="{00000000-0005-0000-0000-000026010000}"/>
    <cellStyle name="Comma 7 2" xfId="834" xr:uid="{00000000-0005-0000-0000-000027010000}"/>
    <cellStyle name="Comma 7 2 2" xfId="835" xr:uid="{00000000-0005-0000-0000-000028010000}"/>
    <cellStyle name="Comma 7 3" xfId="836" xr:uid="{00000000-0005-0000-0000-000029010000}"/>
    <cellStyle name="Comma 7 3 2" xfId="837" xr:uid="{00000000-0005-0000-0000-00002A010000}"/>
    <cellStyle name="Comma 7 4" xfId="838" xr:uid="{00000000-0005-0000-0000-00002B010000}"/>
    <cellStyle name="Comma 7 5" xfId="1004" xr:uid="{00000000-0005-0000-0000-00002C010000}"/>
    <cellStyle name="Comma 7 6" xfId="983" xr:uid="{00000000-0005-0000-0000-00002D010000}"/>
    <cellStyle name="Comma 7 7" xfId="833" xr:uid="{00000000-0005-0000-0000-00002E010000}"/>
    <cellStyle name="Comma 8" xfId="312" xr:uid="{00000000-0005-0000-0000-00002F010000}"/>
    <cellStyle name="Comma 8 2" xfId="839" xr:uid="{00000000-0005-0000-0000-000030010000}"/>
    <cellStyle name="Comma 9" xfId="394" xr:uid="{00000000-0005-0000-0000-000031010000}"/>
    <cellStyle name="Comma 9 2" xfId="840" xr:uid="{00000000-0005-0000-0000-000032010000}"/>
    <cellStyle name="Currency" xfId="422" builtinId="4"/>
    <cellStyle name="Currency 10" xfId="1154" xr:uid="{00000000-0005-0000-0000-000034010000}"/>
    <cellStyle name="Currency 11" xfId="1236" xr:uid="{00000000-0005-0000-0000-000035010000}"/>
    <cellStyle name="Currency 12" xfId="1374" xr:uid="{00000000-0005-0000-0000-000068050000}"/>
    <cellStyle name="Currency 2" xfId="39" xr:uid="{00000000-0005-0000-0000-000036010000}"/>
    <cellStyle name="Currency 2 2" xfId="40" xr:uid="{00000000-0005-0000-0000-000037010000}"/>
    <cellStyle name="Currency 2 2 2" xfId="200" xr:uid="{00000000-0005-0000-0000-000038010000}"/>
    <cellStyle name="Currency 2 2 3" xfId="721" xr:uid="{00000000-0005-0000-0000-000039010000}"/>
    <cellStyle name="Currency 2 3" xfId="41" xr:uid="{00000000-0005-0000-0000-00003A010000}"/>
    <cellStyle name="Currency 2 3 2" xfId="201" xr:uid="{00000000-0005-0000-0000-00003B010000}"/>
    <cellStyle name="Currency 2 4" xfId="202" xr:uid="{00000000-0005-0000-0000-00003C010000}"/>
    <cellStyle name="Currency 2 4 2" xfId="1005" xr:uid="{00000000-0005-0000-0000-00003D010000}"/>
    <cellStyle name="Currency 2 5" xfId="841" xr:uid="{00000000-0005-0000-0000-00003E010000}"/>
    <cellStyle name="Currency 2 6" xfId="984" xr:uid="{00000000-0005-0000-0000-00003F010000}"/>
    <cellStyle name="Currency 2 7" xfId="529" xr:uid="{00000000-0005-0000-0000-000040010000}"/>
    <cellStyle name="Currency 3" xfId="42" xr:uid="{00000000-0005-0000-0000-000041010000}"/>
    <cellStyle name="Currency 3 2" xfId="203" xr:uid="{00000000-0005-0000-0000-000042010000}"/>
    <cellStyle name="Currency 4" xfId="43" xr:uid="{00000000-0005-0000-0000-000043010000}"/>
    <cellStyle name="Currency 4 2" xfId="204" xr:uid="{00000000-0005-0000-0000-000044010000}"/>
    <cellStyle name="Currency 4 2 2" xfId="843" xr:uid="{00000000-0005-0000-0000-000045010000}"/>
    <cellStyle name="Currency 4 3" xfId="844" xr:uid="{00000000-0005-0000-0000-000046010000}"/>
    <cellStyle name="Currency 4 4" xfId="842" xr:uid="{00000000-0005-0000-0000-000047010000}"/>
    <cellStyle name="Currency 4 4 2" xfId="1006" xr:uid="{00000000-0005-0000-0000-000048010000}"/>
    <cellStyle name="Currency 4 5" xfId="985" xr:uid="{00000000-0005-0000-0000-000049010000}"/>
    <cellStyle name="Currency 5" xfId="326" xr:uid="{00000000-0005-0000-0000-00004A010000}"/>
    <cellStyle name="Currency 5 2" xfId="570" xr:uid="{00000000-0005-0000-0000-00004B010000}"/>
    <cellStyle name="Currency 5 2 2" xfId="666" xr:uid="{00000000-0005-0000-0000-00004C010000}"/>
    <cellStyle name="Currency 5 2 2 2" xfId="847" xr:uid="{00000000-0005-0000-0000-00004D010000}"/>
    <cellStyle name="Currency 5 2 3" xfId="846" xr:uid="{00000000-0005-0000-0000-00004E010000}"/>
    <cellStyle name="Currency 5 3" xfId="624" xr:uid="{00000000-0005-0000-0000-00004F010000}"/>
    <cellStyle name="Currency 5 3 2" xfId="848" xr:uid="{00000000-0005-0000-0000-000050010000}"/>
    <cellStyle name="Currency 5 4" xfId="845" xr:uid="{00000000-0005-0000-0000-000051010000}"/>
    <cellStyle name="Currency 5 5" xfId="527" xr:uid="{00000000-0005-0000-0000-000052010000}"/>
    <cellStyle name="Currency 6" xfId="701" xr:uid="{00000000-0005-0000-0000-000053010000}"/>
    <cellStyle name="Currency 6 2" xfId="850" xr:uid="{00000000-0005-0000-0000-000054010000}"/>
    <cellStyle name="Currency 6 2 2" xfId="851" xr:uid="{00000000-0005-0000-0000-000055010000}"/>
    <cellStyle name="Currency 6 3" xfId="852" xr:uid="{00000000-0005-0000-0000-000056010000}"/>
    <cellStyle name="Currency 6 4" xfId="849" xr:uid="{00000000-0005-0000-0000-000057010000}"/>
    <cellStyle name="Currency 7" xfId="853" xr:uid="{00000000-0005-0000-0000-000058010000}"/>
    <cellStyle name="Currency 7 2" xfId="854" xr:uid="{00000000-0005-0000-0000-000059010000}"/>
    <cellStyle name="Currency 7 2 2" xfId="855" xr:uid="{00000000-0005-0000-0000-00005A010000}"/>
    <cellStyle name="Currency 7 3" xfId="856" xr:uid="{00000000-0005-0000-0000-00005B010000}"/>
    <cellStyle name="Currency 7 3 2" xfId="857" xr:uid="{00000000-0005-0000-0000-00005C010000}"/>
    <cellStyle name="Currency 7 4" xfId="858" xr:uid="{00000000-0005-0000-0000-00005D010000}"/>
    <cellStyle name="Currency 8" xfId="859" xr:uid="{00000000-0005-0000-0000-00005E010000}"/>
    <cellStyle name="Currency 8 2" xfId="860" xr:uid="{00000000-0005-0000-0000-00005F010000}"/>
    <cellStyle name="Currency 8 2 2" xfId="861" xr:uid="{00000000-0005-0000-0000-000060010000}"/>
    <cellStyle name="Currency 8 3" xfId="862" xr:uid="{00000000-0005-0000-0000-000061010000}"/>
    <cellStyle name="Currency 8 3 2" xfId="863" xr:uid="{00000000-0005-0000-0000-000062010000}"/>
    <cellStyle name="Currency 8 4" xfId="864" xr:uid="{00000000-0005-0000-0000-000063010000}"/>
    <cellStyle name="Currency 9" xfId="605" xr:uid="{00000000-0005-0000-0000-000064010000}"/>
    <cellStyle name="Explanatory Text" xfId="471" builtinId="53" customBuiltin="1"/>
    <cellStyle name="Explanatory Text 2" xfId="865" xr:uid="{00000000-0005-0000-0000-000066010000}"/>
    <cellStyle name="Explanatory Text 3" xfId="866" xr:uid="{00000000-0005-0000-0000-000067010000}"/>
    <cellStyle name="Explanatory Text 4" xfId="867" xr:uid="{00000000-0005-0000-0000-000068010000}"/>
    <cellStyle name="Good" xfId="463" builtinId="26" customBuiltin="1"/>
    <cellStyle name="Good 2" xfId="868" xr:uid="{00000000-0005-0000-0000-00006A010000}"/>
    <cellStyle name="Good 3" xfId="869" xr:uid="{00000000-0005-0000-0000-00006B010000}"/>
    <cellStyle name="Good 4" xfId="870" xr:uid="{00000000-0005-0000-0000-00006C010000}"/>
    <cellStyle name="Good 5" xfId="871" xr:uid="{00000000-0005-0000-0000-00006D010000}"/>
    <cellStyle name="Grey" xfId="44" xr:uid="{00000000-0005-0000-0000-00006E010000}"/>
    <cellStyle name="Grey 2" xfId="205" xr:uid="{00000000-0005-0000-0000-00006F010000}"/>
    <cellStyle name="Header1" xfId="45" xr:uid="{00000000-0005-0000-0000-000070010000}"/>
    <cellStyle name="Header2" xfId="46" xr:uid="{00000000-0005-0000-0000-000071010000}"/>
    <cellStyle name="Heading 1" xfId="459" builtinId="16" customBuiltin="1"/>
    <cellStyle name="Heading 1 2" xfId="872" xr:uid="{00000000-0005-0000-0000-000073010000}"/>
    <cellStyle name="Heading 1 3" xfId="873" xr:uid="{00000000-0005-0000-0000-000074010000}"/>
    <cellStyle name="Heading 1 4" xfId="874" xr:uid="{00000000-0005-0000-0000-000075010000}"/>
    <cellStyle name="Heading 2" xfId="460" builtinId="17" customBuiltin="1"/>
    <cellStyle name="Heading 2 2" xfId="875" xr:uid="{00000000-0005-0000-0000-000077010000}"/>
    <cellStyle name="Heading 2 3" xfId="876" xr:uid="{00000000-0005-0000-0000-000078010000}"/>
    <cellStyle name="Heading 2 4" xfId="877" xr:uid="{00000000-0005-0000-0000-000079010000}"/>
    <cellStyle name="Heading 3" xfId="461" builtinId="18" customBuiltin="1"/>
    <cellStyle name="Heading 3 2" xfId="878" xr:uid="{00000000-0005-0000-0000-00007B010000}"/>
    <cellStyle name="Heading 3 3" xfId="879" xr:uid="{00000000-0005-0000-0000-00007C010000}"/>
    <cellStyle name="Heading 3 4" xfId="880" xr:uid="{00000000-0005-0000-0000-00007D010000}"/>
    <cellStyle name="Heading 4" xfId="462" builtinId="19" customBuiltin="1"/>
    <cellStyle name="Heading 4 2" xfId="881" xr:uid="{00000000-0005-0000-0000-00007F010000}"/>
    <cellStyle name="Heading 4 3" xfId="882" xr:uid="{00000000-0005-0000-0000-000080010000}"/>
    <cellStyle name="Heading 4 4" xfId="883" xr:uid="{00000000-0005-0000-0000-000081010000}"/>
    <cellStyle name="Hyperlink 2" xfId="47" xr:uid="{00000000-0005-0000-0000-000082010000}"/>
    <cellStyle name="Hyperlink 2 2" xfId="206" xr:uid="{00000000-0005-0000-0000-000083010000}"/>
    <cellStyle name="Hyperlink 2 3" xfId="885" xr:uid="{00000000-0005-0000-0000-000084010000}"/>
    <cellStyle name="Hyperlink 2 4" xfId="884" xr:uid="{00000000-0005-0000-0000-000085010000}"/>
    <cellStyle name="Hyperlink 3" xfId="48" xr:uid="{00000000-0005-0000-0000-000086010000}"/>
    <cellStyle name="Input" xfId="465" builtinId="20" customBuiltin="1"/>
    <cellStyle name="Input [yellow]" xfId="49" xr:uid="{00000000-0005-0000-0000-000088010000}"/>
    <cellStyle name="Input [yellow] 2" xfId="207" xr:uid="{00000000-0005-0000-0000-000089010000}"/>
    <cellStyle name="Input 2" xfId="886" xr:uid="{00000000-0005-0000-0000-00008A010000}"/>
    <cellStyle name="Input 3" xfId="887" xr:uid="{00000000-0005-0000-0000-00008B010000}"/>
    <cellStyle name="Input 4" xfId="888" xr:uid="{00000000-0005-0000-0000-00008C010000}"/>
    <cellStyle name="Input 5" xfId="889" xr:uid="{00000000-0005-0000-0000-00008D010000}"/>
    <cellStyle name="Jun" xfId="50" xr:uid="{00000000-0005-0000-0000-00008E010000}"/>
    <cellStyle name="Jun 2" xfId="543" xr:uid="{00000000-0005-0000-0000-00008F010000}"/>
    <cellStyle name="Linked Cell" xfId="468" builtinId="24" customBuiltin="1"/>
    <cellStyle name="Linked Cell 2" xfId="890" xr:uid="{00000000-0005-0000-0000-000091010000}"/>
    <cellStyle name="Linked Cell 3" xfId="891" xr:uid="{00000000-0005-0000-0000-000092010000}"/>
    <cellStyle name="Linked Cell 4" xfId="892" xr:uid="{00000000-0005-0000-0000-000093010000}"/>
    <cellStyle name="Milliers [0]_CREATIVE" xfId="51" xr:uid="{00000000-0005-0000-0000-000094010000}"/>
    <cellStyle name="Milliers_CREATIVE" xfId="52" xr:uid="{00000000-0005-0000-0000-000095010000}"/>
    <cellStyle name="Monétaire [0]_CREATIVE" xfId="53" xr:uid="{00000000-0005-0000-0000-000096010000}"/>
    <cellStyle name="Monétaire_CREATIVE" xfId="54" xr:uid="{00000000-0005-0000-0000-000097010000}"/>
    <cellStyle name="Neutral 2" xfId="893" xr:uid="{00000000-0005-0000-0000-000098010000}"/>
    <cellStyle name="Neutral 3" xfId="894" xr:uid="{00000000-0005-0000-0000-000099010000}"/>
    <cellStyle name="Neutral 4" xfId="895" xr:uid="{00000000-0005-0000-0000-00009A010000}"/>
    <cellStyle name="Neutral 5" xfId="896" xr:uid="{00000000-0005-0000-0000-00009B010000}"/>
    <cellStyle name="Neutral 6" xfId="514" xr:uid="{00000000-0005-0000-0000-00009C010000}"/>
    <cellStyle name="Normal" xfId="0" builtinId="0"/>
    <cellStyle name="Normal - Style1" xfId="55" xr:uid="{00000000-0005-0000-0000-00009E010000}"/>
    <cellStyle name="Normal - Style1 2" xfId="56" xr:uid="{00000000-0005-0000-0000-00009F010000}"/>
    <cellStyle name="Normal - Style1 2 2" xfId="208" xr:uid="{00000000-0005-0000-0000-0000A0010000}"/>
    <cellStyle name="Normal - Style1 3" xfId="57" xr:uid="{00000000-0005-0000-0000-0000A1010000}"/>
    <cellStyle name="Normal - Style1 3 2" xfId="209" xr:uid="{00000000-0005-0000-0000-0000A2010000}"/>
    <cellStyle name="Normal - Style1 4" xfId="210" xr:uid="{00000000-0005-0000-0000-0000A3010000}"/>
    <cellStyle name="Normal 10" xfId="58" xr:uid="{00000000-0005-0000-0000-0000A4010000}"/>
    <cellStyle name="Normal 10 2" xfId="59" xr:uid="{00000000-0005-0000-0000-0000A5010000}"/>
    <cellStyle name="Normal 10 2 2" xfId="211" xr:uid="{00000000-0005-0000-0000-0000A6010000}"/>
    <cellStyle name="Normal 10 2 2 2" xfId="1002" xr:uid="{00000000-0005-0000-0000-0000A7010000}"/>
    <cellStyle name="Normal 10 3" xfId="212" xr:uid="{00000000-0005-0000-0000-0000A8010000}"/>
    <cellStyle name="Normal 10 3 2" xfId="724" xr:uid="{00000000-0005-0000-0000-0000A9010000}"/>
    <cellStyle name="Normal 10 4" xfId="977" xr:uid="{00000000-0005-0000-0000-0000AA010000}"/>
    <cellStyle name="Normal 100" xfId="277" xr:uid="{00000000-0005-0000-0000-0000AB010000}"/>
    <cellStyle name="Normal 100 2" xfId="1012" xr:uid="{00000000-0005-0000-0000-0000AC010000}"/>
    <cellStyle name="Normal 101" xfId="31" xr:uid="{00000000-0005-0000-0000-0000AD010000}"/>
    <cellStyle name="Normal 101 2" xfId="997" xr:uid="{00000000-0005-0000-0000-0000AE010000}"/>
    <cellStyle name="Normal 101 2 2" xfId="1226" xr:uid="{00000000-0005-0000-0000-0000AF010000}"/>
    <cellStyle name="Normal 102" xfId="152" xr:uid="{00000000-0005-0000-0000-0000B0010000}"/>
    <cellStyle name="Normal 102 2" xfId="978" xr:uid="{00000000-0005-0000-0000-0000B1010000}"/>
    <cellStyle name="Normal 102 2 2" xfId="1229" xr:uid="{00000000-0005-0000-0000-0000B2010000}"/>
    <cellStyle name="Normal 103" xfId="281" xr:uid="{00000000-0005-0000-0000-0000B3010000}"/>
    <cellStyle name="Normal 103 2" xfId="995" xr:uid="{00000000-0005-0000-0000-0000B4010000}"/>
    <cellStyle name="Normal 103 2 2" xfId="1231" xr:uid="{00000000-0005-0000-0000-0000B5010000}"/>
    <cellStyle name="Normal 104" xfId="280" xr:uid="{00000000-0005-0000-0000-0000B6010000}"/>
    <cellStyle name="Normal 104 2" xfId="980" xr:uid="{00000000-0005-0000-0000-0000B7010000}"/>
    <cellStyle name="Normal 104 2 2" xfId="1230" xr:uid="{00000000-0005-0000-0000-0000B8010000}"/>
    <cellStyle name="Normal 105" xfId="282" xr:uid="{00000000-0005-0000-0000-0000B9010000}"/>
    <cellStyle name="Normal 105 2" xfId="20" xr:uid="{00000000-0005-0000-0000-0000BA010000}"/>
    <cellStyle name="Normal 105 3" xfId="993" xr:uid="{00000000-0005-0000-0000-0000BB010000}"/>
    <cellStyle name="Normal 106" xfId="283" xr:uid="{00000000-0005-0000-0000-0000BC010000}"/>
    <cellStyle name="Normal 106 2" xfId="981" xr:uid="{00000000-0005-0000-0000-0000BD010000}"/>
    <cellStyle name="Normal 107" xfId="23" xr:uid="{00000000-0005-0000-0000-0000BE010000}"/>
    <cellStyle name="Normal 107 2" xfId="987" xr:uid="{00000000-0005-0000-0000-0000BF010000}"/>
    <cellStyle name="Normal 107 3" xfId="1225" xr:uid="{00000000-0005-0000-0000-0000C0010000}"/>
    <cellStyle name="Normal 108" xfId="25" xr:uid="{00000000-0005-0000-0000-0000C1010000}"/>
    <cellStyle name="Normal 108 2" xfId="1023" xr:uid="{00000000-0005-0000-0000-0000C2010000}"/>
    <cellStyle name="Normal 109" xfId="288" xr:uid="{00000000-0005-0000-0000-0000C3010000}"/>
    <cellStyle name="Normal 109 2" xfId="1024" xr:uid="{00000000-0005-0000-0000-0000C4010000}"/>
    <cellStyle name="Normal 11" xfId="60" xr:uid="{00000000-0005-0000-0000-0000C5010000}"/>
    <cellStyle name="Normal 11 2" xfId="61" xr:uid="{00000000-0005-0000-0000-0000C6010000}"/>
    <cellStyle name="Normal 11 2 2" xfId="213" xr:uid="{00000000-0005-0000-0000-0000C7010000}"/>
    <cellStyle name="Normal 11 3" xfId="214" xr:uid="{00000000-0005-0000-0000-0000C8010000}"/>
    <cellStyle name="Normal 110" xfId="22" xr:uid="{00000000-0005-0000-0000-0000C9010000}"/>
    <cellStyle name="Normal 110 2" xfId="1026" xr:uid="{00000000-0005-0000-0000-0000CA010000}"/>
    <cellStyle name="Normal 111" xfId="284" xr:uid="{00000000-0005-0000-0000-0000CB010000}"/>
    <cellStyle name="Normal 111 2" xfId="1028" xr:uid="{00000000-0005-0000-0000-0000CC010000}"/>
    <cellStyle name="Normal 112" xfId="289" xr:uid="{00000000-0005-0000-0000-0000CD010000}"/>
    <cellStyle name="Normal 112 2" xfId="1030" xr:uid="{00000000-0005-0000-0000-0000CE010000}"/>
    <cellStyle name="Normal 113" xfId="292" xr:uid="{00000000-0005-0000-0000-0000CF010000}"/>
    <cellStyle name="Normal 113 2" xfId="1036" xr:uid="{00000000-0005-0000-0000-0000D0010000}"/>
    <cellStyle name="Normal 114" xfId="291" xr:uid="{00000000-0005-0000-0000-0000D1010000}"/>
    <cellStyle name="Normal 114 2" xfId="1037" xr:uid="{00000000-0005-0000-0000-0000D2010000}"/>
    <cellStyle name="Normal 115" xfId="294" xr:uid="{00000000-0005-0000-0000-0000D3010000}"/>
    <cellStyle name="Normal 116" xfId="296" xr:uid="{00000000-0005-0000-0000-0000D4010000}"/>
    <cellStyle name="Normal 117" xfId="298" xr:uid="{00000000-0005-0000-0000-0000D5010000}"/>
    <cellStyle name="Normal 118" xfId="300" xr:uid="{00000000-0005-0000-0000-0000D6010000}"/>
    <cellStyle name="Normal 119" xfId="308" xr:uid="{00000000-0005-0000-0000-0000D7010000}"/>
    <cellStyle name="Normal 12" xfId="62" xr:uid="{00000000-0005-0000-0000-0000D8010000}"/>
    <cellStyle name="Normal 12 2" xfId="63" xr:uid="{00000000-0005-0000-0000-0000D9010000}"/>
    <cellStyle name="Normal 12 2 2" xfId="215" xr:uid="{00000000-0005-0000-0000-0000DA010000}"/>
    <cellStyle name="Normal 12 2 2 2" xfId="1008" xr:uid="{00000000-0005-0000-0000-0000DB010000}"/>
    <cellStyle name="Normal 12 2 2 3" xfId="898" xr:uid="{00000000-0005-0000-0000-0000DC010000}"/>
    <cellStyle name="Normal 12 2 3" xfId="989" xr:uid="{00000000-0005-0000-0000-0000DD010000}"/>
    <cellStyle name="Normal 12 3" xfId="216" xr:uid="{00000000-0005-0000-0000-0000DE010000}"/>
    <cellStyle name="Normal 12 3 2" xfId="1007" xr:uid="{00000000-0005-0000-0000-0000DF010000}"/>
    <cellStyle name="Normal 12 3 3" xfId="897" xr:uid="{00000000-0005-0000-0000-0000E0010000}"/>
    <cellStyle name="Normal 12 4" xfId="988" xr:uid="{00000000-0005-0000-0000-0000E1010000}"/>
    <cellStyle name="Normal 120" xfId="304" xr:uid="{00000000-0005-0000-0000-0000E2010000}"/>
    <cellStyle name="Normal 121" xfId="309" xr:uid="{00000000-0005-0000-0000-0000E3010000}"/>
    <cellStyle name="Normal 122" xfId="311" xr:uid="{00000000-0005-0000-0000-0000E4010000}"/>
    <cellStyle name="Normal 123" xfId="314" xr:uid="{00000000-0005-0000-0000-0000E5010000}"/>
    <cellStyle name="Normal 124" xfId="319" xr:uid="{00000000-0005-0000-0000-0000E6010000}"/>
    <cellStyle name="Normal 125" xfId="316" xr:uid="{00000000-0005-0000-0000-0000E7010000}"/>
    <cellStyle name="Normal 126" xfId="317" xr:uid="{00000000-0005-0000-0000-0000E8010000}"/>
    <cellStyle name="Normal 127" xfId="322" xr:uid="{00000000-0005-0000-0000-0000E9010000}"/>
    <cellStyle name="Normal 128" xfId="327" xr:uid="{00000000-0005-0000-0000-0000EA010000}"/>
    <cellStyle name="Normal 129" xfId="332" xr:uid="{00000000-0005-0000-0000-0000EB010000}"/>
    <cellStyle name="Normal 13" xfId="64" xr:uid="{00000000-0005-0000-0000-0000EC010000}"/>
    <cellStyle name="Normal 13 2" xfId="65" xr:uid="{00000000-0005-0000-0000-0000ED010000}"/>
    <cellStyle name="Normal 13 2 2" xfId="217" xr:uid="{00000000-0005-0000-0000-0000EE010000}"/>
    <cellStyle name="Normal 13 3" xfId="218" xr:uid="{00000000-0005-0000-0000-0000EF010000}"/>
    <cellStyle name="Normal 13 3 2" xfId="899" xr:uid="{00000000-0005-0000-0000-0000F0010000}"/>
    <cellStyle name="Normal 130" xfId="335" xr:uid="{00000000-0005-0000-0000-0000F1010000}"/>
    <cellStyle name="Normal 131" xfId="338" xr:uid="{00000000-0005-0000-0000-0000F2010000}"/>
    <cellStyle name="Normal 132" xfId="345" xr:uid="{00000000-0005-0000-0000-0000F3010000}"/>
    <cellStyle name="Normal 133" xfId="328" xr:uid="{00000000-0005-0000-0000-0000F4010000}"/>
    <cellStyle name="Normal 134" xfId="340" xr:uid="{00000000-0005-0000-0000-0000F5010000}"/>
    <cellStyle name="Normal 135" xfId="347" xr:uid="{00000000-0005-0000-0000-0000F6010000}"/>
    <cellStyle name="Normal 136" xfId="349" xr:uid="{00000000-0005-0000-0000-0000F7010000}"/>
    <cellStyle name="Normal 137" xfId="356" xr:uid="{00000000-0005-0000-0000-0000F8010000}"/>
    <cellStyle name="Normal 138" xfId="355" xr:uid="{00000000-0005-0000-0000-0000F9010000}"/>
    <cellStyle name="Normal 139" xfId="361" xr:uid="{00000000-0005-0000-0000-0000FA010000}"/>
    <cellStyle name="Normal 14" xfId="66" xr:uid="{00000000-0005-0000-0000-0000FB010000}"/>
    <cellStyle name="Normal 14 2" xfId="67" xr:uid="{00000000-0005-0000-0000-0000FC010000}"/>
    <cellStyle name="Normal 14 2 2" xfId="219" xr:uid="{00000000-0005-0000-0000-0000FD010000}"/>
    <cellStyle name="Normal 14 3" xfId="220" xr:uid="{00000000-0005-0000-0000-0000FE010000}"/>
    <cellStyle name="Normal 140" xfId="363" xr:uid="{00000000-0005-0000-0000-0000FF010000}"/>
    <cellStyle name="Normal 141" xfId="337" xr:uid="{00000000-0005-0000-0000-000000020000}"/>
    <cellStyle name="Normal 142" xfId="350" xr:uid="{00000000-0005-0000-0000-000001020000}"/>
    <cellStyle name="Normal 143" xfId="358" xr:uid="{00000000-0005-0000-0000-000002020000}"/>
    <cellStyle name="Normal 144" xfId="354" xr:uid="{00000000-0005-0000-0000-000003020000}"/>
    <cellStyle name="Normal 145" xfId="365" xr:uid="{00000000-0005-0000-0000-000004020000}"/>
    <cellStyle name="Normal 146" xfId="367" xr:uid="{00000000-0005-0000-0000-000005020000}"/>
    <cellStyle name="Normal 147" xfId="369" xr:uid="{00000000-0005-0000-0000-000006020000}"/>
    <cellStyle name="Normal 148" xfId="371" xr:uid="{00000000-0005-0000-0000-000007020000}"/>
    <cellStyle name="Normal 149" xfId="373" xr:uid="{00000000-0005-0000-0000-000008020000}"/>
    <cellStyle name="Normal 15" xfId="68" xr:uid="{00000000-0005-0000-0000-000009020000}"/>
    <cellStyle name="Normal 15 2" xfId="69" xr:uid="{00000000-0005-0000-0000-00000A020000}"/>
    <cellStyle name="Normal 15 2 2" xfId="221" xr:uid="{00000000-0005-0000-0000-00000B020000}"/>
    <cellStyle name="Normal 15 3" xfId="222" xr:uid="{00000000-0005-0000-0000-00000C020000}"/>
    <cellStyle name="Normal 150" xfId="385" xr:uid="{00000000-0005-0000-0000-00000D020000}"/>
    <cellStyle name="Normal 151" xfId="381" xr:uid="{00000000-0005-0000-0000-00000E020000}"/>
    <cellStyle name="Normal 152" xfId="389" xr:uid="{00000000-0005-0000-0000-00000F020000}"/>
    <cellStyle name="Normal 153" xfId="376" xr:uid="{00000000-0005-0000-0000-000010020000}"/>
    <cellStyle name="Normal 154" xfId="388" xr:uid="{00000000-0005-0000-0000-000011020000}"/>
    <cellStyle name="Normal 155" xfId="375" xr:uid="{00000000-0005-0000-0000-000012020000}"/>
    <cellStyle name="Normal 156" xfId="391" xr:uid="{00000000-0005-0000-0000-000013020000}"/>
    <cellStyle name="Normal 157" xfId="392" xr:uid="{00000000-0005-0000-0000-000014020000}"/>
    <cellStyle name="Normal 158" xfId="393" xr:uid="{00000000-0005-0000-0000-000015020000}"/>
    <cellStyle name="Normal 159" xfId="395" xr:uid="{00000000-0005-0000-0000-000016020000}"/>
    <cellStyle name="Normal 16" xfId="70" xr:uid="{00000000-0005-0000-0000-000017020000}"/>
    <cellStyle name="Normal 16 2" xfId="223" xr:uid="{00000000-0005-0000-0000-000018020000}"/>
    <cellStyle name="Normal 160" xfId="399" xr:uid="{00000000-0005-0000-0000-000019020000}"/>
    <cellStyle name="Normal 161" xfId="397" xr:uid="{00000000-0005-0000-0000-00001A020000}"/>
    <cellStyle name="Normal 162" xfId="401" xr:uid="{00000000-0005-0000-0000-00001B020000}"/>
    <cellStyle name="Normal 163" xfId="403" xr:uid="{00000000-0005-0000-0000-00001C020000}"/>
    <cellStyle name="Normal 164" xfId="410" xr:uid="{00000000-0005-0000-0000-00001D020000}"/>
    <cellStyle name="Normal 165" xfId="407" xr:uid="{00000000-0005-0000-0000-00001E020000}"/>
    <cellStyle name="Normal 166" xfId="412" xr:uid="{00000000-0005-0000-0000-00001F020000}"/>
    <cellStyle name="Normal 167" xfId="417" xr:uid="{00000000-0005-0000-0000-000020020000}"/>
    <cellStyle name="Normal 168" xfId="420" xr:uid="{00000000-0005-0000-0000-000021020000}"/>
    <cellStyle name="Normal 169" xfId="421" xr:uid="{00000000-0005-0000-0000-000022020000}"/>
    <cellStyle name="Normal 17" xfId="71" xr:uid="{00000000-0005-0000-0000-000023020000}"/>
    <cellStyle name="Normal 17 2" xfId="72" xr:uid="{00000000-0005-0000-0000-000024020000}"/>
    <cellStyle name="Normal 17 2 2" xfId="224" xr:uid="{00000000-0005-0000-0000-000025020000}"/>
    <cellStyle name="Normal 170" xfId="423" xr:uid="{00000000-0005-0000-0000-000026020000}"/>
    <cellStyle name="Normal 171" xfId="425" xr:uid="{00000000-0005-0000-0000-000027020000}"/>
    <cellStyle name="Normal 172" xfId="431" xr:uid="{00000000-0005-0000-0000-000028020000}"/>
    <cellStyle name="Normal 173" xfId="433" xr:uid="{00000000-0005-0000-0000-000029020000}"/>
    <cellStyle name="Normal 174" xfId="435" xr:uid="{00000000-0005-0000-0000-00002A020000}"/>
    <cellStyle name="Normal 175" xfId="441" xr:uid="{00000000-0005-0000-0000-00002B020000}"/>
    <cellStyle name="Normal 176" xfId="447" xr:uid="{00000000-0005-0000-0000-00002C020000}"/>
    <cellStyle name="Normal 177" xfId="449" xr:uid="{00000000-0005-0000-0000-00002D020000}"/>
    <cellStyle name="Normal 178" xfId="450" xr:uid="{00000000-0005-0000-0000-00002E020000}"/>
    <cellStyle name="Normal 179" xfId="452" xr:uid="{00000000-0005-0000-0000-00002F020000}"/>
    <cellStyle name="Normal 18" xfId="73" xr:uid="{00000000-0005-0000-0000-000030020000}"/>
    <cellStyle name="Normal 18 2" xfId="74" xr:uid="{00000000-0005-0000-0000-000031020000}"/>
    <cellStyle name="Normal 18 2 2" xfId="225" xr:uid="{00000000-0005-0000-0000-000032020000}"/>
    <cellStyle name="Normal 180" xfId="448" xr:uid="{00000000-0005-0000-0000-000033020000}"/>
    <cellStyle name="Normal 181" xfId="437" xr:uid="{00000000-0005-0000-0000-000034020000}"/>
    <cellStyle name="Normal 182" xfId="454" xr:uid="{00000000-0005-0000-0000-000035020000}"/>
    <cellStyle name="Normal 183" xfId="440" xr:uid="{00000000-0005-0000-0000-000036020000}"/>
    <cellStyle name="Normal 184" xfId="444" xr:uid="{00000000-0005-0000-0000-000037020000}"/>
    <cellStyle name="Normal 185" xfId="491" xr:uid="{00000000-0005-0000-0000-000038020000}"/>
    <cellStyle name="Normal 186" xfId="492" xr:uid="{00000000-0005-0000-0000-000039020000}"/>
    <cellStyle name="Normal 187" xfId="494" xr:uid="{00000000-0005-0000-0000-00003A020000}"/>
    <cellStyle name="Normal 188" xfId="496" xr:uid="{00000000-0005-0000-0000-00003B020000}"/>
    <cellStyle name="Normal 189" xfId="498" xr:uid="{00000000-0005-0000-0000-00003C020000}"/>
    <cellStyle name="Normal 19" xfId="75" xr:uid="{00000000-0005-0000-0000-00003D020000}"/>
    <cellStyle name="Normal 190" xfId="500" xr:uid="{00000000-0005-0000-0000-00003E020000}"/>
    <cellStyle name="Normal 191" xfId="502" xr:uid="{00000000-0005-0000-0000-00003F020000}"/>
    <cellStyle name="Normal 192" xfId="504" xr:uid="{00000000-0005-0000-0000-000040020000}"/>
    <cellStyle name="Normal 193" xfId="507" xr:uid="{00000000-0005-0000-0000-000041020000}"/>
    <cellStyle name="Normal 194" xfId="511" xr:uid="{00000000-0005-0000-0000-000042020000}"/>
    <cellStyle name="Normal 195" xfId="509" xr:uid="{00000000-0005-0000-0000-000043020000}"/>
    <cellStyle name="Normal 196" xfId="515" xr:uid="{00000000-0005-0000-0000-000044020000}"/>
    <cellStyle name="Normal 197" xfId="1128" xr:uid="{00000000-0005-0000-0000-000045020000}"/>
    <cellStyle name="Normal 198" xfId="1129" xr:uid="{00000000-0005-0000-0000-000046020000}"/>
    <cellStyle name="Normal 199" xfId="545" xr:uid="{00000000-0005-0000-0000-000047020000}"/>
    <cellStyle name="Normal 2" xfId="27" xr:uid="{00000000-0005-0000-0000-000048020000}"/>
    <cellStyle name="Normal 2 10" xfId="1094" xr:uid="{00000000-0005-0000-0000-000049020000}"/>
    <cellStyle name="Normal 2 2" xfId="77" xr:uid="{00000000-0005-0000-0000-00004A020000}"/>
    <cellStyle name="Normal 2 2 2" xfId="226" xr:uid="{00000000-0005-0000-0000-00004B020000}"/>
    <cellStyle name="Normal 2 2 3" xfId="566" xr:uid="{00000000-0005-0000-0000-00004C020000}"/>
    <cellStyle name="Normal 2 2 3 2" xfId="660" xr:uid="{00000000-0005-0000-0000-00004D020000}"/>
    <cellStyle name="Normal 2 2 4" xfId="620" xr:uid="{00000000-0005-0000-0000-00004E020000}"/>
    <cellStyle name="Normal 2 2 5" xfId="1108" xr:uid="{00000000-0005-0000-0000-00004F020000}"/>
    <cellStyle name="Normal 2 2 6" xfId="523" xr:uid="{00000000-0005-0000-0000-000050020000}"/>
    <cellStyle name="Normal 2 3" xfId="78" xr:uid="{00000000-0005-0000-0000-000051020000}"/>
    <cellStyle name="Normal 2 3 2" xfId="227" xr:uid="{00000000-0005-0000-0000-000052020000}"/>
    <cellStyle name="Normal 2 3 3" xfId="565" xr:uid="{00000000-0005-0000-0000-000053020000}"/>
    <cellStyle name="Normal 2 3 3 2" xfId="659" xr:uid="{00000000-0005-0000-0000-000054020000}"/>
    <cellStyle name="Normal 2 3 4" xfId="619" xr:uid="{00000000-0005-0000-0000-000055020000}"/>
    <cellStyle name="Normal 2 3 5" xfId="901" xr:uid="{00000000-0005-0000-0000-000056020000}"/>
    <cellStyle name="Normal 2 3 6" xfId="522" xr:uid="{00000000-0005-0000-0000-000057020000}"/>
    <cellStyle name="Normal 2 4" xfId="79" xr:uid="{00000000-0005-0000-0000-000058020000}"/>
    <cellStyle name="Normal 2 4 2" xfId="228" xr:uid="{00000000-0005-0000-0000-000059020000}"/>
    <cellStyle name="Normal 2 4 2 2" xfId="549" xr:uid="{00000000-0005-0000-0000-00005A020000}"/>
    <cellStyle name="Normal 2 4 3" xfId="567" xr:uid="{00000000-0005-0000-0000-00005B020000}"/>
    <cellStyle name="Normal 2 4 3 2" xfId="663" xr:uid="{00000000-0005-0000-0000-00005C020000}"/>
    <cellStyle name="Normal 2 4 4" xfId="621" xr:uid="{00000000-0005-0000-0000-00005D020000}"/>
    <cellStyle name="Normal 2 4 5" xfId="524" xr:uid="{00000000-0005-0000-0000-00005E020000}"/>
    <cellStyle name="Normal 2 5" xfId="76" xr:uid="{00000000-0005-0000-0000-00005F020000}"/>
    <cellStyle name="Normal 2 5 2" xfId="534" xr:uid="{00000000-0005-0000-0000-000060020000}"/>
    <cellStyle name="Normal 2 6" xfId="30" xr:uid="{00000000-0005-0000-0000-000061020000}"/>
    <cellStyle name="Normal 2 6 2" xfId="699" xr:uid="{00000000-0005-0000-0000-000062020000}"/>
    <cellStyle name="Normal 2 6 3" xfId="603" xr:uid="{00000000-0005-0000-0000-000063020000}"/>
    <cellStyle name="Normal 2 7" xfId="714" xr:uid="{00000000-0005-0000-0000-000064020000}"/>
    <cellStyle name="Normal 2 8" xfId="1054" xr:uid="{00000000-0005-0000-0000-000065020000}"/>
    <cellStyle name="Normal 2 9" xfId="1071" xr:uid="{00000000-0005-0000-0000-000066020000}"/>
    <cellStyle name="Normal 2_CNOOC Shenzhen-FCM_COSTING " xfId="902" xr:uid="{00000000-0005-0000-0000-000067020000}"/>
    <cellStyle name="Normal 20" xfId="80" xr:uid="{00000000-0005-0000-0000-000068020000}"/>
    <cellStyle name="Normal 200" xfId="551" xr:uid="{00000000-0005-0000-0000-000069020000}"/>
    <cellStyle name="Normal 201" xfId="1130" xr:uid="{00000000-0005-0000-0000-00006A020000}"/>
    <cellStyle name="Normal 202" xfId="1131" xr:uid="{00000000-0005-0000-0000-00006B020000}"/>
    <cellStyle name="Normal 203" xfId="1135" xr:uid="{00000000-0005-0000-0000-00006C020000}"/>
    <cellStyle name="Normal 204" xfId="1133" xr:uid="{00000000-0005-0000-0000-00006D020000}"/>
    <cellStyle name="Normal 205" xfId="1134" xr:uid="{00000000-0005-0000-0000-00006E020000}"/>
    <cellStyle name="Normal 206" xfId="1137" xr:uid="{00000000-0005-0000-0000-00006F020000}"/>
    <cellStyle name="Normal 207" xfId="1149" xr:uid="{00000000-0005-0000-0000-000070020000}"/>
    <cellStyle name="Normal 208" xfId="1143" xr:uid="{00000000-0005-0000-0000-000071020000}"/>
    <cellStyle name="Normal 209" xfId="1150" xr:uid="{00000000-0005-0000-0000-000072020000}"/>
    <cellStyle name="Normal 21" xfId="81" xr:uid="{00000000-0005-0000-0000-000073020000}"/>
    <cellStyle name="Normal 21 2" xfId="903" xr:uid="{00000000-0005-0000-0000-000074020000}"/>
    <cellStyle name="Normal 210" xfId="1151" xr:uid="{00000000-0005-0000-0000-000075020000}"/>
    <cellStyle name="Normal 211" xfId="1142" xr:uid="{00000000-0005-0000-0000-000076020000}"/>
    <cellStyle name="Normal 212" xfId="1153" xr:uid="{00000000-0005-0000-0000-000077020000}"/>
    <cellStyle name="Normal 213" xfId="1155" xr:uid="{00000000-0005-0000-0000-000078020000}"/>
    <cellStyle name="Normal 214" xfId="1157" xr:uid="{00000000-0005-0000-0000-000079020000}"/>
    <cellStyle name="Normal 215" xfId="1159" xr:uid="{00000000-0005-0000-0000-00007A020000}"/>
    <cellStyle name="Normal 216" xfId="1183" xr:uid="{00000000-0005-0000-0000-00007B020000}"/>
    <cellStyle name="Normal 217" xfId="1176" xr:uid="{00000000-0005-0000-0000-00007C020000}"/>
    <cellStyle name="Normal 218" xfId="1191" xr:uid="{00000000-0005-0000-0000-00007D020000}"/>
    <cellStyle name="Normal 219" xfId="1206" xr:uid="{00000000-0005-0000-0000-00007E020000}"/>
    <cellStyle name="Normal 22" xfId="82" xr:uid="{00000000-0005-0000-0000-00007F020000}"/>
    <cellStyle name="Normal 220" xfId="1199" xr:uid="{00000000-0005-0000-0000-000080020000}"/>
    <cellStyle name="Normal 221" xfId="1172" xr:uid="{00000000-0005-0000-0000-000081020000}"/>
    <cellStyle name="Normal 222" xfId="1185" xr:uid="{00000000-0005-0000-0000-000082020000}"/>
    <cellStyle name="Normal 223" xfId="1184" xr:uid="{00000000-0005-0000-0000-000083020000}"/>
    <cellStyle name="Normal 224" xfId="1212" xr:uid="{00000000-0005-0000-0000-000084020000}"/>
    <cellStyle name="Normal 225" xfId="1165" xr:uid="{00000000-0005-0000-0000-000085020000}"/>
    <cellStyle name="Normal 226" xfId="1190" xr:uid="{00000000-0005-0000-0000-000086020000}"/>
    <cellStyle name="Normal 227" xfId="1207" xr:uid="{00000000-0005-0000-0000-000087020000}"/>
    <cellStyle name="Normal 228" xfId="1169" xr:uid="{00000000-0005-0000-0000-000088020000}"/>
    <cellStyle name="Normal 229" xfId="1189" xr:uid="{00000000-0005-0000-0000-000089020000}"/>
    <cellStyle name="Normal 23" xfId="83" xr:uid="{00000000-0005-0000-0000-00008A020000}"/>
    <cellStyle name="Normal 23 2" xfId="229" xr:uid="{00000000-0005-0000-0000-00008B020000}"/>
    <cellStyle name="Normal 230" xfId="1208" xr:uid="{00000000-0005-0000-0000-00008C020000}"/>
    <cellStyle name="Normal 231" xfId="1168" xr:uid="{00000000-0005-0000-0000-00008D020000}"/>
    <cellStyle name="Normal 232" xfId="1181" xr:uid="{00000000-0005-0000-0000-00008E020000}"/>
    <cellStyle name="Normal 233" xfId="1178" xr:uid="{00000000-0005-0000-0000-00008F020000}"/>
    <cellStyle name="Normal 234" xfId="1179" xr:uid="{00000000-0005-0000-0000-000090020000}"/>
    <cellStyle name="Normal 235" xfId="1187" xr:uid="{00000000-0005-0000-0000-000091020000}"/>
    <cellStyle name="Normal 236" xfId="1210" xr:uid="{00000000-0005-0000-0000-000092020000}"/>
    <cellStyle name="Normal 237" xfId="1167" xr:uid="{00000000-0005-0000-0000-000093020000}"/>
    <cellStyle name="Normal 238" xfId="1214" xr:uid="{00000000-0005-0000-0000-000094020000}"/>
    <cellStyle name="Normal 239" xfId="1196" xr:uid="{00000000-0005-0000-0000-000095020000}"/>
    <cellStyle name="Normal 24" xfId="84" xr:uid="{00000000-0005-0000-0000-000096020000}"/>
    <cellStyle name="Normal 240" xfId="1204" xr:uid="{00000000-0005-0000-0000-000097020000}"/>
    <cellStyle name="Normal 241" xfId="1170" xr:uid="{00000000-0005-0000-0000-000098020000}"/>
    <cellStyle name="Normal 242" xfId="1188" xr:uid="{00000000-0005-0000-0000-000099020000}"/>
    <cellStyle name="Normal 243" xfId="1209" xr:uid="{00000000-0005-0000-0000-00009A020000}"/>
    <cellStyle name="Normal 244" xfId="1198" xr:uid="{00000000-0005-0000-0000-00009B020000}"/>
    <cellStyle name="Normal 245" xfId="1219" xr:uid="{00000000-0005-0000-0000-00009C020000}"/>
    <cellStyle name="Normal 246" xfId="1223" xr:uid="{00000000-0005-0000-0000-00009D020000}"/>
    <cellStyle name="Normal 247" xfId="1224" xr:uid="{00000000-0005-0000-0000-00009E020000}"/>
    <cellStyle name="Normal 248" xfId="1232" xr:uid="{00000000-0005-0000-0000-00009F020000}"/>
    <cellStyle name="Normal 249" xfId="1234" xr:uid="{00000000-0005-0000-0000-0000A0020000}"/>
    <cellStyle name="Normal 25" xfId="85" xr:uid="{00000000-0005-0000-0000-0000A1020000}"/>
    <cellStyle name="Normal 250" xfId="1239" xr:uid="{00000000-0005-0000-0000-0000A2020000}"/>
    <cellStyle name="Normal 251" xfId="1237" xr:uid="{00000000-0005-0000-0000-0000A3020000}"/>
    <cellStyle name="Normal 252" xfId="1238" xr:uid="{00000000-0005-0000-0000-0000A4020000}"/>
    <cellStyle name="Normal 253" xfId="1244" xr:uid="{00000000-0005-0000-0000-0000A5020000}"/>
    <cellStyle name="Normal 254" xfId="1245" xr:uid="{00000000-0005-0000-0000-0000A6020000}"/>
    <cellStyle name="Normal 255" xfId="1250" xr:uid="{00000000-0005-0000-0000-0000A7020000}"/>
    <cellStyle name="Normal 256" xfId="1247" xr:uid="{00000000-0005-0000-0000-0000A8020000}"/>
    <cellStyle name="Normal 257" xfId="1249" xr:uid="{00000000-0005-0000-0000-0000A9020000}"/>
    <cellStyle name="Normal 258" xfId="1252" xr:uid="{00000000-0005-0000-0000-0000AA020000}"/>
    <cellStyle name="Normal 259" xfId="1256" xr:uid="{00000000-0005-0000-0000-0000AB020000}"/>
    <cellStyle name="Normal 26" xfId="86" xr:uid="{00000000-0005-0000-0000-0000AC020000}"/>
    <cellStyle name="Normal 26 2" xfId="904" xr:uid="{00000000-0005-0000-0000-0000AD020000}"/>
    <cellStyle name="Normal 26 2 2" xfId="1227" xr:uid="{00000000-0005-0000-0000-0000AE020000}"/>
    <cellStyle name="Normal 26 3" xfId="546" xr:uid="{00000000-0005-0000-0000-0000AF020000}"/>
    <cellStyle name="Normal 260" xfId="1258" xr:uid="{00000000-0005-0000-0000-0000B0020000}"/>
    <cellStyle name="Normal 261" xfId="1248" xr:uid="{00000000-0005-0000-0000-0000B1020000}"/>
    <cellStyle name="Normal 262" xfId="1261" xr:uid="{00000000-0005-0000-0000-0000B2020000}"/>
    <cellStyle name="Normal 263" xfId="1263" xr:uid="{00000000-0005-0000-0000-0000B3020000}"/>
    <cellStyle name="Normal 264" xfId="1265" xr:uid="{00000000-0005-0000-0000-0000B4020000}"/>
    <cellStyle name="Normal 265" xfId="1268" xr:uid="{00000000-0005-0000-0000-0000B5020000}"/>
    <cellStyle name="Normal 266" xfId="1275" xr:uid="{00000000-0005-0000-0000-0000B6020000}"/>
    <cellStyle name="Normal 267" xfId="1270" xr:uid="{00000000-0005-0000-0000-0000B7020000}"/>
    <cellStyle name="Normal 268" xfId="1273" xr:uid="{00000000-0005-0000-0000-0000B8020000}"/>
    <cellStyle name="Normal 269" xfId="1277" xr:uid="{00000000-0005-0000-0000-0000B9020000}"/>
    <cellStyle name="Normal 27" xfId="87" xr:uid="{00000000-0005-0000-0000-0000BA020000}"/>
    <cellStyle name="Normal 27 2" xfId="584" xr:uid="{00000000-0005-0000-0000-0000BB020000}"/>
    <cellStyle name="Normal 27 2 2" xfId="680" xr:uid="{00000000-0005-0000-0000-0000BC020000}"/>
    <cellStyle name="Normal 27 3" xfId="638" xr:uid="{00000000-0005-0000-0000-0000BD020000}"/>
    <cellStyle name="Normal 270" xfId="1276" xr:uid="{00000000-0005-0000-0000-0000BE020000}"/>
    <cellStyle name="Normal 271" xfId="1280" xr:uid="{00000000-0005-0000-0000-0000BF020000}"/>
    <cellStyle name="Normal 272" xfId="1281" xr:uid="{00000000-0005-0000-0000-0000C0020000}"/>
    <cellStyle name="Normal 273" xfId="1283" xr:uid="{00000000-0005-0000-0000-0000C1020000}"/>
    <cellStyle name="Normal 274" xfId="1286" xr:uid="{00000000-0005-0000-0000-0000C2020000}"/>
    <cellStyle name="Normal 275" xfId="1287" xr:uid="{00000000-0005-0000-0000-0000C3020000}"/>
    <cellStyle name="Normal 276" xfId="1291" xr:uid="{00000000-0005-0000-0000-0000C4020000}"/>
    <cellStyle name="Normal 277" xfId="1289" xr:uid="{00000000-0005-0000-0000-0000C5020000}"/>
    <cellStyle name="Normal 278" xfId="1295" xr:uid="{00000000-0005-0000-0000-0000C6020000}"/>
    <cellStyle name="Normal 279" xfId="1297" xr:uid="{00000000-0005-0000-0000-0000C7020000}"/>
    <cellStyle name="Normal 28" xfId="88" xr:uid="{00000000-0005-0000-0000-0000C8020000}"/>
    <cellStyle name="Normal 28 2" xfId="585" xr:uid="{00000000-0005-0000-0000-0000C9020000}"/>
    <cellStyle name="Normal 28 2 2" xfId="681" xr:uid="{00000000-0005-0000-0000-0000CA020000}"/>
    <cellStyle name="Normal 28 3" xfId="639" xr:uid="{00000000-0005-0000-0000-0000CB020000}"/>
    <cellStyle name="Normal 280" xfId="1290" xr:uid="{00000000-0005-0000-0000-0000CC020000}"/>
    <cellStyle name="Normal 281" xfId="1293" xr:uid="{00000000-0005-0000-0000-0000CD020000}"/>
    <cellStyle name="Normal 282" xfId="1299" xr:uid="{00000000-0005-0000-0000-0000CE020000}"/>
    <cellStyle name="Normal 283" xfId="1304" xr:uid="{00000000-0005-0000-0000-0000CF020000}"/>
    <cellStyle name="Normal 284" xfId="1306" xr:uid="{00000000-0005-0000-0000-0000D0020000}"/>
    <cellStyle name="Normal 285" xfId="1308" xr:uid="{00000000-0005-0000-0000-0000D1020000}"/>
    <cellStyle name="Normal 286" xfId="1307" xr:uid="{00000000-0005-0000-0000-0000D2020000}"/>
    <cellStyle name="Normal 287" xfId="1312" xr:uid="{00000000-0005-0000-0000-0000D3020000}"/>
    <cellStyle name="Normal 288" xfId="1313" xr:uid="{00000000-0005-0000-0000-0000D4020000}"/>
    <cellStyle name="Normal 289" xfId="1317" xr:uid="{00000000-0005-0000-0000-0000D5020000}"/>
    <cellStyle name="Normal 29" xfId="89" xr:uid="{00000000-0005-0000-0000-0000D6020000}"/>
    <cellStyle name="Normal 29 2" xfId="587" xr:uid="{00000000-0005-0000-0000-0000D7020000}"/>
    <cellStyle name="Normal 29 2 2" xfId="683" xr:uid="{00000000-0005-0000-0000-0000D8020000}"/>
    <cellStyle name="Normal 29 3" xfId="641" xr:uid="{00000000-0005-0000-0000-0000D9020000}"/>
    <cellStyle name="Normal 290" xfId="1315" xr:uid="{00000000-0005-0000-0000-0000DA020000}"/>
    <cellStyle name="Normal 291" xfId="1316" xr:uid="{00000000-0005-0000-0000-0000DB020000}"/>
    <cellStyle name="Normal 292" xfId="1319" xr:uid="{00000000-0005-0000-0000-0000DC020000}"/>
    <cellStyle name="Normal 293" xfId="1321" xr:uid="{00000000-0005-0000-0000-0000DD020000}"/>
    <cellStyle name="Normal 294" xfId="1323" xr:uid="{00000000-0005-0000-0000-0000DE020000}"/>
    <cellStyle name="Normal 295" xfId="1325" xr:uid="{00000000-0005-0000-0000-0000DF020000}"/>
    <cellStyle name="Normal 296" xfId="1327" xr:uid="{00000000-0005-0000-0000-0000E0020000}"/>
    <cellStyle name="Normal 297" xfId="1329" xr:uid="{00000000-0005-0000-0000-0000E1020000}"/>
    <cellStyle name="Normal 298" xfId="1331" xr:uid="{00000000-0005-0000-0000-0000E2020000}"/>
    <cellStyle name="Normal 299" xfId="1333" xr:uid="{00000000-0005-0000-0000-0000E3020000}"/>
    <cellStyle name="Normal 3" xfId="29" xr:uid="{00000000-0005-0000-0000-0000E4020000}"/>
    <cellStyle name="Normal 3 2" xfId="21" xr:uid="{00000000-0005-0000-0000-0000E5020000}"/>
    <cellStyle name="Normal 3 2 2" xfId="230" xr:uid="{00000000-0005-0000-0000-0000E6020000}"/>
    <cellStyle name="Normal 3 2 3" xfId="573" xr:uid="{00000000-0005-0000-0000-0000E7020000}"/>
    <cellStyle name="Normal 3 2 3 2" xfId="669" xr:uid="{00000000-0005-0000-0000-0000E8020000}"/>
    <cellStyle name="Normal 3 2 4" xfId="627" xr:uid="{00000000-0005-0000-0000-0000E9020000}"/>
    <cellStyle name="Normal 3 2 5" xfId="905" xr:uid="{00000000-0005-0000-0000-0000EA020000}"/>
    <cellStyle name="Normal 3 2 6" xfId="531" xr:uid="{00000000-0005-0000-0000-0000EB020000}"/>
    <cellStyle name="Normal 3 3" xfId="90" xr:uid="{00000000-0005-0000-0000-0000EC020000}"/>
    <cellStyle name="Normal 3 3 2" xfId="231" xr:uid="{00000000-0005-0000-0000-0000ED020000}"/>
    <cellStyle name="Normal 3 3 2 2" xfId="550" xr:uid="{00000000-0005-0000-0000-0000EE020000}"/>
    <cellStyle name="Normal 3 3 3" xfId="720" xr:uid="{00000000-0005-0000-0000-0000EF020000}"/>
    <cellStyle name="Normal 3 3 4" xfId="533" xr:uid="{00000000-0005-0000-0000-0000F0020000}"/>
    <cellStyle name="Normal 3 4" xfId="232" xr:uid="{00000000-0005-0000-0000-0000F1020000}"/>
    <cellStyle name="Normal 3 4 2" xfId="906" xr:uid="{00000000-0005-0000-0000-0000F2020000}"/>
    <cellStyle name="Normal 3 5" xfId="530" xr:uid="{00000000-0005-0000-0000-0000F3020000}"/>
    <cellStyle name="Normal 3 5 2" xfId="572" xr:uid="{00000000-0005-0000-0000-0000F4020000}"/>
    <cellStyle name="Normal 3 5 2 2" xfId="668" xr:uid="{00000000-0005-0000-0000-0000F5020000}"/>
    <cellStyle name="Normal 3 5 3" xfId="626" xr:uid="{00000000-0005-0000-0000-0000F6020000}"/>
    <cellStyle name="Normal 30" xfId="91" xr:uid="{00000000-0005-0000-0000-0000F7020000}"/>
    <cellStyle name="Normal 30 2" xfId="586" xr:uid="{00000000-0005-0000-0000-0000F8020000}"/>
    <cellStyle name="Normal 30 2 2" xfId="682" xr:uid="{00000000-0005-0000-0000-0000F9020000}"/>
    <cellStyle name="Normal 30 3" xfId="640" xr:uid="{00000000-0005-0000-0000-0000FA020000}"/>
    <cellStyle name="Normal 300" xfId="1335" xr:uid="{00000000-0005-0000-0000-0000FB020000}"/>
    <cellStyle name="Normal 301" xfId="1337" xr:uid="{00000000-0005-0000-0000-0000FC020000}"/>
    <cellStyle name="Normal 302" xfId="1339" xr:uid="{00000000-0005-0000-0000-0000FD020000}"/>
    <cellStyle name="Normal 303" xfId="1341" xr:uid="{00000000-0005-0000-0000-0000FE020000}"/>
    <cellStyle name="Normal 304" xfId="1343" xr:uid="{00000000-0005-0000-0000-0000FF020000}"/>
    <cellStyle name="Normal 305" xfId="1345" xr:uid="{00000000-0005-0000-0000-000000030000}"/>
    <cellStyle name="Normal 306" xfId="1347" xr:uid="{00000000-0005-0000-0000-000001030000}"/>
    <cellStyle name="Normal 307" xfId="1349" xr:uid="{00000000-0005-0000-0000-000002030000}"/>
    <cellStyle name="Normal 308" xfId="1354" xr:uid="{00000000-0005-0000-0000-000003030000}"/>
    <cellStyle name="Normal 309" xfId="1355" xr:uid="{00000000-0005-0000-0000-000004030000}"/>
    <cellStyle name="Normal 31" xfId="92" xr:uid="{00000000-0005-0000-0000-000005030000}"/>
    <cellStyle name="Normal 31 2" xfId="548" xr:uid="{00000000-0005-0000-0000-000006030000}"/>
    <cellStyle name="Normal 31 2 2" xfId="1228" xr:uid="{00000000-0005-0000-0000-000007030000}"/>
    <cellStyle name="Normal 310" xfId="1359" xr:uid="{00000000-0005-0000-0000-000008030000}"/>
    <cellStyle name="Normal 311" xfId="1357" xr:uid="{00000000-0005-0000-0000-000009030000}"/>
    <cellStyle name="Normal 312" xfId="1358" xr:uid="{00000000-0005-0000-0000-00000A030000}"/>
    <cellStyle name="Normal 313" xfId="1361" xr:uid="{00000000-0005-0000-0000-00000B030000}"/>
    <cellStyle name="Normal 314" xfId="1363" xr:uid="{00000000-0005-0000-0000-00000C030000}"/>
    <cellStyle name="Normal 315" xfId="1365" xr:uid="{00000000-0005-0000-0000-00000D030000}"/>
    <cellStyle name="Normal 316" xfId="1370" xr:uid="{00000000-0005-0000-0000-00006A050000}"/>
    <cellStyle name="Normal 317" xfId="1372" xr:uid="{00000000-0005-0000-0000-00006E050000}"/>
    <cellStyle name="Normal 318" xfId="1376" xr:uid="{00000000-0005-0000-0000-000070050000}"/>
    <cellStyle name="Normal 319" xfId="1375" xr:uid="{00000000-0005-0000-0000-000072050000}"/>
    <cellStyle name="Normal 32" xfId="19" xr:uid="{00000000-0005-0000-0000-00000E030000}"/>
    <cellStyle name="Normal 32 2" xfId="233" xr:uid="{00000000-0005-0000-0000-00000F030000}"/>
    <cellStyle name="Normal 320" xfId="1379" xr:uid="{00000000-0005-0000-0000-000074050000}"/>
    <cellStyle name="Normal 33" xfId="93" xr:uid="{00000000-0005-0000-0000-000010030000}"/>
    <cellStyle name="Normal 33 2" xfId="589" xr:uid="{00000000-0005-0000-0000-000011030000}"/>
    <cellStyle name="Normal 33 2 2" xfId="685" xr:uid="{00000000-0005-0000-0000-000012030000}"/>
    <cellStyle name="Normal 33 3" xfId="643" xr:uid="{00000000-0005-0000-0000-000013030000}"/>
    <cellStyle name="Normal 34" xfId="95" xr:uid="{00000000-0005-0000-0000-000014030000}"/>
    <cellStyle name="Normal 34 2" xfId="234" xr:uid="{00000000-0005-0000-0000-000015030000}"/>
    <cellStyle name="Normal 35" xfId="147" xr:uid="{00000000-0005-0000-0000-000016030000}"/>
    <cellStyle name="Normal 35 2" xfId="235" xr:uid="{00000000-0005-0000-0000-000017030000}"/>
    <cellStyle name="Normal 36" xfId="94" xr:uid="{00000000-0005-0000-0000-000018030000}"/>
    <cellStyle name="Normal 36 2" xfId="588" xr:uid="{00000000-0005-0000-0000-000019030000}"/>
    <cellStyle name="Normal 36 2 2" xfId="684" xr:uid="{00000000-0005-0000-0000-00001A030000}"/>
    <cellStyle name="Normal 36 3" xfId="642" xr:uid="{00000000-0005-0000-0000-00001B030000}"/>
    <cellStyle name="Normal 37" xfId="148" xr:uid="{00000000-0005-0000-0000-00001C030000}"/>
    <cellStyle name="Normal 37 2" xfId="236" xr:uid="{00000000-0005-0000-0000-00001D030000}"/>
    <cellStyle name="Normal 38" xfId="149" xr:uid="{00000000-0005-0000-0000-00001E030000}"/>
    <cellStyle name="Normal 38 2" xfId="237" xr:uid="{00000000-0005-0000-0000-00001F030000}"/>
    <cellStyle name="Normal 39" xfId="150" xr:uid="{00000000-0005-0000-0000-000020030000}"/>
    <cellStyle name="Normal 39 2" xfId="238" xr:uid="{00000000-0005-0000-0000-000021030000}"/>
    <cellStyle name="Normal 4" xfId="28" xr:uid="{00000000-0005-0000-0000-000022030000}"/>
    <cellStyle name="Normal 4 2" xfId="96" xr:uid="{00000000-0005-0000-0000-000023030000}"/>
    <cellStyle name="Normal 4 2 2" xfId="239" xr:uid="{00000000-0005-0000-0000-000024030000}"/>
    <cellStyle name="Normal 4 3" xfId="240" xr:uid="{00000000-0005-0000-0000-000025030000}"/>
    <cellStyle name="Normal 4 3 2" xfId="535" xr:uid="{00000000-0005-0000-0000-000026030000}"/>
    <cellStyle name="Normal 4 4" xfId="241" xr:uid="{00000000-0005-0000-0000-000027030000}"/>
    <cellStyle name="Normal 4 4 2" xfId="907" xr:uid="{00000000-0005-0000-0000-000028030000}"/>
    <cellStyle name="Normal 40" xfId="151" xr:uid="{00000000-0005-0000-0000-000029030000}"/>
    <cellStyle name="Normal 40 2" xfId="242" xr:uid="{00000000-0005-0000-0000-00002A030000}"/>
    <cellStyle name="Normal 41" xfId="153" xr:uid="{00000000-0005-0000-0000-00002B030000}"/>
    <cellStyle name="Normal 41 2" xfId="243" xr:uid="{00000000-0005-0000-0000-00002C030000}"/>
    <cellStyle name="Normal 42" xfId="155" xr:uid="{00000000-0005-0000-0000-00002D030000}"/>
    <cellStyle name="Normal 42 2" xfId="244" xr:uid="{00000000-0005-0000-0000-00002E030000}"/>
    <cellStyle name="Normal 43" xfId="156" xr:uid="{00000000-0005-0000-0000-00002F030000}"/>
    <cellStyle name="Normal 43 2" xfId="245" xr:uid="{00000000-0005-0000-0000-000030030000}"/>
    <cellStyle name="Normal 44" xfId="158" xr:uid="{00000000-0005-0000-0000-000031030000}"/>
    <cellStyle name="Normal 44 2" xfId="246" xr:uid="{00000000-0005-0000-0000-000032030000}"/>
    <cellStyle name="Normal 45" xfId="97" xr:uid="{00000000-0005-0000-0000-000033030000}"/>
    <cellStyle name="Normal 46" xfId="98" xr:uid="{00000000-0005-0000-0000-000034030000}"/>
    <cellStyle name="Normal 47" xfId="99" xr:uid="{00000000-0005-0000-0000-000035030000}"/>
    <cellStyle name="Normal 48" xfId="100" xr:uid="{00000000-0005-0000-0000-000036030000}"/>
    <cellStyle name="Normal 49" xfId="101" xr:uid="{00000000-0005-0000-0000-000037030000}"/>
    <cellStyle name="Normal 5" xfId="102" xr:uid="{00000000-0005-0000-0000-000038030000}"/>
    <cellStyle name="Normal 5 2" xfId="103" xr:uid="{00000000-0005-0000-0000-000039030000}"/>
    <cellStyle name="Normal 5 2 2" xfId="247" xr:uid="{00000000-0005-0000-0000-00003A030000}"/>
    <cellStyle name="Normal 5 2 2 2" xfId="909" xr:uid="{00000000-0005-0000-0000-00003B030000}"/>
    <cellStyle name="Normal 5 3" xfId="248" xr:uid="{00000000-0005-0000-0000-00003C030000}"/>
    <cellStyle name="Normal 5 3 2" xfId="590" xr:uid="{00000000-0005-0000-0000-00003D030000}"/>
    <cellStyle name="Normal 5 3 2 2" xfId="686" xr:uid="{00000000-0005-0000-0000-00003E030000}"/>
    <cellStyle name="Normal 5 3 3" xfId="644" xr:uid="{00000000-0005-0000-0000-00003F030000}"/>
    <cellStyle name="Normal 5 3 4" xfId="547" xr:uid="{00000000-0005-0000-0000-000040030000}"/>
    <cellStyle name="Normal 5 4" xfId="339" xr:uid="{00000000-0005-0000-0000-000041030000}"/>
    <cellStyle name="Normal 5 4 2" xfId="536" xr:uid="{00000000-0005-0000-0000-000042030000}"/>
    <cellStyle name="Normal 5 5" xfId="908" xr:uid="{00000000-0005-0000-0000-000043030000}"/>
    <cellStyle name="Normal 50" xfId="104" xr:uid="{00000000-0005-0000-0000-000044030000}"/>
    <cellStyle name="Normal 51" xfId="105" xr:uid="{00000000-0005-0000-0000-000045030000}"/>
    <cellStyle name="Normal 52" xfId="106" xr:uid="{00000000-0005-0000-0000-000046030000}"/>
    <cellStyle name="Normal 53" xfId="107" xr:uid="{00000000-0005-0000-0000-000047030000}"/>
    <cellStyle name="Normal 54" xfId="108" xr:uid="{00000000-0005-0000-0000-000048030000}"/>
    <cellStyle name="Normal 55" xfId="109" xr:uid="{00000000-0005-0000-0000-000049030000}"/>
    <cellStyle name="Normal 56" xfId="110" xr:uid="{00000000-0005-0000-0000-00004A030000}"/>
    <cellStyle name="Normal 57" xfId="111" xr:uid="{00000000-0005-0000-0000-00004B030000}"/>
    <cellStyle name="Normal 58" xfId="112" xr:uid="{00000000-0005-0000-0000-00004C030000}"/>
    <cellStyle name="Normal 59" xfId="113" xr:uid="{00000000-0005-0000-0000-00004D030000}"/>
    <cellStyle name="Normal 6" xfId="114" xr:uid="{00000000-0005-0000-0000-00004E030000}"/>
    <cellStyle name="Normal 6 2" xfId="115" xr:uid="{00000000-0005-0000-0000-00004F030000}"/>
    <cellStyle name="Normal 6 2 2" xfId="249" xr:uid="{00000000-0005-0000-0000-000050030000}"/>
    <cellStyle name="Normal 6 2 2 2" xfId="1001" xr:uid="{00000000-0005-0000-0000-000051030000}"/>
    <cellStyle name="Normal 6 3" xfId="250" xr:uid="{00000000-0005-0000-0000-000052030000}"/>
    <cellStyle name="Normal 6 4" xfId="342" xr:uid="{00000000-0005-0000-0000-000053030000}"/>
    <cellStyle name="Normal 6 4 2" xfId="670" xr:uid="{00000000-0005-0000-0000-000054030000}"/>
    <cellStyle name="Normal 6 4 3" xfId="574" xr:uid="{00000000-0005-0000-0000-000055030000}"/>
    <cellStyle name="Normal 6 5" xfId="628" xr:uid="{00000000-0005-0000-0000-000056030000}"/>
    <cellStyle name="Normal 6 6" xfId="722" xr:uid="{00000000-0005-0000-0000-000057030000}"/>
    <cellStyle name="Normal 6 7" xfId="975" xr:uid="{00000000-0005-0000-0000-000058030000}"/>
    <cellStyle name="Normal 6 8" xfId="532" xr:uid="{00000000-0005-0000-0000-000059030000}"/>
    <cellStyle name="Normal 60" xfId="116" xr:uid="{00000000-0005-0000-0000-00005A030000}"/>
    <cellStyle name="Normal 61" xfId="117" xr:uid="{00000000-0005-0000-0000-00005B030000}"/>
    <cellStyle name="Normal 62" xfId="118" xr:uid="{00000000-0005-0000-0000-00005C030000}"/>
    <cellStyle name="Normal 63" xfId="4" xr:uid="{00000000-0005-0000-0000-00005D030000}"/>
    <cellStyle name="Normal 63 2" xfId="251" xr:uid="{00000000-0005-0000-0000-00005E030000}"/>
    <cellStyle name="Normal 64" xfId="2" xr:uid="{00000000-0005-0000-0000-00005F030000}"/>
    <cellStyle name="Normal 64 2" xfId="252" xr:uid="{00000000-0005-0000-0000-000060030000}"/>
    <cellStyle name="Normal 64 2 2" xfId="665" xr:uid="{00000000-0005-0000-0000-000061030000}"/>
    <cellStyle name="Normal 64 2 3" xfId="569" xr:uid="{00000000-0005-0000-0000-000062030000}"/>
    <cellStyle name="Normal 64 3" xfId="623" xr:uid="{00000000-0005-0000-0000-000063030000}"/>
    <cellStyle name="Normal 64 4" xfId="526" xr:uid="{00000000-0005-0000-0000-000064030000}"/>
    <cellStyle name="Normal 65" xfId="5" xr:uid="{00000000-0005-0000-0000-000065030000}"/>
    <cellStyle name="Normal 65 2" xfId="253" xr:uid="{00000000-0005-0000-0000-000066030000}"/>
    <cellStyle name="Normal 65 2 2" xfId="658" xr:uid="{00000000-0005-0000-0000-000067030000}"/>
    <cellStyle name="Normal 66" xfId="6" xr:uid="{00000000-0005-0000-0000-000068030000}"/>
    <cellStyle name="Normal 66 2" xfId="324" xr:uid="{00000000-0005-0000-0000-000069030000}"/>
    <cellStyle name="Normal 66 2 2" xfId="661" xr:uid="{00000000-0005-0000-0000-00006A030000}"/>
    <cellStyle name="Normal 67" xfId="7" xr:uid="{00000000-0005-0000-0000-00006B030000}"/>
    <cellStyle name="Normal 67 2" xfId="325" xr:uid="{00000000-0005-0000-0000-00006C030000}"/>
    <cellStyle name="Normal 67 2 2" xfId="662" xr:uid="{00000000-0005-0000-0000-00006D030000}"/>
    <cellStyle name="Normal 68" xfId="8" xr:uid="{00000000-0005-0000-0000-00006E030000}"/>
    <cellStyle name="Normal 68 2" xfId="645" xr:uid="{00000000-0005-0000-0000-00006F030000}"/>
    <cellStyle name="Normal 68 3" xfId="552" xr:uid="{00000000-0005-0000-0000-000070030000}"/>
    <cellStyle name="Normal 69" xfId="9" xr:uid="{00000000-0005-0000-0000-000071030000}"/>
    <cellStyle name="Normal 7" xfId="119" xr:uid="{00000000-0005-0000-0000-000072030000}"/>
    <cellStyle name="Normal 7 2" xfId="120" xr:uid="{00000000-0005-0000-0000-000073030000}"/>
    <cellStyle name="Normal 7 2 2" xfId="254" xr:uid="{00000000-0005-0000-0000-000074030000}"/>
    <cellStyle name="Normal 7 2 2 2" xfId="1009" xr:uid="{00000000-0005-0000-0000-000075030000}"/>
    <cellStyle name="Normal 7 3" xfId="255" xr:uid="{00000000-0005-0000-0000-000076030000}"/>
    <cellStyle name="Normal 7 4" xfId="343" xr:uid="{00000000-0005-0000-0000-000077030000}"/>
    <cellStyle name="Normal 7 4 2" xfId="910" xr:uid="{00000000-0005-0000-0000-000078030000}"/>
    <cellStyle name="Normal 7 5" xfId="991" xr:uid="{00000000-0005-0000-0000-000079030000}"/>
    <cellStyle name="Normal 70" xfId="10" xr:uid="{00000000-0005-0000-0000-00007A030000}"/>
    <cellStyle name="Normal 71" xfId="121" xr:uid="{00000000-0005-0000-0000-00007B030000}"/>
    <cellStyle name="Normal 71 2" xfId="575" xr:uid="{00000000-0005-0000-0000-00007C030000}"/>
    <cellStyle name="Normal 71 2 2" xfId="671" xr:uid="{00000000-0005-0000-0000-00007D030000}"/>
    <cellStyle name="Normal 71 3" xfId="629" xr:uid="{00000000-0005-0000-0000-00007E030000}"/>
    <cellStyle name="Normal 72" xfId="122" xr:uid="{00000000-0005-0000-0000-00007F030000}"/>
    <cellStyle name="Normal 72 2" xfId="576" xr:uid="{00000000-0005-0000-0000-000080030000}"/>
    <cellStyle name="Normal 72 2 2" xfId="672" xr:uid="{00000000-0005-0000-0000-000081030000}"/>
    <cellStyle name="Normal 72 3" xfId="630" xr:uid="{00000000-0005-0000-0000-000082030000}"/>
    <cellStyle name="Normal 73" xfId="123" xr:uid="{00000000-0005-0000-0000-000083030000}"/>
    <cellStyle name="Normal 73 2" xfId="577" xr:uid="{00000000-0005-0000-0000-000084030000}"/>
    <cellStyle name="Normal 73 2 2" xfId="673" xr:uid="{00000000-0005-0000-0000-000085030000}"/>
    <cellStyle name="Normal 73 3" xfId="631" xr:uid="{00000000-0005-0000-0000-000086030000}"/>
    <cellStyle name="Normal 74" xfId="124" xr:uid="{00000000-0005-0000-0000-000087030000}"/>
    <cellStyle name="Normal 74 2" xfId="578" xr:uid="{00000000-0005-0000-0000-000088030000}"/>
    <cellStyle name="Normal 74 2 2" xfId="674" xr:uid="{00000000-0005-0000-0000-000089030000}"/>
    <cellStyle name="Normal 74 3" xfId="632" xr:uid="{00000000-0005-0000-0000-00008A030000}"/>
    <cellStyle name="Normal 75" xfId="125" xr:uid="{00000000-0005-0000-0000-00008B030000}"/>
    <cellStyle name="Normal 75 2" xfId="579" xr:uid="{00000000-0005-0000-0000-00008C030000}"/>
    <cellStyle name="Normal 75 2 2" xfId="675" xr:uid="{00000000-0005-0000-0000-00008D030000}"/>
    <cellStyle name="Normal 75 3" xfId="633" xr:uid="{00000000-0005-0000-0000-00008E030000}"/>
    <cellStyle name="Normal 76" xfId="11" xr:uid="{00000000-0005-0000-0000-00008F030000}"/>
    <cellStyle name="Normal 77" xfId="126" xr:uid="{00000000-0005-0000-0000-000090030000}"/>
    <cellStyle name="Normal 77 2" xfId="580" xr:uid="{00000000-0005-0000-0000-000091030000}"/>
    <cellStyle name="Normal 77 2 2" xfId="676" xr:uid="{00000000-0005-0000-0000-000092030000}"/>
    <cellStyle name="Normal 77 3" xfId="634" xr:uid="{00000000-0005-0000-0000-000093030000}"/>
    <cellStyle name="Normal 78" xfId="127" xr:uid="{00000000-0005-0000-0000-000094030000}"/>
    <cellStyle name="Normal 78 2" xfId="581" xr:uid="{00000000-0005-0000-0000-000095030000}"/>
    <cellStyle name="Normal 78 2 2" xfId="677" xr:uid="{00000000-0005-0000-0000-000096030000}"/>
    <cellStyle name="Normal 78 3" xfId="635" xr:uid="{00000000-0005-0000-0000-000097030000}"/>
    <cellStyle name="Normal 79" xfId="128" xr:uid="{00000000-0005-0000-0000-000098030000}"/>
    <cellStyle name="Normal 79 2" xfId="582" xr:uid="{00000000-0005-0000-0000-000099030000}"/>
    <cellStyle name="Normal 79 2 2" xfId="678" xr:uid="{00000000-0005-0000-0000-00009A030000}"/>
    <cellStyle name="Normal 79 3" xfId="636" xr:uid="{00000000-0005-0000-0000-00009B030000}"/>
    <cellStyle name="Normal 8" xfId="129" xr:uid="{00000000-0005-0000-0000-00009C030000}"/>
    <cellStyle name="Normal 8 2" xfId="130" xr:uid="{00000000-0005-0000-0000-00009D030000}"/>
    <cellStyle name="Normal 8 2 2" xfId="256" xr:uid="{00000000-0005-0000-0000-00009E030000}"/>
    <cellStyle name="Normal 8 3" xfId="257" xr:uid="{00000000-0005-0000-0000-00009F030000}"/>
    <cellStyle name="Normal 8 3 2" xfId="911" xr:uid="{00000000-0005-0000-0000-0000A0030000}"/>
    <cellStyle name="Normal 80" xfId="131" xr:uid="{00000000-0005-0000-0000-0000A1030000}"/>
    <cellStyle name="Normal 80 2" xfId="583" xr:uid="{00000000-0005-0000-0000-0000A2030000}"/>
    <cellStyle name="Normal 80 2 2" xfId="679" xr:uid="{00000000-0005-0000-0000-0000A3030000}"/>
    <cellStyle name="Normal 80 3" xfId="637" xr:uid="{00000000-0005-0000-0000-0000A4030000}"/>
    <cellStyle name="Normal 81" xfId="3" xr:uid="{00000000-0005-0000-0000-0000A5030000}"/>
    <cellStyle name="Normal 82" xfId="12" xr:uid="{00000000-0005-0000-0000-0000A6030000}"/>
    <cellStyle name="Normal 83" xfId="13" xr:uid="{00000000-0005-0000-0000-0000A7030000}"/>
    <cellStyle name="Normal 84" xfId="14" xr:uid="{00000000-0005-0000-0000-0000A8030000}"/>
    <cellStyle name="Normal 85" xfId="15" xr:uid="{00000000-0005-0000-0000-0000A9030000}"/>
    <cellStyle name="Normal 86" xfId="16" xr:uid="{00000000-0005-0000-0000-0000AA030000}"/>
    <cellStyle name="Normal 87" xfId="17" xr:uid="{00000000-0005-0000-0000-0000AB030000}"/>
    <cellStyle name="Normal 88" xfId="178" xr:uid="{00000000-0005-0000-0000-0000AC030000}"/>
    <cellStyle name="Normal 89" xfId="18" xr:uid="{00000000-0005-0000-0000-0000AD030000}"/>
    <cellStyle name="Normal 9" xfId="132" xr:uid="{00000000-0005-0000-0000-0000AE030000}"/>
    <cellStyle name="Normal 9 2" xfId="133" xr:uid="{00000000-0005-0000-0000-0000AF030000}"/>
    <cellStyle name="Normal 9 2 2" xfId="258" xr:uid="{00000000-0005-0000-0000-0000B0030000}"/>
    <cellStyle name="Normal 9 2 2 2" xfId="1010" xr:uid="{00000000-0005-0000-0000-0000B1030000}"/>
    <cellStyle name="Normal 9 3" xfId="259" xr:uid="{00000000-0005-0000-0000-0000B2030000}"/>
    <cellStyle name="Normal 9 3 2" xfId="912" xr:uid="{00000000-0005-0000-0000-0000B3030000}"/>
    <cellStyle name="Normal 9 4" xfId="992" xr:uid="{00000000-0005-0000-0000-0000B4030000}"/>
    <cellStyle name="Normal 90" xfId="181" xr:uid="{00000000-0005-0000-0000-0000B5030000}"/>
    <cellStyle name="Normal 91" xfId="183" xr:uid="{00000000-0005-0000-0000-0000B6030000}"/>
    <cellStyle name="Normal 92" xfId="184" xr:uid="{00000000-0005-0000-0000-0000B7030000}"/>
    <cellStyle name="Normal 92 2" xfId="606" xr:uid="{00000000-0005-0000-0000-0000B8030000}"/>
    <cellStyle name="Normal 93" xfId="186" xr:uid="{00000000-0005-0000-0000-0000B9030000}"/>
    <cellStyle name="Normal 94" xfId="189" xr:uid="{00000000-0005-0000-0000-0000BA030000}"/>
    <cellStyle name="Normal 95" xfId="190" xr:uid="{00000000-0005-0000-0000-0000BB030000}"/>
    <cellStyle name="Normal 95 2" xfId="718" xr:uid="{00000000-0005-0000-0000-0000BC030000}"/>
    <cellStyle name="Normal 96" xfId="193" xr:uid="{00000000-0005-0000-0000-0000BD030000}"/>
    <cellStyle name="Normal 96 2" xfId="955" xr:uid="{00000000-0005-0000-0000-0000BE030000}"/>
    <cellStyle name="Normal 97" xfId="272" xr:uid="{00000000-0005-0000-0000-0000BF030000}"/>
    <cellStyle name="Normal 97 2" xfId="973" xr:uid="{00000000-0005-0000-0000-0000C0030000}"/>
    <cellStyle name="Normal 98" xfId="273" xr:uid="{00000000-0005-0000-0000-0000C1030000}"/>
    <cellStyle name="Normal 98 2" xfId="974" xr:uid="{00000000-0005-0000-0000-0000C2030000}"/>
    <cellStyle name="Normal 99" xfId="275" xr:uid="{00000000-0005-0000-0000-0000C3030000}"/>
    <cellStyle name="Normal 99 2" xfId="1000" xr:uid="{00000000-0005-0000-0000-0000C4030000}"/>
    <cellStyle name="Normal_Well System" xfId="1382" xr:uid="{EEF1748D-0B2B-4C5B-BBC6-E09DE0907BC1}"/>
    <cellStyle name="Normal_WORK3" xfId="1" xr:uid="{00000000-0005-0000-0000-0000C5030000}"/>
    <cellStyle name="Note 10" xfId="913" xr:uid="{00000000-0005-0000-0000-0000C6030000}"/>
    <cellStyle name="Note 2" xfId="134" xr:uid="{00000000-0005-0000-0000-0000C7030000}"/>
    <cellStyle name="Note 2 10" xfId="1095" xr:uid="{00000000-0005-0000-0000-0000C8030000}"/>
    <cellStyle name="Note 2 11" xfId="525" xr:uid="{00000000-0005-0000-0000-0000C9030000}"/>
    <cellStyle name="Note 2 2" xfId="544" xr:uid="{00000000-0005-0000-0000-0000CA030000}"/>
    <cellStyle name="Note 2 2 2" xfId="916" xr:uid="{00000000-0005-0000-0000-0000CB030000}"/>
    <cellStyle name="Note 2 2 3" xfId="915" xr:uid="{00000000-0005-0000-0000-0000CC030000}"/>
    <cellStyle name="Note 2 2 4" xfId="1109" xr:uid="{00000000-0005-0000-0000-0000CD030000}"/>
    <cellStyle name="Note 2 3" xfId="568" xr:uid="{00000000-0005-0000-0000-0000CE030000}"/>
    <cellStyle name="Note 2 3 2" xfId="664" xr:uid="{00000000-0005-0000-0000-0000CF030000}"/>
    <cellStyle name="Note 2 3 3" xfId="917" xr:uid="{00000000-0005-0000-0000-0000D0030000}"/>
    <cellStyle name="Note 2 4" xfId="604" xr:uid="{00000000-0005-0000-0000-0000D1030000}"/>
    <cellStyle name="Note 2 4 2" xfId="700" xr:uid="{00000000-0005-0000-0000-0000D2030000}"/>
    <cellStyle name="Note 2 5" xfId="622" xr:uid="{00000000-0005-0000-0000-0000D3030000}"/>
    <cellStyle name="Note 2 6" xfId="715" xr:uid="{00000000-0005-0000-0000-0000D4030000}"/>
    <cellStyle name="Note 2 7" xfId="914" xr:uid="{00000000-0005-0000-0000-0000D5030000}"/>
    <cellStyle name="Note 2 8" xfId="1055" xr:uid="{00000000-0005-0000-0000-0000D6030000}"/>
    <cellStyle name="Note 2 9" xfId="1072" xr:uid="{00000000-0005-0000-0000-0000D7030000}"/>
    <cellStyle name="Note 3" xfId="918" xr:uid="{00000000-0005-0000-0000-0000D8030000}"/>
    <cellStyle name="Note 3 2" xfId="919" xr:uid="{00000000-0005-0000-0000-0000D9030000}"/>
    <cellStyle name="Note 3 2 2" xfId="920" xr:uid="{00000000-0005-0000-0000-0000DA030000}"/>
    <cellStyle name="Note 3 3" xfId="921" xr:uid="{00000000-0005-0000-0000-0000DB030000}"/>
    <cellStyle name="Note 4" xfId="922" xr:uid="{00000000-0005-0000-0000-0000DC030000}"/>
    <cellStyle name="Note 4 2" xfId="923" xr:uid="{00000000-0005-0000-0000-0000DD030000}"/>
    <cellStyle name="Note 4 2 2" xfId="924" xr:uid="{00000000-0005-0000-0000-0000DE030000}"/>
    <cellStyle name="Note 4 3" xfId="925" xr:uid="{00000000-0005-0000-0000-0000DF030000}"/>
    <cellStyle name="Note 4 3 2" xfId="926" xr:uid="{00000000-0005-0000-0000-0000E0030000}"/>
    <cellStyle name="Note 4 4" xfId="927" xr:uid="{00000000-0005-0000-0000-0000E1030000}"/>
    <cellStyle name="Note 5" xfId="928" xr:uid="{00000000-0005-0000-0000-0000E2030000}"/>
    <cellStyle name="Note 5 2" xfId="929" xr:uid="{00000000-0005-0000-0000-0000E3030000}"/>
    <cellStyle name="Note 5 2 2" xfId="930" xr:uid="{00000000-0005-0000-0000-0000E4030000}"/>
    <cellStyle name="Note 5 3" xfId="931" xr:uid="{00000000-0005-0000-0000-0000E5030000}"/>
    <cellStyle name="Note 6" xfId="932" xr:uid="{00000000-0005-0000-0000-0000E6030000}"/>
    <cellStyle name="Note 6 2" xfId="933" xr:uid="{00000000-0005-0000-0000-0000E7030000}"/>
    <cellStyle name="Note 6 2 2" xfId="934" xr:uid="{00000000-0005-0000-0000-0000E8030000}"/>
    <cellStyle name="Note 6 3" xfId="935" xr:uid="{00000000-0005-0000-0000-0000E9030000}"/>
    <cellStyle name="Note 6 3 2" xfId="936" xr:uid="{00000000-0005-0000-0000-0000EA030000}"/>
    <cellStyle name="Note 6 4" xfId="937" xr:uid="{00000000-0005-0000-0000-0000EB030000}"/>
    <cellStyle name="Note 7" xfId="938" xr:uid="{00000000-0005-0000-0000-0000EC030000}"/>
    <cellStyle name="Note 7 2" xfId="939" xr:uid="{00000000-0005-0000-0000-0000ED030000}"/>
    <cellStyle name="Note 7 2 2" xfId="940" xr:uid="{00000000-0005-0000-0000-0000EE030000}"/>
    <cellStyle name="Note 7 3" xfId="941" xr:uid="{00000000-0005-0000-0000-0000EF030000}"/>
    <cellStyle name="Note 7 3 2" xfId="942" xr:uid="{00000000-0005-0000-0000-0000F0030000}"/>
    <cellStyle name="Note 7 4" xfId="943" xr:uid="{00000000-0005-0000-0000-0000F1030000}"/>
    <cellStyle name="Note 8" xfId="944" xr:uid="{00000000-0005-0000-0000-0000F2030000}"/>
    <cellStyle name="Note 9" xfId="945" xr:uid="{00000000-0005-0000-0000-0000F3030000}"/>
    <cellStyle name="Output" xfId="466" builtinId="21" customBuiltin="1"/>
    <cellStyle name="Output 2" xfId="946" xr:uid="{00000000-0005-0000-0000-0000F5030000}"/>
    <cellStyle name="Output 3" xfId="947" xr:uid="{00000000-0005-0000-0000-0000F6030000}"/>
    <cellStyle name="Output 4" xfId="948" xr:uid="{00000000-0005-0000-0000-0000F7030000}"/>
    <cellStyle name="Percent [2]" xfId="135" xr:uid="{00000000-0005-0000-0000-0000F8030000}"/>
    <cellStyle name="Percent [2] 2" xfId="136" xr:uid="{00000000-0005-0000-0000-0000F9030000}"/>
    <cellStyle name="Percent [2] 2 2" xfId="260" xr:uid="{00000000-0005-0000-0000-0000FA030000}"/>
    <cellStyle name="Percent [2] 3" xfId="137" xr:uid="{00000000-0005-0000-0000-0000FB030000}"/>
    <cellStyle name="Percent [2] 3 2" xfId="261" xr:uid="{00000000-0005-0000-0000-0000FC030000}"/>
    <cellStyle name="Percent [2] 4" xfId="262" xr:uid="{00000000-0005-0000-0000-0000FD030000}"/>
    <cellStyle name="Percent 10" xfId="157" xr:uid="{00000000-0005-0000-0000-0000FE030000}"/>
    <cellStyle name="Percent 100" xfId="419" xr:uid="{00000000-0005-0000-0000-0000FF030000}"/>
    <cellStyle name="Percent 101" xfId="415" xr:uid="{00000000-0005-0000-0000-000000040000}"/>
    <cellStyle name="Percent 102" xfId="418" xr:uid="{00000000-0005-0000-0000-000001040000}"/>
    <cellStyle name="Percent 103" xfId="426" xr:uid="{00000000-0005-0000-0000-000002040000}"/>
    <cellStyle name="Percent 104" xfId="427" xr:uid="{00000000-0005-0000-0000-000003040000}"/>
    <cellStyle name="Percent 105" xfId="429" xr:uid="{00000000-0005-0000-0000-000004040000}"/>
    <cellStyle name="Percent 106" xfId="436" xr:uid="{00000000-0005-0000-0000-000005040000}"/>
    <cellStyle name="Percent 107" xfId="442" xr:uid="{00000000-0005-0000-0000-000006040000}"/>
    <cellStyle name="Percent 108" xfId="438" xr:uid="{00000000-0005-0000-0000-000007040000}"/>
    <cellStyle name="Percent 109" xfId="439" xr:uid="{00000000-0005-0000-0000-000008040000}"/>
    <cellStyle name="Percent 11" xfId="159" xr:uid="{00000000-0005-0000-0000-000009040000}"/>
    <cellStyle name="Percent 110" xfId="443" xr:uid="{00000000-0005-0000-0000-00000A040000}"/>
    <cellStyle name="Percent 111" xfId="445" xr:uid="{00000000-0005-0000-0000-00000B040000}"/>
    <cellStyle name="Percent 112" xfId="453" xr:uid="{00000000-0005-0000-0000-00000C040000}"/>
    <cellStyle name="Percent 113" xfId="455" xr:uid="{00000000-0005-0000-0000-00000D040000}"/>
    <cellStyle name="Percent 114" xfId="456" xr:uid="{00000000-0005-0000-0000-00000E040000}"/>
    <cellStyle name="Percent 115" xfId="451" xr:uid="{00000000-0005-0000-0000-00000F040000}"/>
    <cellStyle name="Percent 116" xfId="457" xr:uid="{00000000-0005-0000-0000-000010040000}"/>
    <cellStyle name="Percent 117" xfId="458" xr:uid="{00000000-0005-0000-0000-000011040000}"/>
    <cellStyle name="Percent 118" xfId="493" xr:uid="{00000000-0005-0000-0000-000012040000}"/>
    <cellStyle name="Percent 119" xfId="495" xr:uid="{00000000-0005-0000-0000-000013040000}"/>
    <cellStyle name="Percent 12" xfId="160" xr:uid="{00000000-0005-0000-0000-000014040000}"/>
    <cellStyle name="Percent 120" xfId="497" xr:uid="{00000000-0005-0000-0000-000015040000}"/>
    <cellStyle name="Percent 121" xfId="499" xr:uid="{00000000-0005-0000-0000-000016040000}"/>
    <cellStyle name="Percent 122" xfId="501" xr:uid="{00000000-0005-0000-0000-000017040000}"/>
    <cellStyle name="Percent 123" xfId="503" xr:uid="{00000000-0005-0000-0000-000018040000}"/>
    <cellStyle name="Percent 124" xfId="505" xr:uid="{00000000-0005-0000-0000-000019040000}"/>
    <cellStyle name="Percent 124 2" xfId="723" xr:uid="{00000000-0005-0000-0000-00001A040000}"/>
    <cellStyle name="Percent 125" xfId="506" xr:uid="{00000000-0005-0000-0000-00001B040000}"/>
    <cellStyle name="Percent 125 2" xfId="900" xr:uid="{00000000-0005-0000-0000-00001C040000}"/>
    <cellStyle name="Percent 126" xfId="512" xr:uid="{00000000-0005-0000-0000-00001D040000}"/>
    <cellStyle name="Percent 126 2" xfId="972" xr:uid="{00000000-0005-0000-0000-00001E040000}"/>
    <cellStyle name="Percent 127" xfId="508" xr:uid="{00000000-0005-0000-0000-00001F040000}"/>
    <cellStyle name="Percent 127 2" xfId="976" xr:uid="{00000000-0005-0000-0000-000020040000}"/>
    <cellStyle name="Percent 128" xfId="998" xr:uid="{00000000-0005-0000-0000-000021040000}"/>
    <cellStyle name="Percent 129" xfId="1011" xr:uid="{00000000-0005-0000-0000-000022040000}"/>
    <cellStyle name="Percent 13" xfId="161" xr:uid="{00000000-0005-0000-0000-000023040000}"/>
    <cellStyle name="Percent 130" xfId="996" xr:uid="{00000000-0005-0000-0000-000024040000}"/>
    <cellStyle name="Percent 131" xfId="979" xr:uid="{00000000-0005-0000-0000-000025040000}"/>
    <cellStyle name="Percent 132" xfId="994" xr:uid="{00000000-0005-0000-0000-000026040000}"/>
    <cellStyle name="Percent 133" xfId="999" xr:uid="{00000000-0005-0000-0000-000027040000}"/>
    <cellStyle name="Percent 134" xfId="990" xr:uid="{00000000-0005-0000-0000-000028040000}"/>
    <cellStyle name="Percent 135" xfId="1013" xr:uid="{00000000-0005-0000-0000-000029040000}"/>
    <cellStyle name="Percent 136" xfId="986" xr:uid="{00000000-0005-0000-0000-00002A040000}"/>
    <cellStyle name="Percent 137" xfId="1014" xr:uid="{00000000-0005-0000-0000-00002B040000}"/>
    <cellStyle name="Percent 138" xfId="1015" xr:uid="{00000000-0005-0000-0000-00002C040000}"/>
    <cellStyle name="Percent 139" xfId="1016" xr:uid="{00000000-0005-0000-0000-00002D040000}"/>
    <cellStyle name="Percent 14" xfId="162" xr:uid="{00000000-0005-0000-0000-00002E040000}"/>
    <cellStyle name="Percent 140" xfId="1017" xr:uid="{00000000-0005-0000-0000-00002F040000}"/>
    <cellStyle name="Percent 141" xfId="1018" xr:uid="{00000000-0005-0000-0000-000030040000}"/>
    <cellStyle name="Percent 142" xfId="1019" xr:uid="{00000000-0005-0000-0000-000031040000}"/>
    <cellStyle name="Percent 143" xfId="1020" xr:uid="{00000000-0005-0000-0000-000032040000}"/>
    <cellStyle name="Percent 144" xfId="1021" xr:uid="{00000000-0005-0000-0000-000033040000}"/>
    <cellStyle name="Percent 145" xfId="1022" xr:uid="{00000000-0005-0000-0000-000034040000}"/>
    <cellStyle name="Percent 146" xfId="1025" xr:uid="{00000000-0005-0000-0000-000035040000}"/>
    <cellStyle name="Percent 147" xfId="1027" xr:uid="{00000000-0005-0000-0000-000036040000}"/>
    <cellStyle name="Percent 148" xfId="1029" xr:uid="{00000000-0005-0000-0000-000037040000}"/>
    <cellStyle name="Percent 149" xfId="1031" xr:uid="{00000000-0005-0000-0000-000038040000}"/>
    <cellStyle name="Percent 15" xfId="163" xr:uid="{00000000-0005-0000-0000-000039040000}"/>
    <cellStyle name="Percent 150" xfId="1032" xr:uid="{00000000-0005-0000-0000-00003A040000}"/>
    <cellStyle name="Percent 151" xfId="1033" xr:uid="{00000000-0005-0000-0000-00003B040000}"/>
    <cellStyle name="Percent 152" xfId="1034" xr:uid="{00000000-0005-0000-0000-00003C040000}"/>
    <cellStyle name="Percent 153" xfId="1035" xr:uid="{00000000-0005-0000-0000-00003D040000}"/>
    <cellStyle name="Percent 154" xfId="1038" xr:uid="{00000000-0005-0000-0000-00003E040000}"/>
    <cellStyle name="Percent 155" xfId="1041" xr:uid="{00000000-0005-0000-0000-00003F040000}"/>
    <cellStyle name="Percent 156" xfId="1039" xr:uid="{00000000-0005-0000-0000-000040040000}"/>
    <cellStyle name="Percent 157" xfId="1040" xr:uid="{00000000-0005-0000-0000-000041040000}"/>
    <cellStyle name="Percent 158" xfId="1058" xr:uid="{00000000-0005-0000-0000-000042040000}"/>
    <cellStyle name="Percent 159" xfId="1056" xr:uid="{00000000-0005-0000-0000-000043040000}"/>
    <cellStyle name="Percent 16" xfId="164" xr:uid="{00000000-0005-0000-0000-000044040000}"/>
    <cellStyle name="Percent 160" xfId="1057" xr:uid="{00000000-0005-0000-0000-000045040000}"/>
    <cellStyle name="Percent 161" xfId="1073" xr:uid="{00000000-0005-0000-0000-000046040000}"/>
    <cellStyle name="Percent 162" xfId="1074" xr:uid="{00000000-0005-0000-0000-000047040000}"/>
    <cellStyle name="Percent 163" xfId="1075" xr:uid="{00000000-0005-0000-0000-000048040000}"/>
    <cellStyle name="Percent 164" xfId="1076" xr:uid="{00000000-0005-0000-0000-000049040000}"/>
    <cellStyle name="Percent 165" xfId="1077" xr:uid="{00000000-0005-0000-0000-00004A040000}"/>
    <cellStyle name="Percent 166" xfId="1080" xr:uid="{00000000-0005-0000-0000-00004B040000}"/>
    <cellStyle name="Percent 167" xfId="1078" xr:uid="{00000000-0005-0000-0000-00004C040000}"/>
    <cellStyle name="Percent 168" xfId="1079" xr:uid="{00000000-0005-0000-0000-00004D040000}"/>
    <cellStyle name="Percent 169" xfId="1111" xr:uid="{00000000-0005-0000-0000-00004E040000}"/>
    <cellStyle name="Percent 17" xfId="165" xr:uid="{00000000-0005-0000-0000-00004F040000}"/>
    <cellStyle name="Percent 170" xfId="1113" xr:uid="{00000000-0005-0000-0000-000050040000}"/>
    <cellStyle name="Percent 171" xfId="1114" xr:uid="{00000000-0005-0000-0000-000051040000}"/>
    <cellStyle name="Percent 172" xfId="1093" xr:uid="{00000000-0005-0000-0000-000052040000}"/>
    <cellStyle name="Percent 173" xfId="1110" xr:uid="{00000000-0005-0000-0000-000053040000}"/>
    <cellStyle name="Percent 174" xfId="1115" xr:uid="{00000000-0005-0000-0000-000054040000}"/>
    <cellStyle name="Percent 175" xfId="1112" xr:uid="{00000000-0005-0000-0000-000055040000}"/>
    <cellStyle name="Percent 176" xfId="1116" xr:uid="{00000000-0005-0000-0000-000056040000}"/>
    <cellStyle name="Percent 177" xfId="1117" xr:uid="{00000000-0005-0000-0000-000057040000}"/>
    <cellStyle name="Percent 178" xfId="1118" xr:uid="{00000000-0005-0000-0000-000058040000}"/>
    <cellStyle name="Percent 179" xfId="1119" xr:uid="{00000000-0005-0000-0000-000059040000}"/>
    <cellStyle name="Percent 18" xfId="166" xr:uid="{00000000-0005-0000-0000-00005A040000}"/>
    <cellStyle name="Percent 180" xfId="1120" xr:uid="{00000000-0005-0000-0000-00005B040000}"/>
    <cellStyle name="Percent 181" xfId="1121" xr:uid="{00000000-0005-0000-0000-00005C040000}"/>
    <cellStyle name="Percent 182" xfId="1122" xr:uid="{00000000-0005-0000-0000-00005D040000}"/>
    <cellStyle name="Percent 183" xfId="1123" xr:uid="{00000000-0005-0000-0000-00005E040000}"/>
    <cellStyle name="Percent 184" xfId="1124" xr:uid="{00000000-0005-0000-0000-00005F040000}"/>
    <cellStyle name="Percent 185" xfId="513" xr:uid="{00000000-0005-0000-0000-000060040000}"/>
    <cellStyle name="Percent 186" xfId="717" xr:uid="{00000000-0005-0000-0000-000061040000}"/>
    <cellStyle name="Percent 187" xfId="1127" xr:uid="{00000000-0005-0000-0000-000062040000}"/>
    <cellStyle name="Percent 188" xfId="1125" xr:uid="{00000000-0005-0000-0000-000063040000}"/>
    <cellStyle name="Percent 189" xfId="716" xr:uid="{00000000-0005-0000-0000-000064040000}"/>
    <cellStyle name="Percent 19" xfId="167" xr:uid="{00000000-0005-0000-0000-000065040000}"/>
    <cellStyle name="Percent 190" xfId="1126" xr:uid="{00000000-0005-0000-0000-000066040000}"/>
    <cellStyle name="Percent 191" xfId="1132" xr:uid="{00000000-0005-0000-0000-000067040000}"/>
    <cellStyle name="Percent 192" xfId="1136" xr:uid="{00000000-0005-0000-0000-000068040000}"/>
    <cellStyle name="Percent 193" xfId="1138" xr:uid="{00000000-0005-0000-0000-000069040000}"/>
    <cellStyle name="Percent 194" xfId="1139" xr:uid="{00000000-0005-0000-0000-00006A040000}"/>
    <cellStyle name="Percent 195" xfId="1140" xr:uid="{00000000-0005-0000-0000-00006B040000}"/>
    <cellStyle name="Percent 196" xfId="1141" xr:uid="{00000000-0005-0000-0000-00006C040000}"/>
    <cellStyle name="Percent 197" xfId="1148" xr:uid="{00000000-0005-0000-0000-00006D040000}"/>
    <cellStyle name="Percent 198" xfId="1144" xr:uid="{00000000-0005-0000-0000-00006E040000}"/>
    <cellStyle name="Percent 199" xfId="1146" xr:uid="{00000000-0005-0000-0000-00006F040000}"/>
    <cellStyle name="Percent 2" xfId="138" xr:uid="{00000000-0005-0000-0000-000070040000}"/>
    <cellStyle name="Percent 2 2" xfId="139" xr:uid="{00000000-0005-0000-0000-000071040000}"/>
    <cellStyle name="Percent 2 2 2" xfId="263" xr:uid="{00000000-0005-0000-0000-000072040000}"/>
    <cellStyle name="Percent 2 3" xfId="140" xr:uid="{00000000-0005-0000-0000-000073040000}"/>
    <cellStyle name="Percent 2 3 2" xfId="264" xr:uid="{00000000-0005-0000-0000-000074040000}"/>
    <cellStyle name="Percent 2 4" xfId="265" xr:uid="{00000000-0005-0000-0000-000075040000}"/>
    <cellStyle name="Percent 20" xfId="168" xr:uid="{00000000-0005-0000-0000-000076040000}"/>
    <cellStyle name="Percent 200" xfId="1152" xr:uid="{00000000-0005-0000-0000-000077040000}"/>
    <cellStyle name="Percent 201" xfId="1147" xr:uid="{00000000-0005-0000-0000-000078040000}"/>
    <cellStyle name="Percent 202" xfId="1156" xr:uid="{00000000-0005-0000-0000-000079040000}"/>
    <cellStyle name="Percent 203" xfId="1158" xr:uid="{00000000-0005-0000-0000-00007A040000}"/>
    <cellStyle name="Percent 204" xfId="1160" xr:uid="{00000000-0005-0000-0000-00007B040000}"/>
    <cellStyle name="Percent 205" xfId="1161" xr:uid="{00000000-0005-0000-0000-00007C040000}"/>
    <cellStyle name="Percent 206" xfId="1182" xr:uid="{00000000-0005-0000-0000-00007D040000}"/>
    <cellStyle name="Percent 207" xfId="1177" xr:uid="{00000000-0005-0000-0000-00007E040000}"/>
    <cellStyle name="Percent 208" xfId="1180" xr:uid="{00000000-0005-0000-0000-00007F040000}"/>
    <cellStyle name="Percent 209" xfId="1213" xr:uid="{00000000-0005-0000-0000-000080040000}"/>
    <cellStyle name="Percent 21" xfId="169" xr:uid="{00000000-0005-0000-0000-000081040000}"/>
    <cellStyle name="Percent 210" xfId="1197" xr:uid="{00000000-0005-0000-0000-000082040000}"/>
    <cellStyle name="Percent 211" xfId="1203" xr:uid="{00000000-0005-0000-0000-000083040000}"/>
    <cellStyle name="Percent 212" xfId="1200" xr:uid="{00000000-0005-0000-0000-000084040000}"/>
    <cellStyle name="Percent 213" xfId="1202" xr:uid="{00000000-0005-0000-0000-000085040000}"/>
    <cellStyle name="Percent 214" xfId="1201" xr:uid="{00000000-0005-0000-0000-000086040000}"/>
    <cellStyle name="Percent 215" xfId="1171" xr:uid="{00000000-0005-0000-0000-000087040000}"/>
    <cellStyle name="Percent 216" xfId="1186" xr:uid="{00000000-0005-0000-0000-000088040000}"/>
    <cellStyle name="Percent 217" xfId="1211" xr:uid="{00000000-0005-0000-0000-000089040000}"/>
    <cellStyle name="Percent 218" xfId="1166" xr:uid="{00000000-0005-0000-0000-00008A040000}"/>
    <cellStyle name="Percent 219" xfId="1215" xr:uid="{00000000-0005-0000-0000-00008B040000}"/>
    <cellStyle name="Percent 22" xfId="170" xr:uid="{00000000-0005-0000-0000-00008C040000}"/>
    <cellStyle name="Percent 220" xfId="1164" xr:uid="{00000000-0005-0000-0000-00008D040000}"/>
    <cellStyle name="Percent 221" xfId="1216" xr:uid="{00000000-0005-0000-0000-00008E040000}"/>
    <cellStyle name="Percent 222" xfId="1163" xr:uid="{00000000-0005-0000-0000-00008F040000}"/>
    <cellStyle name="Percent 223" xfId="1192" xr:uid="{00000000-0005-0000-0000-000090040000}"/>
    <cellStyle name="Percent 224" xfId="1175" xr:uid="{00000000-0005-0000-0000-000091040000}"/>
    <cellStyle name="Percent 225" xfId="1193" xr:uid="{00000000-0005-0000-0000-000092040000}"/>
    <cellStyle name="Percent 226" xfId="1174" xr:uid="{00000000-0005-0000-0000-000093040000}"/>
    <cellStyle name="Percent 227" xfId="1195" xr:uid="{00000000-0005-0000-0000-000094040000}"/>
    <cellStyle name="Percent 228" xfId="1205" xr:uid="{00000000-0005-0000-0000-000095040000}"/>
    <cellStyle name="Percent 229" xfId="1218" xr:uid="{00000000-0005-0000-0000-000096040000}"/>
    <cellStyle name="Percent 23" xfId="171" xr:uid="{00000000-0005-0000-0000-000097040000}"/>
    <cellStyle name="Percent 230" xfId="1145" xr:uid="{00000000-0005-0000-0000-000098040000}"/>
    <cellStyle name="Percent 231" xfId="1217" xr:uid="{00000000-0005-0000-0000-000099040000}"/>
    <cellStyle name="Percent 232" xfId="1162" xr:uid="{00000000-0005-0000-0000-00009A040000}"/>
    <cellStyle name="Percent 233" xfId="1194" xr:uid="{00000000-0005-0000-0000-00009B040000}"/>
    <cellStyle name="Percent 234" xfId="1173" xr:uid="{00000000-0005-0000-0000-00009C040000}"/>
    <cellStyle name="Percent 235" xfId="1220" xr:uid="{00000000-0005-0000-0000-00009D040000}"/>
    <cellStyle name="Percent 236" xfId="1222" xr:uid="{00000000-0005-0000-0000-00009E040000}"/>
    <cellStyle name="Percent 237" xfId="1221" xr:uid="{00000000-0005-0000-0000-00009F040000}"/>
    <cellStyle name="Percent 238" xfId="1235" xr:uid="{00000000-0005-0000-0000-0000A0040000}"/>
    <cellStyle name="Percent 239" xfId="1240" xr:uid="{00000000-0005-0000-0000-0000A1040000}"/>
    <cellStyle name="Percent 24" xfId="173" xr:uid="{00000000-0005-0000-0000-0000A2040000}"/>
    <cellStyle name="Percent 240" xfId="1241" xr:uid="{00000000-0005-0000-0000-0000A3040000}"/>
    <cellStyle name="Percent 241" xfId="1242" xr:uid="{00000000-0005-0000-0000-0000A4040000}"/>
    <cellStyle name="Percent 242" xfId="1243" xr:uid="{00000000-0005-0000-0000-0000A5040000}"/>
    <cellStyle name="Percent 243" xfId="1246" xr:uid="{00000000-0005-0000-0000-0000A6040000}"/>
    <cellStyle name="Percent 244" xfId="1251" xr:uid="{00000000-0005-0000-0000-0000A7040000}"/>
    <cellStyle name="Percent 245" xfId="1253" xr:uid="{00000000-0005-0000-0000-0000A8040000}"/>
    <cellStyle name="Percent 246" xfId="1254" xr:uid="{00000000-0005-0000-0000-0000A9040000}"/>
    <cellStyle name="Percent 247" xfId="1255" xr:uid="{00000000-0005-0000-0000-0000AA040000}"/>
    <cellStyle name="Percent 248" xfId="1257" xr:uid="{00000000-0005-0000-0000-0000AB040000}"/>
    <cellStyle name="Percent 249" xfId="1259" xr:uid="{00000000-0005-0000-0000-0000AC040000}"/>
    <cellStyle name="Percent 25" xfId="174" xr:uid="{00000000-0005-0000-0000-0000AD040000}"/>
    <cellStyle name="Percent 250" xfId="1260" xr:uid="{00000000-0005-0000-0000-0000AE040000}"/>
    <cellStyle name="Percent 251" xfId="1262" xr:uid="{00000000-0005-0000-0000-0000AF040000}"/>
    <cellStyle name="Percent 252" xfId="1264" xr:uid="{00000000-0005-0000-0000-0000B0040000}"/>
    <cellStyle name="Percent 253" xfId="1266" xr:uid="{00000000-0005-0000-0000-0000B1040000}"/>
    <cellStyle name="Percent 254" xfId="1267" xr:uid="{00000000-0005-0000-0000-0000B2040000}"/>
    <cellStyle name="Percent 255" xfId="1269" xr:uid="{00000000-0005-0000-0000-0000B3040000}"/>
    <cellStyle name="Percent 256" xfId="1274" xr:uid="{00000000-0005-0000-0000-0000B4040000}"/>
    <cellStyle name="Percent 257" xfId="1271" xr:uid="{00000000-0005-0000-0000-0000B5040000}"/>
    <cellStyle name="Percent 258" xfId="1272" xr:uid="{00000000-0005-0000-0000-0000B6040000}"/>
    <cellStyle name="Percent 259" xfId="1278" xr:uid="{00000000-0005-0000-0000-0000B7040000}"/>
    <cellStyle name="Percent 26" xfId="175" xr:uid="{00000000-0005-0000-0000-0000B8040000}"/>
    <cellStyle name="Percent 260" xfId="1279" xr:uid="{00000000-0005-0000-0000-0000B9040000}"/>
    <cellStyle name="Percent 261" xfId="1282" xr:uid="{00000000-0005-0000-0000-0000BA040000}"/>
    <cellStyle name="Percent 262" xfId="1284" xr:uid="{00000000-0005-0000-0000-0000BB040000}"/>
    <cellStyle name="Percent 263" xfId="1285" xr:uid="{00000000-0005-0000-0000-0000BC040000}"/>
    <cellStyle name="Percent 264" xfId="1288" xr:uid="{00000000-0005-0000-0000-0000BD040000}"/>
    <cellStyle name="Percent 265" xfId="1292" xr:uid="{00000000-0005-0000-0000-0000BE040000}"/>
    <cellStyle name="Percent 266" xfId="1294" xr:uid="{00000000-0005-0000-0000-0000BF040000}"/>
    <cellStyle name="Percent 267" xfId="1296" xr:uid="{00000000-0005-0000-0000-0000C0040000}"/>
    <cellStyle name="Percent 268" xfId="1298" xr:uid="{00000000-0005-0000-0000-0000C1040000}"/>
    <cellStyle name="Percent 269" xfId="1300" xr:uid="{00000000-0005-0000-0000-0000C2040000}"/>
    <cellStyle name="Percent 27" xfId="176" xr:uid="{00000000-0005-0000-0000-0000C3040000}"/>
    <cellStyle name="Percent 270" xfId="1301" xr:uid="{00000000-0005-0000-0000-0000C4040000}"/>
    <cellStyle name="Percent 271" xfId="1302" xr:uid="{00000000-0005-0000-0000-0000C5040000}"/>
    <cellStyle name="Percent 272" xfId="1303" xr:uid="{00000000-0005-0000-0000-0000C6040000}"/>
    <cellStyle name="Percent 273" xfId="1305" xr:uid="{00000000-0005-0000-0000-0000C7040000}"/>
    <cellStyle name="Percent 274" xfId="1309" xr:uid="{00000000-0005-0000-0000-0000C8040000}"/>
    <cellStyle name="Percent 275" xfId="1310" xr:uid="{00000000-0005-0000-0000-0000C9040000}"/>
    <cellStyle name="Percent 276" xfId="1311" xr:uid="{00000000-0005-0000-0000-0000CA040000}"/>
    <cellStyle name="Percent 277" xfId="1314" xr:uid="{00000000-0005-0000-0000-0000CB040000}"/>
    <cellStyle name="Percent 278" xfId="1318" xr:uid="{00000000-0005-0000-0000-0000CC040000}"/>
    <cellStyle name="Percent 279" xfId="1320" xr:uid="{00000000-0005-0000-0000-0000CD040000}"/>
    <cellStyle name="Percent 28" xfId="177" xr:uid="{00000000-0005-0000-0000-0000CE040000}"/>
    <cellStyle name="Percent 280" xfId="1322" xr:uid="{00000000-0005-0000-0000-0000CF040000}"/>
    <cellStyle name="Percent 281" xfId="1324" xr:uid="{00000000-0005-0000-0000-0000D0040000}"/>
    <cellStyle name="Percent 282" xfId="1326" xr:uid="{00000000-0005-0000-0000-0000D1040000}"/>
    <cellStyle name="Percent 283" xfId="1328" xr:uid="{00000000-0005-0000-0000-0000D2040000}"/>
    <cellStyle name="Percent 284" xfId="1330" xr:uid="{00000000-0005-0000-0000-0000D3040000}"/>
    <cellStyle name="Percent 285" xfId="1332" xr:uid="{00000000-0005-0000-0000-0000D4040000}"/>
    <cellStyle name="Percent 286" xfId="1334" xr:uid="{00000000-0005-0000-0000-0000D5040000}"/>
    <cellStyle name="Percent 287" xfId="1336" xr:uid="{00000000-0005-0000-0000-0000D6040000}"/>
    <cellStyle name="Percent 288" xfId="1338" xr:uid="{00000000-0005-0000-0000-0000D7040000}"/>
    <cellStyle name="Percent 289" xfId="1340" xr:uid="{00000000-0005-0000-0000-0000D8040000}"/>
    <cellStyle name="Percent 29" xfId="179" xr:uid="{00000000-0005-0000-0000-0000D9040000}"/>
    <cellStyle name="Percent 290" xfId="1342" xr:uid="{00000000-0005-0000-0000-0000DA040000}"/>
    <cellStyle name="Percent 291" xfId="1344" xr:uid="{00000000-0005-0000-0000-0000DB040000}"/>
    <cellStyle name="Percent 292" xfId="1346" xr:uid="{00000000-0005-0000-0000-0000DC040000}"/>
    <cellStyle name="Percent 293" xfId="1348" xr:uid="{00000000-0005-0000-0000-0000DD040000}"/>
    <cellStyle name="Percent 294" xfId="1350" xr:uid="{00000000-0005-0000-0000-0000DE040000}"/>
    <cellStyle name="Percent 295" xfId="1351" xr:uid="{00000000-0005-0000-0000-0000DF040000}"/>
    <cellStyle name="Percent 296" xfId="1352" xr:uid="{00000000-0005-0000-0000-0000E0040000}"/>
    <cellStyle name="Percent 297" xfId="1353" xr:uid="{00000000-0005-0000-0000-0000E1040000}"/>
    <cellStyle name="Percent 298" xfId="1356" xr:uid="{00000000-0005-0000-0000-0000E2040000}"/>
    <cellStyle name="Percent 299" xfId="1360" xr:uid="{00000000-0005-0000-0000-0000E3040000}"/>
    <cellStyle name="Percent 3" xfId="141" xr:uid="{00000000-0005-0000-0000-0000E4040000}"/>
    <cellStyle name="Percent 3 2" xfId="266" xr:uid="{00000000-0005-0000-0000-0000E5040000}"/>
    <cellStyle name="Percent 3 2 2" xfId="949" xr:uid="{00000000-0005-0000-0000-0000E6040000}"/>
    <cellStyle name="Percent 3 3" xfId="950" xr:uid="{00000000-0005-0000-0000-0000E7040000}"/>
    <cellStyle name="Percent 30" xfId="180" xr:uid="{00000000-0005-0000-0000-0000E8040000}"/>
    <cellStyle name="Percent 300" xfId="1362" xr:uid="{00000000-0005-0000-0000-0000E9040000}"/>
    <cellStyle name="Percent 301" xfId="1364" xr:uid="{00000000-0005-0000-0000-0000EA040000}"/>
    <cellStyle name="Percent 302" xfId="1366" xr:uid="{00000000-0005-0000-0000-0000EB040000}"/>
    <cellStyle name="Percent 303" xfId="1367" xr:uid="{00000000-0005-0000-0000-0000EC040000}"/>
    <cellStyle name="Percent 304" xfId="1368" xr:uid="{00000000-0005-0000-0000-0000ED040000}"/>
    <cellStyle name="Percent 305" xfId="1369" xr:uid="{00000000-0005-0000-0000-0000EE040000}"/>
    <cellStyle name="Percent 306" xfId="1373" xr:uid="{00000000-0005-0000-0000-00006D050000}"/>
    <cellStyle name="Percent 307" xfId="1377" xr:uid="{00000000-0005-0000-0000-00006F050000}"/>
    <cellStyle name="Percent 308" xfId="1378" xr:uid="{00000000-0005-0000-0000-000071050000}"/>
    <cellStyle name="Percent 309" xfId="1380" xr:uid="{00000000-0005-0000-0000-000073050000}"/>
    <cellStyle name="Percent 31" xfId="182" xr:uid="{00000000-0005-0000-0000-0000EF040000}"/>
    <cellStyle name="Percent 310" xfId="1381" xr:uid="{00000000-0005-0000-0000-000075050000}"/>
    <cellStyle name="Percent 32" xfId="185" xr:uid="{00000000-0005-0000-0000-0000F0040000}"/>
    <cellStyle name="Percent 33" xfId="187" xr:uid="{00000000-0005-0000-0000-0000F1040000}"/>
    <cellStyle name="Percent 34" xfId="188" xr:uid="{00000000-0005-0000-0000-0000F2040000}"/>
    <cellStyle name="Percent 35" xfId="191" xr:uid="{00000000-0005-0000-0000-0000F3040000}"/>
    <cellStyle name="Percent 36" xfId="192" xr:uid="{00000000-0005-0000-0000-0000F4040000}"/>
    <cellStyle name="Percent 37" xfId="274" xr:uid="{00000000-0005-0000-0000-0000F5040000}"/>
    <cellStyle name="Percent 38" xfId="276" xr:uid="{00000000-0005-0000-0000-0000F6040000}"/>
    <cellStyle name="Percent 39" xfId="278" xr:uid="{00000000-0005-0000-0000-0000F7040000}"/>
    <cellStyle name="Percent 4" xfId="142" xr:uid="{00000000-0005-0000-0000-0000F8040000}"/>
    <cellStyle name="Percent 4 2" xfId="267" xr:uid="{00000000-0005-0000-0000-0000F9040000}"/>
    <cellStyle name="Percent 4 2 2" xfId="951" xr:uid="{00000000-0005-0000-0000-0000FA040000}"/>
    <cellStyle name="Percent 4 3" xfId="952" xr:uid="{00000000-0005-0000-0000-0000FB040000}"/>
    <cellStyle name="Percent 4 3 2" xfId="953" xr:uid="{00000000-0005-0000-0000-0000FC040000}"/>
    <cellStyle name="Percent 4 4" xfId="954" xr:uid="{00000000-0005-0000-0000-0000FD040000}"/>
    <cellStyle name="Percent 40" xfId="279" xr:uid="{00000000-0005-0000-0000-0000FE040000}"/>
    <cellStyle name="Percent 41" xfId="26" xr:uid="{00000000-0005-0000-0000-0000FF040000}"/>
    <cellStyle name="Percent 42" xfId="172" xr:uid="{00000000-0005-0000-0000-000000050000}"/>
    <cellStyle name="Percent 43" xfId="287" xr:uid="{00000000-0005-0000-0000-000001050000}"/>
    <cellStyle name="Percent 44" xfId="285" xr:uid="{00000000-0005-0000-0000-000002050000}"/>
    <cellStyle name="Percent 45" xfId="286" xr:uid="{00000000-0005-0000-0000-000003050000}"/>
    <cellStyle name="Percent 46" xfId="293" xr:uid="{00000000-0005-0000-0000-000004050000}"/>
    <cellStyle name="Percent 47" xfId="290" xr:uid="{00000000-0005-0000-0000-000005050000}"/>
    <cellStyle name="Percent 48" xfId="297" xr:uid="{00000000-0005-0000-0000-000006050000}"/>
    <cellStyle name="Percent 49" xfId="299" xr:uid="{00000000-0005-0000-0000-000007050000}"/>
    <cellStyle name="Percent 5" xfId="143" xr:uid="{00000000-0005-0000-0000-000008050000}"/>
    <cellStyle name="Percent 5 2" xfId="268" xr:uid="{00000000-0005-0000-0000-000009050000}"/>
    <cellStyle name="Percent 50" xfId="301" xr:uid="{00000000-0005-0000-0000-00000A050000}"/>
    <cellStyle name="Percent 51" xfId="302" xr:uid="{00000000-0005-0000-0000-00000B050000}"/>
    <cellStyle name="Percent 52" xfId="307" xr:uid="{00000000-0005-0000-0000-00000C050000}"/>
    <cellStyle name="Percent 53" xfId="305" xr:uid="{00000000-0005-0000-0000-00000D050000}"/>
    <cellStyle name="Percent 54" xfId="306" xr:uid="{00000000-0005-0000-0000-00000E050000}"/>
    <cellStyle name="Percent 55" xfId="313" xr:uid="{00000000-0005-0000-0000-00000F050000}"/>
    <cellStyle name="Percent 56" xfId="320" xr:uid="{00000000-0005-0000-0000-000010050000}"/>
    <cellStyle name="Percent 57" xfId="315" xr:uid="{00000000-0005-0000-0000-000011050000}"/>
    <cellStyle name="Percent 58" xfId="318" xr:uid="{00000000-0005-0000-0000-000012050000}"/>
    <cellStyle name="Percent 59" xfId="321" xr:uid="{00000000-0005-0000-0000-000013050000}"/>
    <cellStyle name="Percent 6" xfId="144" xr:uid="{00000000-0005-0000-0000-000014050000}"/>
    <cellStyle name="Percent 6 2" xfId="269" xr:uid="{00000000-0005-0000-0000-000015050000}"/>
    <cellStyle name="Percent 60" xfId="323" xr:uid="{00000000-0005-0000-0000-000016050000}"/>
    <cellStyle name="Percent 61" xfId="333" xr:uid="{00000000-0005-0000-0000-000017050000}"/>
    <cellStyle name="Percent 62" xfId="341" xr:uid="{00000000-0005-0000-0000-000018050000}"/>
    <cellStyle name="Percent 63" xfId="334" xr:uid="{00000000-0005-0000-0000-000019050000}"/>
    <cellStyle name="Percent 64" xfId="344" xr:uid="{00000000-0005-0000-0000-00001A050000}"/>
    <cellStyle name="Percent 65" xfId="330" xr:uid="{00000000-0005-0000-0000-00001B050000}"/>
    <cellStyle name="Percent 66" xfId="336" xr:uid="{00000000-0005-0000-0000-00001C050000}"/>
    <cellStyle name="Percent 67" xfId="329" xr:uid="{00000000-0005-0000-0000-00001D050000}"/>
    <cellStyle name="Percent 68" xfId="346" xr:uid="{00000000-0005-0000-0000-00001E050000}"/>
    <cellStyle name="Percent 69" xfId="331" xr:uid="{00000000-0005-0000-0000-00001F050000}"/>
    <cellStyle name="Percent 7" xfId="145" xr:uid="{00000000-0005-0000-0000-000020050000}"/>
    <cellStyle name="Percent 7 2" xfId="270" xr:uid="{00000000-0005-0000-0000-000021050000}"/>
    <cellStyle name="Percent 70" xfId="357" xr:uid="{00000000-0005-0000-0000-000022050000}"/>
    <cellStyle name="Percent 71" xfId="352" xr:uid="{00000000-0005-0000-0000-000023050000}"/>
    <cellStyle name="Percent 72" xfId="351" xr:uid="{00000000-0005-0000-0000-000024050000}"/>
    <cellStyle name="Percent 73" xfId="348" xr:uid="{00000000-0005-0000-0000-000025050000}"/>
    <cellStyle name="Percent 74" xfId="359" xr:uid="{00000000-0005-0000-0000-000026050000}"/>
    <cellStyle name="Percent 75" xfId="360" xr:uid="{00000000-0005-0000-0000-000027050000}"/>
    <cellStyle name="Percent 76" xfId="362" xr:uid="{00000000-0005-0000-0000-000028050000}"/>
    <cellStyle name="Percent 77" xfId="364" xr:uid="{00000000-0005-0000-0000-000029050000}"/>
    <cellStyle name="Percent 78" xfId="366" xr:uid="{00000000-0005-0000-0000-00002A050000}"/>
    <cellStyle name="Percent 79" xfId="368" xr:uid="{00000000-0005-0000-0000-00002B050000}"/>
    <cellStyle name="Percent 8" xfId="146" xr:uid="{00000000-0005-0000-0000-00002C050000}"/>
    <cellStyle name="Percent 8 2" xfId="271" xr:uid="{00000000-0005-0000-0000-00002D050000}"/>
    <cellStyle name="Percent 80" xfId="370" xr:uid="{00000000-0005-0000-0000-00002E050000}"/>
    <cellStyle name="Percent 81" xfId="372" xr:uid="{00000000-0005-0000-0000-00002F050000}"/>
    <cellStyle name="Percent 82" xfId="374" xr:uid="{00000000-0005-0000-0000-000030050000}"/>
    <cellStyle name="Percent 83" xfId="383" xr:uid="{00000000-0005-0000-0000-000031050000}"/>
    <cellStyle name="Percent 84" xfId="382" xr:uid="{00000000-0005-0000-0000-000032050000}"/>
    <cellStyle name="Percent 85" xfId="378" xr:uid="{00000000-0005-0000-0000-000033050000}"/>
    <cellStyle name="Percent 86" xfId="386" xr:uid="{00000000-0005-0000-0000-000034050000}"/>
    <cellStyle name="Percent 87" xfId="384" xr:uid="{00000000-0005-0000-0000-000035050000}"/>
    <cellStyle name="Percent 88" xfId="380" xr:uid="{00000000-0005-0000-0000-000036050000}"/>
    <cellStyle name="Percent 89" xfId="379" xr:uid="{00000000-0005-0000-0000-000037050000}"/>
    <cellStyle name="Percent 9" xfId="154" xr:uid="{00000000-0005-0000-0000-000038050000}"/>
    <cellStyle name="Percent 9 2" xfId="571" xr:uid="{00000000-0005-0000-0000-000039050000}"/>
    <cellStyle name="Percent 9 2 2" xfId="667" xr:uid="{00000000-0005-0000-0000-00003A050000}"/>
    <cellStyle name="Percent 9 3" xfId="625" xr:uid="{00000000-0005-0000-0000-00003B050000}"/>
    <cellStyle name="Percent 9 4" xfId="528" xr:uid="{00000000-0005-0000-0000-00003C050000}"/>
    <cellStyle name="Percent 90" xfId="387" xr:uid="{00000000-0005-0000-0000-00003D050000}"/>
    <cellStyle name="Percent 91" xfId="396" xr:uid="{00000000-0005-0000-0000-00003E050000}"/>
    <cellStyle name="Percent 92" xfId="400" xr:uid="{00000000-0005-0000-0000-00003F050000}"/>
    <cellStyle name="Percent 93" xfId="398" xr:uid="{00000000-0005-0000-0000-000040050000}"/>
    <cellStyle name="Percent 94" xfId="402" xr:uid="{00000000-0005-0000-0000-000041050000}"/>
    <cellStyle name="Percent 95" xfId="404" xr:uid="{00000000-0005-0000-0000-000042050000}"/>
    <cellStyle name="Percent 96" xfId="405" xr:uid="{00000000-0005-0000-0000-000043050000}"/>
    <cellStyle name="Percent 97" xfId="409" xr:uid="{00000000-0005-0000-0000-000044050000}"/>
    <cellStyle name="Percent 98" xfId="408" xr:uid="{00000000-0005-0000-0000-000045050000}"/>
    <cellStyle name="Percent 99" xfId="414" xr:uid="{00000000-0005-0000-0000-000046050000}"/>
    <cellStyle name="Standard_BS14" xfId="956" xr:uid="{00000000-0005-0000-0000-000047050000}"/>
    <cellStyle name="Style 1" xfId="957" xr:uid="{00000000-0005-0000-0000-000048050000}"/>
    <cellStyle name="Style 1 2" xfId="958" xr:uid="{00000000-0005-0000-0000-000049050000}"/>
    <cellStyle name="Title 2" xfId="959" xr:uid="{00000000-0005-0000-0000-00004A050000}"/>
    <cellStyle name="Title 3" xfId="960" xr:uid="{00000000-0005-0000-0000-00004B050000}"/>
    <cellStyle name="Title 4" xfId="961" xr:uid="{00000000-0005-0000-0000-00004C050000}"/>
    <cellStyle name="Title 5" xfId="510" xr:uid="{00000000-0005-0000-0000-00004D050000}"/>
    <cellStyle name="Total" xfId="472" builtinId="25" customBuiltin="1"/>
    <cellStyle name="Total 2" xfId="962" xr:uid="{00000000-0005-0000-0000-00004F050000}"/>
    <cellStyle name="Total 3" xfId="963" xr:uid="{00000000-0005-0000-0000-000050050000}"/>
    <cellStyle name="Total 4" xfId="964" xr:uid="{00000000-0005-0000-0000-000051050000}"/>
    <cellStyle name="Warning Text" xfId="470" builtinId="11" customBuiltin="1"/>
    <cellStyle name="Warning Text 2" xfId="965" xr:uid="{00000000-0005-0000-0000-000053050000}"/>
    <cellStyle name="Warning Text 3" xfId="966" xr:uid="{00000000-0005-0000-0000-000054050000}"/>
    <cellStyle name="Warning Text 4" xfId="967" xr:uid="{00000000-0005-0000-0000-000055050000}"/>
    <cellStyle name="常规 2" xfId="968" xr:uid="{00000000-0005-0000-0000-000056050000}"/>
    <cellStyle name="常规 2 2" xfId="969" xr:uid="{00000000-0005-0000-0000-000057050000}"/>
    <cellStyle name="常规 3" xfId="970" xr:uid="{00000000-0005-0000-0000-000058050000}"/>
    <cellStyle name="常规_Sheet1" xfId="971" xr:uid="{00000000-0005-0000-0000-000059050000}"/>
  </cellStyles>
  <dxfs count="0"/>
  <tableStyles count="0" defaultTableStyle="TableStyleMedium2" defaultPivotStyle="PivotStyleLight16"/>
  <colors>
    <mruColors>
      <color rgb="FFB4A9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53"/>
  <sheetViews>
    <sheetView workbookViewId="0">
      <pane ySplit="1" topLeftCell="A2" activePane="bottomLeft" state="frozen"/>
      <selection pane="bottomLeft" activeCell="F87" sqref="F87"/>
    </sheetView>
  </sheetViews>
  <sheetFormatPr defaultRowHeight="15"/>
  <cols>
    <col min="1" max="3" width="14.28515625" style="220" customWidth="1"/>
    <col min="4" max="4" width="16.140625" style="220" customWidth="1"/>
    <col min="5" max="5" width="21.42578125" style="220" customWidth="1"/>
    <col min="6" max="6" width="44.85546875" style="341" customWidth="1"/>
    <col min="7" max="7" width="7.85546875" style="220" customWidth="1"/>
    <col min="8" max="8" width="11.5703125" style="220" customWidth="1"/>
    <col min="9" max="9" width="14.7109375" style="221" customWidth="1"/>
    <col min="10" max="10" width="35.5703125" customWidth="1"/>
  </cols>
  <sheetData>
    <row r="1" spans="1:10">
      <c r="A1" s="222" t="s">
        <v>0</v>
      </c>
      <c r="B1" s="222" t="s">
        <v>2636</v>
      </c>
      <c r="C1" s="222"/>
      <c r="D1" s="222" t="s">
        <v>1</v>
      </c>
      <c r="E1" s="222" t="s">
        <v>3</v>
      </c>
      <c r="F1" s="338" t="s">
        <v>4</v>
      </c>
      <c r="G1" s="222" t="s">
        <v>5</v>
      </c>
      <c r="H1" s="222" t="s">
        <v>3667</v>
      </c>
      <c r="I1" s="223" t="s">
        <v>7</v>
      </c>
      <c r="J1" s="222" t="s">
        <v>2129</v>
      </c>
    </row>
    <row r="2" spans="1:10" s="203" customFormat="1" ht="12.75">
      <c r="A2" s="110">
        <v>42312</v>
      </c>
      <c r="B2" s="110" t="s">
        <v>2637</v>
      </c>
      <c r="C2" s="110"/>
      <c r="D2" s="93" t="s">
        <v>2638</v>
      </c>
      <c r="E2" s="93">
        <v>76629</v>
      </c>
      <c r="F2" s="125" t="s">
        <v>2639</v>
      </c>
      <c r="G2" s="93">
        <v>1</v>
      </c>
      <c r="H2" s="228"/>
      <c r="I2" s="228">
        <v>249.62</v>
      </c>
      <c r="J2" s="227"/>
    </row>
    <row r="3" spans="1:10" s="203" customFormat="1" ht="12.75">
      <c r="A3" s="110">
        <v>42312</v>
      </c>
      <c r="B3" s="110" t="s">
        <v>2637</v>
      </c>
      <c r="C3" s="110"/>
      <c r="D3" s="93" t="s">
        <v>2638</v>
      </c>
      <c r="E3" s="93" t="s">
        <v>377</v>
      </c>
      <c r="F3" s="125" t="s">
        <v>2640</v>
      </c>
      <c r="G3" s="93">
        <v>2</v>
      </c>
      <c r="H3" s="228"/>
      <c r="I3" s="228">
        <v>136</v>
      </c>
      <c r="J3" s="227"/>
    </row>
    <row r="4" spans="1:10" s="203" customFormat="1" ht="12.75">
      <c r="A4" s="110">
        <v>42312</v>
      </c>
      <c r="B4" s="110" t="s">
        <v>2637</v>
      </c>
      <c r="C4" s="110"/>
      <c r="D4" s="93" t="s">
        <v>2638</v>
      </c>
      <c r="E4" s="93" t="s">
        <v>53</v>
      </c>
      <c r="F4" s="125" t="s">
        <v>2640</v>
      </c>
      <c r="G4" s="93">
        <v>2</v>
      </c>
      <c r="H4" s="228"/>
      <c r="I4" s="228">
        <v>112.8</v>
      </c>
      <c r="J4" s="227"/>
    </row>
    <row r="5" spans="1:10" s="203" customFormat="1" ht="12.75">
      <c r="A5" s="110">
        <v>42312</v>
      </c>
      <c r="B5" s="110" t="s">
        <v>2637</v>
      </c>
      <c r="C5" s="110"/>
      <c r="D5" s="93" t="s">
        <v>2638</v>
      </c>
      <c r="E5" s="93" t="s">
        <v>94</v>
      </c>
      <c r="F5" s="125" t="s">
        <v>2641</v>
      </c>
      <c r="G5" s="93">
        <v>3</v>
      </c>
      <c r="H5" s="228"/>
      <c r="I5" s="228">
        <v>312</v>
      </c>
      <c r="J5" s="227"/>
    </row>
    <row r="6" spans="1:10" s="203" customFormat="1" ht="12.75">
      <c r="A6" s="110">
        <v>42312</v>
      </c>
      <c r="B6" s="110" t="s">
        <v>2637</v>
      </c>
      <c r="C6" s="110"/>
      <c r="D6" s="93" t="s">
        <v>2638</v>
      </c>
      <c r="E6" s="93" t="s">
        <v>2642</v>
      </c>
      <c r="F6" s="125" t="s">
        <v>204</v>
      </c>
      <c r="G6" s="93">
        <v>1</v>
      </c>
      <c r="H6" s="228"/>
      <c r="I6" s="228">
        <v>36.9</v>
      </c>
      <c r="J6" s="227"/>
    </row>
    <row r="7" spans="1:10" s="203" customFormat="1" ht="12.75">
      <c r="A7" s="110">
        <v>42312</v>
      </c>
      <c r="B7" s="110" t="s">
        <v>2637</v>
      </c>
      <c r="C7" s="110"/>
      <c r="D7" s="93" t="s">
        <v>2638</v>
      </c>
      <c r="E7" s="93" t="s">
        <v>2643</v>
      </c>
      <c r="F7" s="125" t="s">
        <v>945</v>
      </c>
      <c r="G7" s="93">
        <v>4</v>
      </c>
      <c r="H7" s="228"/>
      <c r="I7" s="228">
        <v>963.6</v>
      </c>
      <c r="J7" s="227"/>
    </row>
    <row r="8" spans="1:10" s="203" customFormat="1" ht="12.75">
      <c r="A8" s="110">
        <v>42312</v>
      </c>
      <c r="B8" s="110" t="s">
        <v>2637</v>
      </c>
      <c r="C8" s="110"/>
      <c r="D8" s="93" t="s">
        <v>2638</v>
      </c>
      <c r="E8" s="93" t="s">
        <v>2644</v>
      </c>
      <c r="F8" s="125" t="s">
        <v>2645</v>
      </c>
      <c r="G8" s="93">
        <v>2</v>
      </c>
      <c r="H8" s="228"/>
      <c r="I8" s="228">
        <v>1817.2</v>
      </c>
      <c r="J8" s="227"/>
    </row>
    <row r="9" spans="1:10" s="203" customFormat="1" ht="12.75">
      <c r="A9" s="110">
        <v>42312</v>
      </c>
      <c r="B9" s="110" t="s">
        <v>2637</v>
      </c>
      <c r="C9" s="110"/>
      <c r="D9" s="93" t="s">
        <v>2638</v>
      </c>
      <c r="E9" s="93" t="s">
        <v>2646</v>
      </c>
      <c r="F9" s="125" t="s">
        <v>2647</v>
      </c>
      <c r="G9" s="93">
        <v>2</v>
      </c>
      <c r="H9" s="228"/>
      <c r="I9" s="228">
        <v>4304</v>
      </c>
      <c r="J9" s="227"/>
    </row>
    <row r="10" spans="1:10" s="203" customFormat="1" ht="12.75">
      <c r="A10" s="110">
        <v>42312</v>
      </c>
      <c r="B10" s="110" t="s">
        <v>2637</v>
      </c>
      <c r="C10" s="110"/>
      <c r="D10" s="93" t="s">
        <v>2638</v>
      </c>
      <c r="E10" s="93">
        <v>86021</v>
      </c>
      <c r="F10" s="125" t="s">
        <v>2648</v>
      </c>
      <c r="G10" s="93">
        <v>2</v>
      </c>
      <c r="H10" s="228"/>
      <c r="I10" s="228">
        <v>99.66</v>
      </c>
      <c r="J10" s="227"/>
    </row>
    <row r="11" spans="1:10" s="203" customFormat="1" ht="12.75">
      <c r="A11" s="110">
        <v>42312</v>
      </c>
      <c r="B11" s="110" t="s">
        <v>2637</v>
      </c>
      <c r="C11" s="110"/>
      <c r="D11" s="93" t="s">
        <v>2638</v>
      </c>
      <c r="E11" s="93" t="s">
        <v>1223</v>
      </c>
      <c r="F11" s="125" t="s">
        <v>2649</v>
      </c>
      <c r="G11" s="93">
        <v>2</v>
      </c>
      <c r="H11" s="228"/>
      <c r="I11" s="228">
        <v>226.41</v>
      </c>
      <c r="J11" s="227"/>
    </row>
    <row r="12" spans="1:10" s="203" customFormat="1" ht="12.75">
      <c r="A12" s="110">
        <v>42312</v>
      </c>
      <c r="B12" s="110" t="s">
        <v>2637</v>
      </c>
      <c r="C12" s="110"/>
      <c r="D12" s="93" t="s">
        <v>2638</v>
      </c>
      <c r="E12" s="93">
        <v>138229</v>
      </c>
      <c r="F12" s="125" t="s">
        <v>2649</v>
      </c>
      <c r="G12" s="93">
        <v>1</v>
      </c>
      <c r="H12" s="228"/>
      <c r="I12" s="228">
        <v>202.17</v>
      </c>
      <c r="J12" s="227"/>
    </row>
    <row r="13" spans="1:10" s="203" customFormat="1" ht="12.75">
      <c r="A13" s="110">
        <v>42312</v>
      </c>
      <c r="B13" s="110" t="s">
        <v>2637</v>
      </c>
      <c r="C13" s="110"/>
      <c r="D13" s="93" t="s">
        <v>2638</v>
      </c>
      <c r="E13" s="93">
        <v>134541</v>
      </c>
      <c r="F13" s="125" t="s">
        <v>2650</v>
      </c>
      <c r="G13" s="93">
        <v>3</v>
      </c>
      <c r="H13" s="228"/>
      <c r="I13" s="228">
        <v>368</v>
      </c>
      <c r="J13" s="227"/>
    </row>
    <row r="14" spans="1:10" s="203" customFormat="1" ht="12.75">
      <c r="A14" s="110">
        <v>42312</v>
      </c>
      <c r="B14" s="110" t="s">
        <v>2637</v>
      </c>
      <c r="C14" s="110"/>
      <c r="D14" s="93" t="s">
        <v>2638</v>
      </c>
      <c r="E14" s="93">
        <v>116446</v>
      </c>
      <c r="F14" s="125" t="s">
        <v>181</v>
      </c>
      <c r="G14" s="93">
        <v>2</v>
      </c>
      <c r="H14" s="228"/>
      <c r="I14" s="228">
        <v>46.02</v>
      </c>
      <c r="J14" s="227"/>
    </row>
    <row r="15" spans="1:10" s="203" customFormat="1" ht="12.75">
      <c r="A15" s="110">
        <v>42312</v>
      </c>
      <c r="B15" s="110" t="s">
        <v>2637</v>
      </c>
      <c r="C15" s="110"/>
      <c r="D15" s="93" t="s">
        <v>2638</v>
      </c>
      <c r="E15" s="93" t="s">
        <v>1229</v>
      </c>
      <c r="F15" s="125" t="s">
        <v>2651</v>
      </c>
      <c r="G15" s="93">
        <v>2</v>
      </c>
      <c r="H15" s="228"/>
      <c r="I15" s="228">
        <v>1.36</v>
      </c>
      <c r="J15" s="227"/>
    </row>
    <row r="16" spans="1:10" s="203" customFormat="1" ht="12.75">
      <c r="A16" s="110">
        <v>42312</v>
      </c>
      <c r="B16" s="110" t="s">
        <v>2637</v>
      </c>
      <c r="C16" s="110"/>
      <c r="D16" s="93" t="s">
        <v>2638</v>
      </c>
      <c r="E16" s="93">
        <v>67809</v>
      </c>
      <c r="F16" s="125" t="s">
        <v>1943</v>
      </c>
      <c r="G16" s="93">
        <v>3</v>
      </c>
      <c r="H16" s="228"/>
      <c r="I16" s="228">
        <v>19.52</v>
      </c>
      <c r="J16" s="227"/>
    </row>
    <row r="17" spans="1:10" s="203" customFormat="1" ht="12.75">
      <c r="A17" s="110">
        <v>42312</v>
      </c>
      <c r="B17" s="110" t="s">
        <v>2637</v>
      </c>
      <c r="C17" s="110"/>
      <c r="D17" s="93" t="s">
        <v>2638</v>
      </c>
      <c r="E17" s="93">
        <v>166610</v>
      </c>
      <c r="F17" s="125" t="s">
        <v>2652</v>
      </c>
      <c r="G17" s="93">
        <v>1</v>
      </c>
      <c r="H17" s="228"/>
      <c r="I17" s="228">
        <v>1495.81</v>
      </c>
      <c r="J17" s="227"/>
    </row>
    <row r="18" spans="1:10" s="203" customFormat="1" ht="12.75">
      <c r="A18" s="110">
        <v>42312</v>
      </c>
      <c r="B18" s="110" t="s">
        <v>2637</v>
      </c>
      <c r="C18" s="110"/>
      <c r="D18" s="93" t="s">
        <v>2638</v>
      </c>
      <c r="E18" s="93" t="s">
        <v>2653</v>
      </c>
      <c r="F18" s="125" t="s">
        <v>16</v>
      </c>
      <c r="G18" s="93">
        <v>4</v>
      </c>
      <c r="H18" s="228"/>
      <c r="I18" s="228">
        <v>241.62</v>
      </c>
      <c r="J18" s="227"/>
    </row>
    <row r="19" spans="1:10" s="203" customFormat="1" ht="12.75">
      <c r="A19" s="110">
        <v>42312</v>
      </c>
      <c r="B19" s="110" t="s">
        <v>2637</v>
      </c>
      <c r="C19" s="110"/>
      <c r="D19" s="93" t="s">
        <v>2638</v>
      </c>
      <c r="E19" s="93" t="s">
        <v>1269</v>
      </c>
      <c r="F19" s="125" t="s">
        <v>204</v>
      </c>
      <c r="G19" s="93">
        <v>1</v>
      </c>
      <c r="H19" s="228"/>
      <c r="I19" s="228">
        <v>3.12</v>
      </c>
      <c r="J19" s="227"/>
    </row>
    <row r="20" spans="1:10" s="203" customFormat="1" ht="12.75">
      <c r="A20" s="110">
        <v>42312</v>
      </c>
      <c r="B20" s="110" t="s">
        <v>2637</v>
      </c>
      <c r="C20" s="110"/>
      <c r="D20" s="93" t="s">
        <v>2638</v>
      </c>
      <c r="E20" s="93" t="s">
        <v>1271</v>
      </c>
      <c r="F20" s="125" t="s">
        <v>454</v>
      </c>
      <c r="G20" s="93">
        <v>1</v>
      </c>
      <c r="H20" s="228"/>
      <c r="I20" s="228">
        <v>15.28</v>
      </c>
      <c r="J20" s="227"/>
    </row>
    <row r="21" spans="1:10" s="203" customFormat="1" ht="12.75">
      <c r="A21" s="110">
        <v>42312</v>
      </c>
      <c r="B21" s="110" t="s">
        <v>2637</v>
      </c>
      <c r="C21" s="110"/>
      <c r="D21" s="93" t="s">
        <v>2638</v>
      </c>
      <c r="E21" s="93">
        <v>116945</v>
      </c>
      <c r="F21" s="125" t="s">
        <v>2654</v>
      </c>
      <c r="G21" s="93">
        <v>1</v>
      </c>
      <c r="H21" s="228"/>
      <c r="I21" s="228">
        <v>26.32</v>
      </c>
      <c r="J21" s="227"/>
    </row>
    <row r="22" spans="1:10" s="203" customFormat="1" ht="12.75">
      <c r="A22" s="110">
        <v>42312</v>
      </c>
      <c r="B22" s="110" t="s">
        <v>2637</v>
      </c>
      <c r="C22" s="110"/>
      <c r="D22" s="93" t="s">
        <v>2638</v>
      </c>
      <c r="E22" s="93" t="s">
        <v>2655</v>
      </c>
      <c r="F22" s="125" t="s">
        <v>204</v>
      </c>
      <c r="G22" s="93">
        <v>1</v>
      </c>
      <c r="H22" s="228"/>
      <c r="I22" s="228">
        <v>0.52</v>
      </c>
      <c r="J22" s="227"/>
    </row>
    <row r="23" spans="1:10" s="203" customFormat="1" ht="12.75">
      <c r="A23" s="110">
        <v>42312</v>
      </c>
      <c r="B23" s="110" t="s">
        <v>2637</v>
      </c>
      <c r="C23" s="110"/>
      <c r="D23" s="93" t="s">
        <v>2638</v>
      </c>
      <c r="E23" s="93" t="s">
        <v>470</v>
      </c>
      <c r="F23" s="125" t="s">
        <v>454</v>
      </c>
      <c r="G23" s="93">
        <v>1</v>
      </c>
      <c r="H23" s="228"/>
      <c r="I23" s="228">
        <v>1.24</v>
      </c>
      <c r="J23" s="227"/>
    </row>
    <row r="24" spans="1:10" s="203" customFormat="1" ht="12.75">
      <c r="A24" s="110">
        <v>42312</v>
      </c>
      <c r="B24" s="110" t="s">
        <v>2637</v>
      </c>
      <c r="C24" s="110"/>
      <c r="D24" s="93" t="s">
        <v>2638</v>
      </c>
      <c r="E24" s="93" t="s">
        <v>2656</v>
      </c>
      <c r="F24" s="125" t="s">
        <v>2657</v>
      </c>
      <c r="G24" s="93">
        <v>2</v>
      </c>
      <c r="H24" s="228"/>
      <c r="I24" s="228">
        <v>578.6</v>
      </c>
      <c r="J24" s="227"/>
    </row>
    <row r="25" spans="1:10" s="203" customFormat="1" ht="12.75">
      <c r="A25" s="110">
        <v>42312</v>
      </c>
      <c r="B25" s="110" t="s">
        <v>2637</v>
      </c>
      <c r="C25" s="110"/>
      <c r="D25" s="93" t="s">
        <v>2638</v>
      </c>
      <c r="E25" s="93">
        <v>68983</v>
      </c>
      <c r="F25" s="125" t="s">
        <v>1911</v>
      </c>
      <c r="G25" s="93">
        <v>1</v>
      </c>
      <c r="H25" s="228"/>
      <c r="I25" s="228">
        <v>448</v>
      </c>
      <c r="J25" s="227"/>
    </row>
    <row r="26" spans="1:10" s="203" customFormat="1" ht="12.75">
      <c r="A26" s="110">
        <v>42312</v>
      </c>
      <c r="B26" s="110" t="s">
        <v>2637</v>
      </c>
      <c r="C26" s="110"/>
      <c r="D26" s="93" t="s">
        <v>2638</v>
      </c>
      <c r="E26" s="93" t="s">
        <v>1304</v>
      </c>
      <c r="F26" s="125" t="s">
        <v>204</v>
      </c>
      <c r="G26" s="93">
        <v>1</v>
      </c>
      <c r="H26" s="228"/>
      <c r="I26" s="228">
        <v>1.88</v>
      </c>
      <c r="J26" s="227"/>
    </row>
    <row r="27" spans="1:10" s="203" customFormat="1" ht="12.75">
      <c r="A27" s="110">
        <v>42312</v>
      </c>
      <c r="B27" s="110" t="s">
        <v>2637</v>
      </c>
      <c r="C27" s="110"/>
      <c r="D27" s="93" t="s">
        <v>2638</v>
      </c>
      <c r="E27" s="93" t="s">
        <v>1306</v>
      </c>
      <c r="F27" s="125" t="s">
        <v>454</v>
      </c>
      <c r="G27" s="93">
        <v>1</v>
      </c>
      <c r="H27" s="228"/>
      <c r="I27" s="228">
        <v>4.8</v>
      </c>
      <c r="J27" s="227"/>
    </row>
    <row r="28" spans="1:10" s="203" customFormat="1" ht="12.75">
      <c r="A28" s="110">
        <v>42312</v>
      </c>
      <c r="B28" s="110" t="s">
        <v>2637</v>
      </c>
      <c r="C28" s="110"/>
      <c r="D28" s="93" t="s">
        <v>2638</v>
      </c>
      <c r="E28" s="93">
        <v>127091</v>
      </c>
      <c r="F28" s="125" t="s">
        <v>169</v>
      </c>
      <c r="G28" s="93">
        <v>1</v>
      </c>
      <c r="H28" s="228"/>
      <c r="I28" s="228">
        <v>207.81</v>
      </c>
      <c r="J28" s="227"/>
    </row>
    <row r="29" spans="1:10" s="203" customFormat="1" ht="12.75">
      <c r="A29" s="110">
        <v>42312</v>
      </c>
      <c r="B29" s="110" t="s">
        <v>2637</v>
      </c>
      <c r="C29" s="110"/>
      <c r="D29" s="93" t="s">
        <v>2638</v>
      </c>
      <c r="E29" s="93" t="s">
        <v>2658</v>
      </c>
      <c r="F29" s="125" t="s">
        <v>204</v>
      </c>
      <c r="G29" s="93">
        <v>1</v>
      </c>
      <c r="H29" s="228"/>
      <c r="I29" s="228">
        <v>0.36</v>
      </c>
      <c r="J29" s="227"/>
    </row>
    <row r="30" spans="1:10" s="203" customFormat="1" ht="12.75">
      <c r="A30" s="110">
        <v>42312</v>
      </c>
      <c r="B30" s="110" t="s">
        <v>2637</v>
      </c>
      <c r="C30" s="110"/>
      <c r="D30" s="93" t="s">
        <v>2638</v>
      </c>
      <c r="E30" s="93" t="s">
        <v>2659</v>
      </c>
      <c r="F30" s="125" t="s">
        <v>454</v>
      </c>
      <c r="G30" s="93">
        <v>1</v>
      </c>
      <c r="H30" s="228"/>
      <c r="I30" s="228">
        <v>1.2</v>
      </c>
      <c r="J30" s="227"/>
    </row>
    <row r="31" spans="1:10" s="203" customFormat="1" ht="12.75">
      <c r="A31" s="110">
        <v>42312</v>
      </c>
      <c r="B31" s="110" t="s">
        <v>2637</v>
      </c>
      <c r="C31" s="110"/>
      <c r="D31" s="93" t="s">
        <v>2638</v>
      </c>
      <c r="E31" s="93">
        <v>160017</v>
      </c>
      <c r="F31" s="125" t="s">
        <v>2654</v>
      </c>
      <c r="G31" s="93">
        <v>1</v>
      </c>
      <c r="H31" s="228"/>
      <c r="I31" s="228">
        <v>276</v>
      </c>
      <c r="J31" s="227"/>
    </row>
    <row r="32" spans="1:10" s="203" customFormat="1" ht="12.75">
      <c r="A32" s="110">
        <v>42312</v>
      </c>
      <c r="B32" s="110" t="s">
        <v>2637</v>
      </c>
      <c r="C32" s="110"/>
      <c r="D32" s="93" t="s">
        <v>2638</v>
      </c>
      <c r="E32" s="93" t="s">
        <v>2660</v>
      </c>
      <c r="F32" s="125" t="s">
        <v>2661</v>
      </c>
      <c r="G32" s="93">
        <v>1</v>
      </c>
      <c r="H32" s="228"/>
      <c r="I32" s="228">
        <v>0.32</v>
      </c>
      <c r="J32" s="227"/>
    </row>
    <row r="33" spans="1:10" s="203" customFormat="1" ht="12.75">
      <c r="A33" s="110">
        <v>42319</v>
      </c>
      <c r="B33" s="110" t="s">
        <v>2662</v>
      </c>
      <c r="C33" s="110"/>
      <c r="D33" s="93" t="s">
        <v>2663</v>
      </c>
      <c r="E33" s="93" t="s">
        <v>1422</v>
      </c>
      <c r="F33" s="125" t="s">
        <v>2664</v>
      </c>
      <c r="G33" s="93">
        <v>17</v>
      </c>
      <c r="H33" s="228"/>
      <c r="I33" s="228">
        <v>528</v>
      </c>
      <c r="J33" s="227"/>
    </row>
    <row r="34" spans="1:10" s="203" customFormat="1" ht="12.75">
      <c r="A34" s="110">
        <v>42326</v>
      </c>
      <c r="B34" s="110" t="s">
        <v>2637</v>
      </c>
      <c r="C34" s="110"/>
      <c r="D34" s="93" t="s">
        <v>2665</v>
      </c>
      <c r="E34" s="93">
        <v>300509</v>
      </c>
      <c r="F34" s="125" t="s">
        <v>2666</v>
      </c>
      <c r="G34" s="93">
        <v>12</v>
      </c>
      <c r="H34" s="228"/>
      <c r="I34" s="228">
        <v>40.380000000000003</v>
      </c>
      <c r="J34" s="227"/>
    </row>
    <row r="35" spans="1:10" s="203" customFormat="1" ht="12.75">
      <c r="A35" s="110">
        <v>42326</v>
      </c>
      <c r="B35" s="110" t="s">
        <v>2637</v>
      </c>
      <c r="C35" s="110"/>
      <c r="D35" s="93" t="s">
        <v>2665</v>
      </c>
      <c r="E35" s="93" t="s">
        <v>2667</v>
      </c>
      <c r="F35" s="125" t="s">
        <v>2668</v>
      </c>
      <c r="G35" s="93">
        <v>6</v>
      </c>
      <c r="H35" s="228"/>
      <c r="I35" s="228">
        <v>9.6</v>
      </c>
      <c r="J35" s="227"/>
    </row>
    <row r="36" spans="1:10" s="203" customFormat="1" ht="12.75">
      <c r="A36" s="110">
        <v>42326</v>
      </c>
      <c r="B36" s="110" t="s">
        <v>2637</v>
      </c>
      <c r="C36" s="110"/>
      <c r="D36" s="93" t="s">
        <v>2665</v>
      </c>
      <c r="E36" s="93" t="s">
        <v>2669</v>
      </c>
      <c r="F36" s="125" t="s">
        <v>2670</v>
      </c>
      <c r="G36" s="93">
        <v>6</v>
      </c>
      <c r="H36" s="228"/>
      <c r="I36" s="228">
        <v>16.84</v>
      </c>
      <c r="J36" s="227"/>
    </row>
    <row r="37" spans="1:10" s="203" customFormat="1" ht="12.75">
      <c r="A37" s="110">
        <v>42326</v>
      </c>
      <c r="B37" s="110" t="s">
        <v>2637</v>
      </c>
      <c r="C37" s="110"/>
      <c r="D37" s="93" t="s">
        <v>2665</v>
      </c>
      <c r="E37" s="93">
        <v>302851</v>
      </c>
      <c r="F37" s="125" t="s">
        <v>2671</v>
      </c>
      <c r="G37" s="93">
        <v>6</v>
      </c>
      <c r="H37" s="228"/>
      <c r="I37" s="228">
        <v>18.8</v>
      </c>
      <c r="J37" s="227"/>
    </row>
    <row r="38" spans="1:10" s="203" customFormat="1" ht="12.75">
      <c r="A38" s="110">
        <v>42326</v>
      </c>
      <c r="B38" s="110" t="s">
        <v>2637</v>
      </c>
      <c r="C38" s="110"/>
      <c r="D38" s="93" t="s">
        <v>2665</v>
      </c>
      <c r="E38" s="93" t="s">
        <v>2672</v>
      </c>
      <c r="F38" s="125" t="s">
        <v>2673</v>
      </c>
      <c r="G38" s="93">
        <v>6</v>
      </c>
      <c r="H38" s="228"/>
      <c r="I38" s="228">
        <v>2.16</v>
      </c>
      <c r="J38" s="227"/>
    </row>
    <row r="39" spans="1:10" s="203" customFormat="1" ht="12.75">
      <c r="A39" s="110">
        <v>42333</v>
      </c>
      <c r="B39" s="110" t="s">
        <v>2637</v>
      </c>
      <c r="C39" s="110"/>
      <c r="D39" s="93" t="s">
        <v>2674</v>
      </c>
      <c r="E39" s="93" t="s">
        <v>2675</v>
      </c>
      <c r="F39" s="125" t="s">
        <v>2676</v>
      </c>
      <c r="G39" s="93">
        <v>1</v>
      </c>
      <c r="H39" s="228"/>
      <c r="I39" s="228">
        <v>750</v>
      </c>
      <c r="J39" s="227"/>
    </row>
    <row r="40" spans="1:10" s="203" customFormat="1" ht="12.75">
      <c r="A40" s="110">
        <v>42333</v>
      </c>
      <c r="B40" s="110" t="s">
        <v>2637</v>
      </c>
      <c r="C40" s="110"/>
      <c r="D40" s="93" t="s">
        <v>2674</v>
      </c>
      <c r="E40" s="93" t="s">
        <v>2677</v>
      </c>
      <c r="F40" s="125" t="s">
        <v>2678</v>
      </c>
      <c r="G40" s="93">
        <v>2</v>
      </c>
      <c r="H40" s="228"/>
      <c r="I40" s="228">
        <v>994</v>
      </c>
      <c r="J40" s="227"/>
    </row>
    <row r="41" spans="1:10" s="203" customFormat="1" ht="12.75">
      <c r="A41" s="110">
        <v>42333</v>
      </c>
      <c r="B41" s="110" t="s">
        <v>2637</v>
      </c>
      <c r="C41" s="110"/>
      <c r="D41" s="93" t="s">
        <v>2674</v>
      </c>
      <c r="E41" s="93" t="s">
        <v>145</v>
      </c>
      <c r="F41" s="125" t="s">
        <v>2679</v>
      </c>
      <c r="G41" s="93">
        <v>4</v>
      </c>
      <c r="H41" s="228"/>
      <c r="I41" s="228">
        <v>298</v>
      </c>
      <c r="J41" s="227"/>
    </row>
    <row r="42" spans="1:10" s="203" customFormat="1" ht="12.75">
      <c r="A42" s="110">
        <v>42333</v>
      </c>
      <c r="B42" s="110" t="s">
        <v>2637</v>
      </c>
      <c r="C42" s="110"/>
      <c r="D42" s="93" t="s">
        <v>2674</v>
      </c>
      <c r="E42" s="93" t="s">
        <v>2680</v>
      </c>
      <c r="F42" s="125" t="s">
        <v>2681</v>
      </c>
      <c r="G42" s="93">
        <v>2</v>
      </c>
      <c r="H42" s="228"/>
      <c r="I42" s="228">
        <v>1708</v>
      </c>
      <c r="J42" s="227"/>
    </row>
    <row r="43" spans="1:10" s="203" customFormat="1" ht="12.75">
      <c r="A43" s="110">
        <v>42333</v>
      </c>
      <c r="B43" s="110" t="s">
        <v>2637</v>
      </c>
      <c r="C43" s="110"/>
      <c r="D43" s="93" t="s">
        <v>2674</v>
      </c>
      <c r="E43" s="93" t="s">
        <v>2682</v>
      </c>
      <c r="F43" s="125" t="s">
        <v>2683</v>
      </c>
      <c r="G43" s="93">
        <v>2</v>
      </c>
      <c r="H43" s="228"/>
      <c r="I43" s="380">
        <v>641</v>
      </c>
      <c r="J43" s="381" t="s">
        <v>4739</v>
      </c>
    </row>
    <row r="44" spans="1:10" s="203" customFormat="1" ht="12.75">
      <c r="A44" s="110">
        <v>42333</v>
      </c>
      <c r="B44" s="110" t="s">
        <v>2637</v>
      </c>
      <c r="C44" s="110"/>
      <c r="D44" s="93" t="s">
        <v>2674</v>
      </c>
      <c r="E44" s="93" t="s">
        <v>2686</v>
      </c>
      <c r="F44" s="125" t="s">
        <v>2687</v>
      </c>
      <c r="G44" s="93">
        <v>2</v>
      </c>
      <c r="H44" s="228"/>
      <c r="I44" s="228">
        <v>2946</v>
      </c>
      <c r="J44" s="227"/>
    </row>
    <row r="45" spans="1:10" s="203" customFormat="1" ht="12.75">
      <c r="A45" s="110">
        <v>42333</v>
      </c>
      <c r="B45" s="110" t="s">
        <v>2637</v>
      </c>
      <c r="C45" s="110"/>
      <c r="D45" s="93" t="s">
        <v>2674</v>
      </c>
      <c r="E45" s="93" t="s">
        <v>2688</v>
      </c>
      <c r="F45" s="125" t="s">
        <v>2689</v>
      </c>
      <c r="G45" s="93">
        <v>8</v>
      </c>
      <c r="H45" s="228"/>
      <c r="I45" s="228">
        <v>108</v>
      </c>
      <c r="J45" s="227"/>
    </row>
    <row r="46" spans="1:10" s="203" customFormat="1" ht="12.75">
      <c r="A46" s="110">
        <v>42333</v>
      </c>
      <c r="B46" s="110" t="s">
        <v>2637</v>
      </c>
      <c r="C46" s="110"/>
      <c r="D46" s="93" t="s">
        <v>2674</v>
      </c>
      <c r="E46" s="93" t="s">
        <v>2690</v>
      </c>
      <c r="F46" s="125" t="s">
        <v>2691</v>
      </c>
      <c r="G46" s="93">
        <v>2</v>
      </c>
      <c r="H46" s="228"/>
      <c r="I46" s="228">
        <v>10</v>
      </c>
      <c r="J46" s="227"/>
    </row>
    <row r="47" spans="1:10" s="203" customFormat="1" ht="12.75">
      <c r="A47" s="110">
        <v>42333</v>
      </c>
      <c r="B47" s="110" t="s">
        <v>2637</v>
      </c>
      <c r="C47" s="110"/>
      <c r="D47" s="93" t="s">
        <v>2674</v>
      </c>
      <c r="E47" s="93" t="s">
        <v>2692</v>
      </c>
      <c r="F47" s="125" t="s">
        <v>2693</v>
      </c>
      <c r="G47" s="93">
        <v>2</v>
      </c>
      <c r="H47" s="228"/>
      <c r="I47" s="228">
        <v>4</v>
      </c>
      <c r="J47" s="227"/>
    </row>
    <row r="48" spans="1:10" s="203" customFormat="1" ht="12.75">
      <c r="A48" s="110">
        <v>42333</v>
      </c>
      <c r="B48" s="110" t="s">
        <v>2637</v>
      </c>
      <c r="C48" s="110"/>
      <c r="D48" s="93" t="s">
        <v>2674</v>
      </c>
      <c r="E48" s="93" t="s">
        <v>2694</v>
      </c>
      <c r="F48" s="125" t="s">
        <v>2695</v>
      </c>
      <c r="G48" s="93">
        <v>2</v>
      </c>
      <c r="H48" s="228"/>
      <c r="I48" s="228">
        <v>166</v>
      </c>
      <c r="J48" s="227"/>
    </row>
    <row r="49" spans="1:10" s="203" customFormat="1" ht="12.75">
      <c r="A49" s="110">
        <v>42333</v>
      </c>
      <c r="B49" s="110" t="s">
        <v>2637</v>
      </c>
      <c r="C49" s="110"/>
      <c r="D49" s="93" t="s">
        <v>2674</v>
      </c>
      <c r="E49" s="93" t="s">
        <v>2696</v>
      </c>
      <c r="F49" s="125" t="s">
        <v>2697</v>
      </c>
      <c r="G49" s="93">
        <v>2</v>
      </c>
      <c r="H49" s="228"/>
      <c r="I49" s="228">
        <v>24</v>
      </c>
      <c r="J49" s="227"/>
    </row>
    <row r="50" spans="1:10" s="203" customFormat="1" ht="12.75">
      <c r="A50" s="110">
        <v>42333</v>
      </c>
      <c r="B50" s="110" t="s">
        <v>2637</v>
      </c>
      <c r="C50" s="110"/>
      <c r="D50" s="93" t="s">
        <v>2674</v>
      </c>
      <c r="E50" s="93" t="s">
        <v>2698</v>
      </c>
      <c r="F50" s="125" t="s">
        <v>2699</v>
      </c>
      <c r="G50" s="93">
        <v>2</v>
      </c>
      <c r="H50" s="228"/>
      <c r="I50" s="228">
        <v>4</v>
      </c>
      <c r="J50" s="227"/>
    </row>
    <row r="51" spans="1:10" s="203" customFormat="1" ht="12.75">
      <c r="A51" s="110">
        <v>42333</v>
      </c>
      <c r="B51" s="110" t="s">
        <v>2637</v>
      </c>
      <c r="C51" s="110"/>
      <c r="D51" s="93" t="s">
        <v>2674</v>
      </c>
      <c r="E51" s="93" t="s">
        <v>2700</v>
      </c>
      <c r="F51" s="125" t="s">
        <v>2701</v>
      </c>
      <c r="G51" s="93">
        <v>2</v>
      </c>
      <c r="H51" s="228"/>
      <c r="I51" s="228">
        <v>26</v>
      </c>
      <c r="J51" s="227"/>
    </row>
    <row r="52" spans="1:10" s="203" customFormat="1" ht="12.75">
      <c r="A52" s="110">
        <v>42333</v>
      </c>
      <c r="B52" s="110" t="s">
        <v>2637</v>
      </c>
      <c r="C52" s="110"/>
      <c r="D52" s="93" t="s">
        <v>2674</v>
      </c>
      <c r="E52" s="93" t="s">
        <v>2692</v>
      </c>
      <c r="F52" s="125" t="s">
        <v>2693</v>
      </c>
      <c r="G52" s="93">
        <v>1</v>
      </c>
      <c r="H52" s="228"/>
      <c r="I52" s="228">
        <v>4</v>
      </c>
      <c r="J52" s="227"/>
    </row>
    <row r="53" spans="1:10" s="203" customFormat="1" ht="12.75">
      <c r="A53" s="110">
        <v>42346</v>
      </c>
      <c r="B53" s="93" t="s">
        <v>2662</v>
      </c>
      <c r="C53" s="93"/>
      <c r="D53" s="93" t="s">
        <v>2702</v>
      </c>
      <c r="E53" s="93" t="s">
        <v>2703</v>
      </c>
      <c r="F53" s="125" t="s">
        <v>2704</v>
      </c>
      <c r="G53" s="93">
        <v>12</v>
      </c>
      <c r="H53" s="228"/>
      <c r="I53" s="228">
        <v>67</v>
      </c>
      <c r="J53" s="227"/>
    </row>
    <row r="54" spans="1:10" s="203" customFormat="1" ht="12.75">
      <c r="A54" s="110">
        <v>42346</v>
      </c>
      <c r="B54" s="93" t="s">
        <v>2662</v>
      </c>
      <c r="C54" s="93"/>
      <c r="D54" s="93" t="s">
        <v>2702</v>
      </c>
      <c r="E54" s="93" t="s">
        <v>2705</v>
      </c>
      <c r="F54" s="125" t="s">
        <v>2706</v>
      </c>
      <c r="G54" s="93">
        <v>10</v>
      </c>
      <c r="H54" s="228"/>
      <c r="I54" s="228">
        <v>21</v>
      </c>
      <c r="J54" s="227"/>
    </row>
    <row r="55" spans="1:10" s="203" customFormat="1" ht="12.75">
      <c r="A55" s="110">
        <v>42346</v>
      </c>
      <c r="B55" s="93" t="s">
        <v>2662</v>
      </c>
      <c r="C55" s="93"/>
      <c r="D55" s="93" t="s">
        <v>2702</v>
      </c>
      <c r="E55" s="93">
        <v>76790</v>
      </c>
      <c r="F55" s="125" t="s">
        <v>2707</v>
      </c>
      <c r="G55" s="93">
        <v>2</v>
      </c>
      <c r="H55" s="228"/>
      <c r="I55" s="228">
        <v>118.02</v>
      </c>
      <c r="J55" s="227"/>
    </row>
    <row r="56" spans="1:10" s="203" customFormat="1" ht="12.75">
      <c r="A56" s="110">
        <v>42346</v>
      </c>
      <c r="B56" s="93" t="s">
        <v>2662</v>
      </c>
      <c r="C56" s="93"/>
      <c r="D56" s="93" t="s">
        <v>2702</v>
      </c>
      <c r="E56" s="93" t="s">
        <v>2708</v>
      </c>
      <c r="F56" s="125" t="s">
        <v>2709</v>
      </c>
      <c r="G56" s="93">
        <v>10</v>
      </c>
      <c r="H56" s="228"/>
      <c r="I56" s="228">
        <v>35</v>
      </c>
      <c r="J56" s="227"/>
    </row>
    <row r="57" spans="1:10" s="203" customFormat="1" ht="12.75">
      <c r="A57" s="110">
        <v>42346</v>
      </c>
      <c r="B57" s="93" t="s">
        <v>2662</v>
      </c>
      <c r="C57" s="93"/>
      <c r="D57" s="93" t="s">
        <v>2702</v>
      </c>
      <c r="E57" s="93" t="s">
        <v>2710</v>
      </c>
      <c r="F57" s="125" t="s">
        <v>2711</v>
      </c>
      <c r="G57" s="93">
        <v>10</v>
      </c>
      <c r="H57" s="228"/>
      <c r="I57" s="228">
        <v>29</v>
      </c>
      <c r="J57" s="227"/>
    </row>
    <row r="58" spans="1:10" s="203" customFormat="1" ht="12.75">
      <c r="A58" s="110">
        <v>42346</v>
      </c>
      <c r="B58" s="110" t="s">
        <v>2637</v>
      </c>
      <c r="C58" s="110"/>
      <c r="D58" s="93" t="s">
        <v>2712</v>
      </c>
      <c r="E58" s="93" t="s">
        <v>2713</v>
      </c>
      <c r="F58" s="125" t="s">
        <v>2714</v>
      </c>
      <c r="G58" s="93">
        <v>1</v>
      </c>
      <c r="H58" s="228"/>
      <c r="I58" s="228">
        <v>3452</v>
      </c>
      <c r="J58" s="227"/>
    </row>
    <row r="59" spans="1:10" s="203" customFormat="1" ht="12.75">
      <c r="A59" s="110">
        <v>42346</v>
      </c>
      <c r="B59" s="110" t="s">
        <v>2637</v>
      </c>
      <c r="C59" s="110"/>
      <c r="D59" s="93" t="s">
        <v>2712</v>
      </c>
      <c r="E59" s="93" t="s">
        <v>2715</v>
      </c>
      <c r="F59" s="125" t="s">
        <v>2716</v>
      </c>
      <c r="G59" s="93">
        <v>1</v>
      </c>
      <c r="H59" s="228"/>
      <c r="I59" s="228">
        <v>1916</v>
      </c>
      <c r="J59" s="227"/>
    </row>
    <row r="60" spans="1:10" s="203" customFormat="1" ht="12.75">
      <c r="A60" s="110">
        <v>42349</v>
      </c>
      <c r="B60" s="110" t="s">
        <v>2637</v>
      </c>
      <c r="C60" s="110"/>
      <c r="D60" s="93" t="s">
        <v>2717</v>
      </c>
      <c r="E60" s="93">
        <v>116945</v>
      </c>
      <c r="F60" s="125" t="s">
        <v>1250</v>
      </c>
      <c r="G60" s="93">
        <v>6</v>
      </c>
      <c r="H60" s="228"/>
      <c r="I60" s="228">
        <v>26.32</v>
      </c>
      <c r="J60" s="227"/>
    </row>
    <row r="61" spans="1:10" s="203" customFormat="1" ht="12.75">
      <c r="A61" s="110">
        <v>42375</v>
      </c>
      <c r="B61" s="110" t="s">
        <v>2637</v>
      </c>
      <c r="C61" s="110"/>
      <c r="D61" s="93" t="s">
        <v>2718</v>
      </c>
      <c r="E61" s="93" t="s">
        <v>2719</v>
      </c>
      <c r="F61" s="125" t="s">
        <v>2720</v>
      </c>
      <c r="G61" s="93">
        <v>12</v>
      </c>
      <c r="H61" s="228"/>
      <c r="I61" s="228">
        <v>4</v>
      </c>
      <c r="J61" s="227"/>
    </row>
    <row r="62" spans="1:10" s="203" customFormat="1" ht="12.75">
      <c r="A62" s="110">
        <v>42375</v>
      </c>
      <c r="B62" s="115" t="s">
        <v>2637</v>
      </c>
      <c r="C62" s="115"/>
      <c r="D62" s="116" t="s">
        <v>2718</v>
      </c>
      <c r="E62" s="116" t="s">
        <v>2721</v>
      </c>
      <c r="F62" s="125" t="s">
        <v>2722</v>
      </c>
      <c r="G62" s="93">
        <v>12</v>
      </c>
      <c r="H62" s="228"/>
      <c r="I62" s="229">
        <v>39.369999999999997</v>
      </c>
      <c r="J62" s="227" t="s">
        <v>2723</v>
      </c>
    </row>
    <row r="63" spans="1:10" s="203" customFormat="1" ht="12.75">
      <c r="A63" s="110">
        <v>42375</v>
      </c>
      <c r="B63" s="110" t="s">
        <v>2662</v>
      </c>
      <c r="C63" s="110"/>
      <c r="D63" s="93" t="s">
        <v>2724</v>
      </c>
      <c r="E63" s="93">
        <v>300509</v>
      </c>
      <c r="F63" s="125" t="s">
        <v>2725</v>
      </c>
      <c r="G63" s="93">
        <v>2</v>
      </c>
      <c r="H63" s="228"/>
      <c r="I63" s="228">
        <v>40.380000000000003</v>
      </c>
      <c r="J63" s="110"/>
    </row>
    <row r="64" spans="1:10" s="203" customFormat="1" ht="12.75">
      <c r="A64" s="110">
        <v>42375</v>
      </c>
      <c r="B64" s="110" t="s">
        <v>2662</v>
      </c>
      <c r="C64" s="110"/>
      <c r="D64" s="93" t="s">
        <v>2724</v>
      </c>
      <c r="E64" s="93">
        <v>303359</v>
      </c>
      <c r="F64" s="125" t="s">
        <v>2726</v>
      </c>
      <c r="G64" s="93">
        <v>2</v>
      </c>
      <c r="H64" s="228"/>
      <c r="I64" s="228">
        <v>84.45</v>
      </c>
      <c r="J64" s="110"/>
    </row>
    <row r="65" spans="1:10" s="203" customFormat="1" ht="12.75">
      <c r="A65" s="110">
        <v>42375</v>
      </c>
      <c r="B65" s="110" t="s">
        <v>2662</v>
      </c>
      <c r="C65" s="110"/>
      <c r="D65" s="93" t="s">
        <v>2724</v>
      </c>
      <c r="E65" s="93" t="s">
        <v>2727</v>
      </c>
      <c r="F65" s="125" t="s">
        <v>2728</v>
      </c>
      <c r="G65" s="93">
        <v>2</v>
      </c>
      <c r="H65" s="228"/>
      <c r="I65" s="229">
        <v>39.369999999999997</v>
      </c>
      <c r="J65" s="227" t="s">
        <v>2723</v>
      </c>
    </row>
    <row r="66" spans="1:10" s="203" customFormat="1" ht="12.75">
      <c r="A66" s="110">
        <v>42375</v>
      </c>
      <c r="B66" s="115" t="s">
        <v>2637</v>
      </c>
      <c r="C66" s="115"/>
      <c r="D66" s="93" t="s">
        <v>2729</v>
      </c>
      <c r="E66" s="116" t="s">
        <v>377</v>
      </c>
      <c r="F66" s="125" t="s">
        <v>2730</v>
      </c>
      <c r="G66" s="93">
        <v>20</v>
      </c>
      <c r="H66" s="228"/>
      <c r="I66" s="228">
        <v>136</v>
      </c>
      <c r="J66" s="227"/>
    </row>
    <row r="67" spans="1:10" s="203" customFormat="1" ht="12.75">
      <c r="A67" s="110">
        <v>42403</v>
      </c>
      <c r="B67" s="115" t="s">
        <v>2662</v>
      </c>
      <c r="C67" s="115"/>
      <c r="D67" s="93" t="s">
        <v>2731</v>
      </c>
      <c r="E67" s="116">
        <v>155903</v>
      </c>
      <c r="F67" s="125" t="s">
        <v>2732</v>
      </c>
      <c r="G67" s="93">
        <v>4</v>
      </c>
      <c r="H67" s="228"/>
      <c r="I67" s="228">
        <v>3081</v>
      </c>
      <c r="J67" s="227"/>
    </row>
    <row r="68" spans="1:10" s="203" customFormat="1" ht="12.75">
      <c r="A68" s="110">
        <v>42403</v>
      </c>
      <c r="B68" s="115" t="s">
        <v>2662</v>
      </c>
      <c r="C68" s="115"/>
      <c r="D68" s="93" t="s">
        <v>2731</v>
      </c>
      <c r="E68" s="116">
        <v>156562</v>
      </c>
      <c r="F68" s="125" t="s">
        <v>2733</v>
      </c>
      <c r="G68" s="93">
        <v>4</v>
      </c>
      <c r="H68" s="228"/>
      <c r="I68" s="228">
        <v>16.239999999999998</v>
      </c>
      <c r="J68" s="227"/>
    </row>
    <row r="69" spans="1:10" s="203" customFormat="1" ht="12.75">
      <c r="A69" s="110">
        <v>42403</v>
      </c>
      <c r="B69" s="115" t="s">
        <v>2662</v>
      </c>
      <c r="C69" s="115"/>
      <c r="D69" s="93" t="s">
        <v>2731</v>
      </c>
      <c r="E69" s="116">
        <v>155911</v>
      </c>
      <c r="F69" s="125" t="s">
        <v>2734</v>
      </c>
      <c r="G69" s="93">
        <v>4</v>
      </c>
      <c r="H69" s="228"/>
      <c r="I69" s="228">
        <v>83.25</v>
      </c>
      <c r="J69" s="227"/>
    </row>
    <row r="70" spans="1:10" s="203" customFormat="1" ht="12.75">
      <c r="A70" s="110">
        <v>42443</v>
      </c>
      <c r="B70" s="115" t="s">
        <v>2662</v>
      </c>
      <c r="C70" s="115"/>
      <c r="D70" s="93" t="s">
        <v>2735</v>
      </c>
      <c r="E70" s="93">
        <v>122559</v>
      </c>
      <c r="F70" s="125" t="s">
        <v>2736</v>
      </c>
      <c r="G70" s="93">
        <v>4</v>
      </c>
      <c r="H70" s="228"/>
      <c r="I70" s="228">
        <v>6584.62</v>
      </c>
      <c r="J70" s="227"/>
    </row>
    <row r="71" spans="1:10" s="203" customFormat="1" ht="12.75">
      <c r="A71" s="110">
        <v>42453</v>
      </c>
      <c r="B71" s="115" t="s">
        <v>2637</v>
      </c>
      <c r="C71" s="115"/>
      <c r="D71" s="93" t="s">
        <v>2737</v>
      </c>
      <c r="E71" s="116">
        <v>310119</v>
      </c>
      <c r="F71" s="125" t="s">
        <v>2738</v>
      </c>
      <c r="G71" s="93">
        <v>5</v>
      </c>
      <c r="H71" s="228"/>
      <c r="I71" s="228">
        <v>267.17</v>
      </c>
      <c r="J71" s="227"/>
    </row>
    <row r="72" spans="1:10" s="203" customFormat="1">
      <c r="A72" s="110">
        <v>42453</v>
      </c>
      <c r="B72" s="115" t="s">
        <v>2637</v>
      </c>
      <c r="C72" s="115"/>
      <c r="D72" s="93" t="s">
        <v>2737</v>
      </c>
      <c r="E72" s="116">
        <v>383888</v>
      </c>
      <c r="F72" s="125" t="s">
        <v>2739</v>
      </c>
      <c r="G72" s="93">
        <v>1</v>
      </c>
      <c r="H72" s="228"/>
      <c r="I72" s="228">
        <v>1230</v>
      </c>
      <c r="J72" s="230"/>
    </row>
    <row r="73" spans="1:10" s="203" customFormat="1" ht="12.75">
      <c r="A73" s="110">
        <v>42453</v>
      </c>
      <c r="B73" s="115" t="s">
        <v>2637</v>
      </c>
      <c r="C73" s="115"/>
      <c r="D73" s="93" t="s">
        <v>2737</v>
      </c>
      <c r="E73" s="93">
        <v>315167</v>
      </c>
      <c r="F73" s="125" t="s">
        <v>2740</v>
      </c>
      <c r="G73" s="93">
        <v>4</v>
      </c>
      <c r="H73" s="228"/>
      <c r="I73" s="228">
        <v>243.78</v>
      </c>
      <c r="J73" s="227"/>
    </row>
    <row r="74" spans="1:10" s="203" customFormat="1" ht="12.75">
      <c r="A74" s="110">
        <v>42453</v>
      </c>
      <c r="B74" s="115" t="s">
        <v>2637</v>
      </c>
      <c r="C74" s="115"/>
      <c r="D74" s="93" t="s">
        <v>2737</v>
      </c>
      <c r="E74" s="93">
        <v>314905</v>
      </c>
      <c r="F74" s="125" t="s">
        <v>2741</v>
      </c>
      <c r="G74" s="93">
        <v>4</v>
      </c>
      <c r="H74" s="228"/>
      <c r="I74" s="228">
        <v>3.12</v>
      </c>
      <c r="J74" s="381" t="s">
        <v>7359</v>
      </c>
    </row>
    <row r="75" spans="1:10" s="203" customFormat="1" ht="12.75">
      <c r="A75" s="110">
        <v>42453</v>
      </c>
      <c r="B75" s="115" t="s">
        <v>2637</v>
      </c>
      <c r="C75" s="115"/>
      <c r="D75" s="93" t="s">
        <v>2737</v>
      </c>
      <c r="E75" s="93">
        <v>331848</v>
      </c>
      <c r="F75" s="125" t="s">
        <v>2742</v>
      </c>
      <c r="G75" s="93">
        <v>2</v>
      </c>
      <c r="H75" s="228"/>
      <c r="I75" s="228">
        <v>590</v>
      </c>
      <c r="J75" s="227"/>
    </row>
    <row r="76" spans="1:10" s="203" customFormat="1" ht="12.75">
      <c r="A76" s="110">
        <v>42453</v>
      </c>
      <c r="B76" s="115" t="s">
        <v>2637</v>
      </c>
      <c r="C76" s="115"/>
      <c r="D76" s="93" t="s">
        <v>2737</v>
      </c>
      <c r="E76" s="93">
        <v>315150</v>
      </c>
      <c r="F76" s="125" t="s">
        <v>2743</v>
      </c>
      <c r="G76" s="93">
        <v>6</v>
      </c>
      <c r="H76" s="228"/>
      <c r="I76" s="228">
        <v>100</v>
      </c>
      <c r="J76" s="227"/>
    </row>
    <row r="77" spans="1:10" s="203" customFormat="1" ht="12.75">
      <c r="A77" s="110">
        <v>42481</v>
      </c>
      <c r="B77" s="115" t="s">
        <v>2637</v>
      </c>
      <c r="C77" s="115"/>
      <c r="D77" s="93" t="s">
        <v>2744</v>
      </c>
      <c r="E77" s="93" t="s">
        <v>2745</v>
      </c>
      <c r="F77" s="125" t="s">
        <v>2746</v>
      </c>
      <c r="G77" s="93">
        <v>1</v>
      </c>
      <c r="H77" s="228"/>
      <c r="I77" s="228">
        <v>208.15</v>
      </c>
      <c r="J77" s="231" t="s">
        <v>2747</v>
      </c>
    </row>
    <row r="78" spans="1:10" s="203" customFormat="1" ht="12.75">
      <c r="A78" s="110">
        <v>42481</v>
      </c>
      <c r="B78" s="115" t="s">
        <v>2637</v>
      </c>
      <c r="C78" s="115"/>
      <c r="D78" s="93" t="s">
        <v>2744</v>
      </c>
      <c r="E78" s="93" t="s">
        <v>168</v>
      </c>
      <c r="F78" s="125" t="s">
        <v>2748</v>
      </c>
      <c r="G78" s="93">
        <v>1</v>
      </c>
      <c r="H78" s="228"/>
      <c r="I78" s="228">
        <v>1024.8599999999999</v>
      </c>
      <c r="J78" s="115"/>
    </row>
    <row r="79" spans="1:10" s="203" customFormat="1" ht="12.75">
      <c r="A79" s="110">
        <v>42481</v>
      </c>
      <c r="B79" s="115" t="s">
        <v>2637</v>
      </c>
      <c r="C79" s="115"/>
      <c r="D79" s="93" t="s">
        <v>2744</v>
      </c>
      <c r="E79" s="93" t="s">
        <v>170</v>
      </c>
      <c r="F79" s="125" t="s">
        <v>2749</v>
      </c>
      <c r="G79" s="93">
        <v>1</v>
      </c>
      <c r="H79" s="228"/>
      <c r="I79" s="228">
        <v>0.4</v>
      </c>
      <c r="J79" s="115"/>
    </row>
    <row r="80" spans="1:10" s="203" customFormat="1" ht="12.75">
      <c r="A80" s="110">
        <v>42481</v>
      </c>
      <c r="B80" s="115" t="s">
        <v>2637</v>
      </c>
      <c r="C80" s="115"/>
      <c r="D80" s="93" t="s">
        <v>2744</v>
      </c>
      <c r="E80" s="93" t="s">
        <v>2750</v>
      </c>
      <c r="F80" s="125" t="s">
        <v>2751</v>
      </c>
      <c r="G80" s="93">
        <v>1</v>
      </c>
      <c r="H80" s="228"/>
      <c r="I80" s="228">
        <v>264</v>
      </c>
      <c r="J80" s="115"/>
    </row>
    <row r="81" spans="1:10" s="203" customFormat="1" ht="12.75">
      <c r="A81" s="110">
        <v>42481</v>
      </c>
      <c r="B81" s="115" t="s">
        <v>2637</v>
      </c>
      <c r="C81" s="115"/>
      <c r="D81" s="93" t="s">
        <v>2744</v>
      </c>
      <c r="E81" s="93" t="s">
        <v>2752</v>
      </c>
      <c r="F81" s="125" t="s">
        <v>2753</v>
      </c>
      <c r="G81" s="93">
        <v>8</v>
      </c>
      <c r="H81" s="228"/>
      <c r="I81" s="232">
        <v>44.46</v>
      </c>
      <c r="J81" s="115"/>
    </row>
    <row r="82" spans="1:10" s="203" customFormat="1" ht="12.75">
      <c r="A82" s="110">
        <v>42481</v>
      </c>
      <c r="B82" s="115" t="s">
        <v>2637</v>
      </c>
      <c r="C82" s="115"/>
      <c r="D82" s="93" t="s">
        <v>2744</v>
      </c>
      <c r="E82" s="93" t="s">
        <v>178</v>
      </c>
      <c r="F82" s="125" t="s">
        <v>585</v>
      </c>
      <c r="G82" s="93">
        <v>1</v>
      </c>
      <c r="H82" s="228"/>
      <c r="I82" s="228">
        <v>89.28</v>
      </c>
      <c r="J82" s="115"/>
    </row>
    <row r="83" spans="1:10" s="203" customFormat="1" ht="12.75">
      <c r="A83" s="110">
        <v>42481</v>
      </c>
      <c r="B83" s="115" t="s">
        <v>2637</v>
      </c>
      <c r="C83" s="115"/>
      <c r="D83" s="93" t="s">
        <v>2744</v>
      </c>
      <c r="E83" s="93" t="s">
        <v>216</v>
      </c>
      <c r="F83" s="125" t="s">
        <v>2754</v>
      </c>
      <c r="G83" s="93">
        <v>1</v>
      </c>
      <c r="H83" s="228"/>
      <c r="I83" s="228">
        <v>36.119999999999997</v>
      </c>
      <c r="J83" s="115"/>
    </row>
    <row r="84" spans="1:10" s="203" customFormat="1" ht="12.75">
      <c r="A84" s="110">
        <v>42481</v>
      </c>
      <c r="B84" s="115" t="s">
        <v>2637</v>
      </c>
      <c r="C84" s="115"/>
      <c r="D84" s="93" t="s">
        <v>2744</v>
      </c>
      <c r="E84" s="93" t="s">
        <v>13</v>
      </c>
      <c r="F84" s="125" t="s">
        <v>657</v>
      </c>
      <c r="G84" s="93">
        <v>1</v>
      </c>
      <c r="H84" s="228"/>
      <c r="I84" s="228">
        <v>4.08</v>
      </c>
      <c r="J84" s="115"/>
    </row>
    <row r="85" spans="1:10" s="203" customFormat="1" ht="12.75">
      <c r="A85" s="110">
        <v>42481</v>
      </c>
      <c r="B85" s="115" t="s">
        <v>2637</v>
      </c>
      <c r="C85" s="115"/>
      <c r="D85" s="93" t="s">
        <v>2744</v>
      </c>
      <c r="E85" s="93" t="s">
        <v>147</v>
      </c>
      <c r="F85" s="125" t="s">
        <v>2755</v>
      </c>
      <c r="G85" s="93">
        <v>4</v>
      </c>
      <c r="H85" s="228"/>
      <c r="I85" s="228">
        <v>15.68</v>
      </c>
      <c r="J85" s="115"/>
    </row>
    <row r="86" spans="1:10" s="203" customFormat="1" ht="12.75">
      <c r="A86" s="110">
        <v>42481</v>
      </c>
      <c r="B86" s="115" t="s">
        <v>2637</v>
      </c>
      <c r="C86" s="115"/>
      <c r="D86" s="93" t="s">
        <v>2744</v>
      </c>
      <c r="E86" s="93" t="s">
        <v>155</v>
      </c>
      <c r="F86" s="125" t="s">
        <v>2756</v>
      </c>
      <c r="G86" s="93">
        <v>1</v>
      </c>
      <c r="H86" s="228"/>
      <c r="I86" s="228">
        <v>2.68</v>
      </c>
      <c r="J86" s="231" t="s">
        <v>2757</v>
      </c>
    </row>
    <row r="87" spans="1:10" s="203" customFormat="1" ht="12.75">
      <c r="A87" s="110">
        <v>42481</v>
      </c>
      <c r="B87" s="115" t="s">
        <v>2637</v>
      </c>
      <c r="C87" s="115"/>
      <c r="D87" s="93" t="s">
        <v>2744</v>
      </c>
      <c r="E87" s="93" t="s">
        <v>174</v>
      </c>
      <c r="F87" s="125" t="s">
        <v>2758</v>
      </c>
      <c r="G87" s="93">
        <v>1</v>
      </c>
      <c r="H87" s="228"/>
      <c r="I87" s="228">
        <v>6.16</v>
      </c>
      <c r="J87" s="115"/>
    </row>
    <row r="88" spans="1:10" s="203" customFormat="1" ht="12.75">
      <c r="A88" s="110">
        <v>42481</v>
      </c>
      <c r="B88" s="115" t="s">
        <v>2637</v>
      </c>
      <c r="C88" s="115"/>
      <c r="D88" s="93" t="s">
        <v>2744</v>
      </c>
      <c r="E88" s="93" t="s">
        <v>177</v>
      </c>
      <c r="F88" s="125" t="s">
        <v>2759</v>
      </c>
      <c r="G88" s="93">
        <v>1</v>
      </c>
      <c r="H88" s="228"/>
      <c r="I88" s="228">
        <v>1.2</v>
      </c>
      <c r="J88" s="115"/>
    </row>
    <row r="89" spans="1:10" s="203" customFormat="1" ht="12.75">
      <c r="A89" s="110">
        <v>42481</v>
      </c>
      <c r="B89" s="115" t="s">
        <v>2637</v>
      </c>
      <c r="C89" s="115"/>
      <c r="D89" s="93" t="s">
        <v>2744</v>
      </c>
      <c r="E89" s="93" t="s">
        <v>160</v>
      </c>
      <c r="F89" s="125" t="s">
        <v>2760</v>
      </c>
      <c r="G89" s="93">
        <v>2</v>
      </c>
      <c r="H89" s="228"/>
      <c r="I89" s="228">
        <v>298</v>
      </c>
      <c r="J89" s="115"/>
    </row>
    <row r="90" spans="1:10" s="203" customFormat="1" ht="12.75">
      <c r="A90" s="110">
        <v>42481</v>
      </c>
      <c r="B90" s="115" t="s">
        <v>2637</v>
      </c>
      <c r="C90" s="115"/>
      <c r="D90" s="93" t="s">
        <v>2744</v>
      </c>
      <c r="E90" s="93" t="s">
        <v>180</v>
      </c>
      <c r="F90" s="125" t="s">
        <v>2761</v>
      </c>
      <c r="G90" s="93">
        <v>1</v>
      </c>
      <c r="H90" s="228"/>
      <c r="I90" s="228">
        <v>40.590000000000003</v>
      </c>
      <c r="J90" s="115"/>
    </row>
    <row r="91" spans="1:10" s="203" customFormat="1" ht="12.75">
      <c r="A91" s="110">
        <v>42481</v>
      </c>
      <c r="B91" s="115" t="s">
        <v>2637</v>
      </c>
      <c r="C91" s="115"/>
      <c r="D91" s="93" t="s">
        <v>2744</v>
      </c>
      <c r="E91" s="93" t="s">
        <v>158</v>
      </c>
      <c r="F91" s="125" t="s">
        <v>2762</v>
      </c>
      <c r="G91" s="93">
        <v>2</v>
      </c>
      <c r="H91" s="228"/>
      <c r="I91" s="228">
        <v>9.4</v>
      </c>
      <c r="J91" s="115"/>
    </row>
    <row r="92" spans="1:10" s="203" customFormat="1" ht="12.75">
      <c r="A92" s="110">
        <v>42480</v>
      </c>
      <c r="B92" s="110" t="s">
        <v>2662</v>
      </c>
      <c r="C92" s="110"/>
      <c r="D92" s="93" t="s">
        <v>2763</v>
      </c>
      <c r="E92" s="93">
        <v>72094</v>
      </c>
      <c r="F92" s="125" t="s">
        <v>2764</v>
      </c>
      <c r="G92" s="93" t="s">
        <v>2765</v>
      </c>
      <c r="H92" s="228"/>
      <c r="I92" s="228">
        <v>2</v>
      </c>
      <c r="J92" s="233" t="s">
        <v>2766</v>
      </c>
    </row>
    <row r="93" spans="1:10" s="203" customFormat="1" ht="12.75">
      <c r="A93" s="110">
        <v>42487</v>
      </c>
      <c r="B93" s="110" t="s">
        <v>2662</v>
      </c>
      <c r="C93" s="110"/>
      <c r="D93" s="93" t="s">
        <v>2767</v>
      </c>
      <c r="E93" s="93" t="s">
        <v>2768</v>
      </c>
      <c r="F93" s="125" t="s">
        <v>2769</v>
      </c>
      <c r="G93" s="93">
        <v>2</v>
      </c>
      <c r="H93" s="228"/>
      <c r="I93" s="228">
        <v>1373</v>
      </c>
      <c r="J93" s="227"/>
    </row>
    <row r="94" spans="1:10" s="203" customFormat="1" ht="12.75">
      <c r="A94" s="110">
        <v>42487</v>
      </c>
      <c r="B94" s="110" t="s">
        <v>2662</v>
      </c>
      <c r="C94" s="110"/>
      <c r="D94" s="93" t="s">
        <v>2767</v>
      </c>
      <c r="E94" s="93">
        <v>127014</v>
      </c>
      <c r="F94" s="125" t="s">
        <v>1756</v>
      </c>
      <c r="G94" s="93">
        <v>5</v>
      </c>
      <c r="H94" s="228"/>
      <c r="I94" s="228">
        <v>260</v>
      </c>
      <c r="J94" s="227"/>
    </row>
    <row r="95" spans="1:10" s="203" customFormat="1" ht="12.75">
      <c r="A95" s="110">
        <v>42487</v>
      </c>
      <c r="B95" s="110" t="s">
        <v>2662</v>
      </c>
      <c r="C95" s="110"/>
      <c r="D95" s="93" t="s">
        <v>2767</v>
      </c>
      <c r="E95" s="93" t="s">
        <v>2770</v>
      </c>
      <c r="F95" s="125" t="s">
        <v>2771</v>
      </c>
      <c r="G95" s="93">
        <v>5</v>
      </c>
      <c r="H95" s="228"/>
      <c r="I95" s="228">
        <v>1</v>
      </c>
      <c r="J95" s="227"/>
    </row>
    <row r="96" spans="1:10" s="203" customFormat="1" ht="12.75">
      <c r="A96" s="110">
        <v>42487</v>
      </c>
      <c r="B96" s="110" t="s">
        <v>2662</v>
      </c>
      <c r="C96" s="110"/>
      <c r="D96" s="93" t="s">
        <v>2767</v>
      </c>
      <c r="E96" s="93" t="s">
        <v>2772</v>
      </c>
      <c r="F96" s="125" t="s">
        <v>2773</v>
      </c>
      <c r="G96" s="93">
        <v>2</v>
      </c>
      <c r="H96" s="228"/>
      <c r="I96" s="234">
        <v>707.39</v>
      </c>
      <c r="J96" s="230" t="s">
        <v>2774</v>
      </c>
    </row>
    <row r="97" spans="1:10" s="203" customFormat="1" ht="12.75">
      <c r="A97" s="110">
        <v>42487</v>
      </c>
      <c r="B97" s="110" t="s">
        <v>2662</v>
      </c>
      <c r="C97" s="110"/>
      <c r="D97" s="93" t="s">
        <v>2767</v>
      </c>
      <c r="E97" s="93" t="s">
        <v>1229</v>
      </c>
      <c r="F97" s="125" t="s">
        <v>2775</v>
      </c>
      <c r="G97" s="93">
        <v>2</v>
      </c>
      <c r="H97" s="228"/>
      <c r="I97" s="228">
        <v>1.36</v>
      </c>
      <c r="J97" s="227"/>
    </row>
    <row r="98" spans="1:10" s="203" customFormat="1" ht="12.75">
      <c r="A98" s="110">
        <v>42487</v>
      </c>
      <c r="B98" s="110" t="s">
        <v>2662</v>
      </c>
      <c r="C98" s="110"/>
      <c r="D98" s="93" t="s">
        <v>2767</v>
      </c>
      <c r="E98" s="93">
        <v>89102</v>
      </c>
      <c r="F98" s="125" t="s">
        <v>2776</v>
      </c>
      <c r="G98" s="93">
        <v>4</v>
      </c>
      <c r="H98" s="228"/>
      <c r="I98" s="228">
        <v>349</v>
      </c>
      <c r="J98" s="227"/>
    </row>
    <row r="99" spans="1:10" s="203" customFormat="1" ht="12.75">
      <c r="A99" s="110">
        <v>42487</v>
      </c>
      <c r="B99" s="110" t="s">
        <v>2662</v>
      </c>
      <c r="C99" s="110"/>
      <c r="D99" s="93" t="s">
        <v>2767</v>
      </c>
      <c r="E99" s="93">
        <v>72096</v>
      </c>
      <c r="F99" s="125" t="s">
        <v>2777</v>
      </c>
      <c r="G99" s="93">
        <v>180</v>
      </c>
      <c r="H99" s="228"/>
      <c r="I99" s="228">
        <v>2</v>
      </c>
      <c r="J99" s="227"/>
    </row>
    <row r="100" spans="1:10" s="203" customFormat="1" ht="12.75">
      <c r="A100" s="110">
        <v>42487</v>
      </c>
      <c r="B100" s="110" t="s">
        <v>2662</v>
      </c>
      <c r="C100" s="110"/>
      <c r="D100" s="93" t="s">
        <v>2767</v>
      </c>
      <c r="E100" s="93">
        <v>116343</v>
      </c>
      <c r="F100" s="125" t="s">
        <v>2778</v>
      </c>
      <c r="G100" s="93">
        <v>8</v>
      </c>
      <c r="H100" s="228"/>
      <c r="I100" s="228">
        <v>56</v>
      </c>
      <c r="J100" s="227"/>
    </row>
    <row r="101" spans="1:10" s="203" customFormat="1" ht="12.75">
      <c r="A101" s="110">
        <v>42487</v>
      </c>
      <c r="B101" s="110" t="s">
        <v>2662</v>
      </c>
      <c r="C101" s="110"/>
      <c r="D101" s="93" t="s">
        <v>2767</v>
      </c>
      <c r="E101" s="93">
        <v>116346</v>
      </c>
      <c r="F101" s="125" t="s">
        <v>2779</v>
      </c>
      <c r="G101" s="93">
        <v>4</v>
      </c>
      <c r="H101" s="228"/>
      <c r="I101" s="228">
        <v>315</v>
      </c>
      <c r="J101" s="227"/>
    </row>
    <row r="102" spans="1:10" s="203" customFormat="1" ht="12.75">
      <c r="A102" s="110">
        <v>42487</v>
      </c>
      <c r="B102" s="110" t="s">
        <v>2662</v>
      </c>
      <c r="C102" s="110"/>
      <c r="D102" s="93" t="s">
        <v>2767</v>
      </c>
      <c r="E102" s="93">
        <v>116342</v>
      </c>
      <c r="F102" s="125" t="s">
        <v>2780</v>
      </c>
      <c r="G102" s="93">
        <v>4</v>
      </c>
      <c r="H102" s="228"/>
      <c r="I102" s="228">
        <v>33.39</v>
      </c>
      <c r="J102" s="227"/>
    </row>
    <row r="103" spans="1:10" s="203" customFormat="1" ht="12.75">
      <c r="A103" s="110">
        <v>42487</v>
      </c>
      <c r="B103" s="110" t="s">
        <v>2662</v>
      </c>
      <c r="C103" s="110"/>
      <c r="D103" s="93" t="s">
        <v>2767</v>
      </c>
      <c r="E103" s="93">
        <v>43947</v>
      </c>
      <c r="F103" s="125" t="s">
        <v>2781</v>
      </c>
      <c r="G103" s="93">
        <v>2</v>
      </c>
      <c r="H103" s="228"/>
      <c r="I103" s="228">
        <v>425</v>
      </c>
      <c r="J103" s="227"/>
    </row>
    <row r="104" spans="1:10" s="203" customFormat="1" ht="12.75">
      <c r="A104" s="110">
        <v>42524</v>
      </c>
      <c r="B104" s="110" t="s">
        <v>2637</v>
      </c>
      <c r="C104" s="110"/>
      <c r="D104" s="93" t="s">
        <v>2782</v>
      </c>
      <c r="E104" s="93" t="s">
        <v>377</v>
      </c>
      <c r="F104" s="125" t="s">
        <v>1535</v>
      </c>
      <c r="G104" s="93">
        <v>12</v>
      </c>
      <c r="H104" s="228"/>
      <c r="I104" s="228">
        <v>136</v>
      </c>
      <c r="J104" s="227"/>
    </row>
    <row r="105" spans="1:10" s="203" customFormat="1" ht="12.75">
      <c r="A105" s="110">
        <v>42577</v>
      </c>
      <c r="B105" s="110" t="s">
        <v>2637</v>
      </c>
      <c r="C105" s="110"/>
      <c r="D105" s="93" t="s">
        <v>2783</v>
      </c>
      <c r="E105" s="93">
        <v>369815</v>
      </c>
      <c r="F105" s="125" t="s">
        <v>2784</v>
      </c>
      <c r="G105" s="93">
        <v>6</v>
      </c>
      <c r="H105" s="228"/>
      <c r="I105" s="228">
        <v>2500</v>
      </c>
      <c r="J105" s="227"/>
    </row>
    <row r="106" spans="1:10" s="203" customFormat="1" ht="12.75">
      <c r="A106" s="110">
        <v>42587</v>
      </c>
      <c r="B106" s="110" t="s">
        <v>2662</v>
      </c>
      <c r="C106" s="110"/>
      <c r="D106" s="93" t="s">
        <v>2785</v>
      </c>
      <c r="E106" s="93" t="s">
        <v>1422</v>
      </c>
      <c r="F106" s="125" t="s">
        <v>2786</v>
      </c>
      <c r="G106" s="93">
        <v>15</v>
      </c>
      <c r="H106" s="228"/>
      <c r="I106" s="228">
        <v>528</v>
      </c>
      <c r="J106" s="227"/>
    </row>
    <row r="107" spans="1:10" s="203" customFormat="1" ht="12.75">
      <c r="A107" s="110">
        <v>42635</v>
      </c>
      <c r="B107" s="110" t="s">
        <v>2662</v>
      </c>
      <c r="C107" s="110"/>
      <c r="D107" s="93" t="s">
        <v>2787</v>
      </c>
      <c r="E107" s="93">
        <v>300509</v>
      </c>
      <c r="F107" s="125" t="s">
        <v>2725</v>
      </c>
      <c r="G107" s="93">
        <v>10</v>
      </c>
      <c r="H107" s="228"/>
      <c r="I107" s="228">
        <v>40.380000000000003</v>
      </c>
      <c r="J107" s="227"/>
    </row>
    <row r="108" spans="1:10" s="203" customFormat="1" ht="12.75">
      <c r="A108" s="110">
        <v>42640</v>
      </c>
      <c r="B108" s="110" t="s">
        <v>2637</v>
      </c>
      <c r="C108" s="110"/>
      <c r="D108" s="93" t="s">
        <v>2788</v>
      </c>
      <c r="E108" s="93" t="s">
        <v>2789</v>
      </c>
      <c r="F108" s="125" t="s">
        <v>2790</v>
      </c>
      <c r="G108" s="93">
        <v>8</v>
      </c>
      <c r="H108" s="228"/>
      <c r="I108" s="228">
        <v>214.96</v>
      </c>
      <c r="J108" s="227"/>
    </row>
    <row r="109" spans="1:10" s="203" customFormat="1" ht="12.75">
      <c r="A109" s="110">
        <v>42667</v>
      </c>
      <c r="B109" s="110" t="s">
        <v>2637</v>
      </c>
      <c r="C109" s="110"/>
      <c r="D109" s="93" t="s">
        <v>2791</v>
      </c>
      <c r="E109" s="93" t="s">
        <v>2792</v>
      </c>
      <c r="F109" s="125" t="s">
        <v>2793</v>
      </c>
      <c r="G109" s="93">
        <v>1</v>
      </c>
      <c r="H109" s="228"/>
      <c r="I109" s="228">
        <v>2012</v>
      </c>
      <c r="J109" s="227"/>
    </row>
    <row r="110" spans="1:10" s="203" customFormat="1" ht="12.75">
      <c r="A110" s="110">
        <v>42667</v>
      </c>
      <c r="B110" s="110" t="s">
        <v>2637</v>
      </c>
      <c r="C110" s="110"/>
      <c r="D110" s="93" t="s">
        <v>2791</v>
      </c>
      <c r="E110" s="93" t="s">
        <v>2694</v>
      </c>
      <c r="F110" s="125" t="s">
        <v>2794</v>
      </c>
      <c r="G110" s="93">
        <v>1</v>
      </c>
      <c r="H110" s="228"/>
      <c r="I110" s="228">
        <v>166</v>
      </c>
      <c r="J110" s="227"/>
    </row>
    <row r="111" spans="1:10" s="203" customFormat="1" ht="12.75">
      <c r="A111" s="110">
        <v>42667</v>
      </c>
      <c r="B111" s="110" t="s">
        <v>2637</v>
      </c>
      <c r="C111" s="110"/>
      <c r="D111" s="93" t="s">
        <v>2791</v>
      </c>
      <c r="E111" s="93" t="s">
        <v>998</v>
      </c>
      <c r="F111" s="125" t="s">
        <v>2795</v>
      </c>
      <c r="G111" s="93">
        <v>1</v>
      </c>
      <c r="H111" s="228"/>
      <c r="I111" s="228">
        <v>15.2</v>
      </c>
      <c r="J111" s="227"/>
    </row>
    <row r="112" spans="1:10" s="203" customFormat="1" ht="12.75">
      <c r="A112" s="110">
        <v>42667</v>
      </c>
      <c r="B112" s="110" t="s">
        <v>2637</v>
      </c>
      <c r="C112" s="110"/>
      <c r="D112" s="93" t="s">
        <v>2791</v>
      </c>
      <c r="E112" s="93" t="s">
        <v>2690</v>
      </c>
      <c r="F112" s="125" t="s">
        <v>2796</v>
      </c>
      <c r="G112" s="93">
        <v>1</v>
      </c>
      <c r="H112" s="228"/>
      <c r="I112" s="228">
        <v>10</v>
      </c>
      <c r="J112" s="227"/>
    </row>
    <row r="113" spans="1:10" s="203" customFormat="1" ht="12.75">
      <c r="A113" s="110">
        <v>42667</v>
      </c>
      <c r="B113" s="110" t="s">
        <v>2637</v>
      </c>
      <c r="C113" s="110"/>
      <c r="D113" s="93" t="s">
        <v>2791</v>
      </c>
      <c r="E113" s="93" t="s">
        <v>2797</v>
      </c>
      <c r="F113" s="125" t="s">
        <v>2798</v>
      </c>
      <c r="G113" s="93">
        <v>1</v>
      </c>
      <c r="H113" s="228"/>
      <c r="I113" s="228">
        <v>91.74</v>
      </c>
      <c r="J113" s="227"/>
    </row>
    <row r="114" spans="1:10" s="203" customFormat="1" ht="12.75">
      <c r="A114" s="110">
        <v>42667</v>
      </c>
      <c r="B114" s="110" t="s">
        <v>2637</v>
      </c>
      <c r="C114" s="110"/>
      <c r="D114" s="93" t="s">
        <v>2791</v>
      </c>
      <c r="E114" s="93" t="s">
        <v>2696</v>
      </c>
      <c r="F114" s="125" t="s">
        <v>2799</v>
      </c>
      <c r="G114" s="93">
        <v>1</v>
      </c>
      <c r="H114" s="228"/>
      <c r="I114" s="228">
        <v>24</v>
      </c>
      <c r="J114" s="227"/>
    </row>
    <row r="115" spans="1:10" s="203" customFormat="1" ht="12.75">
      <c r="A115" s="110">
        <v>42667</v>
      </c>
      <c r="B115" s="110" t="s">
        <v>2637</v>
      </c>
      <c r="C115" s="110"/>
      <c r="D115" s="93" t="s">
        <v>2791</v>
      </c>
      <c r="E115" s="93" t="s">
        <v>2698</v>
      </c>
      <c r="F115" s="125" t="s">
        <v>2800</v>
      </c>
      <c r="G115" s="93">
        <v>1</v>
      </c>
      <c r="H115" s="228"/>
      <c r="I115" s="228">
        <v>4</v>
      </c>
      <c r="J115" s="227"/>
    </row>
    <row r="116" spans="1:10" s="203" customFormat="1" ht="12.75">
      <c r="A116" s="110">
        <v>42667</v>
      </c>
      <c r="B116" s="110" t="s">
        <v>2637</v>
      </c>
      <c r="C116" s="110"/>
      <c r="D116" s="93" t="s">
        <v>2791</v>
      </c>
      <c r="E116" s="93" t="s">
        <v>2700</v>
      </c>
      <c r="F116" s="125" t="s">
        <v>2701</v>
      </c>
      <c r="G116" s="93">
        <v>1</v>
      </c>
      <c r="H116" s="228"/>
      <c r="I116" s="228">
        <v>26</v>
      </c>
      <c r="J116" s="227"/>
    </row>
    <row r="117" spans="1:10" s="203" customFormat="1" ht="12.75">
      <c r="A117" s="110">
        <v>42667</v>
      </c>
      <c r="B117" s="110" t="s">
        <v>2637</v>
      </c>
      <c r="C117" s="110"/>
      <c r="D117" s="93" t="s">
        <v>2791</v>
      </c>
      <c r="E117" s="93" t="s">
        <v>2801</v>
      </c>
      <c r="F117" s="125" t="s">
        <v>2802</v>
      </c>
      <c r="G117" s="93">
        <v>1</v>
      </c>
      <c r="H117" s="228"/>
      <c r="I117" s="228">
        <v>766.66</v>
      </c>
      <c r="J117" s="227"/>
    </row>
    <row r="118" spans="1:10" s="203" customFormat="1" ht="12.75">
      <c r="A118" s="110">
        <v>42667</v>
      </c>
      <c r="B118" s="110" t="s">
        <v>2637</v>
      </c>
      <c r="C118" s="110"/>
      <c r="D118" s="93" t="s">
        <v>2791</v>
      </c>
      <c r="E118" s="93" t="s">
        <v>2803</v>
      </c>
      <c r="F118" s="125" t="s">
        <v>2804</v>
      </c>
      <c r="G118" s="93">
        <v>1</v>
      </c>
      <c r="H118" s="228"/>
      <c r="I118" s="228">
        <v>1724</v>
      </c>
      <c r="J118" s="227"/>
    </row>
    <row r="119" spans="1:10" s="203" customFormat="1" ht="12.75">
      <c r="A119" s="110">
        <v>42683</v>
      </c>
      <c r="B119" s="110" t="s">
        <v>2637</v>
      </c>
      <c r="C119" s="110"/>
      <c r="D119" s="93" t="s">
        <v>2805</v>
      </c>
      <c r="E119" s="93" t="s">
        <v>2806</v>
      </c>
      <c r="F119" s="125" t="s">
        <v>2807</v>
      </c>
      <c r="G119" s="93">
        <v>1</v>
      </c>
      <c r="H119" s="228"/>
      <c r="I119" s="228">
        <v>16</v>
      </c>
      <c r="J119" s="227"/>
    </row>
    <row r="120" spans="1:10" s="203" customFormat="1" ht="12.75">
      <c r="A120" s="110">
        <v>42683</v>
      </c>
      <c r="B120" s="110" t="s">
        <v>2637</v>
      </c>
      <c r="C120" s="110"/>
      <c r="D120" s="93" t="s">
        <v>2805</v>
      </c>
      <c r="E120" s="93" t="s">
        <v>1304</v>
      </c>
      <c r="F120" s="125" t="s">
        <v>2808</v>
      </c>
      <c r="G120" s="93">
        <v>1</v>
      </c>
      <c r="H120" s="228"/>
      <c r="I120" s="228">
        <v>1.88</v>
      </c>
      <c r="J120" s="227"/>
    </row>
    <row r="121" spans="1:10" s="203" customFormat="1" ht="12.75">
      <c r="A121" s="110">
        <v>42683</v>
      </c>
      <c r="B121" s="110" t="s">
        <v>2637</v>
      </c>
      <c r="C121" s="110"/>
      <c r="D121" s="93" t="s">
        <v>2805</v>
      </c>
      <c r="E121" s="93" t="s">
        <v>2809</v>
      </c>
      <c r="F121" s="125" t="s">
        <v>2810</v>
      </c>
      <c r="G121" s="93">
        <v>1</v>
      </c>
      <c r="H121" s="228"/>
      <c r="I121" s="228">
        <v>4.12</v>
      </c>
      <c r="J121" s="227"/>
    </row>
    <row r="122" spans="1:10" s="203" customFormat="1" ht="12.75">
      <c r="A122" s="110">
        <v>42683</v>
      </c>
      <c r="B122" s="110" t="s">
        <v>2637</v>
      </c>
      <c r="C122" s="110"/>
      <c r="D122" s="93" t="s">
        <v>2805</v>
      </c>
      <c r="E122" s="93">
        <v>160007</v>
      </c>
      <c r="F122" s="125" t="s">
        <v>2811</v>
      </c>
      <c r="G122" s="93">
        <v>1</v>
      </c>
      <c r="H122" s="228"/>
      <c r="I122" s="228">
        <v>1362</v>
      </c>
      <c r="J122" s="227"/>
    </row>
    <row r="123" spans="1:10" s="203" customFormat="1" ht="12.75">
      <c r="A123" s="110">
        <v>42683</v>
      </c>
      <c r="B123" s="110" t="s">
        <v>2637</v>
      </c>
      <c r="C123" s="110"/>
      <c r="D123" s="93" t="s">
        <v>2805</v>
      </c>
      <c r="E123" s="93">
        <v>160008</v>
      </c>
      <c r="F123" s="125" t="s">
        <v>2812</v>
      </c>
      <c r="G123" s="93">
        <v>1</v>
      </c>
      <c r="H123" s="228"/>
      <c r="I123" s="228">
        <v>3320</v>
      </c>
      <c r="J123" s="227"/>
    </row>
    <row r="124" spans="1:10" s="203" customFormat="1" ht="12.75">
      <c r="A124" s="110">
        <v>42683</v>
      </c>
      <c r="B124" s="110" t="s">
        <v>2637</v>
      </c>
      <c r="C124" s="110"/>
      <c r="D124" s="93" t="s">
        <v>2805</v>
      </c>
      <c r="E124" s="93">
        <v>160023</v>
      </c>
      <c r="F124" s="125" t="s">
        <v>2813</v>
      </c>
      <c r="G124" s="93">
        <v>1</v>
      </c>
      <c r="H124" s="228"/>
      <c r="I124" s="228">
        <v>20.239999999999998</v>
      </c>
      <c r="J124" s="227"/>
    </row>
    <row r="125" spans="1:10" s="203" customFormat="1" ht="12.75">
      <c r="A125" s="110">
        <v>42683</v>
      </c>
      <c r="B125" s="110" t="s">
        <v>2637</v>
      </c>
      <c r="C125" s="110"/>
      <c r="D125" s="93" t="s">
        <v>2805</v>
      </c>
      <c r="E125" s="93" t="s">
        <v>1306</v>
      </c>
      <c r="F125" s="125" t="s">
        <v>2814</v>
      </c>
      <c r="G125" s="93">
        <v>1</v>
      </c>
      <c r="H125" s="228"/>
      <c r="I125" s="228">
        <v>4.8</v>
      </c>
      <c r="J125" s="227"/>
    </row>
    <row r="126" spans="1:10" s="203" customFormat="1" ht="12.75">
      <c r="A126" s="110">
        <v>42688</v>
      </c>
      <c r="B126" s="110" t="s">
        <v>2637</v>
      </c>
      <c r="C126" s="110"/>
      <c r="D126" s="93" t="s">
        <v>2815</v>
      </c>
      <c r="E126" s="93" t="s">
        <v>2816</v>
      </c>
      <c r="F126" s="125" t="s">
        <v>2817</v>
      </c>
      <c r="G126" s="93">
        <v>1</v>
      </c>
      <c r="H126" s="228"/>
      <c r="I126" s="228">
        <v>2492</v>
      </c>
      <c r="J126" s="227"/>
    </row>
    <row r="127" spans="1:10" s="203" customFormat="1" ht="12.75">
      <c r="A127" s="110">
        <v>42688</v>
      </c>
      <c r="B127" s="110" t="s">
        <v>2637</v>
      </c>
      <c r="C127" s="110"/>
      <c r="D127" s="93" t="s">
        <v>2815</v>
      </c>
      <c r="E127" s="93" t="s">
        <v>2818</v>
      </c>
      <c r="F127" s="125" t="s">
        <v>2819</v>
      </c>
      <c r="G127" s="93">
        <v>2</v>
      </c>
      <c r="H127" s="228"/>
      <c r="I127" s="228">
        <v>326</v>
      </c>
      <c r="J127" s="227"/>
    </row>
    <row r="128" spans="1:10" s="203" customFormat="1" ht="12.75">
      <c r="A128" s="110">
        <v>42688</v>
      </c>
      <c r="B128" s="110" t="s">
        <v>2637</v>
      </c>
      <c r="C128" s="110"/>
      <c r="D128" s="93" t="s">
        <v>2815</v>
      </c>
      <c r="E128" s="93" t="s">
        <v>160</v>
      </c>
      <c r="F128" s="125" t="s">
        <v>2760</v>
      </c>
      <c r="G128" s="93">
        <v>2</v>
      </c>
      <c r="H128" s="228"/>
      <c r="I128" s="228">
        <v>298</v>
      </c>
      <c r="J128" s="227"/>
    </row>
    <row r="129" spans="1:10" s="203" customFormat="1" ht="12.75">
      <c r="A129" s="110">
        <v>42688</v>
      </c>
      <c r="B129" s="110" t="s">
        <v>2637</v>
      </c>
      <c r="C129" s="110"/>
      <c r="D129" s="93" t="s">
        <v>2815</v>
      </c>
      <c r="E129" s="93" t="s">
        <v>2745</v>
      </c>
      <c r="F129" s="125" t="s">
        <v>2820</v>
      </c>
      <c r="G129" s="93">
        <v>1</v>
      </c>
      <c r="H129" s="228"/>
      <c r="I129" s="228">
        <v>461</v>
      </c>
      <c r="J129" s="227"/>
    </row>
    <row r="130" spans="1:10" s="203" customFormat="1" ht="12.75">
      <c r="A130" s="110">
        <v>42688</v>
      </c>
      <c r="B130" s="110" t="s">
        <v>2637</v>
      </c>
      <c r="C130" s="110"/>
      <c r="D130" s="93" t="s">
        <v>2815</v>
      </c>
      <c r="E130" s="93" t="s">
        <v>2821</v>
      </c>
      <c r="F130" s="125" t="s">
        <v>2822</v>
      </c>
      <c r="G130" s="93">
        <v>1</v>
      </c>
      <c r="H130" s="228"/>
      <c r="I130" s="228">
        <v>714</v>
      </c>
      <c r="J130" s="227"/>
    </row>
    <row r="131" spans="1:10" s="203" customFormat="1" ht="12.75">
      <c r="A131" s="110">
        <v>42688</v>
      </c>
      <c r="B131" s="110" t="s">
        <v>2637</v>
      </c>
      <c r="C131" s="110"/>
      <c r="D131" s="93" t="s">
        <v>2815</v>
      </c>
      <c r="E131" s="93" t="s">
        <v>168</v>
      </c>
      <c r="F131" s="125" t="s">
        <v>2748</v>
      </c>
      <c r="G131" s="93">
        <v>1</v>
      </c>
      <c r="H131" s="228"/>
      <c r="I131" s="228">
        <v>1024</v>
      </c>
      <c r="J131" s="227"/>
    </row>
    <row r="132" spans="1:10" s="203" customFormat="1" ht="12.75">
      <c r="A132" s="110">
        <v>42688</v>
      </c>
      <c r="B132" s="110" t="s">
        <v>2637</v>
      </c>
      <c r="C132" s="110"/>
      <c r="D132" s="93" t="s">
        <v>2815</v>
      </c>
      <c r="E132" s="93" t="s">
        <v>147</v>
      </c>
      <c r="F132" s="125" t="s">
        <v>2823</v>
      </c>
      <c r="G132" s="93">
        <v>4</v>
      </c>
      <c r="H132" s="228"/>
      <c r="I132" s="228">
        <v>15.68</v>
      </c>
      <c r="J132" s="227"/>
    </row>
    <row r="133" spans="1:10" s="203" customFormat="1" ht="12.75">
      <c r="A133" s="110">
        <v>42688</v>
      </c>
      <c r="B133" s="110" t="s">
        <v>2637</v>
      </c>
      <c r="C133" s="110"/>
      <c r="D133" s="93" t="s">
        <v>2815</v>
      </c>
      <c r="E133" s="93" t="s">
        <v>94</v>
      </c>
      <c r="F133" s="125" t="s">
        <v>425</v>
      </c>
      <c r="G133" s="93">
        <v>1</v>
      </c>
      <c r="H133" s="228"/>
      <c r="I133" s="228">
        <v>312</v>
      </c>
      <c r="J133" s="227"/>
    </row>
    <row r="134" spans="1:10" s="203" customFormat="1" ht="12.75">
      <c r="A134" s="110">
        <v>42698</v>
      </c>
      <c r="B134" s="110" t="s">
        <v>2662</v>
      </c>
      <c r="C134" s="110"/>
      <c r="D134" s="93" t="s">
        <v>2824</v>
      </c>
      <c r="E134" s="93" t="s">
        <v>2825</v>
      </c>
      <c r="F134" s="125" t="s">
        <v>2826</v>
      </c>
      <c r="G134" s="93">
        <v>2</v>
      </c>
      <c r="H134" s="228">
        <v>12801.77</v>
      </c>
      <c r="I134" s="232">
        <v>23558.92</v>
      </c>
      <c r="J134" s="227"/>
    </row>
    <row r="135" spans="1:10" s="203" customFormat="1" ht="12.75">
      <c r="A135" s="110">
        <v>42713</v>
      </c>
      <c r="B135" s="110" t="s">
        <v>2662</v>
      </c>
      <c r="C135" s="110"/>
      <c r="D135" s="93" t="s">
        <v>2827</v>
      </c>
      <c r="E135" s="93" t="s">
        <v>2745</v>
      </c>
      <c r="F135" s="125" t="s">
        <v>2746</v>
      </c>
      <c r="G135" s="93">
        <v>1</v>
      </c>
      <c r="H135" s="228"/>
      <c r="I135" s="232">
        <v>461</v>
      </c>
      <c r="J135" s="227"/>
    </row>
    <row r="136" spans="1:10" s="203" customFormat="1" ht="12.75">
      <c r="A136" s="110">
        <v>42713</v>
      </c>
      <c r="B136" s="110" t="s">
        <v>2662</v>
      </c>
      <c r="C136" s="110"/>
      <c r="D136" s="93" t="s">
        <v>2827</v>
      </c>
      <c r="E136" s="93" t="s">
        <v>168</v>
      </c>
      <c r="F136" s="125" t="s">
        <v>2748</v>
      </c>
      <c r="G136" s="93">
        <v>1</v>
      </c>
      <c r="H136" s="228"/>
      <c r="I136" s="232">
        <v>1024</v>
      </c>
      <c r="J136" s="227"/>
    </row>
    <row r="137" spans="1:10" s="203" customFormat="1" ht="12.75">
      <c r="A137" s="110">
        <v>42713</v>
      </c>
      <c r="B137" s="110" t="s">
        <v>2662</v>
      </c>
      <c r="C137" s="110"/>
      <c r="D137" s="93" t="s">
        <v>2827</v>
      </c>
      <c r="E137" s="93" t="s">
        <v>170</v>
      </c>
      <c r="F137" s="125" t="s">
        <v>2749</v>
      </c>
      <c r="G137" s="93">
        <v>1</v>
      </c>
      <c r="H137" s="228"/>
      <c r="I137" s="232">
        <v>0.4</v>
      </c>
      <c r="J137" s="227"/>
    </row>
    <row r="138" spans="1:10" s="203" customFormat="1" ht="12.75">
      <c r="A138" s="110">
        <v>42713</v>
      </c>
      <c r="B138" s="110" t="s">
        <v>2662</v>
      </c>
      <c r="C138" s="110"/>
      <c r="D138" s="93" t="s">
        <v>2827</v>
      </c>
      <c r="E138" s="93" t="s">
        <v>2750</v>
      </c>
      <c r="F138" s="125" t="s">
        <v>2751</v>
      </c>
      <c r="G138" s="93">
        <v>1</v>
      </c>
      <c r="H138" s="228"/>
      <c r="I138" s="232">
        <v>264</v>
      </c>
      <c r="J138" s="227"/>
    </row>
    <row r="139" spans="1:10" s="203" customFormat="1" ht="12.75">
      <c r="A139" s="110">
        <v>42713</v>
      </c>
      <c r="B139" s="110" t="s">
        <v>2662</v>
      </c>
      <c r="C139" s="110"/>
      <c r="D139" s="93" t="s">
        <v>2827</v>
      </c>
      <c r="E139" s="93" t="s">
        <v>2752</v>
      </c>
      <c r="F139" s="125" t="s">
        <v>2753</v>
      </c>
      <c r="G139" s="93">
        <v>8</v>
      </c>
      <c r="H139" s="228"/>
      <c r="I139" s="232">
        <v>44.46</v>
      </c>
      <c r="J139" s="227"/>
    </row>
    <row r="140" spans="1:10">
      <c r="A140" s="110">
        <v>42713</v>
      </c>
      <c r="B140" s="110" t="s">
        <v>2662</v>
      </c>
      <c r="C140" s="110"/>
      <c r="D140" s="93" t="s">
        <v>2827</v>
      </c>
      <c r="E140" s="93" t="s">
        <v>178</v>
      </c>
      <c r="F140" s="125" t="s">
        <v>585</v>
      </c>
      <c r="G140" s="93">
        <v>1</v>
      </c>
      <c r="H140" s="228"/>
      <c r="I140" s="232">
        <v>89.28</v>
      </c>
      <c r="J140" s="235"/>
    </row>
    <row r="141" spans="1:10">
      <c r="A141" s="110">
        <v>42713</v>
      </c>
      <c r="B141" s="110" t="s">
        <v>2662</v>
      </c>
      <c r="C141" s="110"/>
      <c r="D141" s="93" t="s">
        <v>2827</v>
      </c>
      <c r="E141" s="93" t="s">
        <v>216</v>
      </c>
      <c r="F141" s="125" t="s">
        <v>2754</v>
      </c>
      <c r="G141" s="93">
        <v>1</v>
      </c>
      <c r="H141" s="228"/>
      <c r="I141" s="232">
        <v>36.119999999999997</v>
      </c>
      <c r="J141" s="235"/>
    </row>
    <row r="142" spans="1:10">
      <c r="A142" s="110">
        <v>42713</v>
      </c>
      <c r="B142" s="110" t="s">
        <v>2662</v>
      </c>
      <c r="C142" s="110"/>
      <c r="D142" s="93" t="s">
        <v>2827</v>
      </c>
      <c r="E142" s="93" t="s">
        <v>13</v>
      </c>
      <c r="F142" s="125" t="s">
        <v>657</v>
      </c>
      <c r="G142" s="93">
        <v>1</v>
      </c>
      <c r="H142" s="228"/>
      <c r="I142" s="232">
        <v>4.08</v>
      </c>
      <c r="J142" s="235"/>
    </row>
    <row r="143" spans="1:10">
      <c r="A143" s="110">
        <v>42713</v>
      </c>
      <c r="B143" s="110" t="s">
        <v>2662</v>
      </c>
      <c r="C143" s="110"/>
      <c r="D143" s="93" t="s">
        <v>2827</v>
      </c>
      <c r="E143" s="93" t="s">
        <v>147</v>
      </c>
      <c r="F143" s="125" t="s">
        <v>2755</v>
      </c>
      <c r="G143" s="93">
        <v>4</v>
      </c>
      <c r="H143" s="228"/>
      <c r="I143" s="232">
        <v>15.68</v>
      </c>
      <c r="J143" s="235"/>
    </row>
    <row r="144" spans="1:10">
      <c r="A144" s="110">
        <v>42713</v>
      </c>
      <c r="B144" s="110" t="s">
        <v>2662</v>
      </c>
      <c r="C144" s="110"/>
      <c r="D144" s="93" t="s">
        <v>2827</v>
      </c>
      <c r="E144" s="93" t="s">
        <v>155</v>
      </c>
      <c r="F144" s="125" t="s">
        <v>2756</v>
      </c>
      <c r="G144" s="93">
        <v>1</v>
      </c>
      <c r="H144" s="228"/>
      <c r="I144" s="232">
        <v>23.36</v>
      </c>
      <c r="J144" s="235"/>
    </row>
    <row r="145" spans="1:10">
      <c r="A145" s="110">
        <v>42713</v>
      </c>
      <c r="B145" s="110" t="s">
        <v>2662</v>
      </c>
      <c r="C145" s="110"/>
      <c r="D145" s="93" t="s">
        <v>2827</v>
      </c>
      <c r="E145" s="93" t="s">
        <v>174</v>
      </c>
      <c r="F145" s="125" t="s">
        <v>2758</v>
      </c>
      <c r="G145" s="93">
        <v>1</v>
      </c>
      <c r="H145" s="228"/>
      <c r="I145" s="232">
        <v>6.16</v>
      </c>
      <c r="J145" s="235"/>
    </row>
    <row r="146" spans="1:10">
      <c r="A146" s="110">
        <v>42713</v>
      </c>
      <c r="B146" s="110" t="s">
        <v>2662</v>
      </c>
      <c r="C146" s="110"/>
      <c r="D146" s="93" t="s">
        <v>2827</v>
      </c>
      <c r="E146" s="93" t="s">
        <v>177</v>
      </c>
      <c r="F146" s="125" t="s">
        <v>2759</v>
      </c>
      <c r="G146" s="93">
        <v>1</v>
      </c>
      <c r="H146" s="228"/>
      <c r="I146" s="232">
        <v>1.2</v>
      </c>
      <c r="J146" s="235"/>
    </row>
    <row r="147" spans="1:10">
      <c r="A147" s="110">
        <v>42713</v>
      </c>
      <c r="B147" s="110" t="s">
        <v>2662</v>
      </c>
      <c r="C147" s="110"/>
      <c r="D147" s="93" t="s">
        <v>2827</v>
      </c>
      <c r="E147" s="93" t="s">
        <v>160</v>
      </c>
      <c r="F147" s="125" t="s">
        <v>2760</v>
      </c>
      <c r="G147" s="93">
        <v>2</v>
      </c>
      <c r="H147" s="228"/>
      <c r="I147" s="232">
        <v>298</v>
      </c>
      <c r="J147" s="235"/>
    </row>
    <row r="148" spans="1:10">
      <c r="A148" s="110">
        <v>42713</v>
      </c>
      <c r="B148" s="110" t="s">
        <v>2662</v>
      </c>
      <c r="C148" s="110"/>
      <c r="D148" s="93" t="s">
        <v>2827</v>
      </c>
      <c r="E148" s="93" t="s">
        <v>180</v>
      </c>
      <c r="F148" s="125" t="s">
        <v>2761</v>
      </c>
      <c r="G148" s="93">
        <v>1</v>
      </c>
      <c r="H148" s="228"/>
      <c r="I148" s="232">
        <v>40.590000000000003</v>
      </c>
      <c r="J148" s="235"/>
    </row>
    <row r="149" spans="1:10">
      <c r="A149" s="110">
        <v>42713</v>
      </c>
      <c r="B149" s="110" t="s">
        <v>2662</v>
      </c>
      <c r="C149" s="110"/>
      <c r="D149" s="93" t="s">
        <v>2827</v>
      </c>
      <c r="E149" s="93" t="s">
        <v>158</v>
      </c>
      <c r="F149" s="125" t="s">
        <v>2762</v>
      </c>
      <c r="G149" s="93">
        <v>2</v>
      </c>
      <c r="H149" s="228"/>
      <c r="I149" s="232">
        <v>9.4</v>
      </c>
      <c r="J149" s="235"/>
    </row>
    <row r="150" spans="1:10">
      <c r="A150" s="110">
        <v>42768</v>
      </c>
      <c r="B150" s="110" t="s">
        <v>2662</v>
      </c>
      <c r="C150" s="110"/>
      <c r="D150" s="93" t="s">
        <v>2828</v>
      </c>
      <c r="E150" s="93" t="s">
        <v>2829</v>
      </c>
      <c r="F150" s="125" t="s">
        <v>2830</v>
      </c>
      <c r="G150" s="93">
        <v>24</v>
      </c>
      <c r="H150" s="228"/>
      <c r="I150" s="232">
        <v>761.54</v>
      </c>
      <c r="J150" s="235"/>
    </row>
    <row r="151" spans="1:10">
      <c r="A151" s="110">
        <v>42768</v>
      </c>
      <c r="B151" s="110" t="s">
        <v>2662</v>
      </c>
      <c r="C151" s="110"/>
      <c r="D151" s="93" t="s">
        <v>2828</v>
      </c>
      <c r="E151" s="93" t="s">
        <v>2831</v>
      </c>
      <c r="F151" s="125" t="s">
        <v>2832</v>
      </c>
      <c r="G151" s="93">
        <v>24</v>
      </c>
      <c r="H151" s="228"/>
      <c r="I151" s="232">
        <v>168.45</v>
      </c>
      <c r="J151" s="235"/>
    </row>
    <row r="152" spans="1:10">
      <c r="A152" s="110">
        <v>42754</v>
      </c>
      <c r="B152" s="110" t="s">
        <v>2662</v>
      </c>
      <c r="C152" s="110"/>
      <c r="D152" s="93" t="s">
        <v>2833</v>
      </c>
      <c r="E152" s="93">
        <v>39531</v>
      </c>
      <c r="F152" s="125" t="s">
        <v>720</v>
      </c>
      <c r="G152" s="93">
        <v>8</v>
      </c>
      <c r="H152" s="228"/>
      <c r="I152" s="232">
        <v>15.6</v>
      </c>
      <c r="J152" s="235"/>
    </row>
    <row r="153" spans="1:10">
      <c r="A153" s="110">
        <v>42754</v>
      </c>
      <c r="B153" s="110" t="s">
        <v>2662</v>
      </c>
      <c r="C153" s="110"/>
      <c r="D153" s="93" t="s">
        <v>2833</v>
      </c>
      <c r="E153" s="93" t="s">
        <v>2834</v>
      </c>
      <c r="F153" s="125" t="s">
        <v>2835</v>
      </c>
      <c r="G153" s="93">
        <v>8</v>
      </c>
      <c r="H153" s="228"/>
      <c r="I153" s="228">
        <v>92.04</v>
      </c>
      <c r="J153" s="235"/>
    </row>
    <row r="154" spans="1:10">
      <c r="A154" s="110">
        <v>42767</v>
      </c>
      <c r="B154" s="110" t="s">
        <v>2662</v>
      </c>
      <c r="C154" s="110"/>
      <c r="D154" s="93" t="s">
        <v>2836</v>
      </c>
      <c r="E154" s="93">
        <v>78428</v>
      </c>
      <c r="F154" s="125" t="s">
        <v>2837</v>
      </c>
      <c r="G154" s="93">
        <v>24</v>
      </c>
      <c r="H154" s="228"/>
      <c r="I154" s="228">
        <v>5.8</v>
      </c>
      <c r="J154" s="235"/>
    </row>
    <row r="155" spans="1:10">
      <c r="A155" s="110">
        <v>42767</v>
      </c>
      <c r="B155" s="110" t="s">
        <v>2662</v>
      </c>
      <c r="C155" s="110"/>
      <c r="D155" s="93" t="s">
        <v>2836</v>
      </c>
      <c r="E155" s="93" t="s">
        <v>2838</v>
      </c>
      <c r="F155" s="125" t="s">
        <v>2839</v>
      </c>
      <c r="G155" s="93">
        <v>24</v>
      </c>
      <c r="H155" s="228"/>
      <c r="I155" s="228">
        <v>15.4</v>
      </c>
      <c r="J155" s="235"/>
    </row>
    <row r="156" spans="1:10">
      <c r="A156" s="110">
        <v>42767</v>
      </c>
      <c r="B156" s="110" t="s">
        <v>2662</v>
      </c>
      <c r="C156" s="110"/>
      <c r="D156" s="93" t="s">
        <v>2836</v>
      </c>
      <c r="E156" s="93" t="s">
        <v>2840</v>
      </c>
      <c r="F156" s="125" t="s">
        <v>2841</v>
      </c>
      <c r="G156" s="93">
        <v>24</v>
      </c>
      <c r="H156" s="228"/>
      <c r="I156" s="228">
        <v>13.8</v>
      </c>
      <c r="J156" s="235"/>
    </row>
    <row r="157" spans="1:10">
      <c r="A157" s="110">
        <v>42768</v>
      </c>
      <c r="B157" s="110" t="s">
        <v>2662</v>
      </c>
      <c r="C157" s="110"/>
      <c r="D157" s="93" t="s">
        <v>2842</v>
      </c>
      <c r="E157" s="93">
        <v>166610</v>
      </c>
      <c r="F157" s="125" t="s">
        <v>2843</v>
      </c>
      <c r="G157" s="93">
        <v>6</v>
      </c>
      <c r="H157" s="228"/>
      <c r="I157" s="228">
        <v>1495.81</v>
      </c>
      <c r="J157" s="235"/>
    </row>
    <row r="158" spans="1:10">
      <c r="A158" s="110">
        <v>42779</v>
      </c>
      <c r="B158" s="110" t="s">
        <v>2662</v>
      </c>
      <c r="C158" s="110"/>
      <c r="D158" s="93" t="s">
        <v>2844</v>
      </c>
      <c r="E158" s="93" t="s">
        <v>2845</v>
      </c>
      <c r="F158" s="125" t="s">
        <v>2846</v>
      </c>
      <c r="G158" s="93">
        <v>10</v>
      </c>
      <c r="H158" s="228"/>
      <c r="I158" s="228">
        <v>36</v>
      </c>
      <c r="J158" s="235"/>
    </row>
    <row r="159" spans="1:10">
      <c r="A159" s="110">
        <v>42779</v>
      </c>
      <c r="B159" s="110" t="s">
        <v>2662</v>
      </c>
      <c r="C159" s="110"/>
      <c r="D159" s="93" t="s">
        <v>2847</v>
      </c>
      <c r="E159" s="93" t="s">
        <v>2845</v>
      </c>
      <c r="F159" s="125" t="s">
        <v>2846</v>
      </c>
      <c r="G159" s="93">
        <v>10</v>
      </c>
      <c r="H159" s="228"/>
      <c r="I159" s="228">
        <v>36</v>
      </c>
      <c r="J159" s="235"/>
    </row>
    <row r="160" spans="1:10">
      <c r="A160" s="110">
        <v>42817</v>
      </c>
      <c r="B160" s="110" t="s">
        <v>2662</v>
      </c>
      <c r="C160" s="110"/>
      <c r="D160" s="93" t="s">
        <v>3276</v>
      </c>
      <c r="E160" s="93" t="s">
        <v>3277</v>
      </c>
      <c r="F160" s="125" t="s">
        <v>3278</v>
      </c>
      <c r="G160" s="93">
        <v>2</v>
      </c>
      <c r="H160" s="228"/>
      <c r="I160" s="228">
        <v>2377</v>
      </c>
      <c r="J160" s="235"/>
    </row>
    <row r="161" spans="1:10">
      <c r="A161" s="110">
        <v>42871</v>
      </c>
      <c r="B161" s="110" t="s">
        <v>2662</v>
      </c>
      <c r="C161" s="110"/>
      <c r="D161" s="93" t="s">
        <v>3416</v>
      </c>
      <c r="E161" s="93" t="s">
        <v>3417</v>
      </c>
      <c r="F161" s="125" t="s">
        <v>3418</v>
      </c>
      <c r="G161" s="93">
        <v>8</v>
      </c>
      <c r="H161" s="228"/>
      <c r="I161" s="228">
        <v>141</v>
      </c>
      <c r="J161" s="235"/>
    </row>
    <row r="162" spans="1:10">
      <c r="A162" s="110">
        <v>42900</v>
      </c>
      <c r="B162" s="110" t="s">
        <v>2662</v>
      </c>
      <c r="C162" s="110"/>
      <c r="D162" s="93" t="s">
        <v>3618</v>
      </c>
      <c r="E162" s="93">
        <v>71510157</v>
      </c>
      <c r="F162" s="125" t="s">
        <v>3619</v>
      </c>
      <c r="G162" s="93">
        <v>1</v>
      </c>
      <c r="H162" s="228"/>
      <c r="I162" s="228">
        <v>376.71</v>
      </c>
      <c r="J162" s="235"/>
    </row>
    <row r="163" spans="1:10">
      <c r="A163" s="110">
        <v>42900</v>
      </c>
      <c r="B163" s="110" t="s">
        <v>2662</v>
      </c>
      <c r="C163" s="110"/>
      <c r="D163" s="93" t="s">
        <v>3618</v>
      </c>
      <c r="E163" s="93">
        <v>72010087</v>
      </c>
      <c r="F163" s="125" t="s">
        <v>3620</v>
      </c>
      <c r="G163" s="93">
        <v>1</v>
      </c>
      <c r="H163" s="228"/>
      <c r="I163" s="228">
        <v>3.56</v>
      </c>
      <c r="J163" s="235"/>
    </row>
    <row r="164" spans="1:10">
      <c r="A164" s="110">
        <v>42900</v>
      </c>
      <c r="B164" s="110" t="s">
        <v>2662</v>
      </c>
      <c r="C164" s="110"/>
      <c r="D164" s="93" t="s">
        <v>3618</v>
      </c>
      <c r="E164" s="93">
        <v>36011411</v>
      </c>
      <c r="F164" s="125" t="s">
        <v>3621</v>
      </c>
      <c r="G164" s="93">
        <v>1</v>
      </c>
      <c r="H164" s="228"/>
      <c r="I164" s="228">
        <v>68.09</v>
      </c>
      <c r="J164" s="235"/>
    </row>
    <row r="165" spans="1:10">
      <c r="A165" s="110">
        <v>42900</v>
      </c>
      <c r="B165" s="110" t="s">
        <v>2662</v>
      </c>
      <c r="C165" s="110"/>
      <c r="D165" s="93" t="s">
        <v>3618</v>
      </c>
      <c r="E165" s="93">
        <v>71510158</v>
      </c>
      <c r="F165" s="125" t="s">
        <v>3622</v>
      </c>
      <c r="G165" s="93">
        <v>1</v>
      </c>
      <c r="H165" s="228"/>
      <c r="I165" s="228">
        <v>376.71</v>
      </c>
      <c r="J165" s="235"/>
    </row>
    <row r="166" spans="1:10">
      <c r="A166" s="110">
        <v>42900</v>
      </c>
      <c r="B166" s="110" t="s">
        <v>2662</v>
      </c>
      <c r="C166" s="110"/>
      <c r="D166" s="93" t="s">
        <v>3618</v>
      </c>
      <c r="E166" s="93">
        <v>71510243</v>
      </c>
      <c r="F166" s="125" t="s">
        <v>3623</v>
      </c>
      <c r="G166" s="93">
        <v>1</v>
      </c>
      <c r="H166" s="228"/>
      <c r="I166" s="228">
        <v>376.71</v>
      </c>
      <c r="J166" s="235"/>
    </row>
    <row r="167" spans="1:10">
      <c r="A167" s="110">
        <v>42900</v>
      </c>
      <c r="B167" s="110" t="s">
        <v>2662</v>
      </c>
      <c r="C167" s="110"/>
      <c r="D167" s="93" t="s">
        <v>3618</v>
      </c>
      <c r="E167" s="93">
        <v>36011338</v>
      </c>
      <c r="F167" s="125" t="s">
        <v>3624</v>
      </c>
      <c r="G167" s="93">
        <v>1</v>
      </c>
      <c r="H167" s="228"/>
      <c r="I167" s="228">
        <v>261.60000000000002</v>
      </c>
      <c r="J167" s="235"/>
    </row>
    <row r="168" spans="1:10">
      <c r="A168" s="110">
        <v>42914</v>
      </c>
      <c r="B168" s="110" t="s">
        <v>2662</v>
      </c>
      <c r="C168" s="110" t="s">
        <v>8</v>
      </c>
      <c r="D168" s="93" t="s">
        <v>3656</v>
      </c>
      <c r="E168" s="93" t="s">
        <v>3657</v>
      </c>
      <c r="F168" s="125" t="s">
        <v>3662</v>
      </c>
      <c r="G168" s="93">
        <v>16</v>
      </c>
      <c r="H168" s="228">
        <v>8.15</v>
      </c>
      <c r="I168" s="228">
        <v>20.38</v>
      </c>
      <c r="J168" s="235"/>
    </row>
    <row r="169" spans="1:10">
      <c r="A169" s="110">
        <v>42914</v>
      </c>
      <c r="B169" s="110" t="s">
        <v>2662</v>
      </c>
      <c r="C169" s="110" t="s">
        <v>8</v>
      </c>
      <c r="D169" s="93" t="s">
        <v>3656</v>
      </c>
      <c r="E169" s="93" t="s">
        <v>3658</v>
      </c>
      <c r="F169" s="125" t="s">
        <v>3663</v>
      </c>
      <c r="G169" s="93">
        <v>16</v>
      </c>
      <c r="H169" s="228">
        <v>2.85</v>
      </c>
      <c r="I169" s="228">
        <v>7.13</v>
      </c>
      <c r="J169" s="235"/>
    </row>
    <row r="170" spans="1:10">
      <c r="A170" s="110">
        <v>42914</v>
      </c>
      <c r="B170" s="110" t="s">
        <v>2662</v>
      </c>
      <c r="C170" s="110" t="s">
        <v>8</v>
      </c>
      <c r="D170" s="93" t="s">
        <v>3656</v>
      </c>
      <c r="E170" s="93" t="s">
        <v>3659</v>
      </c>
      <c r="F170" s="125" t="s">
        <v>3664</v>
      </c>
      <c r="G170" s="93">
        <v>2</v>
      </c>
      <c r="H170" s="228">
        <v>785</v>
      </c>
      <c r="I170" s="228">
        <v>1207.69</v>
      </c>
      <c r="J170" s="235"/>
    </row>
    <row r="171" spans="1:10">
      <c r="A171" s="110">
        <v>42914</v>
      </c>
      <c r="B171" s="110" t="s">
        <v>2662</v>
      </c>
      <c r="C171" s="110" t="s">
        <v>8</v>
      </c>
      <c r="D171" s="93" t="s">
        <v>3656</v>
      </c>
      <c r="E171" s="93" t="s">
        <v>3660</v>
      </c>
      <c r="F171" s="125" t="s">
        <v>3665</v>
      </c>
      <c r="G171" s="93">
        <v>16</v>
      </c>
      <c r="H171" s="228">
        <v>5.8</v>
      </c>
      <c r="I171" s="228">
        <v>14.5</v>
      </c>
      <c r="J171" s="235"/>
    </row>
    <row r="172" spans="1:10">
      <c r="A172" s="110">
        <v>42914</v>
      </c>
      <c r="B172" s="110" t="s">
        <v>2662</v>
      </c>
      <c r="C172" s="110" t="s">
        <v>8</v>
      </c>
      <c r="D172" s="93" t="s">
        <v>3656</v>
      </c>
      <c r="E172" s="93" t="s">
        <v>3661</v>
      </c>
      <c r="F172" s="125" t="s">
        <v>3666</v>
      </c>
      <c r="G172" s="93">
        <v>16</v>
      </c>
      <c r="H172" s="228">
        <v>2.19</v>
      </c>
      <c r="I172" s="228">
        <v>5.48</v>
      </c>
      <c r="J172" s="235"/>
    </row>
    <row r="173" spans="1:10">
      <c r="A173" s="110">
        <v>42901</v>
      </c>
      <c r="B173" s="110" t="s">
        <v>2662</v>
      </c>
      <c r="C173" s="110" t="s">
        <v>48</v>
      </c>
      <c r="D173" s="93" t="s">
        <v>3695</v>
      </c>
      <c r="E173" s="93" t="s">
        <v>3688</v>
      </c>
      <c r="F173" s="125" t="s">
        <v>3689</v>
      </c>
      <c r="G173" s="93">
        <v>5</v>
      </c>
      <c r="H173" s="228">
        <v>4.7</v>
      </c>
      <c r="I173" s="228">
        <v>18.8</v>
      </c>
      <c r="J173" s="235"/>
    </row>
    <row r="174" spans="1:10">
      <c r="A174" s="110">
        <v>42901</v>
      </c>
      <c r="B174" s="110" t="s">
        <v>2662</v>
      </c>
      <c r="C174" s="110" t="s">
        <v>48</v>
      </c>
      <c r="D174" s="93" t="s">
        <v>3695</v>
      </c>
      <c r="E174" s="93">
        <v>157933</v>
      </c>
      <c r="F174" s="125" t="s">
        <v>3690</v>
      </c>
      <c r="G174" s="93">
        <v>5</v>
      </c>
      <c r="H174" s="228">
        <v>128</v>
      </c>
      <c r="I174" s="228">
        <v>256</v>
      </c>
      <c r="J174" s="235"/>
    </row>
    <row r="175" spans="1:10">
      <c r="A175" s="110">
        <v>42901</v>
      </c>
      <c r="B175" s="110" t="s">
        <v>2662</v>
      </c>
      <c r="C175" s="110" t="s">
        <v>48</v>
      </c>
      <c r="D175" s="93" t="s">
        <v>3695</v>
      </c>
      <c r="E175" s="93">
        <v>163112</v>
      </c>
      <c r="F175" s="125" t="s">
        <v>3691</v>
      </c>
      <c r="G175" s="93">
        <v>1</v>
      </c>
      <c r="H175" s="228">
        <v>139.86000000000001</v>
      </c>
      <c r="I175" s="228">
        <v>279.72000000000003</v>
      </c>
      <c r="J175" s="333" t="s">
        <v>3744</v>
      </c>
    </row>
    <row r="176" spans="1:10">
      <c r="A176" s="110">
        <v>42901</v>
      </c>
      <c r="B176" s="110" t="s">
        <v>2662</v>
      </c>
      <c r="C176" s="110" t="s">
        <v>48</v>
      </c>
      <c r="D176" s="93" t="s">
        <v>3695</v>
      </c>
      <c r="E176" s="93">
        <v>159068</v>
      </c>
      <c r="F176" s="125" t="s">
        <v>3692</v>
      </c>
      <c r="G176" s="93">
        <v>1</v>
      </c>
      <c r="H176" s="228">
        <v>19.510000000000002</v>
      </c>
      <c r="I176" s="228">
        <v>58.53</v>
      </c>
      <c r="J176" s="333" t="s">
        <v>3744</v>
      </c>
    </row>
    <row r="177" spans="1:10">
      <c r="A177" s="110">
        <v>42901</v>
      </c>
      <c r="B177" s="110" t="s">
        <v>2662</v>
      </c>
      <c r="C177" s="110" t="s">
        <v>48</v>
      </c>
      <c r="D177" s="93" t="s">
        <v>3695</v>
      </c>
      <c r="E177" s="93" t="s">
        <v>1269</v>
      </c>
      <c r="F177" s="125" t="s">
        <v>3693</v>
      </c>
      <c r="G177" s="93">
        <v>5</v>
      </c>
      <c r="H177" s="228">
        <v>0.89</v>
      </c>
      <c r="I177" s="228">
        <v>3.12</v>
      </c>
      <c r="J177" s="235"/>
    </row>
    <row r="178" spans="1:10">
      <c r="A178" s="110">
        <v>42901</v>
      </c>
      <c r="B178" s="110" t="s">
        <v>2662</v>
      </c>
      <c r="C178" s="110" t="s">
        <v>48</v>
      </c>
      <c r="D178" s="93" t="s">
        <v>3695</v>
      </c>
      <c r="E178" s="93" t="s">
        <v>1271</v>
      </c>
      <c r="F178" s="125" t="s">
        <v>3694</v>
      </c>
      <c r="G178" s="93">
        <v>3</v>
      </c>
      <c r="H178" s="228">
        <v>3.82</v>
      </c>
      <c r="I178" s="228">
        <v>15.28</v>
      </c>
      <c r="J178" s="235"/>
    </row>
    <row r="179" spans="1:10">
      <c r="A179" s="110">
        <v>42908</v>
      </c>
      <c r="B179" s="110" t="s">
        <v>2662</v>
      </c>
      <c r="C179" s="110" t="s">
        <v>48</v>
      </c>
      <c r="D179" s="93" t="s">
        <v>3697</v>
      </c>
      <c r="E179" s="93" t="s">
        <v>1538</v>
      </c>
      <c r="F179" s="125" t="s">
        <v>3696</v>
      </c>
      <c r="G179" s="93">
        <v>20</v>
      </c>
      <c r="H179" s="228">
        <v>14.62</v>
      </c>
      <c r="I179" s="228">
        <v>30.44</v>
      </c>
      <c r="J179" s="235"/>
    </row>
    <row r="180" spans="1:10">
      <c r="A180" s="110">
        <v>42928</v>
      </c>
      <c r="B180" s="110" t="s">
        <v>2662</v>
      </c>
      <c r="C180" s="110" t="s">
        <v>48</v>
      </c>
      <c r="D180" s="93" t="s">
        <v>3763</v>
      </c>
      <c r="E180" s="93" t="s">
        <v>377</v>
      </c>
      <c r="F180" s="125" t="s">
        <v>1535</v>
      </c>
      <c r="G180" s="93">
        <v>10</v>
      </c>
      <c r="H180" s="228">
        <v>45.25</v>
      </c>
      <c r="I180" s="228">
        <v>136</v>
      </c>
      <c r="J180" s="235"/>
    </row>
    <row r="181" spans="1:10">
      <c r="A181" s="110">
        <v>42937</v>
      </c>
      <c r="B181" s="110" t="s">
        <v>2662</v>
      </c>
      <c r="C181" s="110" t="s">
        <v>48</v>
      </c>
      <c r="D181" s="93" t="s">
        <v>3707</v>
      </c>
      <c r="E181" s="93">
        <v>153153</v>
      </c>
      <c r="F181" s="125" t="s">
        <v>3708</v>
      </c>
      <c r="G181" s="93">
        <v>2</v>
      </c>
      <c r="H181" s="228">
        <v>523.5</v>
      </c>
      <c r="I181" s="228">
        <v>1047</v>
      </c>
      <c r="J181" s="235"/>
    </row>
    <row r="182" spans="1:10">
      <c r="A182" s="110">
        <v>42943</v>
      </c>
      <c r="B182" s="110" t="s">
        <v>2662</v>
      </c>
      <c r="C182" s="110" t="s">
        <v>48</v>
      </c>
      <c r="D182" s="93" t="s">
        <v>3709</v>
      </c>
      <c r="E182" s="93">
        <v>344859</v>
      </c>
      <c r="F182" s="125" t="s">
        <v>3710</v>
      </c>
      <c r="G182" s="93">
        <v>6</v>
      </c>
      <c r="H182" s="228">
        <v>174.56</v>
      </c>
      <c r="I182" s="228">
        <v>349.12</v>
      </c>
      <c r="J182" s="235"/>
    </row>
    <row r="183" spans="1:10">
      <c r="A183" s="110">
        <v>42961</v>
      </c>
      <c r="B183" s="110" t="s">
        <v>2662</v>
      </c>
      <c r="C183" s="110" t="s">
        <v>337</v>
      </c>
      <c r="D183" s="93" t="s">
        <v>3835</v>
      </c>
      <c r="E183" s="93">
        <v>163275</v>
      </c>
      <c r="F183" s="125" t="s">
        <v>3836</v>
      </c>
      <c r="G183" s="93">
        <v>1</v>
      </c>
      <c r="H183" s="228">
        <v>3082.22</v>
      </c>
      <c r="I183" s="228">
        <v>4741.88</v>
      </c>
      <c r="J183" s="235"/>
    </row>
    <row r="184" spans="1:10">
      <c r="A184" s="110">
        <v>42961</v>
      </c>
      <c r="B184" s="110" t="s">
        <v>2662</v>
      </c>
      <c r="C184" s="110" t="s">
        <v>337</v>
      </c>
      <c r="D184" s="93" t="s">
        <v>3835</v>
      </c>
      <c r="E184" s="93">
        <v>161076</v>
      </c>
      <c r="F184" s="125" t="s">
        <v>3837</v>
      </c>
      <c r="G184" s="93">
        <v>1</v>
      </c>
      <c r="H184" s="228">
        <v>2828.74</v>
      </c>
      <c r="I184" s="228">
        <v>4351.91</v>
      </c>
      <c r="J184" s="235"/>
    </row>
    <row r="185" spans="1:10">
      <c r="A185" s="110">
        <v>42975</v>
      </c>
      <c r="B185" s="110" t="s">
        <v>2662</v>
      </c>
      <c r="C185" s="110" t="s">
        <v>48</v>
      </c>
      <c r="D185" s="93" t="s">
        <v>3988</v>
      </c>
      <c r="E185" s="93" t="s">
        <v>1422</v>
      </c>
      <c r="F185" s="125" t="s">
        <v>1960</v>
      </c>
      <c r="G185" s="93">
        <v>13</v>
      </c>
      <c r="H185" s="228">
        <v>209.57</v>
      </c>
      <c r="I185" s="228">
        <v>528</v>
      </c>
      <c r="J185" s="235"/>
    </row>
    <row r="186" spans="1:10">
      <c r="A186" s="110">
        <v>42977</v>
      </c>
      <c r="B186" s="110" t="s">
        <v>2662</v>
      </c>
      <c r="C186" s="110" t="s">
        <v>337</v>
      </c>
      <c r="D186" s="93" t="s">
        <v>3989</v>
      </c>
      <c r="E186" s="93">
        <v>397765</v>
      </c>
      <c r="F186" s="125" t="s">
        <v>3990</v>
      </c>
      <c r="G186" s="93">
        <v>1</v>
      </c>
      <c r="H186" s="228">
        <v>15983</v>
      </c>
      <c r="I186" s="228">
        <v>22832.86</v>
      </c>
      <c r="J186" s="235"/>
    </row>
    <row r="187" spans="1:10">
      <c r="A187" s="110">
        <v>42977</v>
      </c>
      <c r="B187" s="110" t="s">
        <v>2662</v>
      </c>
      <c r="C187" s="110" t="s">
        <v>337</v>
      </c>
      <c r="D187" s="93" t="s">
        <v>3989</v>
      </c>
      <c r="E187" s="93">
        <v>382900</v>
      </c>
      <c r="F187" s="125" t="s">
        <v>3991</v>
      </c>
      <c r="G187" s="93">
        <v>1</v>
      </c>
      <c r="H187" s="228">
        <v>16001.61</v>
      </c>
      <c r="I187" s="228">
        <v>22859.45</v>
      </c>
      <c r="J187" s="235"/>
    </row>
    <row r="188" spans="1:10">
      <c r="A188" s="110">
        <v>42998</v>
      </c>
      <c r="B188" s="110" t="s">
        <v>2662</v>
      </c>
      <c r="C188" s="110" t="s">
        <v>337</v>
      </c>
      <c r="D188" s="93" t="s">
        <v>4097</v>
      </c>
      <c r="E188" s="93">
        <v>376468</v>
      </c>
      <c r="F188" s="125" t="s">
        <v>4099</v>
      </c>
      <c r="G188" s="93">
        <v>1</v>
      </c>
      <c r="H188" s="228">
        <v>24539.85</v>
      </c>
      <c r="I188" s="228">
        <v>37438.080000000002</v>
      </c>
      <c r="J188" s="235"/>
    </row>
    <row r="189" spans="1:10">
      <c r="A189" s="110">
        <v>42998</v>
      </c>
      <c r="B189" s="110" t="s">
        <v>2662</v>
      </c>
      <c r="C189" s="110" t="s">
        <v>337</v>
      </c>
      <c r="D189" s="93" t="s">
        <v>4097</v>
      </c>
      <c r="E189" s="93">
        <v>376468</v>
      </c>
      <c r="F189" s="125" t="s">
        <v>4099</v>
      </c>
      <c r="G189" s="93">
        <v>2</v>
      </c>
      <c r="H189" s="228">
        <v>24514.85</v>
      </c>
      <c r="I189" s="228">
        <v>36318.29</v>
      </c>
      <c r="J189" s="333" t="s">
        <v>4098</v>
      </c>
    </row>
    <row r="190" spans="1:10">
      <c r="A190" s="110">
        <v>43019</v>
      </c>
      <c r="B190" s="110" t="s">
        <v>2662</v>
      </c>
      <c r="C190" s="110" t="s">
        <v>48</v>
      </c>
      <c r="D190" s="93" t="s">
        <v>4181</v>
      </c>
      <c r="E190" s="93">
        <v>382901</v>
      </c>
      <c r="F190" s="125" t="s">
        <v>4186</v>
      </c>
      <c r="G190" s="93">
        <v>1</v>
      </c>
      <c r="H190" s="228">
        <v>397</v>
      </c>
      <c r="I190" s="228">
        <v>794</v>
      </c>
      <c r="J190" s="235"/>
    </row>
    <row r="191" spans="1:10">
      <c r="A191" s="110">
        <v>43019</v>
      </c>
      <c r="B191" s="110" t="s">
        <v>2662</v>
      </c>
      <c r="C191" s="110" t="s">
        <v>48</v>
      </c>
      <c r="D191" s="93" t="s">
        <v>4181</v>
      </c>
      <c r="E191" s="93">
        <v>382914</v>
      </c>
      <c r="F191" s="125" t="s">
        <v>4187</v>
      </c>
      <c r="G191" s="93">
        <v>3</v>
      </c>
      <c r="H191" s="228">
        <v>243.16128044110889</v>
      </c>
      <c r="I191" s="228">
        <v>486.33</v>
      </c>
      <c r="J191" s="235"/>
    </row>
    <row r="192" spans="1:10">
      <c r="A192" s="110">
        <v>43019</v>
      </c>
      <c r="B192" s="110" t="s">
        <v>2662</v>
      </c>
      <c r="C192" s="110" t="s">
        <v>48</v>
      </c>
      <c r="D192" s="93" t="s">
        <v>4181</v>
      </c>
      <c r="E192" s="93" t="s">
        <v>4182</v>
      </c>
      <c r="F192" s="125" t="s">
        <v>4188</v>
      </c>
      <c r="G192" s="93">
        <v>12</v>
      </c>
      <c r="H192" s="228">
        <v>0.28000000000000003</v>
      </c>
      <c r="I192" s="228">
        <v>1.1200000000000001</v>
      </c>
      <c r="J192" s="235"/>
    </row>
    <row r="193" spans="1:10">
      <c r="A193" s="110">
        <v>43019</v>
      </c>
      <c r="B193" s="110" t="s">
        <v>2662</v>
      </c>
      <c r="C193" s="110" t="s">
        <v>48</v>
      </c>
      <c r="D193" s="93" t="s">
        <v>4181</v>
      </c>
      <c r="E193" s="93" t="s">
        <v>4183</v>
      </c>
      <c r="F193" s="125" t="s">
        <v>4189</v>
      </c>
      <c r="G193" s="93">
        <v>3</v>
      </c>
      <c r="H193" s="228">
        <v>0.56000000000000005</v>
      </c>
      <c r="I193" s="228">
        <v>2.2400000000000002</v>
      </c>
      <c r="J193" s="235"/>
    </row>
    <row r="194" spans="1:10">
      <c r="A194" s="110">
        <v>43019</v>
      </c>
      <c r="B194" s="110" t="s">
        <v>2662</v>
      </c>
      <c r="C194" s="110" t="s">
        <v>48</v>
      </c>
      <c r="D194" s="93" t="s">
        <v>4181</v>
      </c>
      <c r="E194" s="93" t="s">
        <v>4184</v>
      </c>
      <c r="F194" s="125" t="s">
        <v>4190</v>
      </c>
      <c r="G194" s="93">
        <v>3</v>
      </c>
      <c r="H194" s="228">
        <v>0.56000000000000005</v>
      </c>
      <c r="I194" s="228">
        <v>2.2400000000000002</v>
      </c>
      <c r="J194" s="235"/>
    </row>
    <row r="195" spans="1:10">
      <c r="A195" s="110">
        <v>43019</v>
      </c>
      <c r="B195" s="110" t="s">
        <v>2662</v>
      </c>
      <c r="C195" s="110" t="s">
        <v>48</v>
      </c>
      <c r="D195" s="93" t="s">
        <v>4181</v>
      </c>
      <c r="E195" s="93">
        <v>382905</v>
      </c>
      <c r="F195" s="125" t="s">
        <v>4191</v>
      </c>
      <c r="G195" s="93">
        <v>3</v>
      </c>
      <c r="H195" s="228">
        <v>0.56000000000000005</v>
      </c>
      <c r="I195" s="228">
        <v>2.2400000000000002</v>
      </c>
      <c r="J195" s="235"/>
    </row>
    <row r="196" spans="1:10">
      <c r="A196" s="110">
        <v>43019</v>
      </c>
      <c r="B196" s="110" t="s">
        <v>2662</v>
      </c>
      <c r="C196" s="110" t="s">
        <v>48</v>
      </c>
      <c r="D196" s="93" t="s">
        <v>4181</v>
      </c>
      <c r="E196" s="93">
        <v>331292</v>
      </c>
      <c r="F196" s="125" t="s">
        <v>4192</v>
      </c>
      <c r="G196" s="93">
        <v>2</v>
      </c>
      <c r="H196" s="228">
        <v>580</v>
      </c>
      <c r="I196" s="228">
        <v>1160</v>
      </c>
      <c r="J196" s="235"/>
    </row>
    <row r="197" spans="1:10">
      <c r="A197" s="110">
        <v>43019</v>
      </c>
      <c r="B197" s="110" t="s">
        <v>2662</v>
      </c>
      <c r="C197" s="110" t="s">
        <v>48</v>
      </c>
      <c r="D197" s="93" t="s">
        <v>4181</v>
      </c>
      <c r="E197" s="93">
        <v>368306</v>
      </c>
      <c r="F197" s="125" t="s">
        <v>4193</v>
      </c>
      <c r="G197" s="93">
        <v>2</v>
      </c>
      <c r="H197" s="228">
        <v>2775.3101546944404</v>
      </c>
      <c r="I197" s="228">
        <v>4269.71</v>
      </c>
      <c r="J197" s="235"/>
    </row>
    <row r="198" spans="1:10">
      <c r="A198" s="110">
        <v>43019</v>
      </c>
      <c r="B198" s="110" t="s">
        <v>2662</v>
      </c>
      <c r="C198" s="110" t="s">
        <v>48</v>
      </c>
      <c r="D198" s="93" t="s">
        <v>4181</v>
      </c>
      <c r="E198" s="93">
        <v>368308</v>
      </c>
      <c r="F198" s="125" t="s">
        <v>4194</v>
      </c>
      <c r="G198" s="93">
        <v>2</v>
      </c>
      <c r="H198" s="228">
        <v>507.27523357328835</v>
      </c>
      <c r="I198" s="228">
        <v>1014.55</v>
      </c>
      <c r="J198" s="235"/>
    </row>
    <row r="199" spans="1:10">
      <c r="A199" s="110">
        <v>43019</v>
      </c>
      <c r="B199" s="110" t="s">
        <v>2662</v>
      </c>
      <c r="C199" s="110" t="s">
        <v>48</v>
      </c>
      <c r="D199" s="93" t="s">
        <v>4181</v>
      </c>
      <c r="E199" s="93">
        <v>346775</v>
      </c>
      <c r="F199" s="125" t="s">
        <v>4195</v>
      </c>
      <c r="G199" s="93">
        <v>2</v>
      </c>
      <c r="H199" s="228">
        <v>153.43237861847143</v>
      </c>
      <c r="I199" s="228">
        <v>306.87</v>
      </c>
      <c r="J199" s="235"/>
    </row>
    <row r="200" spans="1:10">
      <c r="A200" s="110">
        <v>43019</v>
      </c>
      <c r="B200" s="110" t="s">
        <v>2662</v>
      </c>
      <c r="C200" s="110" t="s">
        <v>48</v>
      </c>
      <c r="D200" s="93" t="s">
        <v>4181</v>
      </c>
      <c r="E200" s="93">
        <v>342991</v>
      </c>
      <c r="F200" s="125" t="s">
        <v>4196</v>
      </c>
      <c r="G200" s="93">
        <v>4</v>
      </c>
      <c r="H200" s="228">
        <v>6.83</v>
      </c>
      <c r="I200" s="228">
        <v>27.32</v>
      </c>
      <c r="J200" s="235"/>
    </row>
    <row r="201" spans="1:10">
      <c r="A201" s="110">
        <v>43019</v>
      </c>
      <c r="B201" s="110" t="s">
        <v>2662</v>
      </c>
      <c r="C201" s="110" t="s">
        <v>48</v>
      </c>
      <c r="D201" s="93" t="s">
        <v>4181</v>
      </c>
      <c r="E201" s="93">
        <v>344859</v>
      </c>
      <c r="F201" s="125" t="s">
        <v>4197</v>
      </c>
      <c r="G201" s="93">
        <v>3</v>
      </c>
      <c r="H201" s="228">
        <v>206.84331444325318</v>
      </c>
      <c r="I201" s="228">
        <v>354.95</v>
      </c>
      <c r="J201" s="235"/>
    </row>
    <row r="202" spans="1:10">
      <c r="A202" s="110">
        <v>43019</v>
      </c>
      <c r="B202" s="110" t="s">
        <v>2662</v>
      </c>
      <c r="C202" s="110" t="s">
        <v>48</v>
      </c>
      <c r="D202" s="93" t="s">
        <v>4181</v>
      </c>
      <c r="E202" s="93" t="s">
        <v>4185</v>
      </c>
      <c r="F202" s="125" t="s">
        <v>4198</v>
      </c>
      <c r="G202" s="93">
        <v>2</v>
      </c>
      <c r="H202" s="228">
        <v>118.54801654158369</v>
      </c>
      <c r="I202" s="228">
        <v>237.09</v>
      </c>
      <c r="J202" s="235"/>
    </row>
    <row r="203" spans="1:10">
      <c r="A203" s="110">
        <v>43035</v>
      </c>
      <c r="B203" s="110" t="s">
        <v>2662</v>
      </c>
      <c r="C203" s="110" t="s">
        <v>48</v>
      </c>
      <c r="D203" s="93" t="s">
        <v>4353</v>
      </c>
      <c r="E203" s="93">
        <v>340964</v>
      </c>
      <c r="F203" s="125" t="s">
        <v>4347</v>
      </c>
      <c r="G203" s="93">
        <v>1</v>
      </c>
      <c r="H203" s="228">
        <v>590</v>
      </c>
      <c r="I203" s="228">
        <v>1180</v>
      </c>
      <c r="J203" s="235"/>
    </row>
    <row r="204" spans="1:10">
      <c r="A204" s="110">
        <v>43035</v>
      </c>
      <c r="B204" s="110" t="s">
        <v>2662</v>
      </c>
      <c r="C204" s="110" t="s">
        <v>48</v>
      </c>
      <c r="D204" s="93" t="s">
        <v>4353</v>
      </c>
      <c r="E204" s="93">
        <v>324454</v>
      </c>
      <c r="F204" s="125" t="s">
        <v>4348</v>
      </c>
      <c r="G204" s="93">
        <v>1</v>
      </c>
      <c r="H204" s="228">
        <v>339.72706595905987</v>
      </c>
      <c r="I204" s="228">
        <v>679.45</v>
      </c>
      <c r="J204" s="235"/>
    </row>
    <row r="205" spans="1:10">
      <c r="A205" s="110">
        <v>43035</v>
      </c>
      <c r="B205" s="110" t="s">
        <v>2662</v>
      </c>
      <c r="C205" s="110" t="s">
        <v>48</v>
      </c>
      <c r="D205" s="93" t="s">
        <v>4353</v>
      </c>
      <c r="E205" s="93">
        <v>304624</v>
      </c>
      <c r="F205" s="125" t="s">
        <v>4349</v>
      </c>
      <c r="G205" s="93">
        <v>2</v>
      </c>
      <c r="H205" s="228">
        <v>126.09552691432904</v>
      </c>
      <c r="I205" s="228">
        <v>252.19</v>
      </c>
      <c r="J205" s="235" t="s">
        <v>7225</v>
      </c>
    </row>
    <row r="206" spans="1:10">
      <c r="A206" s="110">
        <v>43035</v>
      </c>
      <c r="B206" s="110" t="s">
        <v>2662</v>
      </c>
      <c r="C206" s="110" t="s">
        <v>48</v>
      </c>
      <c r="D206" s="93" t="s">
        <v>4353</v>
      </c>
      <c r="E206" s="93">
        <v>308019</v>
      </c>
      <c r="F206" s="125" t="s">
        <v>4350</v>
      </c>
      <c r="G206" s="93">
        <v>4</v>
      </c>
      <c r="H206" s="228">
        <v>33.115996967399539</v>
      </c>
      <c r="I206" s="228">
        <v>99.35</v>
      </c>
      <c r="J206" s="235"/>
    </row>
    <row r="207" spans="1:10">
      <c r="A207" s="110">
        <v>43035</v>
      </c>
      <c r="B207" s="110" t="s">
        <v>2662</v>
      </c>
      <c r="C207" s="110" t="s">
        <v>48</v>
      </c>
      <c r="D207" s="93" t="s">
        <v>4353</v>
      </c>
      <c r="E207" s="93" t="s">
        <v>4351</v>
      </c>
      <c r="F207" s="125" t="s">
        <v>4352</v>
      </c>
      <c r="G207" s="93">
        <v>3</v>
      </c>
      <c r="H207" s="228">
        <v>10.917361637604246</v>
      </c>
      <c r="I207" s="228">
        <v>32.75</v>
      </c>
      <c r="J207" s="235"/>
    </row>
    <row r="208" spans="1:10">
      <c r="A208" s="110">
        <v>43046</v>
      </c>
      <c r="B208" s="110" t="s">
        <v>2662</v>
      </c>
      <c r="C208" s="110" t="s">
        <v>48</v>
      </c>
      <c r="D208" s="93" t="s">
        <v>4354</v>
      </c>
      <c r="E208" s="93">
        <v>163006</v>
      </c>
      <c r="F208" s="125" t="s">
        <v>4355</v>
      </c>
      <c r="G208" s="93">
        <v>1</v>
      </c>
      <c r="H208" s="228">
        <v>25.5</v>
      </c>
      <c r="I208" s="228">
        <v>76.5</v>
      </c>
      <c r="J208" s="235"/>
    </row>
    <row r="209" spans="1:10">
      <c r="A209" s="110">
        <v>43046</v>
      </c>
      <c r="B209" s="110" t="s">
        <v>2662</v>
      </c>
      <c r="C209" s="110" t="s">
        <v>48</v>
      </c>
      <c r="D209" s="93" t="s">
        <v>4354</v>
      </c>
      <c r="E209" s="93">
        <v>159312</v>
      </c>
      <c r="F209" s="125" t="s">
        <v>4356</v>
      </c>
      <c r="G209" s="93">
        <v>2</v>
      </c>
      <c r="H209" s="228">
        <v>163.19999999999999</v>
      </c>
      <c r="I209" s="228">
        <v>326.39999999999998</v>
      </c>
      <c r="J209" s="235"/>
    </row>
    <row r="210" spans="1:10">
      <c r="A210" s="110">
        <v>43046</v>
      </c>
      <c r="B210" s="110" t="s">
        <v>2662</v>
      </c>
      <c r="C210" s="110" t="s">
        <v>48</v>
      </c>
      <c r="D210" s="93" t="s">
        <v>4354</v>
      </c>
      <c r="E210" s="93" t="s">
        <v>4357</v>
      </c>
      <c r="F210" s="125" t="s">
        <v>4358</v>
      </c>
      <c r="G210" s="93">
        <v>2</v>
      </c>
      <c r="H210" s="228">
        <v>1.03</v>
      </c>
      <c r="I210" s="228">
        <v>4.12</v>
      </c>
      <c r="J210" s="235"/>
    </row>
    <row r="211" spans="1:10">
      <c r="A211" s="110">
        <v>43046</v>
      </c>
      <c r="B211" s="110" t="s">
        <v>2662</v>
      </c>
      <c r="C211" s="110" t="s">
        <v>48</v>
      </c>
      <c r="D211" s="93" t="s">
        <v>4354</v>
      </c>
      <c r="E211" s="93" t="s">
        <v>4359</v>
      </c>
      <c r="F211" s="125" t="s">
        <v>4360</v>
      </c>
      <c r="G211" s="93">
        <v>2</v>
      </c>
      <c r="H211" s="228">
        <v>0.69</v>
      </c>
      <c r="I211" s="228">
        <v>2.76</v>
      </c>
      <c r="J211" s="235"/>
    </row>
    <row r="212" spans="1:10">
      <c r="A212" s="110">
        <v>43046</v>
      </c>
      <c r="B212" s="110" t="s">
        <v>2662</v>
      </c>
      <c r="C212" s="110" t="s">
        <v>48</v>
      </c>
      <c r="D212" s="93" t="s">
        <v>4354</v>
      </c>
      <c r="E212" s="93" t="s">
        <v>59</v>
      </c>
      <c r="F212" s="125" t="s">
        <v>4361</v>
      </c>
      <c r="G212" s="93">
        <v>5</v>
      </c>
      <c r="H212" s="228">
        <v>3.86</v>
      </c>
      <c r="I212" s="228">
        <v>15.44</v>
      </c>
      <c r="J212" s="235"/>
    </row>
    <row r="213" spans="1:10">
      <c r="A213" s="110">
        <v>43046</v>
      </c>
      <c r="B213" s="110" t="s">
        <v>2662</v>
      </c>
      <c r="C213" s="110" t="s">
        <v>48</v>
      </c>
      <c r="D213" s="93" t="s">
        <v>4354</v>
      </c>
      <c r="E213" s="93">
        <v>155911</v>
      </c>
      <c r="F213" s="125" t="s">
        <v>4362</v>
      </c>
      <c r="G213" s="93">
        <v>1</v>
      </c>
      <c r="H213" s="228">
        <v>27.75</v>
      </c>
      <c r="I213" s="228">
        <v>83.25</v>
      </c>
      <c r="J213" s="235"/>
    </row>
    <row r="214" spans="1:10">
      <c r="A214" s="110">
        <v>43046</v>
      </c>
      <c r="B214" s="110" t="s">
        <v>2662</v>
      </c>
      <c r="C214" s="110" t="s">
        <v>48</v>
      </c>
      <c r="D214" s="93" t="s">
        <v>4354</v>
      </c>
      <c r="E214" s="93">
        <v>67809</v>
      </c>
      <c r="F214" s="125" t="s">
        <v>4363</v>
      </c>
      <c r="G214" s="93">
        <v>2</v>
      </c>
      <c r="H214" s="228">
        <v>19.77</v>
      </c>
      <c r="I214" s="228">
        <v>59.31</v>
      </c>
      <c r="J214" s="235"/>
    </row>
    <row r="215" spans="1:10">
      <c r="A215" s="110">
        <v>43139</v>
      </c>
      <c r="B215" s="110" t="s">
        <v>2662</v>
      </c>
      <c r="C215" s="110" t="s">
        <v>48</v>
      </c>
      <c r="D215" s="93" t="s">
        <v>4737</v>
      </c>
      <c r="E215" s="93" t="s">
        <v>2682</v>
      </c>
      <c r="F215" s="125" t="s">
        <v>4738</v>
      </c>
      <c r="G215" s="93">
        <v>3</v>
      </c>
      <c r="H215" s="228">
        <v>90</v>
      </c>
      <c r="I215" s="228">
        <v>270</v>
      </c>
      <c r="J215" s="235"/>
    </row>
    <row r="216" spans="1:10">
      <c r="A216" s="110">
        <v>43139</v>
      </c>
      <c r="B216" s="110" t="s">
        <v>2662</v>
      </c>
      <c r="C216" s="110" t="s">
        <v>48</v>
      </c>
      <c r="D216" s="93" t="s">
        <v>4737</v>
      </c>
      <c r="E216" s="93" t="s">
        <v>955</v>
      </c>
      <c r="F216" s="125" t="s">
        <v>3581</v>
      </c>
      <c r="G216" s="93">
        <v>3</v>
      </c>
      <c r="H216" s="228">
        <v>612.41</v>
      </c>
      <c r="I216" s="228">
        <v>1224.82</v>
      </c>
      <c r="J216" s="235"/>
    </row>
    <row r="217" spans="1:10">
      <c r="A217" s="110">
        <v>43139</v>
      </c>
      <c r="B217" s="110" t="s">
        <v>2662</v>
      </c>
      <c r="C217" s="110" t="s">
        <v>48</v>
      </c>
      <c r="D217" s="93" t="s">
        <v>4737</v>
      </c>
      <c r="E217" s="93" t="s">
        <v>2684</v>
      </c>
      <c r="F217" s="125" t="s">
        <v>2685</v>
      </c>
      <c r="G217" s="93">
        <v>3</v>
      </c>
      <c r="H217" s="228">
        <v>20</v>
      </c>
      <c r="I217" s="228">
        <v>60</v>
      </c>
      <c r="J217" s="235"/>
    </row>
    <row r="218" spans="1:10">
      <c r="A218" s="110">
        <v>43139</v>
      </c>
      <c r="B218" s="110" t="s">
        <v>2662</v>
      </c>
      <c r="C218" s="110" t="s">
        <v>48</v>
      </c>
      <c r="D218" s="93" t="s">
        <v>4737</v>
      </c>
      <c r="E218" s="387" t="s">
        <v>4740</v>
      </c>
      <c r="F218" s="125" t="s">
        <v>4741</v>
      </c>
      <c r="G218" s="93">
        <v>1</v>
      </c>
      <c r="H218" s="386" t="s">
        <v>4959</v>
      </c>
      <c r="I218" s="228">
        <v>276</v>
      </c>
      <c r="J218" t="s">
        <v>4958</v>
      </c>
    </row>
    <row r="219" spans="1:10">
      <c r="A219" s="110">
        <v>43139</v>
      </c>
      <c r="B219" s="110" t="s">
        <v>2662</v>
      </c>
      <c r="C219" s="110" t="s">
        <v>48</v>
      </c>
      <c r="D219" s="93" t="s">
        <v>4737</v>
      </c>
      <c r="E219" s="140" t="s">
        <v>3113</v>
      </c>
      <c r="F219" s="125" t="s">
        <v>4742</v>
      </c>
      <c r="G219" s="93">
        <v>3</v>
      </c>
      <c r="H219" s="228">
        <v>0.33</v>
      </c>
      <c r="I219" s="228">
        <v>1.32</v>
      </c>
      <c r="J219" s="235"/>
    </row>
    <row r="220" spans="1:10">
      <c r="A220" s="110">
        <v>43139</v>
      </c>
      <c r="B220" s="110" t="s">
        <v>2662</v>
      </c>
      <c r="C220" s="110" t="s">
        <v>48</v>
      </c>
      <c r="D220" s="93" t="s">
        <v>4737</v>
      </c>
      <c r="E220" s="93" t="s">
        <v>3425</v>
      </c>
      <c r="F220" s="125" t="s">
        <v>4743</v>
      </c>
      <c r="G220" s="93">
        <v>3</v>
      </c>
      <c r="H220" s="228">
        <v>3.74</v>
      </c>
      <c r="I220" s="228">
        <v>14.96</v>
      </c>
      <c r="J220" s="235"/>
    </row>
    <row r="221" spans="1:10">
      <c r="A221" s="110">
        <v>43139</v>
      </c>
      <c r="B221" s="110" t="s">
        <v>2662</v>
      </c>
      <c r="C221" s="110" t="s">
        <v>48</v>
      </c>
      <c r="D221" s="93" t="s">
        <v>4737</v>
      </c>
      <c r="E221" s="93" t="s">
        <v>4744</v>
      </c>
      <c r="F221" s="125" t="s">
        <v>4745</v>
      </c>
      <c r="G221" s="93">
        <v>2</v>
      </c>
      <c r="H221" s="228">
        <v>50</v>
      </c>
      <c r="I221" s="228">
        <v>150</v>
      </c>
      <c r="J221" s="235"/>
    </row>
    <row r="222" spans="1:10">
      <c r="A222" s="110">
        <v>43139</v>
      </c>
      <c r="B222" s="110" t="s">
        <v>2662</v>
      </c>
      <c r="C222" s="110" t="s">
        <v>48</v>
      </c>
      <c r="D222" s="93" t="s">
        <v>4737</v>
      </c>
      <c r="E222" s="93" t="s">
        <v>4746</v>
      </c>
      <c r="F222" s="125" t="s">
        <v>4747</v>
      </c>
      <c r="G222" s="93">
        <v>2</v>
      </c>
      <c r="H222" s="228">
        <v>20</v>
      </c>
      <c r="I222" s="228">
        <v>60</v>
      </c>
      <c r="J222" s="235"/>
    </row>
    <row r="223" spans="1:10">
      <c r="A223" s="110">
        <v>43139</v>
      </c>
      <c r="B223" s="110" t="s">
        <v>2662</v>
      </c>
      <c r="C223" s="110" t="s">
        <v>48</v>
      </c>
      <c r="D223" s="93" t="s">
        <v>4737</v>
      </c>
      <c r="E223" s="93" t="s">
        <v>4748</v>
      </c>
      <c r="F223" s="125" t="s">
        <v>4749</v>
      </c>
      <c r="G223" s="93">
        <v>2</v>
      </c>
      <c r="H223" s="228">
        <v>50</v>
      </c>
      <c r="I223" s="228">
        <v>150</v>
      </c>
      <c r="J223" s="235"/>
    </row>
    <row r="224" spans="1:10">
      <c r="A224" s="110">
        <v>43139</v>
      </c>
      <c r="B224" s="110" t="s">
        <v>2662</v>
      </c>
      <c r="C224" s="110" t="s">
        <v>48</v>
      </c>
      <c r="D224" s="93" t="s">
        <v>4737</v>
      </c>
      <c r="E224" s="93" t="s">
        <v>4750</v>
      </c>
      <c r="F224" s="125" t="s">
        <v>4751</v>
      </c>
      <c r="G224" s="93">
        <v>2</v>
      </c>
      <c r="H224" s="228">
        <v>50</v>
      </c>
      <c r="I224" s="228">
        <v>150</v>
      </c>
      <c r="J224" s="235"/>
    </row>
    <row r="225" spans="1:10">
      <c r="A225" s="110">
        <v>43139</v>
      </c>
      <c r="B225" s="110" t="s">
        <v>2662</v>
      </c>
      <c r="C225" s="110" t="s">
        <v>48</v>
      </c>
      <c r="D225" s="93" t="s">
        <v>4737</v>
      </c>
      <c r="E225" s="93" t="s">
        <v>4752</v>
      </c>
      <c r="F225" s="125" t="s">
        <v>4753</v>
      </c>
      <c r="G225" s="93">
        <v>2</v>
      </c>
      <c r="H225" s="228">
        <v>50</v>
      </c>
      <c r="I225" s="228">
        <v>150</v>
      </c>
      <c r="J225" s="235"/>
    </row>
    <row r="226" spans="1:10">
      <c r="A226" s="110">
        <v>43139</v>
      </c>
      <c r="B226" s="110" t="s">
        <v>2662</v>
      </c>
      <c r="C226" s="110" t="s">
        <v>48</v>
      </c>
      <c r="D226" s="93" t="s">
        <v>4737</v>
      </c>
      <c r="E226" s="93" t="s">
        <v>4754</v>
      </c>
      <c r="F226" s="125" t="s">
        <v>4755</v>
      </c>
      <c r="G226" s="93">
        <v>1</v>
      </c>
      <c r="H226" s="228">
        <v>200</v>
      </c>
      <c r="I226" s="228">
        <v>400</v>
      </c>
      <c r="J226" s="235"/>
    </row>
    <row r="227" spans="1:10">
      <c r="A227" s="110">
        <v>43139</v>
      </c>
      <c r="B227" s="110" t="s">
        <v>2662</v>
      </c>
      <c r="C227" s="110" t="s">
        <v>48</v>
      </c>
      <c r="D227" s="93" t="s">
        <v>4737</v>
      </c>
      <c r="E227" s="93" t="s">
        <v>940</v>
      </c>
      <c r="F227" s="125" t="s">
        <v>4756</v>
      </c>
      <c r="G227" s="93">
        <v>6</v>
      </c>
      <c r="H227" s="228">
        <v>0.63</v>
      </c>
      <c r="I227" s="228">
        <v>2.52</v>
      </c>
      <c r="J227" s="235"/>
    </row>
    <row r="228" spans="1:10">
      <c r="A228" s="110">
        <v>43145</v>
      </c>
      <c r="B228" s="110" t="s">
        <v>2662</v>
      </c>
      <c r="C228" s="110" t="s">
        <v>48</v>
      </c>
      <c r="D228" s="93" t="s">
        <v>4794</v>
      </c>
      <c r="E228" s="93">
        <v>383815</v>
      </c>
      <c r="F228" s="125" t="s">
        <v>4793</v>
      </c>
      <c r="G228" s="93">
        <v>4</v>
      </c>
      <c r="H228" s="228">
        <v>68.2</v>
      </c>
      <c r="I228" s="228">
        <v>204.6</v>
      </c>
      <c r="J228" s="235"/>
    </row>
    <row r="229" spans="1:10">
      <c r="A229" s="110">
        <v>43146</v>
      </c>
      <c r="B229" s="110" t="s">
        <v>2662</v>
      </c>
      <c r="C229" s="110" t="s">
        <v>48</v>
      </c>
      <c r="D229" s="93" t="s">
        <v>4915</v>
      </c>
      <c r="E229" s="93" t="s">
        <v>4916</v>
      </c>
      <c r="F229" s="125" t="s">
        <v>4918</v>
      </c>
      <c r="G229" s="93">
        <v>10</v>
      </c>
      <c r="H229" s="228">
        <v>1.74</v>
      </c>
      <c r="I229" s="228">
        <v>6.96</v>
      </c>
      <c r="J229" s="235"/>
    </row>
    <row r="230" spans="1:10">
      <c r="A230" s="110">
        <v>43146</v>
      </c>
      <c r="B230" s="110" t="s">
        <v>2662</v>
      </c>
      <c r="C230" s="110" t="s">
        <v>48</v>
      </c>
      <c r="D230" s="93" t="s">
        <v>4915</v>
      </c>
      <c r="E230" s="93" t="s">
        <v>4917</v>
      </c>
      <c r="F230" s="125" t="s">
        <v>4919</v>
      </c>
      <c r="G230" s="93">
        <v>10</v>
      </c>
      <c r="H230" s="228">
        <v>0.43</v>
      </c>
      <c r="I230" s="228">
        <v>1.72</v>
      </c>
      <c r="J230" s="235"/>
    </row>
    <row r="231" spans="1:10">
      <c r="A231" s="110">
        <v>43173</v>
      </c>
      <c r="B231" s="110" t="s">
        <v>2662</v>
      </c>
      <c r="C231" s="110" t="s">
        <v>48</v>
      </c>
      <c r="D231" s="93" t="s">
        <v>5037</v>
      </c>
      <c r="E231" s="93">
        <v>383283</v>
      </c>
      <c r="F231" s="125" t="s">
        <v>5038</v>
      </c>
      <c r="G231" s="93">
        <v>3</v>
      </c>
      <c r="H231" s="228">
        <v>1112.6300000000001</v>
      </c>
      <c r="I231" s="228">
        <v>2225.2600000000002</v>
      </c>
      <c r="J231" s="235"/>
    </row>
    <row r="232" spans="1:10">
      <c r="A232" s="110">
        <v>43173</v>
      </c>
      <c r="B232" s="110" t="s">
        <v>2662</v>
      </c>
      <c r="C232" s="110" t="s">
        <v>48</v>
      </c>
      <c r="D232" s="93" t="s">
        <v>5037</v>
      </c>
      <c r="E232" s="93">
        <v>383286</v>
      </c>
      <c r="F232" s="125" t="s">
        <v>5039</v>
      </c>
      <c r="G232" s="93">
        <v>3</v>
      </c>
      <c r="H232" s="228">
        <v>660.55</v>
      </c>
      <c r="I232" s="228">
        <v>1321.1</v>
      </c>
      <c r="J232" s="235"/>
    </row>
    <row r="233" spans="1:10">
      <c r="A233" s="110">
        <v>43206</v>
      </c>
      <c r="B233" s="110" t="s">
        <v>2662</v>
      </c>
      <c r="C233" s="110" t="s">
        <v>48</v>
      </c>
      <c r="D233" s="93" t="s">
        <v>5107</v>
      </c>
      <c r="E233" s="93" t="s">
        <v>377</v>
      </c>
      <c r="F233" s="125" t="s">
        <v>5108</v>
      </c>
      <c r="G233" s="93">
        <v>10</v>
      </c>
      <c r="H233" s="228">
        <v>38.409999999999997</v>
      </c>
      <c r="I233" s="228">
        <v>136</v>
      </c>
      <c r="J233" s="235"/>
    </row>
    <row r="234" spans="1:10">
      <c r="A234" s="110">
        <v>43252</v>
      </c>
      <c r="B234" s="110" t="s">
        <v>5303</v>
      </c>
      <c r="C234" s="110" t="s">
        <v>48</v>
      </c>
      <c r="D234" s="93">
        <v>1855294</v>
      </c>
      <c r="E234" s="93" t="s">
        <v>5304</v>
      </c>
      <c r="F234" s="125" t="s">
        <v>5305</v>
      </c>
      <c r="G234" s="93">
        <v>1</v>
      </c>
      <c r="H234" s="228">
        <v>20099.509999999998</v>
      </c>
      <c r="I234" s="228">
        <v>27841.54</v>
      </c>
      <c r="J234" s="235"/>
    </row>
    <row r="235" spans="1:10">
      <c r="A235" s="110">
        <v>43258</v>
      </c>
      <c r="B235" s="110" t="s">
        <v>2662</v>
      </c>
      <c r="C235" s="110" t="s">
        <v>48</v>
      </c>
      <c r="D235" s="93" t="s">
        <v>5313</v>
      </c>
      <c r="E235" s="93" t="s">
        <v>1422</v>
      </c>
      <c r="F235" s="125" t="s">
        <v>1960</v>
      </c>
      <c r="G235" s="93">
        <v>12</v>
      </c>
      <c r="H235" s="228">
        <v>194.18</v>
      </c>
      <c r="I235" s="228">
        <v>528</v>
      </c>
      <c r="J235" s="235"/>
    </row>
    <row r="236" spans="1:10">
      <c r="A236" s="110">
        <v>43262</v>
      </c>
      <c r="B236" s="110" t="s">
        <v>2662</v>
      </c>
      <c r="C236" s="110" t="s">
        <v>48</v>
      </c>
      <c r="D236" s="93" t="s">
        <v>5314</v>
      </c>
      <c r="E236" s="93">
        <v>146624</v>
      </c>
      <c r="F236" s="125" t="s">
        <v>5315</v>
      </c>
      <c r="G236" s="93">
        <v>5</v>
      </c>
      <c r="H236" s="228">
        <v>5.43</v>
      </c>
      <c r="I236" s="228">
        <v>21.72</v>
      </c>
      <c r="J236" s="235"/>
    </row>
    <row r="237" spans="1:10">
      <c r="A237" s="110">
        <v>43312</v>
      </c>
      <c r="B237" s="110" t="s">
        <v>2662</v>
      </c>
      <c r="C237" s="110" t="s">
        <v>48</v>
      </c>
      <c r="D237" s="93" t="s">
        <v>5466</v>
      </c>
      <c r="E237" s="93" t="s">
        <v>5467</v>
      </c>
      <c r="F237" s="125" t="s">
        <v>5468</v>
      </c>
      <c r="G237" s="93">
        <v>4</v>
      </c>
      <c r="H237" s="228">
        <v>1749</v>
      </c>
      <c r="I237" s="228">
        <v>3498</v>
      </c>
      <c r="J237" s="235"/>
    </row>
    <row r="238" spans="1:10">
      <c r="A238" s="110">
        <v>43326</v>
      </c>
      <c r="B238" s="110" t="s">
        <v>5485</v>
      </c>
      <c r="C238" s="110" t="s">
        <v>48</v>
      </c>
      <c r="D238" s="93" t="s">
        <v>5486</v>
      </c>
      <c r="E238" s="93" t="s">
        <v>5487</v>
      </c>
      <c r="F238" s="125" t="s">
        <v>5488</v>
      </c>
      <c r="G238" s="93">
        <v>5</v>
      </c>
      <c r="H238" s="228">
        <v>480</v>
      </c>
      <c r="I238" s="228">
        <v>960</v>
      </c>
      <c r="J238" s="235" t="s">
        <v>5490</v>
      </c>
    </row>
    <row r="239" spans="1:10">
      <c r="A239" s="110">
        <v>43326</v>
      </c>
      <c r="B239" s="110" t="s">
        <v>5485</v>
      </c>
      <c r="C239" s="110" t="s">
        <v>48</v>
      </c>
      <c r="D239" s="93" t="s">
        <v>5486</v>
      </c>
      <c r="E239" s="93" t="s">
        <v>197</v>
      </c>
      <c r="F239" s="125" t="s">
        <v>5489</v>
      </c>
      <c r="G239" s="93">
        <v>6</v>
      </c>
      <c r="H239" s="228">
        <v>25</v>
      </c>
      <c r="I239" s="228">
        <v>75</v>
      </c>
      <c r="J239" s="235" t="s">
        <v>5490</v>
      </c>
    </row>
    <row r="240" spans="1:10">
      <c r="A240" s="110">
        <v>43326</v>
      </c>
      <c r="B240" s="110" t="s">
        <v>5485</v>
      </c>
      <c r="C240" s="110" t="s">
        <v>48</v>
      </c>
      <c r="D240" s="93" t="s">
        <v>5486</v>
      </c>
      <c r="E240" s="93" t="s">
        <v>5491</v>
      </c>
      <c r="F240" s="125" t="s">
        <v>5495</v>
      </c>
      <c r="G240" s="93">
        <v>1</v>
      </c>
      <c r="H240" s="228">
        <v>28</v>
      </c>
      <c r="I240" s="228">
        <v>84</v>
      </c>
      <c r="J240" s="235" t="s">
        <v>5490</v>
      </c>
    </row>
    <row r="241" spans="1:10">
      <c r="A241" s="110">
        <v>43326</v>
      </c>
      <c r="B241" s="110" t="s">
        <v>5485</v>
      </c>
      <c r="C241" s="110" t="s">
        <v>48</v>
      </c>
      <c r="D241" s="93" t="s">
        <v>5486</v>
      </c>
      <c r="E241" s="93" t="s">
        <v>5492</v>
      </c>
      <c r="F241" s="125" t="s">
        <v>5496</v>
      </c>
      <c r="G241" s="93">
        <v>9</v>
      </c>
      <c r="H241" s="228">
        <v>45.25</v>
      </c>
      <c r="I241" s="228">
        <v>135.75</v>
      </c>
      <c r="J241" s="235" t="s">
        <v>5490</v>
      </c>
    </row>
    <row r="242" spans="1:10">
      <c r="A242" s="110">
        <v>43326</v>
      </c>
      <c r="B242" s="110" t="s">
        <v>5485</v>
      </c>
      <c r="C242" s="110" t="s">
        <v>48</v>
      </c>
      <c r="D242" s="93" t="s">
        <v>5486</v>
      </c>
      <c r="E242" s="93" t="s">
        <v>5493</v>
      </c>
      <c r="F242" s="125" t="s">
        <v>5497</v>
      </c>
      <c r="G242" s="93">
        <v>9</v>
      </c>
      <c r="H242" s="228">
        <v>172.29</v>
      </c>
      <c r="I242" s="228">
        <v>344.59</v>
      </c>
      <c r="J242" s="235" t="s">
        <v>5490</v>
      </c>
    </row>
    <row r="243" spans="1:10">
      <c r="A243" s="110">
        <v>43326</v>
      </c>
      <c r="B243" s="110" t="s">
        <v>5485</v>
      </c>
      <c r="C243" s="110" t="s">
        <v>48</v>
      </c>
      <c r="D243" s="93" t="s">
        <v>5486</v>
      </c>
      <c r="E243" s="93" t="s">
        <v>5494</v>
      </c>
      <c r="F243" s="125" t="s">
        <v>5498</v>
      </c>
      <c r="G243" s="93">
        <v>2</v>
      </c>
      <c r="H243" s="228">
        <v>15</v>
      </c>
      <c r="I243" s="228">
        <v>45</v>
      </c>
      <c r="J243" s="235" t="s">
        <v>5490</v>
      </c>
    </row>
    <row r="244" spans="1:10">
      <c r="A244" s="110">
        <v>43326</v>
      </c>
      <c r="B244" s="110" t="s">
        <v>5485</v>
      </c>
      <c r="C244" s="110" t="s">
        <v>48</v>
      </c>
      <c r="D244" s="93" t="s">
        <v>5486</v>
      </c>
      <c r="E244" s="93" t="s">
        <v>5499</v>
      </c>
      <c r="F244" s="125" t="s">
        <v>5502</v>
      </c>
      <c r="G244" s="93">
        <v>2</v>
      </c>
      <c r="H244" s="228">
        <v>98</v>
      </c>
      <c r="I244" s="228">
        <v>294</v>
      </c>
      <c r="J244" s="235" t="s">
        <v>5490</v>
      </c>
    </row>
    <row r="245" spans="1:10">
      <c r="A245" s="110">
        <v>43326</v>
      </c>
      <c r="B245" s="110" t="s">
        <v>5485</v>
      </c>
      <c r="C245" s="110" t="s">
        <v>48</v>
      </c>
      <c r="D245" s="93" t="s">
        <v>5486</v>
      </c>
      <c r="E245" s="93" t="s">
        <v>5500</v>
      </c>
      <c r="F245" s="125" t="s">
        <v>5503</v>
      </c>
      <c r="G245" s="93">
        <v>2</v>
      </c>
      <c r="H245" s="228">
        <v>6.34</v>
      </c>
      <c r="I245" s="228">
        <v>25.36</v>
      </c>
      <c r="J245" s="235" t="s">
        <v>5490</v>
      </c>
    </row>
    <row r="246" spans="1:10">
      <c r="A246" s="110">
        <v>43326</v>
      </c>
      <c r="B246" s="110" t="s">
        <v>5485</v>
      </c>
      <c r="C246" s="110" t="s">
        <v>48</v>
      </c>
      <c r="D246" s="93" t="s">
        <v>5486</v>
      </c>
      <c r="E246" s="93" t="s">
        <v>1774</v>
      </c>
      <c r="F246" s="125" t="s">
        <v>5504</v>
      </c>
      <c r="G246" s="93">
        <v>2</v>
      </c>
      <c r="H246" s="228">
        <v>0.23</v>
      </c>
      <c r="I246" s="228">
        <v>1</v>
      </c>
      <c r="J246" s="235" t="s">
        <v>5490</v>
      </c>
    </row>
    <row r="247" spans="1:10">
      <c r="A247" s="110">
        <v>43326</v>
      </c>
      <c r="B247" s="110" t="s">
        <v>5485</v>
      </c>
      <c r="C247" s="110" t="s">
        <v>48</v>
      </c>
      <c r="D247" s="93" t="s">
        <v>5486</v>
      </c>
      <c r="E247" s="93" t="s">
        <v>5501</v>
      </c>
      <c r="F247" s="125" t="s">
        <v>5505</v>
      </c>
      <c r="G247" s="93">
        <v>1</v>
      </c>
      <c r="H247" s="228">
        <v>187</v>
      </c>
      <c r="I247" s="228">
        <v>374</v>
      </c>
      <c r="J247" s="235" t="s">
        <v>5490</v>
      </c>
    </row>
    <row r="248" spans="1:10">
      <c r="A248" s="110">
        <v>43326</v>
      </c>
      <c r="B248" s="110" t="s">
        <v>5485</v>
      </c>
      <c r="C248" s="110" t="s">
        <v>48</v>
      </c>
      <c r="D248" s="93" t="s">
        <v>5486</v>
      </c>
      <c r="E248" s="93" t="s">
        <v>199</v>
      </c>
      <c r="F248" s="125" t="s">
        <v>5506</v>
      </c>
      <c r="G248" s="93">
        <v>3</v>
      </c>
      <c r="H248" s="228">
        <v>27.63</v>
      </c>
      <c r="I248" s="228">
        <v>82.89</v>
      </c>
      <c r="J248" s="235" t="s">
        <v>5490</v>
      </c>
    </row>
    <row r="249" spans="1:10">
      <c r="A249" s="110">
        <v>43326</v>
      </c>
      <c r="B249" s="110" t="s">
        <v>5485</v>
      </c>
      <c r="C249" s="110" t="s">
        <v>48</v>
      </c>
      <c r="D249" s="93" t="s">
        <v>5486</v>
      </c>
      <c r="E249" s="93" t="s">
        <v>205</v>
      </c>
      <c r="F249" s="125" t="s">
        <v>5507</v>
      </c>
      <c r="G249" s="93">
        <v>3</v>
      </c>
      <c r="H249" s="228">
        <v>0.78</v>
      </c>
      <c r="I249" s="228">
        <v>3.12</v>
      </c>
      <c r="J249" s="235" t="s">
        <v>5490</v>
      </c>
    </row>
    <row r="250" spans="1:10">
      <c r="A250" s="110">
        <v>43326</v>
      </c>
      <c r="B250" s="110" t="s">
        <v>5485</v>
      </c>
      <c r="C250" s="110" t="s">
        <v>48</v>
      </c>
      <c r="D250" s="93" t="s">
        <v>5486</v>
      </c>
      <c r="E250" s="93" t="s">
        <v>207</v>
      </c>
      <c r="F250" s="125" t="s">
        <v>2125</v>
      </c>
      <c r="G250" s="93">
        <v>3</v>
      </c>
      <c r="H250" s="228">
        <v>7</v>
      </c>
      <c r="I250" s="228">
        <v>28</v>
      </c>
      <c r="J250" s="235" t="s">
        <v>5490</v>
      </c>
    </row>
    <row r="251" spans="1:10">
      <c r="A251" s="110">
        <v>43326</v>
      </c>
      <c r="B251" s="110" t="s">
        <v>5485</v>
      </c>
      <c r="C251" s="110" t="s">
        <v>48</v>
      </c>
      <c r="D251" s="93" t="s">
        <v>5508</v>
      </c>
      <c r="E251" s="93" t="s">
        <v>5509</v>
      </c>
      <c r="F251" s="125" t="s">
        <v>5510</v>
      </c>
      <c r="G251" s="93">
        <v>2</v>
      </c>
      <c r="H251" s="228">
        <v>309</v>
      </c>
      <c r="I251" s="228">
        <v>618</v>
      </c>
      <c r="J251" s="235" t="s">
        <v>5490</v>
      </c>
    </row>
    <row r="252" spans="1:10">
      <c r="A252" s="110">
        <v>43326</v>
      </c>
      <c r="B252" s="110" t="s">
        <v>5485</v>
      </c>
      <c r="C252" s="110" t="s">
        <v>48</v>
      </c>
      <c r="D252" s="93" t="s">
        <v>5508</v>
      </c>
      <c r="E252" s="93" t="s">
        <v>5511</v>
      </c>
      <c r="F252" s="125" t="s">
        <v>5512</v>
      </c>
      <c r="G252" s="93">
        <v>10</v>
      </c>
      <c r="H252" s="228">
        <v>862.1</v>
      </c>
      <c r="I252" s="228">
        <v>1724.2</v>
      </c>
      <c r="J252" s="235" t="s">
        <v>5490</v>
      </c>
    </row>
    <row r="253" spans="1:10">
      <c r="A253" s="110">
        <v>43326</v>
      </c>
      <c r="B253" s="110" t="s">
        <v>5485</v>
      </c>
      <c r="C253" s="110" t="s">
        <v>48</v>
      </c>
      <c r="D253" s="93" t="s">
        <v>5508</v>
      </c>
      <c r="E253" s="93" t="s">
        <v>5513</v>
      </c>
      <c r="F253" s="125" t="s">
        <v>5514</v>
      </c>
      <c r="G253" s="93">
        <v>4</v>
      </c>
      <c r="H253" s="228">
        <v>1.1200000000000001</v>
      </c>
      <c r="I253" s="228">
        <v>4.4800000000000004</v>
      </c>
      <c r="J253" s="235" t="s">
        <v>5490</v>
      </c>
    </row>
    <row r="254" spans="1:10">
      <c r="A254" s="110">
        <v>43326</v>
      </c>
      <c r="B254" s="110" t="s">
        <v>5485</v>
      </c>
      <c r="C254" s="110" t="s">
        <v>48</v>
      </c>
      <c r="D254" s="93" t="s">
        <v>5486</v>
      </c>
      <c r="E254" s="93" t="s">
        <v>5515</v>
      </c>
      <c r="F254" s="125" t="s">
        <v>5516</v>
      </c>
      <c r="G254" s="93">
        <v>2</v>
      </c>
      <c r="H254" s="228">
        <v>1422.1</v>
      </c>
      <c r="I254" s="228">
        <v>2844.2</v>
      </c>
      <c r="J254" s="235" t="s">
        <v>5490</v>
      </c>
    </row>
    <row r="255" spans="1:10">
      <c r="A255" s="110">
        <v>43326</v>
      </c>
      <c r="B255" s="110" t="s">
        <v>5485</v>
      </c>
      <c r="C255" s="110" t="s">
        <v>48</v>
      </c>
      <c r="D255" s="93" t="s">
        <v>5508</v>
      </c>
      <c r="E255" s="93" t="s">
        <v>5517</v>
      </c>
      <c r="F255" s="125" t="s">
        <v>5518</v>
      </c>
      <c r="G255" s="93">
        <v>4</v>
      </c>
      <c r="H255" s="228">
        <v>0.68</v>
      </c>
      <c r="I255" s="228">
        <v>2.72</v>
      </c>
      <c r="J255" s="235" t="s">
        <v>5490</v>
      </c>
    </row>
    <row r="256" spans="1:10">
      <c r="A256" s="110">
        <v>43326</v>
      </c>
      <c r="B256" s="110" t="s">
        <v>5485</v>
      </c>
      <c r="C256" s="110" t="s">
        <v>48</v>
      </c>
      <c r="D256" s="93" t="s">
        <v>5508</v>
      </c>
      <c r="E256" s="93" t="s">
        <v>5519</v>
      </c>
      <c r="F256" s="125" t="s">
        <v>5523</v>
      </c>
      <c r="G256" s="93">
        <v>2</v>
      </c>
      <c r="H256" s="228">
        <v>15</v>
      </c>
      <c r="I256" s="228">
        <v>45</v>
      </c>
      <c r="J256" s="235" t="s">
        <v>5490</v>
      </c>
    </row>
    <row r="257" spans="1:10">
      <c r="A257" s="110">
        <v>43326</v>
      </c>
      <c r="B257" s="110" t="s">
        <v>5485</v>
      </c>
      <c r="C257" s="110" t="s">
        <v>48</v>
      </c>
      <c r="D257" s="93" t="s">
        <v>5508</v>
      </c>
      <c r="E257" s="93" t="s">
        <v>5520</v>
      </c>
      <c r="F257" s="125" t="s">
        <v>5524</v>
      </c>
      <c r="G257" s="93">
        <v>2</v>
      </c>
      <c r="H257" s="228">
        <v>15</v>
      </c>
      <c r="I257" s="228">
        <v>45</v>
      </c>
      <c r="J257" s="235" t="s">
        <v>5490</v>
      </c>
    </row>
    <row r="258" spans="1:10">
      <c r="A258" s="110">
        <v>43326</v>
      </c>
      <c r="B258" s="110" t="s">
        <v>5485</v>
      </c>
      <c r="C258" s="110" t="s">
        <v>48</v>
      </c>
      <c r="D258" s="93" t="s">
        <v>5508</v>
      </c>
      <c r="E258" s="93" t="s">
        <v>5521</v>
      </c>
      <c r="F258" s="125" t="s">
        <v>5525</v>
      </c>
      <c r="G258" s="93">
        <v>2</v>
      </c>
      <c r="H258" s="228">
        <v>15</v>
      </c>
      <c r="I258" s="228">
        <v>45</v>
      </c>
      <c r="J258" s="235" t="s">
        <v>5490</v>
      </c>
    </row>
    <row r="259" spans="1:10">
      <c r="A259" s="110">
        <v>43326</v>
      </c>
      <c r="B259" s="110" t="s">
        <v>5485</v>
      </c>
      <c r="C259" s="110" t="s">
        <v>48</v>
      </c>
      <c r="D259" s="93" t="s">
        <v>5508</v>
      </c>
      <c r="E259" s="93" t="s">
        <v>5522</v>
      </c>
      <c r="F259" s="125" t="s">
        <v>5526</v>
      </c>
      <c r="G259" s="93">
        <v>2</v>
      </c>
      <c r="H259" s="228">
        <v>15</v>
      </c>
      <c r="I259" s="228">
        <v>45</v>
      </c>
      <c r="J259" s="235" t="s">
        <v>5490</v>
      </c>
    </row>
    <row r="260" spans="1:10">
      <c r="A260" s="110">
        <v>43326</v>
      </c>
      <c r="B260" s="110" t="s">
        <v>5485</v>
      </c>
      <c r="C260" s="110" t="s">
        <v>48</v>
      </c>
      <c r="D260" s="93" t="s">
        <v>5508</v>
      </c>
      <c r="E260" s="93" t="s">
        <v>221</v>
      </c>
      <c r="F260" s="125" t="s">
        <v>5545</v>
      </c>
      <c r="G260" s="93">
        <v>3</v>
      </c>
      <c r="H260" s="228">
        <v>7.52</v>
      </c>
      <c r="I260" s="228">
        <v>30.08</v>
      </c>
      <c r="J260" s="235" t="s">
        <v>5490</v>
      </c>
    </row>
    <row r="261" spans="1:10">
      <c r="A261" s="110">
        <v>43326</v>
      </c>
      <c r="B261" s="110" t="s">
        <v>5485</v>
      </c>
      <c r="C261" s="110" t="s">
        <v>48</v>
      </c>
      <c r="D261" s="93" t="s">
        <v>5508</v>
      </c>
      <c r="E261" s="93" t="s">
        <v>5546</v>
      </c>
      <c r="F261" s="125" t="s">
        <v>5547</v>
      </c>
      <c r="G261" s="93">
        <v>2</v>
      </c>
      <c r="H261" s="228">
        <v>125</v>
      </c>
      <c r="I261" s="228">
        <v>250</v>
      </c>
      <c r="J261" s="235" t="s">
        <v>5490</v>
      </c>
    </row>
    <row r="262" spans="1:10">
      <c r="A262" s="110">
        <v>43326</v>
      </c>
      <c r="B262" s="110" t="s">
        <v>5485</v>
      </c>
      <c r="C262" s="110" t="s">
        <v>48</v>
      </c>
      <c r="D262" s="93" t="s">
        <v>5508</v>
      </c>
      <c r="E262" s="93" t="s">
        <v>324</v>
      </c>
      <c r="F262" s="125" t="s">
        <v>5548</v>
      </c>
      <c r="G262" s="93">
        <v>4</v>
      </c>
      <c r="H262" s="228">
        <v>29.77</v>
      </c>
      <c r="I262" s="228">
        <v>89.31</v>
      </c>
      <c r="J262" s="235" t="s">
        <v>5490</v>
      </c>
    </row>
    <row r="263" spans="1:10">
      <c r="A263" s="110">
        <v>43326</v>
      </c>
      <c r="B263" s="110" t="s">
        <v>5485</v>
      </c>
      <c r="C263" s="110" t="s">
        <v>48</v>
      </c>
      <c r="D263" s="93" t="s">
        <v>5508</v>
      </c>
      <c r="E263" s="93" t="s">
        <v>5549</v>
      </c>
      <c r="F263" s="125" t="s">
        <v>5550</v>
      </c>
      <c r="G263" s="93">
        <v>3</v>
      </c>
      <c r="H263" s="228">
        <v>34</v>
      </c>
      <c r="I263" s="228">
        <v>102</v>
      </c>
      <c r="J263" s="235" t="s">
        <v>5490</v>
      </c>
    </row>
    <row r="264" spans="1:10">
      <c r="A264" s="110">
        <v>43326</v>
      </c>
      <c r="B264" s="110" t="s">
        <v>5485</v>
      </c>
      <c r="C264" s="110" t="s">
        <v>48</v>
      </c>
      <c r="D264" s="93" t="s">
        <v>5508</v>
      </c>
      <c r="E264" s="93" t="s">
        <v>5551</v>
      </c>
      <c r="F264" s="125" t="s">
        <v>5552</v>
      </c>
      <c r="G264" s="93">
        <v>2</v>
      </c>
      <c r="H264" s="228">
        <v>750</v>
      </c>
      <c r="I264" s="228">
        <v>1500</v>
      </c>
      <c r="J264" s="235" t="s">
        <v>5490</v>
      </c>
    </row>
    <row r="265" spans="1:10">
      <c r="A265" s="110">
        <v>43326</v>
      </c>
      <c r="B265" s="110" t="s">
        <v>5485</v>
      </c>
      <c r="C265" s="110" t="s">
        <v>48</v>
      </c>
      <c r="D265" s="93" t="s">
        <v>5508</v>
      </c>
      <c r="E265" s="93" t="s">
        <v>206</v>
      </c>
      <c r="F265" s="125" t="s">
        <v>5553</v>
      </c>
      <c r="G265" s="93">
        <v>3</v>
      </c>
      <c r="H265" s="228">
        <v>3.7</v>
      </c>
      <c r="I265" s="228">
        <v>14.8</v>
      </c>
      <c r="J265" s="235" t="s">
        <v>5490</v>
      </c>
    </row>
    <row r="266" spans="1:10">
      <c r="A266" s="110">
        <v>43326</v>
      </c>
      <c r="B266" s="110" t="s">
        <v>5485</v>
      </c>
      <c r="C266" s="110" t="s">
        <v>48</v>
      </c>
      <c r="D266" s="93" t="s">
        <v>5508</v>
      </c>
      <c r="E266" s="93" t="s">
        <v>5554</v>
      </c>
      <c r="F266" s="125" t="s">
        <v>5555</v>
      </c>
      <c r="G266" s="93">
        <v>6</v>
      </c>
      <c r="H266" s="228">
        <v>9.15</v>
      </c>
      <c r="I266" s="228">
        <v>36.6</v>
      </c>
      <c r="J266" s="235" t="s">
        <v>5490</v>
      </c>
    </row>
    <row r="267" spans="1:10">
      <c r="A267" s="110">
        <v>43326</v>
      </c>
      <c r="B267" s="110" t="s">
        <v>5485</v>
      </c>
      <c r="C267" s="110" t="s">
        <v>48</v>
      </c>
      <c r="D267" s="93" t="s">
        <v>5508</v>
      </c>
      <c r="E267" s="93" t="s">
        <v>200</v>
      </c>
      <c r="F267" s="125" t="s">
        <v>5556</v>
      </c>
      <c r="G267" s="93">
        <v>3</v>
      </c>
      <c r="H267" s="228">
        <v>1375.21</v>
      </c>
      <c r="I267" s="228">
        <v>2750.42</v>
      </c>
      <c r="J267" s="235" t="s">
        <v>5490</v>
      </c>
    </row>
    <row r="268" spans="1:10">
      <c r="A268" s="110">
        <v>43341</v>
      </c>
      <c r="B268" s="110" t="s">
        <v>5485</v>
      </c>
      <c r="C268" s="110" t="s">
        <v>48</v>
      </c>
      <c r="D268" s="93" t="s">
        <v>5557</v>
      </c>
      <c r="E268" s="93" t="s">
        <v>5558</v>
      </c>
      <c r="F268" s="125" t="s">
        <v>5559</v>
      </c>
      <c r="G268" s="93">
        <v>1</v>
      </c>
      <c r="H268" s="228">
        <v>5994.9</v>
      </c>
      <c r="I268" s="228">
        <v>9991.5</v>
      </c>
      <c r="J268" s="420" t="s">
        <v>5490</v>
      </c>
    </row>
    <row r="269" spans="1:10">
      <c r="A269" s="110">
        <v>43341</v>
      </c>
      <c r="B269" s="110" t="s">
        <v>2662</v>
      </c>
      <c r="C269" s="110" t="s">
        <v>48</v>
      </c>
      <c r="D269" s="93" t="s">
        <v>5560</v>
      </c>
      <c r="E269" s="93">
        <v>950149</v>
      </c>
      <c r="F269" s="125" t="s">
        <v>5561</v>
      </c>
      <c r="G269" s="93">
        <v>16</v>
      </c>
      <c r="H269" s="228">
        <v>19.649999999999999</v>
      </c>
      <c r="I269" s="228">
        <v>58.95</v>
      </c>
      <c r="J269" s="235"/>
    </row>
    <row r="270" spans="1:10">
      <c r="A270" s="110">
        <v>43341</v>
      </c>
      <c r="B270" s="110" t="s">
        <v>2662</v>
      </c>
      <c r="C270" s="110" t="s">
        <v>48</v>
      </c>
      <c r="D270" s="93" t="s">
        <v>5560</v>
      </c>
      <c r="E270" s="93">
        <v>90261</v>
      </c>
      <c r="F270" s="125" t="s">
        <v>5562</v>
      </c>
      <c r="G270" s="93">
        <v>16</v>
      </c>
      <c r="H270" s="228">
        <v>17.43</v>
      </c>
      <c r="I270" s="228">
        <v>52.29</v>
      </c>
      <c r="J270" s="235"/>
    </row>
    <row r="271" spans="1:10">
      <c r="A271" s="110">
        <v>43341</v>
      </c>
      <c r="B271" s="110" t="s">
        <v>2662</v>
      </c>
      <c r="C271" s="110" t="s">
        <v>48</v>
      </c>
      <c r="D271" s="93" t="s">
        <v>5560</v>
      </c>
      <c r="E271" s="93">
        <v>90259</v>
      </c>
      <c r="F271" s="125" t="s">
        <v>5563</v>
      </c>
      <c r="G271" s="93">
        <v>64</v>
      </c>
      <c r="H271" s="228">
        <v>11.93</v>
      </c>
      <c r="I271" s="228">
        <v>35.79</v>
      </c>
      <c r="J271" s="235"/>
    </row>
    <row r="272" spans="1:10">
      <c r="A272" s="110">
        <v>43341</v>
      </c>
      <c r="B272" s="110" t="s">
        <v>2662</v>
      </c>
      <c r="C272" s="110" t="s">
        <v>48</v>
      </c>
      <c r="D272" s="93" t="s">
        <v>5560</v>
      </c>
      <c r="E272" s="93">
        <v>90268</v>
      </c>
      <c r="F272" s="125" t="s">
        <v>5564</v>
      </c>
      <c r="G272" s="93">
        <v>16</v>
      </c>
      <c r="H272" s="228">
        <v>46.19</v>
      </c>
      <c r="I272" s="228">
        <v>138.57</v>
      </c>
      <c r="J272" s="235"/>
    </row>
    <row r="273" spans="1:10">
      <c r="A273" s="110">
        <v>43341</v>
      </c>
      <c r="B273" s="110" t="s">
        <v>2662</v>
      </c>
      <c r="C273" s="110" t="s">
        <v>48</v>
      </c>
      <c r="D273" s="93" t="s">
        <v>5560</v>
      </c>
      <c r="E273" s="93">
        <v>90276</v>
      </c>
      <c r="F273" s="125" t="s">
        <v>5565</v>
      </c>
      <c r="G273" s="93">
        <v>16</v>
      </c>
      <c r="H273" s="228">
        <v>47.66</v>
      </c>
      <c r="I273" s="228">
        <v>143</v>
      </c>
      <c r="J273" s="235"/>
    </row>
    <row r="274" spans="1:10">
      <c r="A274" s="110">
        <v>43350</v>
      </c>
      <c r="B274" s="110" t="s">
        <v>2662</v>
      </c>
      <c r="C274" s="110" t="s">
        <v>337</v>
      </c>
      <c r="D274" s="93" t="s">
        <v>5837</v>
      </c>
      <c r="E274" s="93" t="s">
        <v>5838</v>
      </c>
      <c r="F274" s="125" t="s">
        <v>5842</v>
      </c>
      <c r="G274" s="93">
        <v>1</v>
      </c>
      <c r="H274" s="228">
        <v>47362.833220485001</v>
      </c>
      <c r="I274" s="228">
        <v>75438.720000077199</v>
      </c>
      <c r="J274" s="235"/>
    </row>
    <row r="275" spans="1:10">
      <c r="A275" s="110">
        <v>43350</v>
      </c>
      <c r="B275" s="110" t="s">
        <v>2662</v>
      </c>
      <c r="C275" s="110" t="s">
        <v>337</v>
      </c>
      <c r="D275" s="93" t="s">
        <v>5837</v>
      </c>
      <c r="E275" s="93" t="s">
        <v>5839</v>
      </c>
      <c r="F275" s="125" t="s">
        <v>5843</v>
      </c>
      <c r="G275" s="93">
        <v>2</v>
      </c>
      <c r="H275" s="228">
        <v>33101.907500000001</v>
      </c>
      <c r="I275" s="228">
        <v>55169.84583333334</v>
      </c>
      <c r="J275" s="235"/>
    </row>
    <row r="276" spans="1:10">
      <c r="A276" s="110">
        <v>43350</v>
      </c>
      <c r="B276" s="110" t="s">
        <v>2662</v>
      </c>
      <c r="C276" s="110" t="s">
        <v>337</v>
      </c>
      <c r="D276" s="93" t="s">
        <v>5837</v>
      </c>
      <c r="E276" s="93" t="s">
        <v>5840</v>
      </c>
      <c r="F276" s="125" t="s">
        <v>5844</v>
      </c>
      <c r="G276" s="93">
        <v>2</v>
      </c>
      <c r="H276" s="228">
        <v>6039.35592</v>
      </c>
      <c r="I276" s="228">
        <v>12986.999929747653</v>
      </c>
      <c r="J276" s="235"/>
    </row>
    <row r="277" spans="1:10">
      <c r="A277" s="110">
        <v>43350</v>
      </c>
      <c r="B277" s="110" t="s">
        <v>2662</v>
      </c>
      <c r="C277" s="110" t="s">
        <v>337</v>
      </c>
      <c r="D277" s="93" t="s">
        <v>5837</v>
      </c>
      <c r="E277" s="93">
        <v>162248</v>
      </c>
      <c r="F277" s="125" t="s">
        <v>5845</v>
      </c>
      <c r="G277" s="93">
        <v>2</v>
      </c>
      <c r="H277" s="228">
        <v>1905.9097144</v>
      </c>
      <c r="I277" s="228">
        <v>4764.7742859999998</v>
      </c>
      <c r="J277" s="235"/>
    </row>
    <row r="278" spans="1:10">
      <c r="A278" s="110">
        <v>43350</v>
      </c>
      <c r="B278" s="110" t="s">
        <v>2662</v>
      </c>
      <c r="C278" s="110" t="s">
        <v>337</v>
      </c>
      <c r="D278" s="93" t="s">
        <v>5837</v>
      </c>
      <c r="E278" s="93" t="s">
        <v>5841</v>
      </c>
      <c r="F278" s="125" t="s">
        <v>5846</v>
      </c>
      <c r="G278" s="93">
        <v>1</v>
      </c>
      <c r="H278" s="228">
        <v>30509.911020000003</v>
      </c>
      <c r="I278" s="228">
        <v>50849.851700000007</v>
      </c>
      <c r="J278" s="235"/>
    </row>
    <row r="279" spans="1:10" ht="14.25" customHeight="1">
      <c r="A279" s="110">
        <v>43350</v>
      </c>
      <c r="B279" s="110" t="s">
        <v>2662</v>
      </c>
      <c r="C279" s="110" t="s">
        <v>337</v>
      </c>
      <c r="D279" s="93" t="s">
        <v>5837</v>
      </c>
      <c r="E279" s="93" t="s">
        <v>5847</v>
      </c>
      <c r="F279" s="428" t="s">
        <v>5848</v>
      </c>
      <c r="G279" s="93">
        <v>2</v>
      </c>
      <c r="H279" s="228">
        <v>296667.96000000002</v>
      </c>
      <c r="I279" s="228">
        <v>402479.93</v>
      </c>
      <c r="J279" s="235"/>
    </row>
    <row r="280" spans="1:10">
      <c r="A280" s="103">
        <v>43357</v>
      </c>
      <c r="B280" s="103" t="s">
        <v>2662</v>
      </c>
      <c r="C280" s="103" t="s">
        <v>48</v>
      </c>
      <c r="D280" s="104" t="s">
        <v>5655</v>
      </c>
      <c r="E280" s="93" t="s">
        <v>2834</v>
      </c>
      <c r="F280" s="125" t="s">
        <v>5956</v>
      </c>
      <c r="G280" s="93">
        <v>8</v>
      </c>
      <c r="H280" s="228">
        <v>36.770000000000003</v>
      </c>
      <c r="I280" s="228">
        <v>92.04</v>
      </c>
      <c r="J280" s="235"/>
    </row>
    <row r="281" spans="1:10">
      <c r="A281" s="103">
        <v>43357</v>
      </c>
      <c r="B281" s="103" t="s">
        <v>2662</v>
      </c>
      <c r="C281" s="103" t="s">
        <v>48</v>
      </c>
      <c r="D281" s="104" t="s">
        <v>5655</v>
      </c>
      <c r="E281" s="104" t="s">
        <v>5656</v>
      </c>
      <c r="F281" s="125" t="s">
        <v>5657</v>
      </c>
      <c r="G281" s="93">
        <v>8</v>
      </c>
      <c r="H281" s="228">
        <v>14.96</v>
      </c>
      <c r="I281" s="228">
        <v>44.88</v>
      </c>
      <c r="J281" s="235"/>
    </row>
    <row r="282" spans="1:10">
      <c r="A282" s="110">
        <v>43356</v>
      </c>
      <c r="B282" s="110" t="s">
        <v>2662</v>
      </c>
      <c r="C282" s="110" t="s">
        <v>337</v>
      </c>
      <c r="D282" s="93" t="s">
        <v>5816</v>
      </c>
      <c r="E282" s="93" t="s">
        <v>5817</v>
      </c>
      <c r="F282" s="125" t="s">
        <v>5825</v>
      </c>
      <c r="G282" s="93">
        <v>4</v>
      </c>
      <c r="H282" s="228">
        <v>39676.763425599995</v>
      </c>
      <c r="I282" s="228">
        <v>66824.230192638322</v>
      </c>
      <c r="J282" s="235"/>
    </row>
    <row r="283" spans="1:10">
      <c r="A283" s="110">
        <v>43356</v>
      </c>
      <c r="B283" s="110" t="s">
        <v>2662</v>
      </c>
      <c r="C283" s="110" t="s">
        <v>337</v>
      </c>
      <c r="D283" s="93" t="s">
        <v>5816</v>
      </c>
      <c r="E283" s="93" t="s">
        <v>5817</v>
      </c>
      <c r="F283" s="125" t="s">
        <v>5826</v>
      </c>
      <c r="G283" s="93">
        <v>7</v>
      </c>
      <c r="H283" s="228">
        <v>38853.687025599989</v>
      </c>
      <c r="I283" s="228">
        <v>65437.99179401459</v>
      </c>
      <c r="J283" s="235"/>
    </row>
    <row r="284" spans="1:10">
      <c r="A284" s="110">
        <v>43356</v>
      </c>
      <c r="B284" s="110" t="s">
        <v>2662</v>
      </c>
      <c r="C284" s="110" t="s">
        <v>337</v>
      </c>
      <c r="D284" s="93" t="s">
        <v>5816</v>
      </c>
      <c r="E284" s="93" t="s">
        <v>5818</v>
      </c>
      <c r="F284" s="125" t="s">
        <v>5827</v>
      </c>
      <c r="G284" s="93">
        <v>4</v>
      </c>
      <c r="H284" s="228">
        <v>13732.1995456</v>
      </c>
      <c r="I284" s="228">
        <v>19164.789919579191</v>
      </c>
      <c r="J284" s="235"/>
    </row>
    <row r="285" spans="1:10">
      <c r="A285" s="110">
        <v>43356</v>
      </c>
      <c r="B285" s="110" t="s">
        <v>2662</v>
      </c>
      <c r="C285" s="110" t="s">
        <v>337</v>
      </c>
      <c r="D285" s="93" t="s">
        <v>5816</v>
      </c>
      <c r="E285" s="93" t="s">
        <v>5818</v>
      </c>
      <c r="F285" s="125" t="s">
        <v>5827</v>
      </c>
      <c r="G285" s="93">
        <v>7</v>
      </c>
      <c r="H285" s="228">
        <v>13295.1995456</v>
      </c>
      <c r="I285" s="228">
        <v>18554.908511502828</v>
      </c>
      <c r="J285" s="235"/>
    </row>
    <row r="286" spans="1:10">
      <c r="A286" s="110">
        <v>43356</v>
      </c>
      <c r="B286" s="110" t="s">
        <v>2662</v>
      </c>
      <c r="C286" s="110" t="s">
        <v>337</v>
      </c>
      <c r="D286" s="93" t="s">
        <v>5816</v>
      </c>
      <c r="E286" s="93" t="s">
        <v>5819</v>
      </c>
      <c r="F286" s="125" t="s">
        <v>5828</v>
      </c>
      <c r="G286" s="93">
        <v>2</v>
      </c>
      <c r="H286" s="228">
        <v>2837.6419999999998</v>
      </c>
      <c r="I286" s="228">
        <v>4729.4033333333336</v>
      </c>
      <c r="J286" s="235"/>
    </row>
    <row r="287" spans="1:10">
      <c r="A287" s="110">
        <v>43356</v>
      </c>
      <c r="B287" s="110" t="s">
        <v>2662</v>
      </c>
      <c r="C287" s="110" t="s">
        <v>337</v>
      </c>
      <c r="D287" s="93" t="s">
        <v>5816</v>
      </c>
      <c r="E287" s="93" t="s">
        <v>5820</v>
      </c>
      <c r="F287" s="125" t="s">
        <v>5829</v>
      </c>
      <c r="G287" s="93">
        <v>10</v>
      </c>
      <c r="H287" s="228">
        <v>559.9</v>
      </c>
      <c r="I287" s="228">
        <v>1119.8</v>
      </c>
      <c r="J287" s="235"/>
    </row>
    <row r="288" spans="1:10">
      <c r="A288" s="110">
        <v>43356</v>
      </c>
      <c r="B288" s="110" t="s">
        <v>2662</v>
      </c>
      <c r="C288" s="110" t="s">
        <v>337</v>
      </c>
      <c r="D288" s="93" t="s">
        <v>5816</v>
      </c>
      <c r="E288" s="93" t="s">
        <v>5821</v>
      </c>
      <c r="F288" s="125" t="s">
        <v>5830</v>
      </c>
      <c r="G288" s="93">
        <v>10</v>
      </c>
      <c r="H288" s="228">
        <v>158.15</v>
      </c>
      <c r="I288" s="228">
        <v>316.3</v>
      </c>
      <c r="J288" s="235"/>
    </row>
    <row r="289" spans="1:10">
      <c r="A289" s="110">
        <v>43356</v>
      </c>
      <c r="B289" s="110" t="s">
        <v>2662</v>
      </c>
      <c r="C289" s="110" t="s">
        <v>337</v>
      </c>
      <c r="D289" s="93" t="s">
        <v>5816</v>
      </c>
      <c r="E289" s="93" t="s">
        <v>5822</v>
      </c>
      <c r="F289" s="125" t="s">
        <v>5831</v>
      </c>
      <c r="G289" s="93">
        <v>7</v>
      </c>
      <c r="H289" s="228">
        <v>4105.7255000000005</v>
      </c>
      <c r="I289" s="228">
        <v>9123.850004154845</v>
      </c>
      <c r="J289" s="235"/>
    </row>
    <row r="290" spans="1:10">
      <c r="A290" s="110">
        <v>43356</v>
      </c>
      <c r="B290" s="110" t="s">
        <v>2662</v>
      </c>
      <c r="C290" s="110" t="s">
        <v>337</v>
      </c>
      <c r="D290" s="93" t="s">
        <v>5816</v>
      </c>
      <c r="E290" s="93" t="s">
        <v>5823</v>
      </c>
      <c r="F290" s="125" t="s">
        <v>5832</v>
      </c>
      <c r="G290" s="93">
        <v>4</v>
      </c>
      <c r="H290" s="228">
        <v>19206.895816800003</v>
      </c>
      <c r="I290" s="228">
        <v>38413.791633600005</v>
      </c>
      <c r="J290" s="235"/>
    </row>
    <row r="291" spans="1:10">
      <c r="A291" s="110">
        <v>43356</v>
      </c>
      <c r="B291" s="110" t="s">
        <v>2662</v>
      </c>
      <c r="C291" s="110" t="s">
        <v>337</v>
      </c>
      <c r="D291" s="93" t="s">
        <v>5816</v>
      </c>
      <c r="E291" s="93" t="s">
        <v>5824</v>
      </c>
      <c r="F291" s="125" t="s">
        <v>5833</v>
      </c>
      <c r="G291" s="93">
        <v>1</v>
      </c>
      <c r="H291" s="228">
        <v>24245.702300000001</v>
      </c>
      <c r="I291" s="228">
        <v>32987.350068027212</v>
      </c>
      <c r="J291" s="235"/>
    </row>
    <row r="292" spans="1:10">
      <c r="A292" s="110">
        <v>43356</v>
      </c>
      <c r="B292" s="110" t="s">
        <v>2662</v>
      </c>
      <c r="C292" s="110" t="s">
        <v>337</v>
      </c>
      <c r="D292" s="93" t="s">
        <v>5816</v>
      </c>
      <c r="E292" s="93">
        <v>369627</v>
      </c>
      <c r="F292" s="125" t="s">
        <v>5834</v>
      </c>
      <c r="G292" s="93">
        <v>1</v>
      </c>
      <c r="H292" s="228">
        <v>10691.4</v>
      </c>
      <c r="I292" s="228">
        <v>15420.000019964486</v>
      </c>
      <c r="J292" s="235"/>
    </row>
    <row r="293" spans="1:10" ht="15" customHeight="1">
      <c r="A293" s="110">
        <v>43356</v>
      </c>
      <c r="B293" s="110" t="s">
        <v>2662</v>
      </c>
      <c r="C293" s="110" t="s">
        <v>337</v>
      </c>
      <c r="D293" s="93" t="s">
        <v>5816</v>
      </c>
      <c r="E293" s="93" t="s">
        <v>5835</v>
      </c>
      <c r="F293" s="428" t="s">
        <v>5836</v>
      </c>
      <c r="G293" s="93">
        <v>4</v>
      </c>
      <c r="H293" s="228">
        <v>272904.59999999998</v>
      </c>
      <c r="I293" s="228">
        <v>364832.36</v>
      </c>
      <c r="J293" s="235"/>
    </row>
    <row r="294" spans="1:10">
      <c r="A294" s="110">
        <v>43356</v>
      </c>
      <c r="B294" s="110" t="s">
        <v>2662</v>
      </c>
      <c r="C294" s="110" t="s">
        <v>337</v>
      </c>
      <c r="D294" s="93" t="s">
        <v>5816</v>
      </c>
      <c r="E294" s="93" t="s">
        <v>5835</v>
      </c>
      <c r="F294" s="125" t="s">
        <v>5836</v>
      </c>
      <c r="G294" s="93">
        <v>7</v>
      </c>
      <c r="H294" s="228">
        <v>267273.71999999997</v>
      </c>
      <c r="I294" s="228">
        <v>357317.8</v>
      </c>
      <c r="J294" s="235"/>
    </row>
    <row r="295" spans="1:10">
      <c r="A295" s="110">
        <v>43384</v>
      </c>
      <c r="B295" s="110" t="s">
        <v>2662</v>
      </c>
      <c r="C295" s="110" t="s">
        <v>337</v>
      </c>
      <c r="D295" s="93" t="s">
        <v>6023</v>
      </c>
      <c r="E295" s="93" t="s">
        <v>5835</v>
      </c>
      <c r="F295" s="125" t="s">
        <v>6024</v>
      </c>
      <c r="G295" s="93">
        <v>4</v>
      </c>
      <c r="H295" s="228">
        <v>272904.59999999998</v>
      </c>
      <c r="I295" s="228">
        <v>364832.36</v>
      </c>
      <c r="J295" s="235"/>
    </row>
    <row r="296" spans="1:10">
      <c r="A296" s="110">
        <v>43384</v>
      </c>
      <c r="B296" s="110" t="s">
        <v>2662</v>
      </c>
      <c r="C296" s="110" t="s">
        <v>337</v>
      </c>
      <c r="D296" s="93" t="s">
        <v>6023</v>
      </c>
      <c r="E296" s="93" t="s">
        <v>5817</v>
      </c>
      <c r="F296" s="125" t="s">
        <v>5825</v>
      </c>
      <c r="G296" s="93">
        <v>4</v>
      </c>
      <c r="H296" s="228">
        <v>39676.763425599995</v>
      </c>
      <c r="I296" s="228">
        <v>66824.230192638322</v>
      </c>
      <c r="J296" s="235"/>
    </row>
    <row r="297" spans="1:10">
      <c r="A297" s="110">
        <v>43384</v>
      </c>
      <c r="B297" s="77" t="s">
        <v>2662</v>
      </c>
      <c r="C297" s="77" t="s">
        <v>337</v>
      </c>
      <c r="D297" s="77" t="s">
        <v>6023</v>
      </c>
      <c r="E297" s="77" t="s">
        <v>5819</v>
      </c>
      <c r="F297" s="142" t="s">
        <v>5828</v>
      </c>
      <c r="G297" s="77">
        <v>2</v>
      </c>
      <c r="H297" s="228">
        <v>2837.6419999999998</v>
      </c>
      <c r="I297" s="228">
        <v>4729.4033333333336</v>
      </c>
      <c r="J297" s="235"/>
    </row>
    <row r="298" spans="1:10">
      <c r="A298" s="110">
        <v>43384</v>
      </c>
      <c r="B298" s="77" t="s">
        <v>2662</v>
      </c>
      <c r="C298" s="77" t="s">
        <v>337</v>
      </c>
      <c r="D298" s="77" t="s">
        <v>6023</v>
      </c>
      <c r="E298" s="77" t="s">
        <v>5820</v>
      </c>
      <c r="F298" s="142" t="s">
        <v>5829</v>
      </c>
      <c r="G298" s="77">
        <v>10</v>
      </c>
      <c r="H298" s="228">
        <v>559.9</v>
      </c>
      <c r="I298" s="228">
        <v>1119.8</v>
      </c>
      <c r="J298" s="235"/>
    </row>
    <row r="299" spans="1:10">
      <c r="A299" s="110">
        <v>43384</v>
      </c>
      <c r="B299" s="77" t="s">
        <v>2662</v>
      </c>
      <c r="C299" s="77" t="s">
        <v>337</v>
      </c>
      <c r="D299" s="77" t="s">
        <v>6023</v>
      </c>
      <c r="E299" s="77" t="s">
        <v>5821</v>
      </c>
      <c r="F299" s="142" t="s">
        <v>5830</v>
      </c>
      <c r="G299" s="77">
        <v>10</v>
      </c>
      <c r="H299" s="228">
        <v>158.15</v>
      </c>
      <c r="I299" s="228">
        <v>316.3</v>
      </c>
      <c r="J299" s="235"/>
    </row>
    <row r="300" spans="1:10">
      <c r="A300" s="110">
        <v>43384</v>
      </c>
      <c r="B300" s="77" t="s">
        <v>2662</v>
      </c>
      <c r="C300" s="77" t="s">
        <v>337</v>
      </c>
      <c r="D300" s="77" t="s">
        <v>6023</v>
      </c>
      <c r="E300" s="77" t="s">
        <v>5822</v>
      </c>
      <c r="F300" s="142" t="s">
        <v>5831</v>
      </c>
      <c r="G300" s="77">
        <v>7</v>
      </c>
      <c r="H300" s="228">
        <v>4105.7255000000005</v>
      </c>
      <c r="I300" s="228">
        <v>9123.850004154845</v>
      </c>
      <c r="J300" s="235"/>
    </row>
    <row r="301" spans="1:10">
      <c r="A301" s="110">
        <v>43384</v>
      </c>
      <c r="B301" s="77" t="s">
        <v>2662</v>
      </c>
      <c r="C301" s="77" t="s">
        <v>337</v>
      </c>
      <c r="D301" s="77" t="s">
        <v>6023</v>
      </c>
      <c r="E301" s="77" t="s">
        <v>5823</v>
      </c>
      <c r="F301" s="142" t="s">
        <v>5832</v>
      </c>
      <c r="G301" s="77">
        <v>4</v>
      </c>
      <c r="H301" s="228">
        <v>19206.895816800003</v>
      </c>
      <c r="I301" s="228">
        <v>38413.791633600005</v>
      </c>
      <c r="J301" s="235"/>
    </row>
    <row r="302" spans="1:10" ht="15" customHeight="1">
      <c r="A302" s="110">
        <v>43384</v>
      </c>
      <c r="B302" s="77" t="s">
        <v>2662</v>
      </c>
      <c r="C302" s="77" t="s">
        <v>337</v>
      </c>
      <c r="D302" s="77" t="s">
        <v>6023</v>
      </c>
      <c r="E302" s="77" t="s">
        <v>5824</v>
      </c>
      <c r="F302" s="142" t="s">
        <v>5833</v>
      </c>
      <c r="G302" s="77">
        <v>2</v>
      </c>
      <c r="H302" s="228">
        <v>24245.702300000001</v>
      </c>
      <c r="I302" s="228">
        <v>32987.350068027212</v>
      </c>
      <c r="J302" s="235"/>
    </row>
    <row r="303" spans="1:10">
      <c r="A303" s="110">
        <v>43384</v>
      </c>
      <c r="B303" s="77" t="s">
        <v>2662</v>
      </c>
      <c r="C303" s="77" t="s">
        <v>337</v>
      </c>
      <c r="D303" s="77" t="s">
        <v>6023</v>
      </c>
      <c r="E303" s="77">
        <v>369627</v>
      </c>
      <c r="F303" s="142" t="s">
        <v>5834</v>
      </c>
      <c r="G303" s="77">
        <v>2</v>
      </c>
      <c r="H303" s="228">
        <v>10691.4</v>
      </c>
      <c r="I303" s="228">
        <v>15420.000019964486</v>
      </c>
      <c r="J303" s="235"/>
    </row>
    <row r="304" spans="1:10" ht="15" customHeight="1">
      <c r="A304" s="79">
        <v>43384</v>
      </c>
      <c r="B304" s="77" t="s">
        <v>2662</v>
      </c>
      <c r="C304" s="77" t="s">
        <v>337</v>
      </c>
      <c r="D304" s="77" t="s">
        <v>6025</v>
      </c>
      <c r="E304" s="77" t="s">
        <v>5847</v>
      </c>
      <c r="F304" s="376" t="s">
        <v>5848</v>
      </c>
      <c r="G304" s="77">
        <v>3</v>
      </c>
      <c r="H304" s="77">
        <v>296667.96000000002</v>
      </c>
      <c r="I304" s="343">
        <v>402479.93</v>
      </c>
      <c r="J304" s="235"/>
    </row>
    <row r="305" spans="1:10">
      <c r="A305" s="79">
        <v>43384</v>
      </c>
      <c r="B305" s="77" t="s">
        <v>2662</v>
      </c>
      <c r="C305" s="77" t="s">
        <v>337</v>
      </c>
      <c r="D305" s="77" t="s">
        <v>6025</v>
      </c>
      <c r="E305" s="93" t="s">
        <v>5838</v>
      </c>
      <c r="F305" s="125" t="s">
        <v>6026</v>
      </c>
      <c r="G305" s="93">
        <v>1</v>
      </c>
      <c r="H305" s="228">
        <v>47362.833220485001</v>
      </c>
      <c r="I305" s="228">
        <v>75438.720000077199</v>
      </c>
      <c r="J305" s="235"/>
    </row>
    <row r="306" spans="1:10">
      <c r="A306" s="79">
        <v>43384</v>
      </c>
      <c r="B306" s="77" t="s">
        <v>2662</v>
      </c>
      <c r="C306" s="77" t="s">
        <v>337</v>
      </c>
      <c r="D306" s="77" t="s">
        <v>6025</v>
      </c>
      <c r="E306" s="93" t="s">
        <v>6027</v>
      </c>
      <c r="F306" s="125" t="s">
        <v>6028</v>
      </c>
      <c r="G306" s="93">
        <v>3</v>
      </c>
      <c r="H306" s="228">
        <v>33650.382721333335</v>
      </c>
      <c r="I306" s="228">
        <v>56083.97120222223</v>
      </c>
      <c r="J306" s="235"/>
    </row>
    <row r="307" spans="1:10">
      <c r="A307" s="79">
        <v>43384</v>
      </c>
      <c r="B307" s="77" t="s">
        <v>2662</v>
      </c>
      <c r="C307" s="77" t="s">
        <v>337</v>
      </c>
      <c r="D307" s="77" t="s">
        <v>6025</v>
      </c>
      <c r="E307" s="93" t="s">
        <v>5840</v>
      </c>
      <c r="F307" s="125" t="s">
        <v>5844</v>
      </c>
      <c r="G307" s="93">
        <v>2</v>
      </c>
      <c r="H307" s="228">
        <v>6039.35592</v>
      </c>
      <c r="I307" s="228">
        <v>12986.999929747653</v>
      </c>
      <c r="J307" s="235"/>
    </row>
    <row r="308" spans="1:10">
      <c r="A308" s="79">
        <v>43384</v>
      </c>
      <c r="B308" s="77" t="s">
        <v>2662</v>
      </c>
      <c r="C308" s="77" t="s">
        <v>337</v>
      </c>
      <c r="D308" s="77" t="s">
        <v>6025</v>
      </c>
      <c r="E308" s="93">
        <v>162248</v>
      </c>
      <c r="F308" s="125" t="s">
        <v>5845</v>
      </c>
      <c r="G308" s="93">
        <v>2</v>
      </c>
      <c r="H308" s="228">
        <v>1905.9097144</v>
      </c>
      <c r="I308" s="228">
        <v>4764.7742859999998</v>
      </c>
      <c r="J308" s="235"/>
    </row>
    <row r="309" spans="1:10">
      <c r="A309" s="79">
        <v>43384</v>
      </c>
      <c r="B309" s="77" t="s">
        <v>2662</v>
      </c>
      <c r="C309" s="77" t="s">
        <v>337</v>
      </c>
      <c r="D309" s="77" t="s">
        <v>6025</v>
      </c>
      <c r="E309" s="93" t="s">
        <v>5841</v>
      </c>
      <c r="F309" s="125" t="s">
        <v>5846</v>
      </c>
      <c r="G309" s="93">
        <v>3</v>
      </c>
      <c r="H309" s="228">
        <v>30509.911020000003</v>
      </c>
      <c r="I309" s="228">
        <v>50849.851700000007</v>
      </c>
      <c r="J309" s="235"/>
    </row>
    <row r="310" spans="1:10">
      <c r="A310" s="110">
        <v>43403</v>
      </c>
      <c r="B310" s="110" t="s">
        <v>2662</v>
      </c>
      <c r="C310" s="110" t="s">
        <v>337</v>
      </c>
      <c r="D310" s="93" t="s">
        <v>6019</v>
      </c>
      <c r="E310" s="93" t="s">
        <v>6020</v>
      </c>
      <c r="F310" s="125" t="s">
        <v>6021</v>
      </c>
      <c r="G310" s="93">
        <v>2</v>
      </c>
      <c r="H310" s="228">
        <v>6148.25</v>
      </c>
      <c r="I310" s="228">
        <v>15938</v>
      </c>
      <c r="J310" s="235"/>
    </row>
    <row r="311" spans="1:10">
      <c r="A311" s="110">
        <v>43403</v>
      </c>
      <c r="B311" s="110" t="s">
        <v>2662</v>
      </c>
      <c r="C311" s="110" t="s">
        <v>337</v>
      </c>
      <c r="D311" s="93" t="s">
        <v>6019</v>
      </c>
      <c r="E311" s="93">
        <v>161067</v>
      </c>
      <c r="F311" s="125" t="s">
        <v>6022</v>
      </c>
      <c r="G311" s="93">
        <v>2</v>
      </c>
      <c r="H311" s="228">
        <v>4162.2299999999996</v>
      </c>
      <c r="I311" s="228">
        <v>8513</v>
      </c>
      <c r="J311" s="235"/>
    </row>
    <row r="312" spans="1:10" ht="15" customHeight="1">
      <c r="A312" s="110">
        <v>43405</v>
      </c>
      <c r="B312" s="110" t="s">
        <v>2662</v>
      </c>
      <c r="C312" s="110" t="s">
        <v>337</v>
      </c>
      <c r="D312" s="93" t="s">
        <v>6036</v>
      </c>
      <c r="E312" s="93" t="s">
        <v>6037</v>
      </c>
      <c r="F312" s="428" t="s">
        <v>6038</v>
      </c>
      <c r="G312" s="93">
        <v>5</v>
      </c>
      <c r="H312" s="228">
        <v>15612.94</v>
      </c>
      <c r="I312" s="228">
        <v>22304.2</v>
      </c>
      <c r="J312" s="235"/>
    </row>
    <row r="313" spans="1:10" ht="15" customHeight="1">
      <c r="A313" s="110">
        <v>43405</v>
      </c>
      <c r="B313" s="110" t="s">
        <v>2662</v>
      </c>
      <c r="C313" s="110" t="s">
        <v>337</v>
      </c>
      <c r="D313" s="93" t="s">
        <v>6036</v>
      </c>
      <c r="E313" s="93">
        <v>397970</v>
      </c>
      <c r="F313" s="428" t="s">
        <v>6039</v>
      </c>
      <c r="G313" s="93">
        <v>2</v>
      </c>
      <c r="H313" s="228">
        <v>165828.04999999999</v>
      </c>
      <c r="I313" s="228">
        <v>233560.64</v>
      </c>
      <c r="J313" s="235"/>
    </row>
    <row r="314" spans="1:10" ht="15" customHeight="1">
      <c r="A314" s="110">
        <v>43405</v>
      </c>
      <c r="B314" s="110" t="s">
        <v>2662</v>
      </c>
      <c r="C314" s="110" t="s">
        <v>337</v>
      </c>
      <c r="D314" s="93" t="s">
        <v>6036</v>
      </c>
      <c r="E314" s="93">
        <v>398003</v>
      </c>
      <c r="F314" s="428" t="s">
        <v>6040</v>
      </c>
      <c r="G314" s="93">
        <v>2</v>
      </c>
      <c r="H314" s="228">
        <v>12395.53</v>
      </c>
      <c r="I314" s="228">
        <v>17707.900000000001</v>
      </c>
      <c r="J314" s="235"/>
    </row>
    <row r="315" spans="1:10">
      <c r="A315" s="110">
        <v>43412</v>
      </c>
      <c r="B315" s="110" t="s">
        <v>2662</v>
      </c>
      <c r="C315" s="110" t="s">
        <v>48</v>
      </c>
      <c r="D315" s="93" t="s">
        <v>6080</v>
      </c>
      <c r="E315" s="93" t="s">
        <v>6081</v>
      </c>
      <c r="F315" s="125" t="s">
        <v>6082</v>
      </c>
      <c r="G315" s="93">
        <v>10</v>
      </c>
      <c r="H315" s="228">
        <v>291.89999999999998</v>
      </c>
      <c r="I315" s="228">
        <v>583.79999999999995</v>
      </c>
      <c r="J315" s="235"/>
    </row>
    <row r="316" spans="1:10">
      <c r="A316" s="110">
        <v>43416</v>
      </c>
      <c r="B316" s="110" t="s">
        <v>2662</v>
      </c>
      <c r="C316" s="110" t="s">
        <v>48</v>
      </c>
      <c r="D316" s="93" t="s">
        <v>6100</v>
      </c>
      <c r="E316" s="93" t="s">
        <v>6101</v>
      </c>
      <c r="F316" s="125" t="s">
        <v>6102</v>
      </c>
      <c r="G316" s="93">
        <v>6</v>
      </c>
      <c r="H316" s="228">
        <v>254.36250000000001</v>
      </c>
      <c r="I316" s="228">
        <v>508.72500000000002</v>
      </c>
      <c r="J316" s="235"/>
    </row>
    <row r="317" spans="1:10">
      <c r="A317" s="110">
        <v>43416</v>
      </c>
      <c r="B317" s="110" t="s">
        <v>2662</v>
      </c>
      <c r="C317" s="110" t="s">
        <v>48</v>
      </c>
      <c r="D317" s="93" t="s">
        <v>6100</v>
      </c>
      <c r="E317" s="93" t="s">
        <v>6103</v>
      </c>
      <c r="F317" s="125" t="s">
        <v>6104</v>
      </c>
      <c r="G317" s="93">
        <v>16</v>
      </c>
      <c r="H317" s="228">
        <v>404.25</v>
      </c>
      <c r="I317" s="228">
        <v>808.5</v>
      </c>
      <c r="J317" s="235"/>
    </row>
    <row r="318" spans="1:10">
      <c r="A318" s="110">
        <v>43416</v>
      </c>
      <c r="B318" s="110" t="s">
        <v>2662</v>
      </c>
      <c r="C318" s="110" t="s">
        <v>48</v>
      </c>
      <c r="D318" s="93" t="s">
        <v>6100</v>
      </c>
      <c r="E318" s="93" t="s">
        <v>6115</v>
      </c>
      <c r="F318" s="125" t="s">
        <v>6105</v>
      </c>
      <c r="G318" s="93">
        <v>3</v>
      </c>
      <c r="H318" s="228">
        <v>151.91400000000002</v>
      </c>
      <c r="I318" s="228">
        <v>303.82800000000003</v>
      </c>
      <c r="J318" s="333" t="s">
        <v>7357</v>
      </c>
    </row>
    <row r="319" spans="1:10">
      <c r="A319" s="110">
        <v>43416</v>
      </c>
      <c r="B319" s="110" t="s">
        <v>2662</v>
      </c>
      <c r="C319" s="110" t="s">
        <v>48</v>
      </c>
      <c r="D319" s="93" t="s">
        <v>6100</v>
      </c>
      <c r="E319" s="93" t="s">
        <v>6106</v>
      </c>
      <c r="F319" s="125" t="s">
        <v>6107</v>
      </c>
      <c r="G319" s="93">
        <v>5</v>
      </c>
      <c r="H319" s="228">
        <v>12.169499999999999</v>
      </c>
      <c r="I319" s="228">
        <v>36.509995830397699</v>
      </c>
      <c r="J319" s="235"/>
    </row>
    <row r="320" spans="1:10">
      <c r="A320" s="110">
        <v>43416</v>
      </c>
      <c r="B320" s="110" t="s">
        <v>2662</v>
      </c>
      <c r="C320" s="110" t="s">
        <v>48</v>
      </c>
      <c r="D320" s="93" t="s">
        <v>6100</v>
      </c>
      <c r="E320" s="93">
        <v>90697</v>
      </c>
      <c r="F320" s="125" t="s">
        <v>6108</v>
      </c>
      <c r="G320" s="93">
        <v>3</v>
      </c>
      <c r="H320" s="228">
        <v>185.375</v>
      </c>
      <c r="I320" s="228">
        <v>370.75</v>
      </c>
      <c r="J320" s="235"/>
    </row>
    <row r="321" spans="1:10">
      <c r="A321" s="110">
        <v>43416</v>
      </c>
      <c r="B321" s="110" t="s">
        <v>2662</v>
      </c>
      <c r="C321" s="110" t="s">
        <v>48</v>
      </c>
      <c r="D321" s="93" t="s">
        <v>6100</v>
      </c>
      <c r="E321" s="93" t="s">
        <v>6109</v>
      </c>
      <c r="F321" s="125" t="s">
        <v>6110</v>
      </c>
      <c r="G321" s="93">
        <v>6</v>
      </c>
      <c r="H321" s="228">
        <v>591.44399999999996</v>
      </c>
      <c r="I321" s="228">
        <v>1182.8879999999999</v>
      </c>
      <c r="J321" s="235"/>
    </row>
    <row r="322" spans="1:10">
      <c r="A322" s="110">
        <v>43416</v>
      </c>
      <c r="B322" s="110" t="s">
        <v>2662</v>
      </c>
      <c r="C322" s="110" t="s">
        <v>48</v>
      </c>
      <c r="D322" s="93" t="s">
        <v>6100</v>
      </c>
      <c r="E322" s="93" t="s">
        <v>6111</v>
      </c>
      <c r="F322" s="125" t="s">
        <v>6112</v>
      </c>
      <c r="G322" s="93">
        <v>5</v>
      </c>
      <c r="H322" s="228">
        <v>41.286000000000001</v>
      </c>
      <c r="I322" s="228">
        <v>123.86998588810592</v>
      </c>
      <c r="J322" s="235"/>
    </row>
    <row r="323" spans="1:10">
      <c r="A323" s="110">
        <v>43416</v>
      </c>
      <c r="B323" s="110" t="s">
        <v>2662</v>
      </c>
      <c r="C323" s="110" t="s">
        <v>48</v>
      </c>
      <c r="D323" s="93" t="s">
        <v>6100</v>
      </c>
      <c r="E323" s="93" t="s">
        <v>3270</v>
      </c>
      <c r="F323" s="125" t="s">
        <v>3271</v>
      </c>
      <c r="G323" s="93">
        <v>10</v>
      </c>
      <c r="H323" s="228">
        <v>9.9</v>
      </c>
      <c r="I323" s="228">
        <v>39.599712779630686</v>
      </c>
      <c r="J323" s="235"/>
    </row>
    <row r="324" spans="1:10">
      <c r="A324" s="110">
        <v>43416</v>
      </c>
      <c r="B324" s="110" t="s">
        <v>2662</v>
      </c>
      <c r="C324" s="110" t="s">
        <v>48</v>
      </c>
      <c r="D324" s="93" t="s">
        <v>6100</v>
      </c>
      <c r="E324" s="93" t="s">
        <v>6113</v>
      </c>
      <c r="F324" s="125" t="s">
        <v>6114</v>
      </c>
      <c r="G324" s="93">
        <v>1</v>
      </c>
      <c r="H324" s="228">
        <v>3977.4</v>
      </c>
      <c r="I324" s="228">
        <v>6629</v>
      </c>
      <c r="J324" s="235"/>
    </row>
    <row r="325" spans="1:10">
      <c r="A325" s="110">
        <v>43433</v>
      </c>
      <c r="B325" s="110" t="s">
        <v>2662</v>
      </c>
      <c r="C325" s="110" t="s">
        <v>48</v>
      </c>
      <c r="D325" s="93" t="s">
        <v>6167</v>
      </c>
      <c r="E325" s="93">
        <v>304833</v>
      </c>
      <c r="F325" s="125" t="s">
        <v>6168</v>
      </c>
      <c r="G325" s="93">
        <v>10</v>
      </c>
      <c r="H325" s="228">
        <v>4.7300000000000004</v>
      </c>
      <c r="I325" s="228">
        <v>18.920000000000002</v>
      </c>
      <c r="J325" s="235"/>
    </row>
    <row r="326" spans="1:10">
      <c r="A326" s="110">
        <v>43433</v>
      </c>
      <c r="B326" s="110" t="s">
        <v>2662</v>
      </c>
      <c r="C326" s="110" t="s">
        <v>48</v>
      </c>
      <c r="D326" s="93" t="s">
        <v>6167</v>
      </c>
      <c r="E326" s="93">
        <v>325576</v>
      </c>
      <c r="F326" s="125" t="s">
        <v>6169</v>
      </c>
      <c r="G326" s="93">
        <v>10</v>
      </c>
      <c r="H326" s="228">
        <v>3.6</v>
      </c>
      <c r="I326" s="228">
        <v>14.4</v>
      </c>
      <c r="J326" s="235"/>
    </row>
    <row r="327" spans="1:10">
      <c r="A327" s="110">
        <v>43433</v>
      </c>
      <c r="B327" s="110" t="s">
        <v>2662</v>
      </c>
      <c r="C327" s="110" t="s">
        <v>48</v>
      </c>
      <c r="D327" s="93" t="s">
        <v>6167</v>
      </c>
      <c r="E327" s="93">
        <v>325240</v>
      </c>
      <c r="F327" s="125" t="s">
        <v>6170</v>
      </c>
      <c r="G327" s="93">
        <v>5</v>
      </c>
      <c r="H327" s="228">
        <v>2.4</v>
      </c>
      <c r="I327" s="228">
        <v>9.6</v>
      </c>
      <c r="J327" s="235"/>
    </row>
    <row r="328" spans="1:10">
      <c r="A328" s="110">
        <v>43434</v>
      </c>
      <c r="B328" s="110" t="s">
        <v>6180</v>
      </c>
      <c r="C328" s="110" t="s">
        <v>2249</v>
      </c>
      <c r="D328" s="93" t="s">
        <v>5508</v>
      </c>
      <c r="E328" s="93" t="s">
        <v>6182</v>
      </c>
      <c r="F328" s="125" t="s">
        <v>6183</v>
      </c>
      <c r="G328" s="93">
        <v>2</v>
      </c>
      <c r="H328" s="232">
        <v>172.5</v>
      </c>
      <c r="I328" s="232">
        <v>345</v>
      </c>
      <c r="J328" s="235" t="s">
        <v>6181</v>
      </c>
    </row>
    <row r="329" spans="1:10">
      <c r="A329" s="110"/>
      <c r="B329" s="110" t="s">
        <v>6180</v>
      </c>
      <c r="C329" s="110" t="s">
        <v>2249</v>
      </c>
      <c r="D329" s="93" t="s">
        <v>5508</v>
      </c>
      <c r="E329" s="93" t="s">
        <v>203</v>
      </c>
      <c r="F329" s="125" t="s">
        <v>6184</v>
      </c>
      <c r="G329" s="93">
        <v>3</v>
      </c>
      <c r="H329" s="228">
        <v>0.16</v>
      </c>
      <c r="I329" s="228">
        <v>0.64</v>
      </c>
      <c r="J329" s="235" t="s">
        <v>6181</v>
      </c>
    </row>
    <row r="330" spans="1:10">
      <c r="A330" s="110"/>
      <c r="B330" s="110" t="s">
        <v>6180</v>
      </c>
      <c r="C330" s="110" t="s">
        <v>2249</v>
      </c>
      <c r="D330" s="93" t="s">
        <v>5486</v>
      </c>
      <c r="E330" s="93" t="s">
        <v>6185</v>
      </c>
      <c r="F330" s="125" t="s">
        <v>6186</v>
      </c>
      <c r="G330" s="93">
        <v>2</v>
      </c>
      <c r="H330" s="228">
        <v>187.5</v>
      </c>
      <c r="I330" s="228">
        <v>375</v>
      </c>
      <c r="J330" s="235" t="s">
        <v>6181</v>
      </c>
    </row>
    <row r="331" spans="1:10">
      <c r="A331" s="110">
        <v>43446</v>
      </c>
      <c r="B331" s="110" t="s">
        <v>2662</v>
      </c>
      <c r="C331" s="110" t="s">
        <v>337</v>
      </c>
      <c r="D331" s="93">
        <v>1954082</v>
      </c>
      <c r="E331" s="93">
        <v>397970</v>
      </c>
      <c r="F331" s="125" t="s">
        <v>6266</v>
      </c>
      <c r="G331" s="93">
        <v>2</v>
      </c>
      <c r="H331" s="228"/>
      <c r="I331" s="228">
        <v>198390.13</v>
      </c>
      <c r="J331" s="420" t="s">
        <v>6267</v>
      </c>
    </row>
    <row r="332" spans="1:10">
      <c r="A332" s="110">
        <v>43446</v>
      </c>
      <c r="B332" s="110" t="s">
        <v>5303</v>
      </c>
      <c r="C332" s="110" t="s">
        <v>3765</v>
      </c>
      <c r="D332" s="93">
        <v>1969125</v>
      </c>
      <c r="E332" s="93">
        <v>1969125</v>
      </c>
      <c r="F332" s="125" t="s">
        <v>6268</v>
      </c>
      <c r="G332" s="93">
        <v>1</v>
      </c>
      <c r="H332" s="228">
        <v>2208.5</v>
      </c>
      <c r="I332" s="228">
        <v>4907.7700000000004</v>
      </c>
      <c r="J332" s="235"/>
    </row>
    <row r="333" spans="1:10">
      <c r="A333" s="110">
        <v>43447</v>
      </c>
      <c r="B333" s="110" t="s">
        <v>5303</v>
      </c>
      <c r="C333" s="93" t="s">
        <v>609</v>
      </c>
      <c r="D333" s="77" t="s">
        <v>6272</v>
      </c>
      <c r="E333" s="77">
        <v>72096</v>
      </c>
      <c r="F333" s="55" t="s">
        <v>2777</v>
      </c>
      <c r="G333" s="54" t="s">
        <v>6271</v>
      </c>
      <c r="H333" s="54">
        <v>0.73</v>
      </c>
      <c r="I333" s="54">
        <v>2</v>
      </c>
      <c r="J333" s="235"/>
    </row>
    <row r="334" spans="1:10">
      <c r="A334" s="110">
        <v>43454</v>
      </c>
      <c r="B334" s="110" t="s">
        <v>5303</v>
      </c>
      <c r="C334" s="93" t="s">
        <v>609</v>
      </c>
      <c r="D334" s="93" t="s">
        <v>6290</v>
      </c>
      <c r="E334" s="93">
        <v>162089</v>
      </c>
      <c r="F334" s="125" t="s">
        <v>6289</v>
      </c>
      <c r="G334" s="93">
        <v>2</v>
      </c>
      <c r="H334" s="54">
        <v>185.79</v>
      </c>
      <c r="I334" s="54">
        <v>390.16</v>
      </c>
      <c r="J334" s="235"/>
    </row>
    <row r="335" spans="1:10">
      <c r="A335" s="110">
        <v>43490</v>
      </c>
      <c r="B335" s="110" t="s">
        <v>2662</v>
      </c>
      <c r="C335" s="110" t="s">
        <v>337</v>
      </c>
      <c r="D335" s="93">
        <v>1969125</v>
      </c>
      <c r="E335" s="93" t="s">
        <v>6380</v>
      </c>
      <c r="F335" s="125" t="s">
        <v>6381</v>
      </c>
      <c r="G335" s="93">
        <v>3</v>
      </c>
      <c r="H335" s="228">
        <v>9300.43</v>
      </c>
      <c r="I335" s="228">
        <v>17223.03</v>
      </c>
      <c r="J335" s="235"/>
    </row>
    <row r="336" spans="1:10">
      <c r="A336" s="110">
        <v>43496</v>
      </c>
      <c r="B336" s="110" t="s">
        <v>5303</v>
      </c>
      <c r="C336" s="93" t="s">
        <v>609</v>
      </c>
      <c r="D336" s="93" t="s">
        <v>6500</v>
      </c>
      <c r="E336" s="77">
        <v>72096</v>
      </c>
      <c r="F336" s="55" t="s">
        <v>2777</v>
      </c>
      <c r="G336" s="54" t="s">
        <v>6501</v>
      </c>
      <c r="H336" s="54">
        <v>0.73</v>
      </c>
      <c r="I336" s="54">
        <v>2</v>
      </c>
      <c r="J336" s="235"/>
    </row>
    <row r="337" spans="1:10">
      <c r="A337" s="110">
        <v>43502</v>
      </c>
      <c r="B337" s="110" t="s">
        <v>5303</v>
      </c>
      <c r="C337" s="93" t="s">
        <v>609</v>
      </c>
      <c r="D337" s="93" t="s">
        <v>6502</v>
      </c>
      <c r="E337" s="93">
        <v>162089</v>
      </c>
      <c r="F337" s="125" t="s">
        <v>6289</v>
      </c>
      <c r="G337" s="93">
        <v>3</v>
      </c>
      <c r="H337" s="54">
        <v>116.53</v>
      </c>
      <c r="I337" s="54">
        <v>390.16</v>
      </c>
      <c r="J337" s="235"/>
    </row>
    <row r="338" spans="1:10">
      <c r="A338" s="110">
        <v>43504</v>
      </c>
      <c r="B338" s="110" t="s">
        <v>5303</v>
      </c>
      <c r="C338" s="93" t="s">
        <v>609</v>
      </c>
      <c r="D338" s="93" t="s">
        <v>6508</v>
      </c>
      <c r="E338" s="93" t="s">
        <v>6503</v>
      </c>
      <c r="F338" s="125" t="s">
        <v>6504</v>
      </c>
      <c r="G338" s="93">
        <v>10</v>
      </c>
      <c r="H338" s="228">
        <v>0.12</v>
      </c>
      <c r="I338" s="228">
        <v>0.52097063560068846</v>
      </c>
      <c r="J338" s="235"/>
    </row>
    <row r="339" spans="1:10">
      <c r="A339" s="110">
        <v>43504</v>
      </c>
      <c r="B339" s="110" t="s">
        <v>5303</v>
      </c>
      <c r="C339" s="93" t="s">
        <v>609</v>
      </c>
      <c r="D339" s="93" t="s">
        <v>6508</v>
      </c>
      <c r="E339" s="93">
        <v>76965</v>
      </c>
      <c r="F339" s="125" t="s">
        <v>6505</v>
      </c>
      <c r="G339" s="93">
        <v>4</v>
      </c>
      <c r="H339" s="228">
        <v>164</v>
      </c>
      <c r="I339" s="228">
        <v>344.39983744268574</v>
      </c>
      <c r="J339" s="235"/>
    </row>
    <row r="340" spans="1:10">
      <c r="A340" s="110">
        <v>43504</v>
      </c>
      <c r="B340" s="110" t="s">
        <v>5303</v>
      </c>
      <c r="C340" s="93" t="s">
        <v>609</v>
      </c>
      <c r="D340" s="93" t="s">
        <v>6508</v>
      </c>
      <c r="E340" s="93">
        <v>168528</v>
      </c>
      <c r="F340" s="125" t="s">
        <v>6506</v>
      </c>
      <c r="G340" s="93">
        <v>4</v>
      </c>
      <c r="H340" s="228">
        <v>4.78</v>
      </c>
      <c r="I340" s="228">
        <v>19.119996822036086</v>
      </c>
      <c r="J340" s="235"/>
    </row>
    <row r="341" spans="1:10">
      <c r="A341" s="110">
        <v>43504</v>
      </c>
      <c r="B341" s="110" t="s">
        <v>5303</v>
      </c>
      <c r="C341" s="93" t="s">
        <v>609</v>
      </c>
      <c r="D341" s="93" t="s">
        <v>6508</v>
      </c>
      <c r="E341" s="93">
        <v>168496</v>
      </c>
      <c r="F341" s="125" t="s">
        <v>6507</v>
      </c>
      <c r="G341" s="93">
        <v>4</v>
      </c>
      <c r="H341" s="228">
        <v>17.309999999999999</v>
      </c>
      <c r="I341" s="228">
        <v>51.929966492806457</v>
      </c>
      <c r="J341" s="333" t="s">
        <v>7358</v>
      </c>
    </row>
    <row r="342" spans="1:10">
      <c r="A342" s="110">
        <v>43504</v>
      </c>
      <c r="B342" s="110" t="s">
        <v>5303</v>
      </c>
      <c r="C342" s="93" t="s">
        <v>609</v>
      </c>
      <c r="D342" s="93" t="s">
        <v>6508</v>
      </c>
      <c r="E342" s="93" t="s">
        <v>3659</v>
      </c>
      <c r="F342" s="125" t="s">
        <v>3664</v>
      </c>
      <c r="G342" s="93">
        <v>6</v>
      </c>
      <c r="H342" s="228">
        <v>800</v>
      </c>
      <c r="I342" s="228">
        <v>1377.049180327869</v>
      </c>
      <c r="J342" s="235"/>
    </row>
    <row r="343" spans="1:10">
      <c r="A343" s="110">
        <v>43515</v>
      </c>
      <c r="B343" s="110" t="s">
        <v>5303</v>
      </c>
      <c r="C343" s="110" t="s">
        <v>337</v>
      </c>
      <c r="D343" s="93">
        <v>1997101</v>
      </c>
      <c r="E343" s="93" t="s">
        <v>6560</v>
      </c>
      <c r="F343" s="125" t="s">
        <v>6561</v>
      </c>
      <c r="G343" s="93">
        <v>1</v>
      </c>
      <c r="H343" s="228">
        <v>2375.5</v>
      </c>
      <c r="I343" s="228">
        <v>3770.63</v>
      </c>
      <c r="J343" s="235" t="s">
        <v>6562</v>
      </c>
    </row>
    <row r="344" spans="1:10">
      <c r="A344" s="110">
        <v>43542</v>
      </c>
      <c r="B344" s="110" t="s">
        <v>2662</v>
      </c>
      <c r="C344" s="110" t="s">
        <v>48</v>
      </c>
      <c r="D344" s="93" t="s">
        <v>6806</v>
      </c>
      <c r="E344" s="93" t="s">
        <v>5467</v>
      </c>
      <c r="F344" s="125" t="s">
        <v>6808</v>
      </c>
      <c r="G344" s="93">
        <v>6</v>
      </c>
      <c r="H344" s="228">
        <v>2081.1</v>
      </c>
      <c r="I344" s="228">
        <v>3498</v>
      </c>
      <c r="J344" s="235"/>
    </row>
    <row r="345" spans="1:10">
      <c r="A345" s="110">
        <v>43542</v>
      </c>
      <c r="B345" s="110" t="s">
        <v>2662</v>
      </c>
      <c r="C345" s="110" t="s">
        <v>48</v>
      </c>
      <c r="D345" s="93" t="s">
        <v>6806</v>
      </c>
      <c r="E345" s="93" t="s">
        <v>6807</v>
      </c>
      <c r="F345" s="125" t="s">
        <v>6809</v>
      </c>
      <c r="G345" s="93">
        <v>6</v>
      </c>
      <c r="H345" s="228">
        <v>185.41</v>
      </c>
      <c r="I345" s="228">
        <v>370.82</v>
      </c>
      <c r="J345" s="235"/>
    </row>
    <row r="346" spans="1:10">
      <c r="A346" s="110">
        <v>43545</v>
      </c>
      <c r="B346" s="110" t="s">
        <v>2662</v>
      </c>
      <c r="C346" s="110" t="s">
        <v>48</v>
      </c>
      <c r="D346" s="93" t="s">
        <v>6815</v>
      </c>
      <c r="E346" s="93" t="s">
        <v>6816</v>
      </c>
      <c r="F346" s="125" t="s">
        <v>6817</v>
      </c>
      <c r="G346" s="93">
        <v>3</v>
      </c>
      <c r="H346" s="228">
        <v>105</v>
      </c>
      <c r="I346" s="228">
        <v>210</v>
      </c>
      <c r="J346" s="235"/>
    </row>
    <row r="347" spans="1:10">
      <c r="A347" s="110">
        <v>43545</v>
      </c>
      <c r="B347" s="110" t="s">
        <v>2662</v>
      </c>
      <c r="C347" s="110" t="s">
        <v>48</v>
      </c>
      <c r="D347" s="93" t="s">
        <v>6815</v>
      </c>
      <c r="E347" s="93" t="s">
        <v>3599</v>
      </c>
      <c r="F347" s="125" t="s">
        <v>6818</v>
      </c>
      <c r="G347" s="93">
        <v>3</v>
      </c>
      <c r="H347" s="228">
        <v>11.088000000000001</v>
      </c>
      <c r="I347" s="228">
        <v>33.270079367073237</v>
      </c>
      <c r="J347" s="235"/>
    </row>
    <row r="348" spans="1:10" ht="15" customHeight="1">
      <c r="A348" s="110">
        <v>43556</v>
      </c>
      <c r="B348" s="110" t="s">
        <v>5303</v>
      </c>
      <c r="C348" s="110" t="s">
        <v>337</v>
      </c>
      <c r="D348" s="93">
        <v>2022921</v>
      </c>
      <c r="E348" s="93" t="s">
        <v>5847</v>
      </c>
      <c r="F348" s="428" t="s">
        <v>5848</v>
      </c>
      <c r="G348" s="93">
        <v>2</v>
      </c>
      <c r="H348" s="228">
        <v>209922.46</v>
      </c>
      <c r="I348" s="228">
        <v>382979.08</v>
      </c>
      <c r="J348" s="235" t="s">
        <v>7091</v>
      </c>
    </row>
    <row r="349" spans="1:10" ht="15" customHeight="1">
      <c r="A349" s="110">
        <v>43556</v>
      </c>
      <c r="B349" s="110" t="s">
        <v>5303</v>
      </c>
      <c r="C349" s="110" t="s">
        <v>337</v>
      </c>
      <c r="D349" s="93">
        <v>2022921</v>
      </c>
      <c r="E349" s="93" t="s">
        <v>5841</v>
      </c>
      <c r="F349" s="428" t="s">
        <v>7090</v>
      </c>
      <c r="G349" s="93">
        <v>1</v>
      </c>
      <c r="H349" s="228">
        <v>11307.64</v>
      </c>
      <c r="I349" s="228">
        <v>44142.43</v>
      </c>
      <c r="J349" s="235" t="s">
        <v>7091</v>
      </c>
    </row>
    <row r="350" spans="1:10">
      <c r="A350" s="110">
        <v>43560</v>
      </c>
      <c r="B350" s="110" t="s">
        <v>5303</v>
      </c>
      <c r="C350" s="110" t="s">
        <v>48</v>
      </c>
      <c r="D350" s="93" t="s">
        <v>7188</v>
      </c>
      <c r="E350" s="93">
        <v>75555</v>
      </c>
      <c r="F350" s="125" t="s">
        <v>7189</v>
      </c>
      <c r="G350" s="93">
        <v>12</v>
      </c>
      <c r="H350" s="228">
        <v>22</v>
      </c>
      <c r="I350" s="228">
        <v>65.999957414312078</v>
      </c>
      <c r="J350" s="235"/>
    </row>
    <row r="351" spans="1:10">
      <c r="A351" s="110">
        <v>43561</v>
      </c>
      <c r="B351" s="110" t="s">
        <v>5303</v>
      </c>
      <c r="C351" s="110" t="s">
        <v>48</v>
      </c>
      <c r="D351" s="93" t="s">
        <v>7096</v>
      </c>
      <c r="E351" s="93" t="s">
        <v>209</v>
      </c>
      <c r="F351" s="125" t="s">
        <v>7008</v>
      </c>
      <c r="G351" s="93">
        <v>20</v>
      </c>
      <c r="H351" s="228">
        <v>7.0000000000000007E-2</v>
      </c>
      <c r="I351" s="228">
        <v>0.99976337295545414</v>
      </c>
      <c r="J351" s="235"/>
    </row>
    <row r="352" spans="1:10">
      <c r="A352" s="110">
        <v>43565</v>
      </c>
      <c r="B352" s="110" t="s">
        <v>2662</v>
      </c>
      <c r="C352" s="110" t="s">
        <v>48</v>
      </c>
      <c r="D352" s="93">
        <v>2030713</v>
      </c>
      <c r="E352" s="93">
        <v>304624</v>
      </c>
      <c r="F352" s="125" t="s">
        <v>7224</v>
      </c>
      <c r="G352" s="93">
        <v>2</v>
      </c>
      <c r="H352" s="228">
        <v>144.51</v>
      </c>
      <c r="I352" s="228">
        <v>289.02</v>
      </c>
      <c r="J352" s="235"/>
    </row>
    <row r="353" spans="1:10">
      <c r="A353" s="110">
        <v>43584</v>
      </c>
      <c r="B353" s="110" t="s">
        <v>2662</v>
      </c>
      <c r="C353" s="110" t="s">
        <v>337</v>
      </c>
      <c r="D353" s="93">
        <v>2027720</v>
      </c>
      <c r="E353" s="93" t="s">
        <v>7297</v>
      </c>
      <c r="F353" s="125" t="s">
        <v>7298</v>
      </c>
      <c r="G353" s="93">
        <v>2</v>
      </c>
      <c r="H353" s="228">
        <v>3837.75</v>
      </c>
      <c r="I353" s="228">
        <v>7675.51</v>
      </c>
      <c r="J353" s="235"/>
    </row>
    <row r="354" spans="1:10">
      <c r="A354" s="110">
        <v>43584</v>
      </c>
      <c r="B354" s="110" t="s">
        <v>2662</v>
      </c>
      <c r="C354" s="110" t="s">
        <v>337</v>
      </c>
      <c r="D354" s="93">
        <v>2015648</v>
      </c>
      <c r="E354" s="93" t="s">
        <v>7299</v>
      </c>
      <c r="F354" s="125" t="s">
        <v>7301</v>
      </c>
      <c r="G354" s="93">
        <v>2</v>
      </c>
      <c r="H354" s="228">
        <v>3382.05</v>
      </c>
      <c r="I354" s="228">
        <v>6764.1</v>
      </c>
      <c r="J354" s="235"/>
    </row>
    <row r="355" spans="1:10">
      <c r="A355" s="110">
        <v>43584</v>
      </c>
      <c r="B355" s="110" t="s">
        <v>2662</v>
      </c>
      <c r="C355" s="110" t="s">
        <v>48</v>
      </c>
      <c r="D355" s="93">
        <v>2015648</v>
      </c>
      <c r="E355" s="93" t="s">
        <v>7300</v>
      </c>
      <c r="F355" s="125" t="s">
        <v>7302</v>
      </c>
      <c r="G355" s="93">
        <v>20</v>
      </c>
      <c r="H355" s="228">
        <v>3.36</v>
      </c>
      <c r="I355" s="228">
        <v>13.44</v>
      </c>
      <c r="J355" s="235"/>
    </row>
    <row r="356" spans="1:10">
      <c r="A356" s="110">
        <v>43584</v>
      </c>
      <c r="B356" s="110" t="s">
        <v>2662</v>
      </c>
      <c r="C356" s="110" t="s">
        <v>48</v>
      </c>
      <c r="D356" s="93" t="s">
        <v>7307</v>
      </c>
      <c r="E356" s="93">
        <v>304432</v>
      </c>
      <c r="F356" s="125" t="s">
        <v>7308</v>
      </c>
      <c r="G356" s="93">
        <v>5</v>
      </c>
      <c r="H356" s="228">
        <v>63.87</v>
      </c>
      <c r="I356" s="228">
        <v>229.9199736344751</v>
      </c>
      <c r="J356" s="235"/>
    </row>
    <row r="357" spans="1:10">
      <c r="A357" s="110">
        <v>43584</v>
      </c>
      <c r="B357" s="110" t="s">
        <v>2662</v>
      </c>
      <c r="C357" s="110" t="s">
        <v>48</v>
      </c>
      <c r="D357" s="93" t="s">
        <v>7307</v>
      </c>
      <c r="E357" s="93">
        <v>308018</v>
      </c>
      <c r="F357" s="125" t="s">
        <v>7309</v>
      </c>
      <c r="G357" s="93">
        <v>10</v>
      </c>
      <c r="H357" s="228">
        <v>22.8</v>
      </c>
      <c r="I357" s="228">
        <v>82.079990609191043</v>
      </c>
      <c r="J357" s="235"/>
    </row>
    <row r="358" spans="1:10">
      <c r="A358" s="110">
        <v>43584</v>
      </c>
      <c r="B358" s="110" t="s">
        <v>2662</v>
      </c>
      <c r="C358" s="110" t="s">
        <v>48</v>
      </c>
      <c r="D358" s="93" t="s">
        <v>7310</v>
      </c>
      <c r="E358" s="93">
        <v>304432</v>
      </c>
      <c r="F358" s="125" t="s">
        <v>7308</v>
      </c>
      <c r="G358" s="93">
        <v>5</v>
      </c>
      <c r="H358" s="228">
        <v>63.87</v>
      </c>
      <c r="I358" s="228">
        <v>229.9199736344751</v>
      </c>
      <c r="J358" s="235"/>
    </row>
    <row r="359" spans="1:10">
      <c r="A359" s="110">
        <v>43585</v>
      </c>
      <c r="B359" s="110" t="s">
        <v>2662</v>
      </c>
      <c r="C359" s="110" t="s">
        <v>48</v>
      </c>
      <c r="D359" s="93" t="s">
        <v>7313</v>
      </c>
      <c r="E359" s="93" t="s">
        <v>94</v>
      </c>
      <c r="F359" s="125" t="s">
        <v>1094</v>
      </c>
      <c r="G359" s="93">
        <v>10</v>
      </c>
      <c r="H359" s="228">
        <v>95</v>
      </c>
      <c r="I359" s="228">
        <v>311.99999638258299</v>
      </c>
      <c r="J359" s="235"/>
    </row>
    <row r="360" spans="1:10">
      <c r="A360" s="110">
        <v>43585</v>
      </c>
      <c r="B360" s="110" t="s">
        <v>2662</v>
      </c>
      <c r="C360" s="110" t="s">
        <v>48</v>
      </c>
      <c r="D360" s="93" t="s">
        <v>7313</v>
      </c>
      <c r="E360" s="93" t="s">
        <v>377</v>
      </c>
      <c r="F360" s="125" t="s">
        <v>7315</v>
      </c>
      <c r="G360" s="93">
        <v>10</v>
      </c>
      <c r="H360" s="228">
        <v>36.130000000000003</v>
      </c>
      <c r="I360" s="228">
        <v>135.99999871053529</v>
      </c>
      <c r="J360" s="235"/>
    </row>
    <row r="361" spans="1:10">
      <c r="A361" s="110">
        <v>43585</v>
      </c>
      <c r="B361" s="110" t="s">
        <v>2662</v>
      </c>
      <c r="C361" s="110" t="s">
        <v>48</v>
      </c>
      <c r="D361" s="93" t="s">
        <v>7313</v>
      </c>
      <c r="E361" s="93" t="s">
        <v>7314</v>
      </c>
      <c r="F361" s="125" t="s">
        <v>7316</v>
      </c>
      <c r="G361" s="93">
        <v>3</v>
      </c>
      <c r="H361" s="228">
        <v>162</v>
      </c>
      <c r="I361" s="228">
        <v>340.2</v>
      </c>
      <c r="J361" s="235"/>
    </row>
    <row r="362" spans="1:10">
      <c r="A362" s="110"/>
      <c r="B362" s="110"/>
      <c r="C362" s="110"/>
      <c r="D362" s="93"/>
      <c r="E362" s="93"/>
      <c r="F362" s="125"/>
      <c r="G362" s="93"/>
      <c r="H362" s="228"/>
      <c r="I362" s="228"/>
      <c r="J362" s="235"/>
    </row>
    <row r="363" spans="1:10">
      <c r="A363" s="110"/>
      <c r="B363" s="110"/>
      <c r="C363" s="110"/>
      <c r="D363" s="93"/>
      <c r="E363" s="93"/>
      <c r="F363" s="125"/>
      <c r="G363" s="93"/>
      <c r="H363" s="228"/>
      <c r="I363" s="228"/>
      <c r="J363" s="235"/>
    </row>
    <row r="364" spans="1:10">
      <c r="A364" s="110"/>
      <c r="B364" s="110"/>
      <c r="C364" s="110"/>
      <c r="D364" s="93"/>
      <c r="E364" s="93"/>
      <c r="F364" s="125"/>
      <c r="G364" s="93"/>
      <c r="H364" s="228"/>
      <c r="I364" s="228"/>
      <c r="J364" s="235"/>
    </row>
    <row r="365" spans="1:10">
      <c r="A365" s="110"/>
      <c r="B365" s="110"/>
      <c r="C365" s="110"/>
      <c r="D365" s="93"/>
      <c r="E365" s="93"/>
      <c r="F365" s="125"/>
      <c r="G365" s="93"/>
      <c r="H365" s="228"/>
      <c r="I365" s="228"/>
      <c r="J365" s="235"/>
    </row>
    <row r="366" spans="1:10">
      <c r="A366" s="110"/>
      <c r="B366" s="110"/>
      <c r="C366" s="110"/>
      <c r="D366" s="93"/>
      <c r="E366" s="93"/>
      <c r="F366" s="125"/>
      <c r="G366" s="93"/>
      <c r="H366" s="228"/>
      <c r="I366" s="228"/>
      <c r="J366" s="235"/>
    </row>
    <row r="367" spans="1:10">
      <c r="A367" s="110"/>
      <c r="B367" s="110"/>
      <c r="C367" s="110"/>
      <c r="D367" s="93"/>
      <c r="E367" s="93"/>
      <c r="F367" s="125"/>
      <c r="G367" s="93"/>
      <c r="H367" s="228"/>
      <c r="I367" s="228"/>
      <c r="J367" s="235"/>
    </row>
    <row r="368" spans="1:10">
      <c r="A368" s="110"/>
      <c r="B368" s="110"/>
      <c r="C368" s="110"/>
      <c r="D368" s="93"/>
      <c r="E368" s="93"/>
      <c r="F368" s="125"/>
      <c r="G368" s="93"/>
      <c r="H368" s="228"/>
      <c r="I368" s="228"/>
      <c r="J368" s="235"/>
    </row>
    <row r="369" spans="1:10">
      <c r="A369" s="110"/>
      <c r="B369" s="110"/>
      <c r="C369" s="110"/>
      <c r="D369" s="93"/>
      <c r="E369" s="93"/>
      <c r="F369" s="125"/>
      <c r="G369" s="93"/>
      <c r="H369" s="228"/>
      <c r="I369" s="228"/>
      <c r="J369" s="235"/>
    </row>
    <row r="370" spans="1:10">
      <c r="A370" s="110"/>
      <c r="B370" s="110"/>
      <c r="C370" s="110"/>
      <c r="D370" s="93"/>
      <c r="E370" s="93"/>
      <c r="F370" s="125"/>
      <c r="G370" s="93"/>
      <c r="H370" s="228"/>
      <c r="I370" s="228"/>
      <c r="J370" s="235"/>
    </row>
    <row r="371" spans="1:10">
      <c r="A371" s="110"/>
      <c r="B371" s="110"/>
      <c r="C371" s="110"/>
      <c r="D371" s="93"/>
      <c r="E371" s="93"/>
      <c r="F371" s="125"/>
      <c r="G371" s="93"/>
      <c r="H371" s="228"/>
      <c r="I371" s="228"/>
      <c r="J371" s="235"/>
    </row>
    <row r="372" spans="1:10">
      <c r="A372" s="110"/>
      <c r="B372" s="110"/>
      <c r="C372" s="110"/>
      <c r="D372" s="93"/>
      <c r="E372" s="93"/>
      <c r="F372" s="125"/>
      <c r="G372" s="93"/>
      <c r="H372" s="228"/>
      <c r="I372" s="228"/>
      <c r="J372" s="235"/>
    </row>
    <row r="373" spans="1:10">
      <c r="A373" s="110"/>
      <c r="B373" s="110"/>
      <c r="C373" s="110"/>
      <c r="D373" s="93"/>
      <c r="E373" s="93"/>
      <c r="F373" s="125"/>
      <c r="G373" s="93"/>
      <c r="H373" s="228"/>
      <c r="I373" s="228"/>
      <c r="J373" s="235"/>
    </row>
    <row r="374" spans="1:10">
      <c r="A374" s="110"/>
      <c r="B374" s="110"/>
      <c r="C374" s="110"/>
      <c r="D374" s="93"/>
      <c r="E374" s="93"/>
      <c r="F374" s="125"/>
      <c r="G374" s="93"/>
      <c r="H374" s="228"/>
      <c r="I374" s="228"/>
      <c r="J374" s="235"/>
    </row>
    <row r="375" spans="1:10">
      <c r="A375" s="110"/>
      <c r="B375" s="110"/>
      <c r="C375" s="110"/>
      <c r="D375" s="93"/>
      <c r="E375" s="93"/>
      <c r="F375" s="125"/>
      <c r="G375" s="93"/>
      <c r="H375" s="228"/>
      <c r="I375" s="228"/>
      <c r="J375" s="235"/>
    </row>
    <row r="376" spans="1:10">
      <c r="A376" s="110"/>
      <c r="B376" s="110"/>
      <c r="C376" s="110"/>
      <c r="D376" s="93"/>
      <c r="E376" s="93"/>
      <c r="F376" s="125"/>
      <c r="G376" s="93"/>
      <c r="H376" s="228"/>
      <c r="I376" s="228"/>
      <c r="J376" s="235"/>
    </row>
    <row r="377" spans="1:10">
      <c r="A377" s="110"/>
      <c r="B377" s="110"/>
      <c r="C377" s="110"/>
      <c r="D377" s="93"/>
      <c r="E377" s="93"/>
      <c r="F377" s="125"/>
      <c r="G377" s="93"/>
      <c r="H377" s="228"/>
      <c r="I377" s="228"/>
      <c r="J377" s="235"/>
    </row>
    <row r="378" spans="1:10">
      <c r="A378" s="110"/>
      <c r="B378" s="110"/>
      <c r="C378" s="110"/>
      <c r="D378" s="93"/>
      <c r="E378" s="93"/>
      <c r="F378" s="125"/>
      <c r="G378" s="93"/>
      <c r="H378" s="228"/>
      <c r="I378" s="228"/>
      <c r="J378" s="235"/>
    </row>
    <row r="379" spans="1:10">
      <c r="A379" s="110"/>
      <c r="B379" s="110"/>
      <c r="C379" s="110"/>
      <c r="D379" s="93"/>
      <c r="E379" s="93"/>
      <c r="F379" s="125"/>
      <c r="G379" s="93"/>
      <c r="H379" s="228"/>
      <c r="I379" s="228"/>
      <c r="J379" s="235"/>
    </row>
    <row r="380" spans="1:10">
      <c r="A380" s="110"/>
      <c r="B380" s="110"/>
      <c r="C380" s="110"/>
      <c r="D380" s="93"/>
      <c r="E380" s="93"/>
      <c r="F380" s="125"/>
      <c r="G380" s="93"/>
      <c r="H380" s="228"/>
      <c r="I380" s="228"/>
      <c r="J380" s="235"/>
    </row>
    <row r="381" spans="1:10">
      <c r="A381" s="110"/>
      <c r="B381" s="110"/>
      <c r="C381" s="110"/>
      <c r="D381" s="93"/>
      <c r="E381" s="93"/>
      <c r="F381" s="125"/>
      <c r="G381" s="93"/>
      <c r="H381" s="228"/>
      <c r="I381" s="228"/>
      <c r="J381" s="235"/>
    </row>
    <row r="382" spans="1:10">
      <c r="A382" s="110"/>
      <c r="B382" s="110"/>
      <c r="C382" s="110"/>
      <c r="D382" s="93"/>
      <c r="E382" s="93"/>
      <c r="F382" s="125"/>
      <c r="G382" s="93"/>
      <c r="H382" s="228"/>
      <c r="I382" s="228"/>
      <c r="J382" s="235"/>
    </row>
    <row r="383" spans="1:10">
      <c r="A383" s="110"/>
      <c r="B383" s="110"/>
      <c r="C383" s="110"/>
      <c r="D383" s="93"/>
      <c r="E383" s="93"/>
      <c r="F383" s="125"/>
      <c r="G383" s="93"/>
      <c r="H383" s="228"/>
      <c r="I383" s="228"/>
      <c r="J383" s="235"/>
    </row>
    <row r="384" spans="1:10">
      <c r="A384" s="110"/>
      <c r="B384" s="110"/>
      <c r="C384" s="110"/>
      <c r="D384" s="93"/>
      <c r="E384" s="93"/>
      <c r="F384" s="125"/>
      <c r="G384" s="93"/>
      <c r="H384" s="228"/>
      <c r="I384" s="228"/>
      <c r="J384" s="235"/>
    </row>
    <row r="385" spans="1:10">
      <c r="A385" s="110"/>
      <c r="B385" s="110"/>
      <c r="C385" s="110"/>
      <c r="D385" s="93"/>
      <c r="E385" s="93"/>
      <c r="F385" s="125"/>
      <c r="G385" s="93"/>
      <c r="H385" s="228"/>
      <c r="I385" s="228"/>
      <c r="J385" s="235"/>
    </row>
    <row r="386" spans="1:10">
      <c r="A386" s="110"/>
      <c r="B386" s="110"/>
      <c r="C386" s="110"/>
      <c r="D386" s="93"/>
      <c r="E386" s="93"/>
      <c r="F386" s="125"/>
      <c r="G386" s="93"/>
      <c r="H386" s="228"/>
      <c r="I386" s="228"/>
      <c r="J386" s="235"/>
    </row>
    <row r="387" spans="1:10">
      <c r="A387" s="110"/>
      <c r="B387" s="110"/>
      <c r="C387" s="110"/>
      <c r="D387" s="93"/>
      <c r="E387" s="93"/>
      <c r="F387" s="125"/>
      <c r="G387" s="93"/>
      <c r="H387" s="228"/>
      <c r="I387" s="228"/>
      <c r="J387" s="235"/>
    </row>
    <row r="388" spans="1:10">
      <c r="A388" s="110"/>
      <c r="B388" s="110"/>
      <c r="C388" s="110"/>
      <c r="D388" s="93"/>
      <c r="E388" s="93"/>
      <c r="F388" s="125"/>
      <c r="G388" s="93"/>
      <c r="H388" s="228"/>
      <c r="I388" s="228"/>
      <c r="J388" s="235"/>
    </row>
    <row r="389" spans="1:10">
      <c r="A389" s="110"/>
      <c r="B389" s="110"/>
      <c r="C389" s="110"/>
      <c r="D389" s="93"/>
      <c r="E389" s="93"/>
      <c r="F389" s="125"/>
      <c r="G389" s="93"/>
      <c r="H389" s="228"/>
      <c r="I389" s="228"/>
      <c r="J389" s="235"/>
    </row>
    <row r="390" spans="1:10">
      <c r="A390" s="110"/>
      <c r="B390" s="110"/>
      <c r="C390" s="110"/>
      <c r="D390" s="93"/>
      <c r="E390" s="93"/>
      <c r="F390" s="125"/>
      <c r="G390" s="93"/>
      <c r="H390" s="228"/>
      <c r="I390" s="228"/>
      <c r="J390" s="235"/>
    </row>
    <row r="391" spans="1:10">
      <c r="A391" s="110"/>
      <c r="B391" s="110"/>
      <c r="C391" s="110"/>
      <c r="D391" s="93"/>
      <c r="E391" s="93"/>
      <c r="F391" s="125"/>
      <c r="G391" s="93"/>
      <c r="H391" s="228"/>
      <c r="I391" s="228"/>
      <c r="J391" s="235"/>
    </row>
    <row r="392" spans="1:10">
      <c r="A392" s="110"/>
      <c r="B392" s="110"/>
      <c r="C392" s="110"/>
      <c r="D392" s="93"/>
      <c r="E392" s="93"/>
      <c r="F392" s="125"/>
      <c r="G392" s="93"/>
      <c r="H392" s="228"/>
      <c r="I392" s="228"/>
      <c r="J392" s="235"/>
    </row>
    <row r="393" spans="1:10">
      <c r="A393" s="110"/>
      <c r="B393" s="110"/>
      <c r="C393" s="110"/>
      <c r="D393" s="93"/>
      <c r="E393" s="93"/>
      <c r="F393" s="125"/>
      <c r="G393" s="93"/>
      <c r="H393" s="228"/>
      <c r="I393" s="228"/>
      <c r="J393" s="235"/>
    </row>
    <row r="394" spans="1:10">
      <c r="A394" s="110"/>
      <c r="B394" s="110"/>
      <c r="C394" s="110"/>
      <c r="D394" s="93"/>
      <c r="E394" s="93"/>
      <c r="F394" s="125"/>
      <c r="G394" s="93"/>
      <c r="H394" s="228"/>
      <c r="I394" s="228"/>
      <c r="J394" s="235"/>
    </row>
    <row r="395" spans="1:10">
      <c r="A395" s="110"/>
      <c r="B395" s="110"/>
      <c r="C395" s="110"/>
      <c r="D395" s="93"/>
      <c r="E395" s="93"/>
      <c r="F395" s="125"/>
      <c r="G395" s="93"/>
      <c r="H395" s="228"/>
      <c r="I395" s="228"/>
      <c r="J395" s="235"/>
    </row>
    <row r="396" spans="1:10">
      <c r="A396" s="110"/>
      <c r="B396" s="110"/>
      <c r="C396" s="110"/>
      <c r="D396" s="93"/>
      <c r="E396" s="93"/>
      <c r="F396" s="125"/>
      <c r="G396" s="93"/>
      <c r="H396" s="228"/>
      <c r="I396" s="228"/>
      <c r="J396" s="235"/>
    </row>
    <row r="397" spans="1:10">
      <c r="A397" s="110"/>
      <c r="B397" s="110"/>
      <c r="C397" s="110"/>
      <c r="D397" s="93"/>
      <c r="E397" s="93"/>
      <c r="F397" s="125"/>
      <c r="G397" s="93"/>
      <c r="H397" s="228"/>
      <c r="I397" s="228"/>
      <c r="J397" s="235"/>
    </row>
    <row r="398" spans="1:10">
      <c r="A398" s="110"/>
      <c r="B398" s="110"/>
      <c r="C398" s="110"/>
      <c r="D398" s="93"/>
      <c r="E398" s="93"/>
      <c r="F398" s="125"/>
      <c r="G398" s="93"/>
      <c r="H398" s="228"/>
      <c r="I398" s="228"/>
      <c r="J398" s="235"/>
    </row>
    <row r="399" spans="1:10">
      <c r="A399" s="110"/>
      <c r="B399" s="110"/>
      <c r="C399" s="110"/>
      <c r="D399" s="93"/>
      <c r="E399" s="93"/>
      <c r="F399" s="125"/>
      <c r="G399" s="93"/>
      <c r="H399" s="228"/>
      <c r="I399" s="228"/>
      <c r="J399" s="235"/>
    </row>
    <row r="400" spans="1:10">
      <c r="A400" s="110"/>
      <c r="B400" s="110"/>
      <c r="C400" s="110"/>
      <c r="D400" s="93"/>
      <c r="E400" s="93"/>
      <c r="F400" s="125"/>
      <c r="G400" s="93"/>
      <c r="H400" s="228"/>
      <c r="I400" s="228"/>
      <c r="J400" s="235"/>
    </row>
    <row r="401" spans="1:10">
      <c r="A401" s="110"/>
      <c r="B401" s="110"/>
      <c r="C401" s="110"/>
      <c r="D401" s="93"/>
      <c r="E401" s="93"/>
      <c r="F401" s="125"/>
      <c r="G401" s="93"/>
      <c r="H401" s="228"/>
      <c r="I401" s="228"/>
      <c r="J401" s="235"/>
    </row>
    <row r="402" spans="1:10">
      <c r="A402" s="110"/>
      <c r="B402" s="110"/>
      <c r="C402" s="110"/>
      <c r="D402" s="93"/>
      <c r="E402" s="93"/>
      <c r="F402" s="125"/>
      <c r="G402" s="93"/>
      <c r="H402" s="228"/>
      <c r="I402" s="228"/>
      <c r="J402" s="235"/>
    </row>
    <row r="403" spans="1:10">
      <c r="A403" s="110"/>
      <c r="B403" s="110"/>
      <c r="C403" s="110"/>
      <c r="D403" s="93"/>
      <c r="E403" s="93"/>
      <c r="F403" s="125"/>
      <c r="G403" s="93"/>
      <c r="H403" s="228"/>
      <c r="I403" s="228"/>
      <c r="J403" s="235"/>
    </row>
    <row r="404" spans="1:10">
      <c r="A404" s="110"/>
      <c r="B404" s="110"/>
      <c r="C404" s="110"/>
      <c r="D404" s="93"/>
      <c r="E404" s="93"/>
      <c r="F404" s="125"/>
      <c r="G404" s="93"/>
      <c r="H404" s="228"/>
      <c r="I404" s="228"/>
      <c r="J404" s="235"/>
    </row>
    <row r="405" spans="1:10">
      <c r="A405" s="110"/>
      <c r="B405" s="110"/>
      <c r="C405" s="110"/>
      <c r="D405" s="93"/>
      <c r="E405" s="93"/>
      <c r="F405" s="125"/>
      <c r="G405" s="93"/>
      <c r="H405" s="228"/>
      <c r="I405" s="228"/>
      <c r="J405" s="235"/>
    </row>
    <row r="406" spans="1:10">
      <c r="A406" s="110"/>
      <c r="B406" s="110"/>
      <c r="C406" s="110"/>
      <c r="D406" s="93"/>
      <c r="E406" s="93"/>
      <c r="F406" s="125"/>
      <c r="G406" s="93"/>
      <c r="H406" s="228"/>
      <c r="I406" s="228"/>
      <c r="J406" s="235"/>
    </row>
    <row r="407" spans="1:10">
      <c r="A407" s="110"/>
      <c r="B407" s="110"/>
      <c r="C407" s="110"/>
      <c r="D407" s="93"/>
      <c r="E407" s="93"/>
      <c r="F407" s="125"/>
      <c r="G407" s="93"/>
      <c r="H407" s="228"/>
      <c r="I407" s="228"/>
      <c r="J407" s="235"/>
    </row>
    <row r="408" spans="1:10">
      <c r="A408" s="110"/>
      <c r="B408" s="110"/>
      <c r="C408" s="110"/>
      <c r="D408" s="93"/>
      <c r="E408" s="93"/>
      <c r="F408" s="125"/>
      <c r="G408" s="93"/>
      <c r="H408" s="228"/>
      <c r="I408" s="228"/>
      <c r="J408" s="235"/>
    </row>
    <row r="409" spans="1:10">
      <c r="A409" s="110"/>
      <c r="B409" s="110"/>
      <c r="C409" s="110"/>
      <c r="D409" s="93"/>
      <c r="E409" s="93"/>
      <c r="F409" s="125"/>
      <c r="G409" s="93"/>
      <c r="H409" s="228"/>
      <c r="I409" s="228"/>
      <c r="J409" s="235"/>
    </row>
    <row r="410" spans="1:10">
      <c r="A410" s="110"/>
      <c r="B410" s="110"/>
      <c r="C410" s="110"/>
      <c r="D410" s="93"/>
      <c r="E410" s="93"/>
      <c r="F410" s="125"/>
      <c r="G410" s="93"/>
      <c r="H410" s="228"/>
      <c r="I410" s="228"/>
      <c r="J410" s="235"/>
    </row>
    <row r="411" spans="1:10">
      <c r="A411" s="110"/>
      <c r="B411" s="110"/>
      <c r="C411" s="110"/>
      <c r="D411" s="93"/>
      <c r="E411" s="93"/>
      <c r="F411" s="125"/>
      <c r="G411" s="93"/>
      <c r="H411" s="228"/>
      <c r="I411" s="228"/>
      <c r="J411" s="235"/>
    </row>
    <row r="412" spans="1:10">
      <c r="A412" s="110"/>
      <c r="B412" s="110"/>
      <c r="C412" s="110"/>
      <c r="D412" s="93"/>
      <c r="E412" s="93"/>
      <c r="F412" s="125"/>
      <c r="G412" s="93"/>
      <c r="H412" s="228"/>
      <c r="I412" s="228"/>
      <c r="J412" s="235"/>
    </row>
    <row r="413" spans="1:10">
      <c r="A413" s="110"/>
      <c r="B413" s="110"/>
      <c r="C413" s="110"/>
      <c r="D413" s="93"/>
      <c r="E413" s="93"/>
      <c r="F413" s="125"/>
      <c r="G413" s="93"/>
      <c r="H413" s="228"/>
      <c r="I413" s="228"/>
      <c r="J413" s="235"/>
    </row>
    <row r="414" spans="1:10">
      <c r="A414" s="110"/>
      <c r="B414" s="110"/>
      <c r="C414" s="110"/>
      <c r="D414" s="93"/>
      <c r="E414" s="93"/>
      <c r="F414" s="125"/>
      <c r="G414" s="93"/>
      <c r="H414" s="228"/>
      <c r="I414" s="228"/>
      <c r="J414" s="235"/>
    </row>
    <row r="415" spans="1:10">
      <c r="A415" s="110"/>
      <c r="B415" s="110"/>
      <c r="C415" s="110"/>
      <c r="D415" s="93"/>
      <c r="E415" s="93"/>
      <c r="F415" s="125"/>
      <c r="G415" s="93"/>
      <c r="H415" s="228"/>
      <c r="I415" s="228"/>
      <c r="J415" s="235"/>
    </row>
    <row r="416" spans="1:10">
      <c r="A416" s="110"/>
      <c r="B416" s="110"/>
      <c r="C416" s="110"/>
      <c r="D416" s="93"/>
      <c r="E416" s="93"/>
      <c r="F416" s="125"/>
      <c r="G416" s="93"/>
      <c r="H416" s="228"/>
      <c r="I416" s="228"/>
      <c r="J416" s="235"/>
    </row>
    <row r="417" spans="1:10">
      <c r="A417" s="110"/>
      <c r="B417" s="110"/>
      <c r="C417" s="110"/>
      <c r="D417" s="93"/>
      <c r="E417" s="93"/>
      <c r="F417" s="125"/>
      <c r="G417" s="93"/>
      <c r="H417" s="228"/>
      <c r="I417" s="228"/>
      <c r="J417" s="235"/>
    </row>
    <row r="418" spans="1:10">
      <c r="A418" s="110"/>
      <c r="B418" s="110"/>
      <c r="C418" s="110"/>
      <c r="D418" s="93"/>
      <c r="E418" s="93"/>
      <c r="F418" s="125"/>
      <c r="G418" s="93"/>
      <c r="H418" s="228"/>
      <c r="I418" s="228"/>
      <c r="J418" s="235"/>
    </row>
    <row r="419" spans="1:10">
      <c r="A419" s="110"/>
      <c r="B419" s="110"/>
      <c r="C419" s="110"/>
      <c r="D419" s="93"/>
      <c r="E419" s="93"/>
      <c r="F419" s="125"/>
      <c r="G419" s="93"/>
      <c r="H419" s="228"/>
      <c r="I419" s="228"/>
      <c r="J419" s="235"/>
    </row>
    <row r="420" spans="1:10">
      <c r="A420" s="110"/>
      <c r="B420" s="110"/>
      <c r="C420" s="110"/>
      <c r="D420" s="93"/>
      <c r="E420" s="93"/>
      <c r="F420" s="125"/>
      <c r="G420" s="93"/>
      <c r="H420" s="228"/>
      <c r="I420" s="228"/>
      <c r="J420" s="235"/>
    </row>
    <row r="421" spans="1:10">
      <c r="A421" s="110"/>
      <c r="B421" s="110"/>
      <c r="C421" s="110"/>
      <c r="D421" s="93"/>
      <c r="E421" s="93"/>
      <c r="F421" s="125"/>
      <c r="G421" s="93"/>
      <c r="H421" s="228"/>
      <c r="I421" s="228"/>
      <c r="J421" s="235"/>
    </row>
    <row r="422" spans="1:10">
      <c r="A422" s="110"/>
      <c r="B422" s="110"/>
      <c r="C422" s="110"/>
      <c r="D422" s="93"/>
      <c r="E422" s="93"/>
      <c r="F422" s="125"/>
      <c r="G422" s="93"/>
      <c r="H422" s="228"/>
      <c r="I422" s="228"/>
      <c r="J422" s="235"/>
    </row>
    <row r="423" spans="1:10">
      <c r="A423" s="110"/>
      <c r="B423" s="110"/>
      <c r="C423" s="110"/>
      <c r="D423" s="93"/>
      <c r="E423" s="93"/>
      <c r="F423" s="125"/>
      <c r="G423" s="93"/>
      <c r="H423" s="228"/>
      <c r="I423" s="228"/>
      <c r="J423" s="235"/>
    </row>
    <row r="424" spans="1:10">
      <c r="A424" s="110"/>
      <c r="B424" s="110"/>
      <c r="C424" s="110"/>
      <c r="D424" s="93"/>
      <c r="E424" s="93"/>
      <c r="F424" s="125"/>
      <c r="G424" s="93"/>
      <c r="H424" s="228"/>
      <c r="I424" s="228"/>
      <c r="J424" s="235"/>
    </row>
    <row r="425" spans="1:10">
      <c r="A425" s="110"/>
      <c r="B425" s="110"/>
      <c r="C425" s="110"/>
      <c r="D425" s="93"/>
      <c r="E425" s="93"/>
      <c r="F425" s="125"/>
      <c r="G425" s="93"/>
      <c r="H425" s="228"/>
      <c r="I425" s="228"/>
      <c r="J425" s="235"/>
    </row>
    <row r="426" spans="1:10">
      <c r="A426" s="110"/>
      <c r="B426" s="110"/>
      <c r="C426" s="110"/>
      <c r="D426" s="93"/>
      <c r="E426" s="93"/>
      <c r="F426" s="125"/>
      <c r="G426" s="93"/>
      <c r="H426" s="228"/>
      <c r="I426" s="228"/>
      <c r="J426" s="235"/>
    </row>
    <row r="427" spans="1:10">
      <c r="A427" s="110"/>
      <c r="B427" s="110"/>
      <c r="C427" s="110"/>
      <c r="D427" s="93"/>
      <c r="E427" s="93"/>
      <c r="F427" s="125"/>
      <c r="G427" s="93"/>
      <c r="H427" s="228"/>
      <c r="I427" s="228"/>
      <c r="J427" s="235"/>
    </row>
    <row r="428" spans="1:10">
      <c r="A428" s="110"/>
      <c r="B428" s="110"/>
      <c r="C428" s="110"/>
      <c r="D428" s="93"/>
      <c r="E428" s="93"/>
      <c r="F428" s="125"/>
      <c r="G428" s="93"/>
      <c r="H428" s="228"/>
      <c r="I428" s="228"/>
      <c r="J428" s="235"/>
    </row>
    <row r="429" spans="1:10">
      <c r="A429" s="110"/>
      <c r="B429" s="110"/>
      <c r="C429" s="110"/>
      <c r="D429" s="93"/>
      <c r="E429" s="93"/>
      <c r="F429" s="125"/>
      <c r="G429" s="93"/>
      <c r="H429" s="228"/>
      <c r="I429" s="228"/>
      <c r="J429" s="235"/>
    </row>
    <row r="430" spans="1:10">
      <c r="A430" s="110"/>
      <c r="B430" s="110"/>
      <c r="C430" s="110"/>
      <c r="D430" s="93"/>
      <c r="E430" s="93"/>
      <c r="F430" s="125"/>
      <c r="G430" s="93"/>
      <c r="H430" s="228"/>
      <c r="I430" s="228"/>
      <c r="J430" s="235"/>
    </row>
    <row r="431" spans="1:10">
      <c r="A431" s="110"/>
      <c r="B431" s="110"/>
      <c r="C431" s="110"/>
      <c r="D431" s="93"/>
      <c r="E431" s="93"/>
      <c r="F431" s="125"/>
      <c r="G431" s="93"/>
      <c r="H431" s="228"/>
      <c r="I431" s="228"/>
      <c r="J431" s="235"/>
    </row>
    <row r="432" spans="1:10">
      <c r="A432" s="110"/>
      <c r="B432" s="110"/>
      <c r="C432" s="110"/>
      <c r="D432" s="93"/>
      <c r="E432" s="93"/>
      <c r="F432" s="125"/>
      <c r="G432" s="93"/>
      <c r="H432" s="228"/>
      <c r="I432" s="228"/>
      <c r="J432" s="235"/>
    </row>
    <row r="433" spans="1:10">
      <c r="A433" s="110"/>
      <c r="B433" s="110"/>
      <c r="C433" s="110"/>
      <c r="D433" s="93"/>
      <c r="E433" s="93"/>
      <c r="F433" s="125"/>
      <c r="G433" s="93"/>
      <c r="H433" s="228"/>
      <c r="I433" s="228"/>
      <c r="J433" s="235"/>
    </row>
    <row r="434" spans="1:10">
      <c r="A434" s="110"/>
      <c r="B434" s="110"/>
      <c r="C434" s="110"/>
      <c r="D434" s="93"/>
      <c r="E434" s="93"/>
      <c r="F434" s="125"/>
      <c r="G434" s="93"/>
      <c r="H434" s="228"/>
      <c r="I434" s="228"/>
      <c r="J434" s="235"/>
    </row>
    <row r="435" spans="1:10">
      <c r="A435" s="110"/>
      <c r="B435" s="110"/>
      <c r="C435" s="110"/>
      <c r="D435" s="93"/>
      <c r="E435" s="93"/>
      <c r="F435" s="125"/>
      <c r="G435" s="93"/>
      <c r="H435" s="228"/>
      <c r="I435" s="228"/>
      <c r="J435" s="235"/>
    </row>
    <row r="436" spans="1:10">
      <c r="A436" s="110"/>
      <c r="B436" s="110"/>
      <c r="C436" s="110"/>
      <c r="D436" s="93"/>
      <c r="E436" s="93"/>
      <c r="F436" s="125"/>
      <c r="G436" s="93"/>
      <c r="H436" s="228"/>
      <c r="I436" s="228"/>
      <c r="J436" s="235"/>
    </row>
    <row r="437" spans="1:10">
      <c r="A437" s="110"/>
      <c r="B437" s="110"/>
      <c r="C437" s="110"/>
      <c r="D437" s="93"/>
      <c r="E437" s="93"/>
      <c r="F437" s="125"/>
      <c r="G437" s="93"/>
      <c r="H437" s="228"/>
      <c r="I437" s="228"/>
      <c r="J437" s="235"/>
    </row>
    <row r="438" spans="1:10">
      <c r="A438" s="110"/>
      <c r="B438" s="110"/>
      <c r="C438" s="110"/>
      <c r="D438" s="93"/>
      <c r="E438" s="93"/>
      <c r="F438" s="125"/>
      <c r="G438" s="93"/>
      <c r="H438" s="228"/>
      <c r="I438" s="228"/>
      <c r="J438" s="235"/>
    </row>
    <row r="439" spans="1:10">
      <c r="A439" s="110"/>
      <c r="B439" s="110"/>
      <c r="C439" s="110"/>
      <c r="D439" s="93"/>
      <c r="E439" s="93"/>
      <c r="F439" s="125"/>
      <c r="G439" s="93"/>
      <c r="H439" s="228"/>
      <c r="I439" s="228"/>
      <c r="J439" s="235"/>
    </row>
    <row r="440" spans="1:10">
      <c r="A440" s="110"/>
      <c r="B440" s="110"/>
      <c r="C440" s="110"/>
      <c r="D440" s="93"/>
      <c r="E440" s="93"/>
      <c r="F440" s="125"/>
      <c r="G440" s="93"/>
      <c r="H440" s="228"/>
      <c r="I440" s="228"/>
      <c r="J440" s="235"/>
    </row>
    <row r="441" spans="1:10">
      <c r="A441" s="110"/>
      <c r="B441" s="110"/>
      <c r="C441" s="110"/>
      <c r="D441" s="93"/>
      <c r="E441" s="93"/>
      <c r="F441" s="125"/>
      <c r="G441" s="93"/>
      <c r="H441" s="228"/>
      <c r="I441" s="228"/>
      <c r="J441" s="235"/>
    </row>
    <row r="442" spans="1:10">
      <c r="A442" s="110"/>
      <c r="B442" s="110"/>
      <c r="C442" s="110"/>
      <c r="D442" s="93"/>
      <c r="E442" s="93"/>
      <c r="F442" s="125"/>
      <c r="G442" s="93"/>
      <c r="H442" s="228"/>
      <c r="I442" s="228"/>
      <c r="J442" s="235"/>
    </row>
    <row r="443" spans="1:10">
      <c r="A443" s="110"/>
      <c r="B443" s="110"/>
      <c r="C443" s="110"/>
      <c r="D443" s="93"/>
      <c r="E443" s="93"/>
      <c r="F443" s="125"/>
      <c r="G443" s="93"/>
      <c r="H443" s="228"/>
      <c r="I443" s="228"/>
      <c r="J443" s="235"/>
    </row>
    <row r="444" spans="1:10">
      <c r="A444" s="110"/>
      <c r="B444" s="110"/>
      <c r="C444" s="110"/>
      <c r="D444" s="93"/>
      <c r="E444" s="93"/>
      <c r="F444" s="125"/>
      <c r="G444" s="93"/>
      <c r="H444" s="228"/>
      <c r="I444" s="228"/>
      <c r="J444" s="235"/>
    </row>
    <row r="445" spans="1:10">
      <c r="A445" s="110"/>
      <c r="B445" s="110"/>
      <c r="C445" s="110"/>
      <c r="D445" s="93"/>
      <c r="E445" s="93"/>
      <c r="F445" s="125"/>
      <c r="G445" s="93"/>
      <c r="H445" s="228"/>
      <c r="I445" s="228"/>
      <c r="J445" s="235"/>
    </row>
    <row r="446" spans="1:10">
      <c r="A446" s="110"/>
      <c r="B446" s="110"/>
      <c r="C446" s="110"/>
      <c r="D446" s="93"/>
      <c r="E446" s="93"/>
      <c r="F446" s="125"/>
      <c r="G446" s="93"/>
      <c r="H446" s="228"/>
      <c r="I446" s="228"/>
      <c r="J446" s="235"/>
    </row>
    <row r="447" spans="1:10">
      <c r="A447" s="110"/>
      <c r="B447" s="110"/>
      <c r="C447" s="110"/>
      <c r="D447" s="93"/>
      <c r="E447" s="93"/>
      <c r="F447" s="125"/>
      <c r="G447" s="93"/>
      <c r="H447" s="228"/>
      <c r="I447" s="228"/>
      <c r="J447" s="235"/>
    </row>
    <row r="448" spans="1:10">
      <c r="A448" s="110"/>
      <c r="B448" s="110"/>
      <c r="C448" s="110"/>
      <c r="D448" s="93"/>
      <c r="E448" s="93"/>
      <c r="F448" s="125"/>
      <c r="G448" s="93"/>
      <c r="H448" s="228"/>
      <c r="I448" s="228"/>
      <c r="J448" s="235"/>
    </row>
    <row r="449" spans="1:10">
      <c r="A449" s="110"/>
      <c r="B449" s="110"/>
      <c r="C449" s="110"/>
      <c r="D449" s="93"/>
      <c r="E449" s="93"/>
      <c r="F449" s="125"/>
      <c r="G449" s="93"/>
      <c r="H449" s="228"/>
      <c r="I449" s="228"/>
      <c r="J449" s="235"/>
    </row>
    <row r="450" spans="1:10">
      <c r="A450" s="110"/>
      <c r="B450" s="110"/>
      <c r="C450" s="110"/>
      <c r="D450" s="93"/>
      <c r="E450" s="93"/>
      <c r="F450" s="125"/>
      <c r="G450" s="93"/>
      <c r="H450" s="228"/>
      <c r="I450" s="228"/>
      <c r="J450" s="235"/>
    </row>
    <row r="451" spans="1:10">
      <c r="A451" s="110"/>
      <c r="B451" s="110"/>
      <c r="C451" s="110"/>
      <c r="D451" s="93"/>
      <c r="E451" s="93"/>
      <c r="F451" s="125"/>
      <c r="G451" s="93"/>
      <c r="H451" s="228"/>
      <c r="I451" s="228"/>
      <c r="J451" s="235"/>
    </row>
    <row r="452" spans="1:10">
      <c r="A452" s="110"/>
      <c r="B452" s="110"/>
      <c r="C452" s="110"/>
      <c r="D452" s="93"/>
      <c r="E452" s="93"/>
      <c r="F452" s="125"/>
      <c r="G452" s="93"/>
      <c r="H452" s="228"/>
      <c r="I452" s="228"/>
      <c r="J452" s="235"/>
    </row>
    <row r="453" spans="1:10">
      <c r="A453" s="110"/>
      <c r="B453" s="110"/>
      <c r="C453" s="110"/>
      <c r="D453" s="93"/>
      <c r="E453" s="93"/>
      <c r="F453" s="125"/>
      <c r="G453" s="93"/>
      <c r="H453" s="228"/>
      <c r="I453" s="228"/>
      <c r="J453" s="235"/>
    </row>
    <row r="454" spans="1:10">
      <c r="A454" s="110"/>
      <c r="B454" s="110"/>
      <c r="C454" s="110"/>
      <c r="D454" s="93"/>
      <c r="E454" s="93"/>
      <c r="F454" s="125"/>
      <c r="G454" s="93"/>
      <c r="H454" s="228"/>
      <c r="I454" s="228"/>
      <c r="J454" s="235"/>
    </row>
    <row r="455" spans="1:10">
      <c r="A455" s="110"/>
      <c r="B455" s="110"/>
      <c r="C455" s="110"/>
      <c r="D455" s="93"/>
      <c r="E455" s="93"/>
      <c r="F455" s="125"/>
      <c r="G455" s="93"/>
      <c r="H455" s="228"/>
      <c r="I455" s="228"/>
      <c r="J455" s="235"/>
    </row>
    <row r="456" spans="1:10">
      <c r="A456" s="110"/>
      <c r="B456" s="110"/>
      <c r="C456" s="110"/>
      <c r="D456" s="93"/>
      <c r="E456" s="93"/>
      <c r="F456" s="125"/>
      <c r="G456" s="93"/>
      <c r="H456" s="228"/>
      <c r="I456" s="228"/>
      <c r="J456" s="235"/>
    </row>
    <row r="457" spans="1:10">
      <c r="A457" s="110"/>
      <c r="B457" s="110"/>
      <c r="C457" s="110"/>
      <c r="D457" s="93"/>
      <c r="E457" s="93"/>
      <c r="F457" s="125"/>
      <c r="G457" s="93"/>
      <c r="H457" s="228"/>
      <c r="I457" s="228"/>
      <c r="J457" s="235"/>
    </row>
    <row r="458" spans="1:10">
      <c r="A458" s="110"/>
      <c r="B458" s="110"/>
      <c r="C458" s="110"/>
      <c r="D458" s="93"/>
      <c r="E458" s="93"/>
      <c r="F458" s="125"/>
      <c r="G458" s="93"/>
      <c r="H458" s="228"/>
      <c r="I458" s="228"/>
      <c r="J458" s="235"/>
    </row>
    <row r="459" spans="1:10">
      <c r="A459" s="110"/>
      <c r="B459" s="110"/>
      <c r="C459" s="110"/>
      <c r="D459" s="93"/>
      <c r="E459" s="93"/>
      <c r="F459" s="125"/>
      <c r="G459" s="93"/>
      <c r="H459" s="228"/>
      <c r="I459" s="228"/>
      <c r="J459" s="235"/>
    </row>
    <row r="460" spans="1:10">
      <c r="A460" s="110"/>
      <c r="B460" s="110"/>
      <c r="C460" s="110"/>
      <c r="D460" s="93"/>
      <c r="E460" s="93"/>
      <c r="F460" s="125"/>
      <c r="G460" s="93"/>
      <c r="H460" s="228"/>
      <c r="I460" s="228"/>
      <c r="J460" s="235"/>
    </row>
    <row r="461" spans="1:10">
      <c r="A461" s="110"/>
      <c r="B461" s="110"/>
      <c r="C461" s="110"/>
      <c r="D461" s="93"/>
      <c r="E461" s="93"/>
      <c r="F461" s="125"/>
      <c r="G461" s="93"/>
      <c r="H461" s="228"/>
      <c r="I461" s="228"/>
      <c r="J461" s="235"/>
    </row>
    <row r="462" spans="1:10">
      <c r="A462" s="110"/>
      <c r="B462" s="110"/>
      <c r="C462" s="110"/>
      <c r="D462" s="93"/>
      <c r="E462" s="93"/>
      <c r="F462" s="125"/>
      <c r="G462" s="93"/>
      <c r="H462" s="228"/>
      <c r="I462" s="228"/>
      <c r="J462" s="235"/>
    </row>
    <row r="463" spans="1:10">
      <c r="A463" s="110"/>
      <c r="B463" s="110"/>
      <c r="C463" s="110"/>
      <c r="D463" s="93"/>
      <c r="E463" s="93"/>
      <c r="F463" s="125"/>
      <c r="G463" s="93"/>
      <c r="H463" s="228"/>
      <c r="I463" s="228"/>
      <c r="J463" s="235"/>
    </row>
    <row r="464" spans="1:10">
      <c r="A464" s="110"/>
      <c r="B464" s="110"/>
      <c r="C464" s="110"/>
      <c r="D464" s="93"/>
      <c r="E464" s="93"/>
      <c r="F464" s="125"/>
      <c r="G464" s="93"/>
      <c r="H464" s="228"/>
      <c r="I464" s="228"/>
      <c r="J464" s="235"/>
    </row>
    <row r="465" spans="1:10">
      <c r="A465" s="110"/>
      <c r="B465" s="110"/>
      <c r="C465" s="110"/>
      <c r="D465" s="93"/>
      <c r="E465" s="93"/>
      <c r="F465" s="125"/>
      <c r="G465" s="93"/>
      <c r="H465" s="228"/>
      <c r="I465" s="228"/>
      <c r="J465" s="235"/>
    </row>
    <row r="466" spans="1:10">
      <c r="A466" s="110"/>
      <c r="B466" s="110"/>
      <c r="C466" s="110"/>
      <c r="D466" s="93"/>
      <c r="E466" s="93"/>
      <c r="F466" s="125"/>
      <c r="G466" s="93"/>
      <c r="H466" s="228"/>
      <c r="I466" s="228"/>
      <c r="J466" s="235"/>
    </row>
    <row r="467" spans="1:10">
      <c r="A467" s="110"/>
      <c r="B467" s="110"/>
      <c r="C467" s="110"/>
      <c r="D467" s="93"/>
      <c r="E467" s="93"/>
      <c r="F467" s="125"/>
      <c r="G467" s="93"/>
      <c r="H467" s="228"/>
      <c r="I467" s="228"/>
      <c r="J467" s="235"/>
    </row>
    <row r="468" spans="1:10">
      <c r="A468" s="110"/>
      <c r="B468" s="110"/>
      <c r="C468" s="110"/>
      <c r="D468" s="93"/>
      <c r="E468" s="93"/>
      <c r="F468" s="125"/>
      <c r="G468" s="93"/>
      <c r="H468" s="228"/>
      <c r="I468" s="228"/>
      <c r="J468" s="235"/>
    </row>
    <row r="469" spans="1:10">
      <c r="A469" s="110"/>
      <c r="B469" s="110"/>
      <c r="C469" s="110"/>
      <c r="D469" s="93"/>
      <c r="E469" s="93"/>
      <c r="F469" s="125"/>
      <c r="G469" s="93"/>
      <c r="H469" s="228"/>
      <c r="I469" s="228"/>
      <c r="J469" s="235"/>
    </row>
    <row r="470" spans="1:10">
      <c r="A470" s="110"/>
      <c r="B470" s="110"/>
      <c r="C470" s="110"/>
      <c r="D470" s="93"/>
      <c r="E470" s="93"/>
      <c r="F470" s="125"/>
      <c r="G470" s="93"/>
      <c r="H470" s="228"/>
      <c r="I470" s="228"/>
      <c r="J470" s="235"/>
    </row>
    <row r="471" spans="1:10">
      <c r="A471" s="110"/>
      <c r="B471" s="110"/>
      <c r="C471" s="110"/>
      <c r="D471" s="93"/>
      <c r="E471" s="93"/>
      <c r="F471" s="125"/>
      <c r="G471" s="93"/>
      <c r="H471" s="228"/>
      <c r="I471" s="228"/>
      <c r="J471" s="235"/>
    </row>
    <row r="472" spans="1:10">
      <c r="A472" s="110"/>
      <c r="B472" s="110"/>
      <c r="C472" s="110"/>
      <c r="D472" s="93"/>
      <c r="E472" s="93"/>
      <c r="F472" s="125"/>
      <c r="G472" s="93"/>
      <c r="H472" s="228"/>
      <c r="I472" s="228"/>
      <c r="J472" s="235"/>
    </row>
    <row r="473" spans="1:10">
      <c r="A473" s="110"/>
      <c r="B473" s="110"/>
      <c r="C473" s="110"/>
      <c r="D473" s="93"/>
      <c r="E473" s="93"/>
      <c r="F473" s="125"/>
      <c r="G473" s="93"/>
      <c r="H473" s="228"/>
      <c r="I473" s="228"/>
      <c r="J473" s="235"/>
    </row>
    <row r="474" spans="1:10">
      <c r="A474" s="110"/>
      <c r="B474" s="110"/>
      <c r="C474" s="110"/>
      <c r="D474" s="93"/>
      <c r="E474" s="93"/>
      <c r="F474" s="125"/>
      <c r="G474" s="93"/>
      <c r="H474" s="228"/>
      <c r="I474" s="228"/>
      <c r="J474" s="235"/>
    </row>
    <row r="475" spans="1:10">
      <c r="A475" s="110"/>
      <c r="B475" s="110"/>
      <c r="C475" s="110"/>
      <c r="D475" s="93"/>
      <c r="E475" s="93"/>
      <c r="F475" s="125"/>
      <c r="G475" s="93"/>
      <c r="H475" s="228"/>
      <c r="I475" s="228"/>
      <c r="J475" s="235"/>
    </row>
    <row r="476" spans="1:10">
      <c r="A476" s="110"/>
      <c r="B476" s="110"/>
      <c r="C476" s="110"/>
      <c r="D476" s="93"/>
      <c r="E476" s="93"/>
      <c r="F476" s="125"/>
      <c r="G476" s="93"/>
      <c r="H476" s="228"/>
      <c r="I476" s="228"/>
      <c r="J476" s="235"/>
    </row>
    <row r="477" spans="1:10">
      <c r="A477" s="110"/>
      <c r="B477" s="110"/>
      <c r="C477" s="110"/>
      <c r="D477" s="93"/>
      <c r="E477" s="93"/>
      <c r="F477" s="125"/>
      <c r="G477" s="93"/>
      <c r="H477" s="228"/>
      <c r="I477" s="228"/>
      <c r="J477" s="235"/>
    </row>
    <row r="478" spans="1:10">
      <c r="A478" s="110"/>
      <c r="B478" s="110"/>
      <c r="C478" s="110"/>
      <c r="D478" s="93"/>
      <c r="E478" s="93"/>
      <c r="F478" s="125"/>
      <c r="G478" s="93"/>
      <c r="H478" s="228"/>
      <c r="I478" s="228"/>
      <c r="J478" s="235"/>
    </row>
    <row r="479" spans="1:10">
      <c r="A479" s="110"/>
      <c r="B479" s="110"/>
      <c r="C479" s="110"/>
      <c r="D479" s="93"/>
      <c r="E479" s="93"/>
      <c r="F479" s="125"/>
      <c r="G479" s="93"/>
      <c r="H479" s="228"/>
      <c r="I479" s="228"/>
      <c r="J479" s="235"/>
    </row>
    <row r="480" spans="1:10">
      <c r="A480" s="110"/>
      <c r="B480" s="110"/>
      <c r="C480" s="110"/>
      <c r="D480" s="93"/>
      <c r="E480" s="93"/>
      <c r="F480" s="125"/>
      <c r="G480" s="93"/>
      <c r="H480" s="228"/>
      <c r="I480" s="228"/>
      <c r="J480" s="235"/>
    </row>
    <row r="481" spans="1:10">
      <c r="A481" s="110"/>
      <c r="B481" s="110"/>
      <c r="C481" s="110"/>
      <c r="D481" s="93"/>
      <c r="E481" s="93"/>
      <c r="F481" s="125"/>
      <c r="G481" s="93"/>
      <c r="H481" s="228"/>
      <c r="I481" s="228"/>
      <c r="J481" s="235"/>
    </row>
    <row r="482" spans="1:10">
      <c r="A482" s="110"/>
      <c r="B482" s="110"/>
      <c r="C482" s="110"/>
      <c r="D482" s="93"/>
      <c r="E482" s="93"/>
      <c r="F482" s="125"/>
      <c r="G482" s="93"/>
      <c r="H482" s="228"/>
      <c r="I482" s="228"/>
      <c r="J482" s="235"/>
    </row>
    <row r="483" spans="1:10">
      <c r="A483" s="110"/>
      <c r="B483" s="110"/>
      <c r="C483" s="110"/>
      <c r="D483" s="93"/>
      <c r="E483" s="93"/>
      <c r="F483" s="125"/>
      <c r="G483" s="93"/>
      <c r="H483" s="228"/>
      <c r="I483" s="228"/>
      <c r="J483" s="235"/>
    </row>
    <row r="484" spans="1:10">
      <c r="A484" s="110"/>
      <c r="B484" s="110"/>
      <c r="C484" s="110"/>
      <c r="D484" s="93"/>
      <c r="E484" s="93"/>
      <c r="F484" s="125"/>
      <c r="G484" s="93"/>
      <c r="H484" s="228"/>
      <c r="I484" s="228"/>
      <c r="J484" s="235"/>
    </row>
    <row r="485" spans="1:10">
      <c r="A485" s="110"/>
      <c r="B485" s="110"/>
      <c r="C485" s="110"/>
      <c r="D485" s="93"/>
      <c r="E485" s="93"/>
      <c r="F485" s="125"/>
      <c r="G485" s="93"/>
      <c r="H485" s="228"/>
      <c r="I485" s="228"/>
      <c r="J485" s="235"/>
    </row>
    <row r="486" spans="1:10">
      <c r="A486" s="110"/>
      <c r="B486" s="110"/>
      <c r="C486" s="110"/>
      <c r="D486" s="93"/>
      <c r="E486" s="93"/>
      <c r="F486" s="125"/>
      <c r="G486" s="93"/>
      <c r="H486" s="228"/>
      <c r="I486" s="228"/>
      <c r="J486" s="235"/>
    </row>
    <row r="487" spans="1:10">
      <c r="A487" s="110"/>
      <c r="B487" s="110"/>
      <c r="C487" s="110"/>
      <c r="D487" s="93"/>
      <c r="E487" s="93"/>
      <c r="F487" s="125"/>
      <c r="G487" s="93"/>
      <c r="H487" s="228"/>
      <c r="I487" s="228"/>
      <c r="J487" s="235"/>
    </row>
    <row r="488" spans="1:10">
      <c r="A488" s="110"/>
      <c r="B488" s="110"/>
      <c r="C488" s="110"/>
      <c r="D488" s="93"/>
      <c r="E488" s="93"/>
      <c r="F488" s="125"/>
      <c r="G488" s="93"/>
      <c r="H488" s="228"/>
      <c r="I488" s="228"/>
      <c r="J488" s="235"/>
    </row>
    <row r="489" spans="1:10">
      <c r="A489" s="110"/>
      <c r="B489" s="110"/>
      <c r="C489" s="110"/>
      <c r="D489" s="93"/>
      <c r="E489" s="93"/>
      <c r="F489" s="125"/>
      <c r="G489" s="93"/>
      <c r="H489" s="228"/>
      <c r="I489" s="228"/>
      <c r="J489" s="235"/>
    </row>
    <row r="490" spans="1:10">
      <c r="A490" s="110"/>
      <c r="B490" s="110"/>
      <c r="C490" s="110"/>
      <c r="D490" s="93"/>
      <c r="E490" s="93"/>
      <c r="F490" s="125"/>
      <c r="G490" s="93"/>
      <c r="H490" s="228"/>
      <c r="I490" s="228"/>
      <c r="J490" s="235"/>
    </row>
    <row r="491" spans="1:10">
      <c r="A491" s="110"/>
      <c r="B491" s="110"/>
      <c r="C491" s="110"/>
      <c r="D491" s="93"/>
      <c r="E491" s="93"/>
      <c r="F491" s="125"/>
      <c r="G491" s="93"/>
      <c r="H491" s="228"/>
      <c r="I491" s="228"/>
      <c r="J491" s="235"/>
    </row>
    <row r="492" spans="1:10">
      <c r="A492" s="110"/>
      <c r="B492" s="110"/>
      <c r="C492" s="110"/>
      <c r="D492" s="93"/>
      <c r="E492" s="93"/>
      <c r="F492" s="125"/>
      <c r="G492" s="93"/>
      <c r="H492" s="228"/>
      <c r="I492" s="228"/>
      <c r="J492" s="235"/>
    </row>
    <row r="493" spans="1:10">
      <c r="A493" s="110"/>
      <c r="B493" s="110"/>
      <c r="C493" s="110"/>
      <c r="D493" s="93"/>
      <c r="E493" s="93"/>
      <c r="F493" s="125"/>
      <c r="G493" s="93"/>
      <c r="H493" s="228"/>
      <c r="I493" s="228"/>
      <c r="J493" s="235"/>
    </row>
    <row r="494" spans="1:10">
      <c r="A494" s="110"/>
      <c r="B494" s="110"/>
      <c r="C494" s="110"/>
      <c r="D494" s="93"/>
      <c r="E494" s="93"/>
      <c r="F494" s="125"/>
      <c r="G494" s="93"/>
      <c r="H494" s="228"/>
      <c r="I494" s="228"/>
      <c r="J494" s="235"/>
    </row>
    <row r="495" spans="1:10">
      <c r="A495" s="110"/>
      <c r="B495" s="110"/>
      <c r="C495" s="110"/>
      <c r="D495" s="93"/>
      <c r="E495" s="93"/>
      <c r="F495" s="125"/>
      <c r="G495" s="93"/>
      <c r="H495" s="228"/>
      <c r="I495" s="228"/>
      <c r="J495" s="235"/>
    </row>
    <row r="496" spans="1:10">
      <c r="A496" s="110"/>
      <c r="B496" s="110"/>
      <c r="C496" s="110"/>
      <c r="D496" s="93"/>
      <c r="E496" s="93"/>
      <c r="F496" s="125"/>
      <c r="G496" s="93"/>
      <c r="H496" s="228"/>
      <c r="I496" s="228"/>
      <c r="J496" s="235"/>
    </row>
    <row r="497" spans="1:10">
      <c r="A497" s="110"/>
      <c r="B497" s="110"/>
      <c r="C497" s="110"/>
      <c r="D497" s="93"/>
      <c r="E497" s="93"/>
      <c r="F497" s="125"/>
      <c r="G497" s="93"/>
      <c r="H497" s="228"/>
      <c r="I497" s="228"/>
      <c r="J497" s="235"/>
    </row>
    <row r="498" spans="1:10">
      <c r="A498" s="110"/>
      <c r="B498" s="110"/>
      <c r="C498" s="110"/>
      <c r="D498" s="93"/>
      <c r="E498" s="93"/>
      <c r="F498" s="125"/>
      <c r="G498" s="93"/>
      <c r="H498" s="228"/>
      <c r="I498" s="228"/>
      <c r="J498" s="235"/>
    </row>
    <row r="499" spans="1:10">
      <c r="A499" s="110"/>
      <c r="B499" s="110"/>
      <c r="C499" s="110"/>
      <c r="D499" s="93"/>
      <c r="E499" s="93"/>
      <c r="F499" s="125"/>
      <c r="G499" s="93"/>
      <c r="H499" s="228"/>
      <c r="I499" s="228"/>
      <c r="J499" s="235"/>
    </row>
    <row r="500" spans="1:10">
      <c r="A500" s="110"/>
      <c r="B500" s="110"/>
      <c r="C500" s="110"/>
      <c r="D500" s="93"/>
      <c r="E500" s="93"/>
      <c r="F500" s="125"/>
      <c r="G500" s="93"/>
      <c r="H500" s="228"/>
      <c r="I500" s="228"/>
      <c r="J500" s="235"/>
    </row>
    <row r="501" spans="1:10">
      <c r="A501" s="110"/>
      <c r="B501" s="110"/>
      <c r="C501" s="110"/>
      <c r="D501" s="93"/>
      <c r="E501" s="93"/>
      <c r="F501" s="125"/>
      <c r="G501" s="93"/>
      <c r="H501" s="228"/>
      <c r="I501" s="228"/>
      <c r="J501" s="235"/>
    </row>
    <row r="502" spans="1:10">
      <c r="A502" s="110"/>
      <c r="B502" s="110"/>
      <c r="C502" s="110"/>
      <c r="D502" s="93"/>
      <c r="E502" s="93"/>
      <c r="F502" s="125"/>
      <c r="G502" s="93"/>
      <c r="H502" s="228"/>
      <c r="I502" s="228"/>
      <c r="J502" s="235"/>
    </row>
    <row r="503" spans="1:10">
      <c r="A503" s="110"/>
      <c r="B503" s="110"/>
      <c r="C503" s="110"/>
      <c r="D503" s="93"/>
      <c r="E503" s="93"/>
      <c r="F503" s="125"/>
      <c r="G503" s="93"/>
      <c r="H503" s="228"/>
      <c r="I503" s="228"/>
      <c r="J503" s="235"/>
    </row>
    <row r="504" spans="1:10">
      <c r="A504" s="110"/>
      <c r="B504" s="110"/>
      <c r="C504" s="110"/>
      <c r="D504" s="93"/>
      <c r="E504" s="93"/>
      <c r="F504" s="125"/>
      <c r="G504" s="93"/>
      <c r="H504" s="228"/>
      <c r="I504" s="228"/>
      <c r="J504" s="235"/>
    </row>
    <row r="505" spans="1:10">
      <c r="A505" s="110"/>
      <c r="B505" s="110"/>
      <c r="C505" s="110"/>
      <c r="D505" s="93"/>
      <c r="E505" s="93"/>
      <c r="F505" s="125"/>
      <c r="G505" s="93"/>
      <c r="H505" s="228"/>
      <c r="I505" s="228"/>
      <c r="J505" s="235"/>
    </row>
    <row r="506" spans="1:10">
      <c r="A506" s="110"/>
      <c r="B506" s="110"/>
      <c r="C506" s="110"/>
      <c r="D506" s="93"/>
      <c r="E506" s="93"/>
      <c r="F506" s="125"/>
      <c r="G506" s="93"/>
      <c r="H506" s="228"/>
      <c r="I506" s="228"/>
      <c r="J506" s="235"/>
    </row>
    <row r="507" spans="1:10">
      <c r="A507" s="110"/>
      <c r="B507" s="110"/>
      <c r="C507" s="110"/>
      <c r="D507" s="93"/>
      <c r="E507" s="93"/>
      <c r="F507" s="125"/>
      <c r="G507" s="93"/>
      <c r="H507" s="228"/>
      <c r="I507" s="228"/>
      <c r="J507" s="235"/>
    </row>
    <row r="508" spans="1:10">
      <c r="A508" s="110"/>
      <c r="B508" s="110"/>
      <c r="C508" s="110"/>
      <c r="D508" s="93"/>
      <c r="E508" s="93"/>
      <c r="F508" s="125"/>
      <c r="G508" s="93"/>
      <c r="H508" s="228"/>
      <c r="I508" s="228"/>
      <c r="J508" s="235"/>
    </row>
    <row r="509" spans="1:10">
      <c r="A509" s="110"/>
      <c r="B509" s="110"/>
      <c r="C509" s="110"/>
      <c r="D509" s="93"/>
      <c r="E509" s="93"/>
      <c r="F509" s="125"/>
      <c r="G509" s="93"/>
      <c r="H509" s="228"/>
      <c r="I509" s="228"/>
      <c r="J509" s="235"/>
    </row>
    <row r="510" spans="1:10">
      <c r="A510" s="110"/>
      <c r="B510" s="110"/>
      <c r="C510" s="110"/>
      <c r="D510" s="93"/>
      <c r="E510" s="93"/>
      <c r="F510" s="125"/>
      <c r="G510" s="93"/>
      <c r="H510" s="228"/>
      <c r="I510" s="228"/>
      <c r="J510" s="235"/>
    </row>
    <row r="511" spans="1:10">
      <c r="A511" s="110"/>
      <c r="B511" s="110"/>
      <c r="C511" s="110"/>
      <c r="D511" s="93"/>
      <c r="E511" s="93"/>
      <c r="F511" s="125"/>
      <c r="G511" s="93"/>
      <c r="H511" s="228"/>
      <c r="I511" s="228"/>
      <c r="J511" s="235"/>
    </row>
    <row r="512" spans="1:10">
      <c r="A512" s="110"/>
      <c r="B512" s="110"/>
      <c r="C512" s="110"/>
      <c r="D512" s="93"/>
      <c r="E512" s="93"/>
      <c r="F512" s="125"/>
      <c r="G512" s="93"/>
      <c r="H512" s="228"/>
      <c r="I512" s="228"/>
      <c r="J512" s="235"/>
    </row>
    <row r="513" spans="1:10">
      <c r="A513" s="110"/>
      <c r="B513" s="110"/>
      <c r="C513" s="110"/>
      <c r="D513" s="93"/>
      <c r="E513" s="93"/>
      <c r="F513" s="125"/>
      <c r="G513" s="93"/>
      <c r="H513" s="228"/>
      <c r="I513" s="228"/>
      <c r="J513" s="235"/>
    </row>
    <row r="514" spans="1:10">
      <c r="A514" s="110"/>
      <c r="B514" s="110"/>
      <c r="C514" s="110"/>
      <c r="D514" s="93"/>
      <c r="E514" s="93"/>
      <c r="F514" s="125"/>
      <c r="G514" s="93"/>
      <c r="H514" s="228"/>
      <c r="I514" s="228"/>
      <c r="J514" s="235"/>
    </row>
    <row r="515" spans="1:10">
      <c r="A515" s="110"/>
      <c r="B515" s="110"/>
      <c r="C515" s="110"/>
      <c r="D515" s="93"/>
      <c r="E515" s="93"/>
      <c r="F515" s="125"/>
      <c r="G515" s="93"/>
      <c r="H515" s="228"/>
      <c r="I515" s="228"/>
      <c r="J515" s="235"/>
    </row>
    <row r="516" spans="1:10">
      <c r="A516" s="110"/>
      <c r="B516" s="110"/>
      <c r="C516" s="110"/>
      <c r="D516" s="93"/>
      <c r="E516" s="93"/>
      <c r="F516" s="125"/>
      <c r="G516" s="93"/>
      <c r="H516" s="228"/>
      <c r="I516" s="228"/>
      <c r="J516" s="235"/>
    </row>
    <row r="517" spans="1:10">
      <c r="A517" s="110"/>
      <c r="B517" s="110"/>
      <c r="C517" s="110"/>
      <c r="D517" s="93"/>
      <c r="E517" s="93"/>
      <c r="F517" s="125"/>
      <c r="G517" s="93"/>
      <c r="H517" s="228"/>
      <c r="I517" s="228"/>
      <c r="J517" s="235"/>
    </row>
    <row r="518" spans="1:10">
      <c r="A518" s="110"/>
      <c r="B518" s="110"/>
      <c r="C518" s="110"/>
      <c r="D518" s="93"/>
      <c r="E518" s="93"/>
      <c r="F518" s="125"/>
      <c r="G518" s="93"/>
      <c r="H518" s="228"/>
      <c r="I518" s="228"/>
      <c r="J518" s="235"/>
    </row>
    <row r="519" spans="1:10">
      <c r="A519" s="110"/>
      <c r="B519" s="110"/>
      <c r="C519" s="110"/>
      <c r="D519" s="93"/>
      <c r="E519" s="93"/>
      <c r="F519" s="125"/>
      <c r="G519" s="93"/>
      <c r="H519" s="228"/>
      <c r="I519" s="228"/>
      <c r="J519" s="235"/>
    </row>
    <row r="520" spans="1:10">
      <c r="A520" s="110"/>
      <c r="B520" s="110"/>
      <c r="C520" s="110"/>
      <c r="D520" s="93"/>
      <c r="E520" s="93"/>
      <c r="F520" s="125"/>
      <c r="G520" s="93"/>
      <c r="H520" s="228"/>
      <c r="I520" s="228"/>
      <c r="J520" s="235"/>
    </row>
    <row r="521" spans="1:10">
      <c r="A521" s="110"/>
      <c r="B521" s="110"/>
      <c r="C521" s="110"/>
      <c r="D521" s="93"/>
      <c r="E521" s="93"/>
      <c r="F521" s="125"/>
      <c r="G521" s="93"/>
      <c r="H521" s="228"/>
      <c r="I521" s="228"/>
      <c r="J521" s="235"/>
    </row>
    <row r="522" spans="1:10">
      <c r="A522" s="110"/>
      <c r="B522" s="110"/>
      <c r="C522" s="110"/>
      <c r="D522" s="93"/>
      <c r="E522" s="93"/>
      <c r="F522" s="125"/>
      <c r="G522" s="93"/>
      <c r="H522" s="228"/>
      <c r="I522" s="228"/>
      <c r="J522" s="235"/>
    </row>
    <row r="523" spans="1:10">
      <c r="A523" s="110"/>
      <c r="B523" s="110"/>
      <c r="C523" s="110"/>
      <c r="D523" s="93"/>
      <c r="E523" s="93"/>
      <c r="F523" s="125"/>
      <c r="G523" s="93"/>
      <c r="H523" s="228"/>
      <c r="I523" s="228"/>
      <c r="J523" s="235"/>
    </row>
    <row r="524" spans="1:10">
      <c r="A524" s="110"/>
      <c r="B524" s="110"/>
      <c r="C524" s="110"/>
      <c r="D524" s="93"/>
      <c r="E524" s="93"/>
      <c r="F524" s="125"/>
      <c r="G524" s="93"/>
      <c r="H524" s="228"/>
      <c r="I524" s="228"/>
      <c r="J524" s="235"/>
    </row>
    <row r="525" spans="1:10">
      <c r="A525" s="110"/>
      <c r="B525" s="110"/>
      <c r="C525" s="110"/>
      <c r="D525" s="93"/>
      <c r="E525" s="93"/>
      <c r="F525" s="125"/>
      <c r="G525" s="93"/>
      <c r="H525" s="228"/>
      <c r="I525" s="228"/>
      <c r="J525" s="235"/>
    </row>
    <row r="526" spans="1:10">
      <c r="A526" s="110"/>
      <c r="B526" s="110"/>
      <c r="C526" s="110"/>
      <c r="D526" s="93"/>
      <c r="E526" s="93"/>
      <c r="F526" s="125"/>
      <c r="G526" s="93"/>
      <c r="H526" s="228"/>
      <c r="I526" s="228"/>
      <c r="J526" s="235"/>
    </row>
    <row r="527" spans="1:10">
      <c r="A527" s="110"/>
      <c r="B527" s="110"/>
      <c r="C527" s="110"/>
      <c r="D527" s="93"/>
      <c r="E527" s="93"/>
      <c r="F527" s="125"/>
      <c r="G527" s="93"/>
      <c r="H527" s="228"/>
      <c r="I527" s="228"/>
      <c r="J527" s="235"/>
    </row>
    <row r="528" spans="1:10">
      <c r="A528" s="110"/>
      <c r="B528" s="110"/>
      <c r="C528" s="110"/>
      <c r="D528" s="93"/>
      <c r="E528" s="93"/>
      <c r="F528" s="125"/>
      <c r="G528" s="93"/>
      <c r="H528" s="228"/>
      <c r="I528" s="228"/>
      <c r="J528" s="235"/>
    </row>
    <row r="529" spans="1:10">
      <c r="A529" s="110"/>
      <c r="B529" s="110"/>
      <c r="C529" s="110"/>
      <c r="D529" s="93"/>
      <c r="E529" s="93"/>
      <c r="F529" s="125"/>
      <c r="G529" s="93"/>
      <c r="H529" s="228"/>
      <c r="I529" s="228"/>
      <c r="J529" s="235"/>
    </row>
    <row r="530" spans="1:10">
      <c r="A530" s="110"/>
      <c r="B530" s="110"/>
      <c r="C530" s="110"/>
      <c r="D530" s="93"/>
      <c r="E530" s="93"/>
      <c r="F530" s="125"/>
      <c r="G530" s="93"/>
      <c r="H530" s="228"/>
      <c r="I530" s="228"/>
      <c r="J530" s="235"/>
    </row>
    <row r="531" spans="1:10">
      <c r="A531" s="110"/>
      <c r="B531" s="110"/>
      <c r="C531" s="110"/>
      <c r="D531" s="93"/>
      <c r="E531" s="93"/>
      <c r="F531" s="125"/>
      <c r="G531" s="93"/>
      <c r="H531" s="228"/>
      <c r="I531" s="228"/>
      <c r="J531" s="235"/>
    </row>
    <row r="532" spans="1:10">
      <c r="A532" s="110"/>
      <c r="B532" s="110"/>
      <c r="C532" s="110"/>
      <c r="D532" s="93"/>
      <c r="E532" s="93"/>
      <c r="F532" s="125"/>
      <c r="G532" s="93"/>
      <c r="H532" s="228"/>
      <c r="I532" s="228"/>
      <c r="J532" s="235"/>
    </row>
    <row r="533" spans="1:10">
      <c r="A533" s="110"/>
      <c r="B533" s="110"/>
      <c r="C533" s="110"/>
      <c r="D533" s="93"/>
      <c r="E533" s="93"/>
      <c r="F533" s="125"/>
      <c r="G533" s="93"/>
      <c r="H533" s="228"/>
      <c r="I533" s="228"/>
      <c r="J533" s="235"/>
    </row>
    <row r="534" spans="1:10">
      <c r="A534" s="110"/>
      <c r="B534" s="110"/>
      <c r="C534" s="110"/>
      <c r="D534" s="93"/>
      <c r="E534" s="93"/>
      <c r="F534" s="125"/>
      <c r="G534" s="93"/>
      <c r="H534" s="228"/>
      <c r="I534" s="228"/>
      <c r="J534" s="235"/>
    </row>
    <row r="535" spans="1:10">
      <c r="A535" s="110"/>
      <c r="B535" s="110"/>
      <c r="C535" s="110"/>
      <c r="D535" s="93"/>
      <c r="E535" s="93"/>
      <c r="F535" s="125"/>
      <c r="G535" s="93"/>
      <c r="H535" s="228"/>
      <c r="I535" s="228"/>
      <c r="J535" s="235"/>
    </row>
    <row r="536" spans="1:10">
      <c r="A536" s="110"/>
      <c r="B536" s="110"/>
      <c r="C536" s="110"/>
      <c r="D536" s="93"/>
      <c r="E536" s="93"/>
      <c r="F536" s="125"/>
      <c r="G536" s="93"/>
      <c r="H536" s="228"/>
      <c r="I536" s="228"/>
      <c r="J536" s="235"/>
    </row>
    <row r="537" spans="1:10">
      <c r="A537" s="110"/>
      <c r="B537" s="110"/>
      <c r="C537" s="110"/>
      <c r="D537" s="93"/>
      <c r="E537" s="93"/>
      <c r="F537" s="125"/>
      <c r="G537" s="93"/>
      <c r="H537" s="228"/>
      <c r="I537" s="228"/>
      <c r="J537" s="235"/>
    </row>
    <row r="538" spans="1:10">
      <c r="A538" s="110"/>
      <c r="B538" s="110"/>
      <c r="C538" s="110"/>
      <c r="D538" s="93"/>
      <c r="E538" s="93"/>
      <c r="F538" s="125"/>
      <c r="G538" s="93"/>
      <c r="H538" s="228"/>
      <c r="I538" s="228"/>
      <c r="J538" s="235"/>
    </row>
    <row r="539" spans="1:10">
      <c r="A539" s="110"/>
      <c r="B539" s="110"/>
      <c r="C539" s="110"/>
      <c r="D539" s="93"/>
      <c r="E539" s="93"/>
      <c r="F539" s="125"/>
      <c r="G539" s="93"/>
      <c r="H539" s="228"/>
      <c r="I539" s="228"/>
      <c r="J539" s="235"/>
    </row>
    <row r="540" spans="1:10">
      <c r="A540" s="110"/>
      <c r="B540" s="110"/>
      <c r="C540" s="110"/>
      <c r="D540" s="93"/>
      <c r="E540" s="93"/>
      <c r="F540" s="125"/>
      <c r="G540" s="93"/>
      <c r="H540" s="228"/>
      <c r="I540" s="228"/>
      <c r="J540" s="235"/>
    </row>
    <row r="541" spans="1:10">
      <c r="A541" s="110"/>
      <c r="B541" s="110"/>
      <c r="C541" s="110"/>
      <c r="D541" s="93"/>
      <c r="E541" s="93"/>
      <c r="F541" s="125"/>
      <c r="G541" s="93"/>
      <c r="H541" s="228"/>
      <c r="I541" s="228"/>
      <c r="J541" s="235"/>
    </row>
    <row r="542" spans="1:10">
      <c r="A542" s="110"/>
      <c r="B542" s="110"/>
      <c r="C542" s="110"/>
      <c r="D542" s="93"/>
      <c r="E542" s="93"/>
      <c r="F542" s="125"/>
      <c r="G542" s="93"/>
      <c r="H542" s="228"/>
      <c r="I542" s="228"/>
      <c r="J542" s="235"/>
    </row>
    <row r="543" spans="1:10">
      <c r="A543" s="110"/>
      <c r="B543" s="110"/>
      <c r="C543" s="110"/>
      <c r="D543" s="93"/>
      <c r="E543" s="93"/>
      <c r="F543" s="125"/>
      <c r="G543" s="93"/>
      <c r="H543" s="228"/>
      <c r="I543" s="228"/>
      <c r="J543" s="235"/>
    </row>
    <row r="544" spans="1:10">
      <c r="A544" s="110"/>
      <c r="B544" s="110"/>
      <c r="C544" s="110"/>
      <c r="D544" s="93"/>
      <c r="E544" s="93"/>
      <c r="F544" s="125"/>
      <c r="G544" s="93"/>
      <c r="H544" s="228"/>
      <c r="I544" s="228"/>
      <c r="J544" s="235"/>
    </row>
    <row r="545" spans="1:10">
      <c r="A545" s="110"/>
      <c r="B545" s="110"/>
      <c r="C545" s="110"/>
      <c r="D545" s="93"/>
      <c r="E545" s="93"/>
      <c r="F545" s="125"/>
      <c r="G545" s="93"/>
      <c r="H545" s="228"/>
      <c r="I545" s="228"/>
      <c r="J545" s="235"/>
    </row>
    <row r="546" spans="1:10">
      <c r="A546" s="110"/>
      <c r="B546" s="110"/>
      <c r="C546" s="110"/>
      <c r="D546" s="93"/>
      <c r="E546" s="93"/>
      <c r="F546" s="125"/>
      <c r="G546" s="93"/>
      <c r="H546" s="228"/>
      <c r="I546" s="228"/>
      <c r="J546" s="235"/>
    </row>
    <row r="547" spans="1:10">
      <c r="A547" s="110"/>
      <c r="B547" s="110"/>
      <c r="C547" s="110"/>
      <c r="D547" s="93"/>
      <c r="E547" s="93"/>
      <c r="F547" s="125"/>
      <c r="G547" s="93"/>
      <c r="H547" s="228"/>
      <c r="I547" s="228"/>
      <c r="J547" s="235"/>
    </row>
    <row r="548" spans="1:10">
      <c r="A548" s="110"/>
      <c r="B548" s="110"/>
      <c r="C548" s="110"/>
      <c r="D548" s="93"/>
      <c r="E548" s="93"/>
      <c r="F548" s="125"/>
      <c r="G548" s="93"/>
      <c r="H548" s="228"/>
      <c r="I548" s="228"/>
      <c r="J548" s="235"/>
    </row>
    <row r="549" spans="1:10">
      <c r="A549" s="110"/>
      <c r="B549" s="110"/>
      <c r="C549" s="110"/>
      <c r="D549" s="93"/>
      <c r="E549" s="93"/>
      <c r="F549" s="125"/>
      <c r="G549" s="93"/>
      <c r="H549" s="228"/>
      <c r="I549" s="228"/>
      <c r="J549" s="235"/>
    </row>
    <row r="550" spans="1:10">
      <c r="A550" s="110"/>
      <c r="B550" s="110"/>
      <c r="C550" s="110"/>
      <c r="D550" s="93"/>
      <c r="E550" s="93"/>
      <c r="F550" s="125"/>
      <c r="G550" s="93"/>
      <c r="H550" s="228"/>
      <c r="I550" s="228"/>
      <c r="J550" s="235"/>
    </row>
    <row r="551" spans="1:10">
      <c r="A551" s="110"/>
      <c r="B551" s="110"/>
      <c r="C551" s="110"/>
      <c r="D551" s="93"/>
      <c r="E551" s="93"/>
      <c r="F551" s="125"/>
      <c r="G551" s="93"/>
      <c r="H551" s="228"/>
      <c r="I551" s="228"/>
      <c r="J551" s="235"/>
    </row>
    <row r="552" spans="1:10">
      <c r="A552" s="110"/>
      <c r="B552" s="110"/>
      <c r="C552" s="110"/>
      <c r="D552" s="93"/>
      <c r="E552" s="93"/>
      <c r="F552" s="125"/>
      <c r="G552" s="93"/>
      <c r="H552" s="228"/>
      <c r="I552" s="228"/>
      <c r="J552" s="235"/>
    </row>
    <row r="553" spans="1:10">
      <c r="A553" s="110"/>
      <c r="B553" s="110"/>
      <c r="C553" s="110"/>
      <c r="D553" s="93"/>
      <c r="E553" s="93"/>
      <c r="F553" s="125"/>
      <c r="G553" s="93"/>
      <c r="H553" s="228"/>
      <c r="I553" s="228"/>
      <c r="J553" s="235"/>
    </row>
    <row r="554" spans="1:10">
      <c r="A554" s="110"/>
      <c r="B554" s="110"/>
      <c r="C554" s="110"/>
      <c r="D554" s="93"/>
      <c r="E554" s="93"/>
      <c r="F554" s="125"/>
      <c r="G554" s="93"/>
      <c r="H554" s="228"/>
      <c r="I554" s="228"/>
      <c r="J554" s="235"/>
    </row>
    <row r="555" spans="1:10">
      <c r="A555" s="110"/>
      <c r="B555" s="110"/>
      <c r="C555" s="110"/>
      <c r="D555" s="93"/>
      <c r="E555" s="93"/>
      <c r="F555" s="125"/>
      <c r="G555" s="93"/>
      <c r="H555" s="228"/>
      <c r="I555" s="228"/>
      <c r="J555" s="235"/>
    </row>
    <row r="556" spans="1:10">
      <c r="A556" s="110"/>
      <c r="B556" s="110"/>
      <c r="C556" s="110"/>
      <c r="D556" s="93"/>
      <c r="E556" s="93"/>
      <c r="F556" s="125"/>
      <c r="G556" s="93"/>
      <c r="H556" s="228"/>
      <c r="I556" s="228"/>
      <c r="J556" s="235"/>
    </row>
    <row r="557" spans="1:10">
      <c r="A557" s="110"/>
      <c r="B557" s="110"/>
      <c r="C557" s="110"/>
      <c r="D557" s="93"/>
      <c r="E557" s="93"/>
      <c r="F557" s="125"/>
      <c r="G557" s="93"/>
      <c r="H557" s="228"/>
      <c r="I557" s="228"/>
      <c r="J557" s="235"/>
    </row>
    <row r="558" spans="1:10">
      <c r="A558" s="110"/>
      <c r="B558" s="110"/>
      <c r="C558" s="110"/>
      <c r="D558" s="93"/>
      <c r="E558" s="93"/>
      <c r="F558" s="125"/>
      <c r="G558" s="93"/>
      <c r="H558" s="228"/>
      <c r="I558" s="228"/>
      <c r="J558" s="235"/>
    </row>
    <row r="559" spans="1:10">
      <c r="A559" s="110"/>
      <c r="B559" s="110"/>
      <c r="C559" s="110"/>
      <c r="D559" s="93"/>
      <c r="E559" s="93"/>
      <c r="F559" s="125"/>
      <c r="G559" s="93"/>
      <c r="H559" s="228"/>
      <c r="I559" s="228"/>
      <c r="J559" s="235"/>
    </row>
    <row r="560" spans="1:10">
      <c r="A560" s="110"/>
      <c r="B560" s="110"/>
      <c r="C560" s="110"/>
      <c r="D560" s="93"/>
      <c r="E560" s="93"/>
      <c r="F560" s="125"/>
      <c r="G560" s="93"/>
      <c r="H560" s="228"/>
      <c r="I560" s="228"/>
      <c r="J560" s="235"/>
    </row>
    <row r="561" spans="1:10">
      <c r="A561" s="110"/>
      <c r="B561" s="110"/>
      <c r="C561" s="110"/>
      <c r="D561" s="93"/>
      <c r="E561" s="93"/>
      <c r="F561" s="125"/>
      <c r="G561" s="93"/>
      <c r="H561" s="228"/>
      <c r="I561" s="228"/>
      <c r="J561" s="235"/>
    </row>
    <row r="562" spans="1:10">
      <c r="A562" s="110"/>
      <c r="B562" s="110"/>
      <c r="C562" s="110"/>
      <c r="D562" s="93"/>
      <c r="E562" s="93"/>
      <c r="F562" s="125"/>
      <c r="G562" s="93"/>
      <c r="H562" s="228"/>
      <c r="I562" s="228"/>
      <c r="J562" s="235"/>
    </row>
    <row r="563" spans="1:10">
      <c r="A563" s="110"/>
      <c r="B563" s="110"/>
      <c r="C563" s="110"/>
      <c r="D563" s="93"/>
      <c r="E563" s="93"/>
      <c r="F563" s="125"/>
      <c r="G563" s="93"/>
      <c r="H563" s="228"/>
      <c r="I563" s="228"/>
      <c r="J563" s="235"/>
    </row>
    <row r="564" spans="1:10">
      <c r="A564" s="110"/>
      <c r="B564" s="110"/>
      <c r="C564" s="110"/>
      <c r="D564" s="93"/>
      <c r="E564" s="93"/>
      <c r="F564" s="125"/>
      <c r="G564" s="93"/>
      <c r="H564" s="228"/>
      <c r="I564" s="228"/>
      <c r="J564" s="235"/>
    </row>
    <row r="565" spans="1:10">
      <c r="A565" s="110"/>
      <c r="B565" s="110"/>
      <c r="C565" s="110"/>
      <c r="D565" s="93"/>
      <c r="E565" s="93"/>
      <c r="F565" s="125"/>
      <c r="G565" s="93"/>
      <c r="H565" s="228"/>
      <c r="I565" s="228"/>
      <c r="J565" s="235"/>
    </row>
    <row r="566" spans="1:10">
      <c r="A566" s="110"/>
      <c r="B566" s="110"/>
      <c r="C566" s="110"/>
      <c r="D566" s="93"/>
      <c r="E566" s="93"/>
      <c r="F566" s="125"/>
      <c r="G566" s="93"/>
      <c r="H566" s="228"/>
      <c r="I566" s="228"/>
      <c r="J566" s="235"/>
    </row>
    <row r="567" spans="1:10">
      <c r="A567" s="110"/>
      <c r="B567" s="110"/>
      <c r="C567" s="110"/>
      <c r="D567" s="93"/>
      <c r="E567" s="93"/>
      <c r="F567" s="125"/>
      <c r="G567" s="93"/>
      <c r="H567" s="228"/>
      <c r="I567" s="228"/>
      <c r="J567" s="235"/>
    </row>
    <row r="568" spans="1:10">
      <c r="A568" s="110"/>
      <c r="B568" s="110"/>
      <c r="C568" s="110"/>
      <c r="D568" s="93"/>
      <c r="E568" s="93"/>
      <c r="F568" s="125"/>
      <c r="G568" s="93"/>
      <c r="H568" s="228"/>
      <c r="I568" s="228"/>
      <c r="J568" s="235"/>
    </row>
    <row r="569" spans="1:10">
      <c r="A569" s="110"/>
      <c r="B569" s="110"/>
      <c r="C569" s="110"/>
      <c r="D569" s="93"/>
      <c r="E569" s="93"/>
      <c r="F569" s="125"/>
      <c r="G569" s="93"/>
      <c r="H569" s="228"/>
      <c r="I569" s="228"/>
      <c r="J569" s="235"/>
    </row>
    <row r="570" spans="1:10">
      <c r="A570" s="110"/>
      <c r="B570" s="110"/>
      <c r="C570" s="110"/>
      <c r="D570" s="93"/>
      <c r="E570" s="93"/>
      <c r="F570" s="125"/>
      <c r="G570" s="93"/>
      <c r="H570" s="228"/>
      <c r="I570" s="228"/>
      <c r="J570" s="235"/>
    </row>
    <row r="571" spans="1:10">
      <c r="A571" s="110"/>
      <c r="B571" s="110"/>
      <c r="C571" s="110"/>
      <c r="D571" s="93"/>
      <c r="E571" s="93"/>
      <c r="F571" s="125"/>
      <c r="G571" s="93"/>
      <c r="H571" s="228"/>
      <c r="I571" s="228"/>
      <c r="J571" s="235"/>
    </row>
    <row r="572" spans="1:10">
      <c r="A572" s="110"/>
      <c r="B572" s="110"/>
      <c r="C572" s="110"/>
      <c r="D572" s="93"/>
      <c r="E572" s="93"/>
      <c r="F572" s="125"/>
      <c r="G572" s="93"/>
      <c r="H572" s="228"/>
      <c r="I572" s="228"/>
      <c r="J572" s="235"/>
    </row>
    <row r="573" spans="1:10">
      <c r="A573" s="110"/>
      <c r="B573" s="110"/>
      <c r="C573" s="110"/>
      <c r="D573" s="93"/>
      <c r="E573" s="93"/>
      <c r="F573" s="125"/>
      <c r="G573" s="93"/>
      <c r="H573" s="228"/>
      <c r="I573" s="228"/>
      <c r="J573" s="235"/>
    </row>
    <row r="574" spans="1:10">
      <c r="A574" s="110"/>
      <c r="B574" s="110"/>
      <c r="C574" s="110"/>
      <c r="D574" s="93"/>
      <c r="E574" s="93"/>
      <c r="F574" s="125"/>
      <c r="G574" s="93"/>
      <c r="H574" s="228"/>
      <c r="I574" s="228"/>
      <c r="J574" s="235"/>
    </row>
    <row r="575" spans="1:10">
      <c r="A575" s="110"/>
      <c r="B575" s="110"/>
      <c r="C575" s="110"/>
      <c r="D575" s="93"/>
      <c r="E575" s="93"/>
      <c r="F575" s="125"/>
      <c r="G575" s="93"/>
      <c r="H575" s="228"/>
      <c r="I575" s="228"/>
      <c r="J575" s="235"/>
    </row>
    <row r="576" spans="1:10">
      <c r="A576" s="110"/>
      <c r="B576" s="110"/>
      <c r="C576" s="110"/>
      <c r="D576" s="93"/>
      <c r="E576" s="93"/>
      <c r="F576" s="125"/>
      <c r="G576" s="93"/>
      <c r="H576" s="228"/>
      <c r="I576" s="228"/>
      <c r="J576" s="235"/>
    </row>
    <row r="577" spans="1:10">
      <c r="A577" s="110"/>
      <c r="B577" s="110"/>
      <c r="C577" s="110"/>
      <c r="D577" s="93"/>
      <c r="E577" s="93"/>
      <c r="F577" s="125"/>
      <c r="G577" s="93"/>
      <c r="H577" s="228"/>
      <c r="I577" s="228"/>
      <c r="J577" s="235"/>
    </row>
    <row r="578" spans="1:10">
      <c r="A578" s="110"/>
      <c r="B578" s="110"/>
      <c r="C578" s="110"/>
      <c r="D578" s="93"/>
      <c r="E578" s="93"/>
      <c r="F578" s="125"/>
      <c r="G578" s="93"/>
      <c r="H578" s="228"/>
      <c r="I578" s="228"/>
      <c r="J578" s="235"/>
    </row>
    <row r="579" spans="1:10">
      <c r="A579" s="110"/>
      <c r="B579" s="110"/>
      <c r="C579" s="110"/>
      <c r="D579" s="93"/>
      <c r="E579" s="93"/>
      <c r="F579" s="125"/>
      <c r="G579" s="93"/>
      <c r="H579" s="228"/>
      <c r="I579" s="228"/>
      <c r="J579" s="235"/>
    </row>
    <row r="580" spans="1:10">
      <c r="A580" s="110"/>
      <c r="B580" s="110"/>
      <c r="C580" s="110"/>
      <c r="D580" s="93"/>
      <c r="E580" s="93"/>
      <c r="F580" s="125"/>
      <c r="G580" s="93"/>
      <c r="H580" s="228"/>
      <c r="I580" s="228"/>
      <c r="J580" s="235"/>
    </row>
    <row r="581" spans="1:10">
      <c r="A581" s="110"/>
      <c r="B581" s="110"/>
      <c r="C581" s="110"/>
      <c r="D581" s="93"/>
      <c r="E581" s="93"/>
      <c r="F581" s="125"/>
      <c r="G581" s="93"/>
      <c r="H581" s="228"/>
      <c r="I581" s="228"/>
      <c r="J581" s="235"/>
    </row>
    <row r="582" spans="1:10">
      <c r="A582" s="110"/>
      <c r="B582" s="110"/>
      <c r="C582" s="110"/>
      <c r="D582" s="93"/>
      <c r="E582" s="93"/>
      <c r="F582" s="125"/>
      <c r="G582" s="93"/>
      <c r="H582" s="228"/>
      <c r="I582" s="228"/>
      <c r="J582" s="235"/>
    </row>
    <row r="583" spans="1:10">
      <c r="A583" s="110"/>
      <c r="B583" s="110"/>
      <c r="C583" s="110"/>
      <c r="D583" s="93"/>
      <c r="E583" s="93"/>
      <c r="F583" s="125"/>
      <c r="G583" s="93"/>
      <c r="H583" s="228"/>
      <c r="I583" s="228"/>
      <c r="J583" s="235"/>
    </row>
    <row r="584" spans="1:10">
      <c r="A584" s="110"/>
      <c r="B584" s="110"/>
      <c r="C584" s="110"/>
      <c r="D584" s="93"/>
      <c r="E584" s="93"/>
      <c r="F584" s="125"/>
      <c r="G584" s="93"/>
      <c r="H584" s="228"/>
      <c r="I584" s="228"/>
      <c r="J584" s="235"/>
    </row>
    <row r="585" spans="1:10">
      <c r="A585" s="110"/>
      <c r="B585" s="110"/>
      <c r="C585" s="110"/>
      <c r="D585" s="93"/>
      <c r="E585" s="93"/>
      <c r="F585" s="125"/>
      <c r="G585" s="93"/>
      <c r="H585" s="228"/>
      <c r="I585" s="228"/>
      <c r="J585" s="235"/>
    </row>
    <row r="586" spans="1:10">
      <c r="A586" s="110"/>
      <c r="B586" s="110"/>
      <c r="C586" s="110"/>
      <c r="D586" s="93"/>
      <c r="E586" s="93"/>
      <c r="F586" s="125"/>
      <c r="G586" s="93"/>
      <c r="H586" s="228"/>
      <c r="I586" s="228"/>
      <c r="J586" s="235"/>
    </row>
    <row r="587" spans="1:10">
      <c r="A587" s="110"/>
      <c r="B587" s="110"/>
      <c r="C587" s="110"/>
      <c r="D587" s="93"/>
      <c r="E587" s="93"/>
      <c r="F587" s="125"/>
      <c r="G587" s="93"/>
      <c r="H587" s="228"/>
      <c r="I587" s="228"/>
      <c r="J587" s="235"/>
    </row>
    <row r="588" spans="1:10">
      <c r="A588" s="110"/>
      <c r="B588" s="110"/>
      <c r="C588" s="110"/>
      <c r="D588" s="93"/>
      <c r="E588" s="93"/>
      <c r="F588" s="125"/>
      <c r="G588" s="93"/>
      <c r="H588" s="228"/>
      <c r="I588" s="228"/>
      <c r="J588" s="235"/>
    </row>
    <row r="589" spans="1:10">
      <c r="A589" s="110"/>
      <c r="B589" s="110"/>
      <c r="C589" s="110"/>
      <c r="D589" s="93"/>
      <c r="E589" s="93"/>
      <c r="F589" s="125"/>
      <c r="G589" s="93"/>
      <c r="H589" s="228"/>
      <c r="I589" s="228"/>
      <c r="J589" s="235"/>
    </row>
    <row r="590" spans="1:10">
      <c r="A590" s="110"/>
      <c r="B590" s="110"/>
      <c r="C590" s="110"/>
      <c r="D590" s="93"/>
      <c r="E590" s="93"/>
      <c r="F590" s="125"/>
      <c r="G590" s="93"/>
      <c r="H590" s="228"/>
      <c r="I590" s="228"/>
      <c r="J590" s="235"/>
    </row>
    <row r="591" spans="1:10">
      <c r="A591" s="110"/>
      <c r="B591" s="110"/>
      <c r="C591" s="110"/>
      <c r="D591" s="93"/>
      <c r="E591" s="93"/>
      <c r="F591" s="125"/>
      <c r="G591" s="93"/>
      <c r="H591" s="228"/>
      <c r="I591" s="228"/>
      <c r="J591" s="235"/>
    </row>
    <row r="592" spans="1:10">
      <c r="A592" s="110"/>
      <c r="B592" s="110"/>
      <c r="C592" s="110"/>
      <c r="D592" s="93"/>
      <c r="E592" s="93"/>
      <c r="F592" s="125"/>
      <c r="G592" s="93"/>
      <c r="H592" s="228"/>
      <c r="I592" s="228"/>
      <c r="J592" s="235"/>
    </row>
    <row r="593" spans="1:10">
      <c r="A593" s="110"/>
      <c r="B593" s="110"/>
      <c r="C593" s="110"/>
      <c r="D593" s="93"/>
      <c r="E593" s="93"/>
      <c r="F593" s="125"/>
      <c r="G593" s="93"/>
      <c r="H593" s="228"/>
      <c r="I593" s="228"/>
      <c r="J593" s="235"/>
    </row>
    <row r="594" spans="1:10">
      <c r="A594" s="110"/>
      <c r="B594" s="110"/>
      <c r="C594" s="110"/>
      <c r="D594" s="93"/>
      <c r="E594" s="93"/>
      <c r="F594" s="125"/>
      <c r="G594" s="93"/>
      <c r="H594" s="228"/>
      <c r="I594" s="228"/>
      <c r="J594" s="235"/>
    </row>
    <row r="595" spans="1:10">
      <c r="A595" s="110"/>
      <c r="B595" s="110"/>
      <c r="C595" s="110"/>
      <c r="D595" s="93"/>
      <c r="E595" s="93"/>
      <c r="F595" s="125"/>
      <c r="G595" s="93"/>
      <c r="H595" s="228"/>
      <c r="I595" s="228"/>
      <c r="J595" s="235"/>
    </row>
    <row r="596" spans="1:10">
      <c r="A596" s="110"/>
      <c r="B596" s="110"/>
      <c r="C596" s="110"/>
      <c r="D596" s="93"/>
      <c r="E596" s="93"/>
      <c r="F596" s="125"/>
      <c r="G596" s="93"/>
      <c r="H596" s="228"/>
      <c r="I596" s="228"/>
      <c r="J596" s="235"/>
    </row>
    <row r="597" spans="1:10">
      <c r="A597" s="110"/>
      <c r="B597" s="110"/>
      <c r="C597" s="110"/>
      <c r="D597" s="93"/>
      <c r="E597" s="93"/>
      <c r="F597" s="125"/>
      <c r="G597" s="93"/>
      <c r="H597" s="228"/>
      <c r="I597" s="228"/>
      <c r="J597" s="235"/>
    </row>
    <row r="598" spans="1:10">
      <c r="A598" s="110"/>
      <c r="B598" s="110"/>
      <c r="C598" s="110"/>
      <c r="D598" s="93"/>
      <c r="E598" s="93"/>
      <c r="F598" s="125"/>
      <c r="G598" s="93"/>
      <c r="H598" s="228"/>
      <c r="I598" s="228"/>
      <c r="J598" s="235"/>
    </row>
    <row r="599" spans="1:10">
      <c r="A599" s="110"/>
      <c r="B599" s="110"/>
      <c r="C599" s="110"/>
      <c r="D599" s="93"/>
      <c r="E599" s="93"/>
      <c r="F599" s="125"/>
      <c r="G599" s="93"/>
      <c r="H599" s="228"/>
      <c r="I599" s="228"/>
      <c r="J599" s="235"/>
    </row>
    <row r="600" spans="1:10">
      <c r="A600" s="110"/>
      <c r="B600" s="110"/>
      <c r="C600" s="110"/>
      <c r="D600" s="93"/>
      <c r="E600" s="93"/>
      <c r="F600" s="125"/>
      <c r="G600" s="93"/>
      <c r="H600" s="228"/>
      <c r="I600" s="228"/>
      <c r="J600" s="235"/>
    </row>
    <row r="601" spans="1:10">
      <c r="A601" s="110"/>
      <c r="B601" s="110"/>
      <c r="C601" s="110"/>
      <c r="D601" s="93"/>
      <c r="E601" s="93"/>
      <c r="F601" s="125"/>
      <c r="G601" s="93"/>
      <c r="H601" s="228"/>
      <c r="I601" s="228"/>
      <c r="J601" s="235"/>
    </row>
    <row r="602" spans="1:10">
      <c r="A602" s="110"/>
      <c r="B602" s="110"/>
      <c r="C602" s="110"/>
      <c r="D602" s="93"/>
      <c r="E602" s="93"/>
      <c r="F602" s="125"/>
      <c r="G602" s="93"/>
      <c r="H602" s="228"/>
      <c r="I602" s="228"/>
      <c r="J602" s="235"/>
    </row>
    <row r="603" spans="1:10">
      <c r="A603" s="110"/>
      <c r="B603" s="110"/>
      <c r="C603" s="110"/>
      <c r="D603" s="93"/>
      <c r="E603" s="93"/>
      <c r="F603" s="125"/>
      <c r="G603" s="93"/>
      <c r="H603" s="228"/>
      <c r="I603" s="228"/>
      <c r="J603" s="235"/>
    </row>
    <row r="604" spans="1:10">
      <c r="A604" s="110"/>
      <c r="B604" s="110"/>
      <c r="C604" s="110"/>
      <c r="D604" s="93"/>
      <c r="E604" s="93"/>
      <c r="F604" s="125"/>
      <c r="G604" s="93"/>
      <c r="H604" s="228"/>
      <c r="I604" s="228"/>
      <c r="J604" s="235"/>
    </row>
    <row r="605" spans="1:10">
      <c r="A605" s="110"/>
      <c r="B605" s="110"/>
      <c r="C605" s="110"/>
      <c r="D605" s="93"/>
      <c r="E605" s="93"/>
      <c r="F605" s="125"/>
      <c r="G605" s="93"/>
      <c r="H605" s="228"/>
      <c r="I605" s="228"/>
      <c r="J605" s="235"/>
    </row>
    <row r="606" spans="1:10">
      <c r="A606" s="110"/>
      <c r="B606" s="110"/>
      <c r="C606" s="110"/>
      <c r="D606" s="93"/>
      <c r="E606" s="93"/>
      <c r="F606" s="125"/>
      <c r="G606" s="93"/>
      <c r="H606" s="228"/>
      <c r="I606" s="228"/>
      <c r="J606" s="235"/>
    </row>
    <row r="607" spans="1:10">
      <c r="A607" s="110"/>
      <c r="B607" s="110"/>
      <c r="C607" s="110"/>
      <c r="D607" s="93"/>
      <c r="E607" s="93"/>
      <c r="F607" s="125"/>
      <c r="G607" s="93"/>
      <c r="H607" s="228"/>
      <c r="I607" s="228"/>
      <c r="J607" s="235"/>
    </row>
    <row r="608" spans="1:10">
      <c r="A608" s="110"/>
      <c r="B608" s="110"/>
      <c r="C608" s="110"/>
      <c r="D608" s="93"/>
      <c r="E608" s="93"/>
      <c r="F608" s="125"/>
      <c r="G608" s="93"/>
      <c r="H608" s="228"/>
      <c r="I608" s="228"/>
      <c r="J608" s="235"/>
    </row>
    <row r="609" spans="1:10">
      <c r="A609" s="110"/>
      <c r="B609" s="110"/>
      <c r="C609" s="110"/>
      <c r="D609" s="93"/>
      <c r="E609" s="93"/>
      <c r="F609" s="125"/>
      <c r="G609" s="93"/>
      <c r="H609" s="228"/>
      <c r="I609" s="228"/>
      <c r="J609" s="235"/>
    </row>
    <row r="610" spans="1:10">
      <c r="A610" s="110"/>
      <c r="B610" s="110"/>
      <c r="C610" s="110"/>
      <c r="D610" s="93"/>
      <c r="E610" s="93"/>
      <c r="F610" s="125"/>
      <c r="G610" s="93"/>
      <c r="H610" s="228"/>
      <c r="I610" s="228"/>
      <c r="J610" s="235"/>
    </row>
    <row r="611" spans="1:10">
      <c r="A611" s="110"/>
      <c r="B611" s="110"/>
      <c r="C611" s="110"/>
      <c r="D611" s="93"/>
      <c r="E611" s="93"/>
      <c r="F611" s="125"/>
      <c r="G611" s="93"/>
      <c r="H611" s="228"/>
      <c r="I611" s="228"/>
      <c r="J611" s="235"/>
    </row>
    <row r="612" spans="1:10">
      <c r="A612" s="110"/>
      <c r="B612" s="110"/>
      <c r="C612" s="110"/>
      <c r="D612" s="93"/>
      <c r="E612" s="93"/>
      <c r="F612" s="125"/>
      <c r="G612" s="93"/>
      <c r="H612" s="228"/>
      <c r="I612" s="228"/>
      <c r="J612" s="235"/>
    </row>
    <row r="613" spans="1:10">
      <c r="A613" s="110"/>
      <c r="B613" s="110"/>
      <c r="C613" s="110"/>
      <c r="D613" s="93"/>
      <c r="E613" s="93"/>
      <c r="F613" s="125"/>
      <c r="G613" s="93"/>
      <c r="H613" s="228"/>
      <c r="I613" s="228"/>
      <c r="J613" s="235"/>
    </row>
    <row r="614" spans="1:10">
      <c r="A614" s="110"/>
      <c r="B614" s="110"/>
      <c r="C614" s="110"/>
      <c r="D614" s="93"/>
      <c r="E614" s="93"/>
      <c r="F614" s="125"/>
      <c r="G614" s="93"/>
      <c r="H614" s="228"/>
      <c r="I614" s="228"/>
      <c r="J614" s="235"/>
    </row>
    <row r="615" spans="1:10">
      <c r="A615" s="110"/>
      <c r="B615" s="110"/>
      <c r="C615" s="110"/>
      <c r="D615" s="93"/>
      <c r="E615" s="93"/>
      <c r="F615" s="125"/>
      <c r="G615" s="93"/>
      <c r="H615" s="228"/>
      <c r="I615" s="228"/>
      <c r="J615" s="235"/>
    </row>
    <row r="616" spans="1:10">
      <c r="A616" s="110"/>
      <c r="B616" s="110"/>
      <c r="C616" s="110"/>
      <c r="D616" s="93"/>
      <c r="E616" s="93"/>
      <c r="F616" s="125"/>
      <c r="G616" s="93"/>
      <c r="H616" s="228"/>
      <c r="I616" s="228"/>
      <c r="J616" s="235"/>
    </row>
    <row r="617" spans="1:10">
      <c r="A617" s="110"/>
      <c r="B617" s="110"/>
      <c r="C617" s="110"/>
      <c r="D617" s="93"/>
      <c r="E617" s="93"/>
      <c r="F617" s="125"/>
      <c r="G617" s="93"/>
      <c r="H617" s="228"/>
      <c r="I617" s="228"/>
      <c r="J617" s="235"/>
    </row>
    <row r="618" spans="1:10">
      <c r="A618" s="110"/>
      <c r="B618" s="110"/>
      <c r="C618" s="110"/>
      <c r="D618" s="93"/>
      <c r="E618" s="93"/>
      <c r="F618" s="125"/>
      <c r="G618" s="93"/>
      <c r="H618" s="228"/>
      <c r="I618" s="228"/>
      <c r="J618" s="235"/>
    </row>
    <row r="619" spans="1:10">
      <c r="A619" s="110"/>
      <c r="B619" s="110"/>
      <c r="C619" s="110"/>
      <c r="D619" s="93"/>
      <c r="E619" s="93"/>
      <c r="F619" s="125"/>
      <c r="G619" s="93"/>
      <c r="H619" s="228"/>
      <c r="I619" s="228"/>
      <c r="J619" s="235"/>
    </row>
    <row r="620" spans="1:10">
      <c r="A620" s="110"/>
      <c r="B620" s="110"/>
      <c r="C620" s="110"/>
      <c r="D620" s="93"/>
      <c r="E620" s="93"/>
      <c r="F620" s="125"/>
      <c r="G620" s="93"/>
      <c r="H620" s="228"/>
      <c r="I620" s="228"/>
      <c r="J620" s="235"/>
    </row>
    <row r="621" spans="1:10">
      <c r="A621" s="110"/>
      <c r="B621" s="110"/>
      <c r="C621" s="110"/>
      <c r="D621" s="93"/>
      <c r="E621" s="93"/>
      <c r="F621" s="125"/>
      <c r="G621" s="93"/>
      <c r="H621" s="228"/>
      <c r="I621" s="228"/>
      <c r="J621" s="235"/>
    </row>
    <row r="622" spans="1:10">
      <c r="A622" s="110"/>
      <c r="B622" s="110"/>
      <c r="C622" s="110"/>
      <c r="D622" s="93"/>
      <c r="E622" s="93"/>
      <c r="F622" s="125"/>
      <c r="G622" s="93"/>
      <c r="H622" s="228"/>
      <c r="I622" s="228"/>
      <c r="J622" s="235"/>
    </row>
    <row r="623" spans="1:10">
      <c r="A623" s="110"/>
      <c r="B623" s="110"/>
      <c r="C623" s="110"/>
      <c r="D623" s="93"/>
      <c r="E623" s="93"/>
      <c r="F623" s="125"/>
      <c r="G623" s="93"/>
      <c r="H623" s="228"/>
      <c r="I623" s="228"/>
      <c r="J623" s="235"/>
    </row>
    <row r="624" spans="1:10">
      <c r="A624" s="110"/>
      <c r="B624" s="110"/>
      <c r="C624" s="110"/>
      <c r="D624" s="93"/>
      <c r="E624" s="93"/>
      <c r="F624" s="125"/>
      <c r="G624" s="93"/>
      <c r="H624" s="228"/>
      <c r="I624" s="228"/>
      <c r="J624" s="235"/>
    </row>
    <row r="625" spans="1:10">
      <c r="A625" s="110"/>
      <c r="B625" s="110"/>
      <c r="C625" s="110"/>
      <c r="D625" s="93"/>
      <c r="E625" s="93"/>
      <c r="F625" s="125"/>
      <c r="G625" s="93"/>
      <c r="H625" s="228"/>
      <c r="I625" s="228"/>
      <c r="J625" s="235"/>
    </row>
    <row r="626" spans="1:10">
      <c r="A626" s="110"/>
      <c r="B626" s="110"/>
      <c r="C626" s="110"/>
      <c r="D626" s="93"/>
      <c r="E626" s="93"/>
      <c r="F626" s="125"/>
      <c r="G626" s="93"/>
      <c r="H626" s="228"/>
      <c r="I626" s="228"/>
      <c r="J626" s="235"/>
    </row>
    <row r="627" spans="1:10">
      <c r="A627" s="110"/>
      <c r="B627" s="110"/>
      <c r="C627" s="110"/>
      <c r="D627" s="93"/>
      <c r="E627" s="93"/>
      <c r="F627" s="125"/>
      <c r="G627" s="93"/>
      <c r="H627" s="228"/>
      <c r="I627" s="228"/>
      <c r="J627" s="235"/>
    </row>
    <row r="628" spans="1:10">
      <c r="A628" s="110"/>
      <c r="B628" s="110"/>
      <c r="C628" s="110"/>
      <c r="D628" s="93"/>
      <c r="E628" s="93"/>
      <c r="F628" s="125"/>
      <c r="G628" s="93"/>
      <c r="H628" s="228"/>
      <c r="I628" s="228"/>
      <c r="J628" s="235"/>
    </row>
    <row r="629" spans="1:10">
      <c r="A629" s="110"/>
      <c r="B629" s="110"/>
      <c r="C629" s="110"/>
      <c r="D629" s="93"/>
      <c r="E629" s="93"/>
      <c r="F629" s="125"/>
      <c r="G629" s="93"/>
      <c r="H629" s="228"/>
      <c r="I629" s="228"/>
      <c r="J629" s="235"/>
    </row>
    <row r="630" spans="1:10">
      <c r="A630" s="110"/>
      <c r="B630" s="110"/>
      <c r="C630" s="110"/>
      <c r="D630" s="93"/>
      <c r="E630" s="93"/>
      <c r="F630" s="125"/>
      <c r="G630" s="93"/>
      <c r="H630" s="228"/>
      <c r="I630" s="228"/>
      <c r="J630" s="235"/>
    </row>
    <row r="631" spans="1:10">
      <c r="A631" s="110"/>
      <c r="B631" s="110"/>
      <c r="C631" s="110"/>
      <c r="D631" s="93"/>
      <c r="E631" s="93"/>
      <c r="F631" s="125"/>
      <c r="G631" s="93"/>
      <c r="H631" s="228"/>
      <c r="I631" s="228"/>
      <c r="J631" s="235"/>
    </row>
    <row r="632" spans="1:10">
      <c r="A632" s="110"/>
      <c r="B632" s="110"/>
      <c r="C632" s="110"/>
      <c r="D632" s="93"/>
      <c r="E632" s="93"/>
      <c r="F632" s="125"/>
      <c r="G632" s="93"/>
      <c r="H632" s="228"/>
      <c r="I632" s="228"/>
      <c r="J632" s="235"/>
    </row>
    <row r="633" spans="1:10">
      <c r="A633" s="110"/>
      <c r="B633" s="110"/>
      <c r="C633" s="110"/>
      <c r="D633" s="93"/>
      <c r="E633" s="93"/>
      <c r="F633" s="125"/>
      <c r="G633" s="93"/>
      <c r="H633" s="228"/>
      <c r="I633" s="228"/>
      <c r="J633" s="235"/>
    </row>
    <row r="634" spans="1:10">
      <c r="A634" s="110"/>
      <c r="B634" s="110"/>
      <c r="C634" s="110"/>
      <c r="D634" s="93"/>
      <c r="E634" s="93"/>
      <c r="F634" s="125"/>
      <c r="G634" s="93"/>
      <c r="H634" s="228"/>
      <c r="I634" s="228"/>
      <c r="J634" s="235"/>
    </row>
    <row r="635" spans="1:10">
      <c r="A635" s="110"/>
      <c r="B635" s="110"/>
      <c r="C635" s="110"/>
      <c r="D635" s="93"/>
      <c r="E635" s="93"/>
      <c r="F635" s="125"/>
      <c r="G635" s="93"/>
      <c r="H635" s="228"/>
      <c r="I635" s="228"/>
      <c r="J635" s="235"/>
    </row>
    <row r="636" spans="1:10">
      <c r="A636" s="110"/>
      <c r="B636" s="110"/>
      <c r="C636" s="110"/>
      <c r="D636" s="93"/>
      <c r="E636" s="93"/>
      <c r="F636" s="125"/>
      <c r="G636" s="93"/>
      <c r="H636" s="228"/>
      <c r="I636" s="228"/>
      <c r="J636" s="235"/>
    </row>
    <row r="637" spans="1:10">
      <c r="A637" s="110"/>
      <c r="B637" s="110"/>
      <c r="C637" s="110"/>
      <c r="D637" s="93"/>
      <c r="E637" s="93"/>
      <c r="F637" s="125"/>
      <c r="G637" s="93"/>
      <c r="H637" s="228"/>
      <c r="I637" s="228"/>
      <c r="J637" s="235"/>
    </row>
    <row r="638" spans="1:10">
      <c r="A638" s="110"/>
      <c r="B638" s="110"/>
      <c r="C638" s="110"/>
      <c r="D638" s="93"/>
      <c r="E638" s="93"/>
      <c r="F638" s="125"/>
      <c r="G638" s="93"/>
      <c r="H638" s="228"/>
      <c r="I638" s="228"/>
      <c r="J638" s="235"/>
    </row>
    <row r="639" spans="1:10">
      <c r="A639" s="110"/>
      <c r="B639" s="110"/>
      <c r="C639" s="110"/>
      <c r="D639" s="93"/>
      <c r="E639" s="93"/>
      <c r="F639" s="125"/>
      <c r="G639" s="93"/>
      <c r="H639" s="228"/>
      <c r="I639" s="228"/>
      <c r="J639" s="235"/>
    </row>
    <row r="640" spans="1:10">
      <c r="A640" s="110"/>
      <c r="B640" s="110"/>
      <c r="C640" s="110"/>
      <c r="D640" s="93"/>
      <c r="E640" s="93"/>
      <c r="F640" s="125"/>
      <c r="G640" s="93"/>
      <c r="H640" s="228"/>
      <c r="I640" s="228"/>
      <c r="J640" s="235"/>
    </row>
    <row r="641" spans="1:10">
      <c r="A641" s="110"/>
      <c r="B641" s="110"/>
      <c r="C641" s="110"/>
      <c r="D641" s="93"/>
      <c r="E641" s="93"/>
      <c r="F641" s="125"/>
      <c r="G641" s="93"/>
      <c r="H641" s="228"/>
      <c r="I641" s="228"/>
      <c r="J641" s="235"/>
    </row>
    <row r="642" spans="1:10">
      <c r="A642" s="110"/>
      <c r="B642" s="110"/>
      <c r="C642" s="110"/>
      <c r="D642" s="93"/>
      <c r="E642" s="93"/>
      <c r="F642" s="125"/>
      <c r="G642" s="93"/>
      <c r="H642" s="228"/>
      <c r="I642" s="228"/>
      <c r="J642" s="235"/>
    </row>
    <row r="643" spans="1:10">
      <c r="A643" s="110"/>
      <c r="B643" s="110"/>
      <c r="C643" s="110"/>
      <c r="D643" s="93"/>
      <c r="E643" s="93"/>
      <c r="F643" s="125"/>
      <c r="G643" s="93"/>
      <c r="H643" s="228"/>
      <c r="I643" s="228"/>
      <c r="J643" s="235"/>
    </row>
    <row r="644" spans="1:10">
      <c r="A644" s="110"/>
      <c r="B644" s="110"/>
      <c r="C644" s="110"/>
      <c r="D644" s="93"/>
      <c r="E644" s="93"/>
      <c r="F644" s="125"/>
      <c r="G644" s="93"/>
      <c r="H644" s="228"/>
      <c r="I644" s="228"/>
      <c r="J644" s="235"/>
    </row>
    <row r="645" spans="1:10">
      <c r="A645" s="110"/>
      <c r="B645" s="110"/>
      <c r="C645" s="110"/>
      <c r="D645" s="93"/>
      <c r="E645" s="93"/>
      <c r="F645" s="125"/>
      <c r="G645" s="93"/>
      <c r="H645" s="228"/>
      <c r="I645" s="228"/>
      <c r="J645" s="235"/>
    </row>
    <row r="646" spans="1:10">
      <c r="A646" s="110"/>
      <c r="B646" s="110"/>
      <c r="C646" s="110"/>
      <c r="D646" s="93"/>
      <c r="E646" s="93"/>
      <c r="F646" s="125"/>
      <c r="G646" s="93"/>
      <c r="H646" s="228"/>
      <c r="I646" s="228"/>
      <c r="J646" s="235"/>
    </row>
    <row r="647" spans="1:10">
      <c r="A647" s="110"/>
      <c r="B647" s="110"/>
      <c r="C647" s="110"/>
      <c r="D647" s="93"/>
      <c r="E647" s="93"/>
      <c r="F647" s="125"/>
      <c r="G647" s="93"/>
      <c r="H647" s="228"/>
      <c r="I647" s="228"/>
      <c r="J647" s="235"/>
    </row>
    <row r="648" spans="1:10">
      <c r="A648" s="110"/>
      <c r="B648" s="110"/>
      <c r="C648" s="110"/>
      <c r="D648" s="93"/>
      <c r="E648" s="93"/>
      <c r="F648" s="125"/>
      <c r="G648" s="93"/>
      <c r="H648" s="228"/>
      <c r="I648" s="228"/>
      <c r="J648" s="235"/>
    </row>
    <row r="649" spans="1:10">
      <c r="A649" s="110"/>
      <c r="B649" s="110"/>
      <c r="C649" s="110"/>
      <c r="D649" s="93"/>
      <c r="E649" s="93"/>
      <c r="F649" s="125"/>
      <c r="G649" s="93"/>
      <c r="H649" s="228"/>
      <c r="I649" s="228"/>
      <c r="J649" s="235"/>
    </row>
    <row r="650" spans="1:10">
      <c r="A650" s="110"/>
      <c r="B650" s="110"/>
      <c r="C650" s="110"/>
      <c r="D650" s="93"/>
      <c r="E650" s="93"/>
      <c r="F650" s="125"/>
      <c r="G650" s="93"/>
      <c r="H650" s="228"/>
      <c r="I650" s="228"/>
      <c r="J650" s="235"/>
    </row>
    <row r="651" spans="1:10">
      <c r="A651" s="110"/>
      <c r="B651" s="110"/>
      <c r="C651" s="110"/>
      <c r="D651" s="93"/>
      <c r="E651" s="93"/>
      <c r="F651" s="125"/>
      <c r="G651" s="93"/>
      <c r="H651" s="228"/>
      <c r="I651" s="228"/>
      <c r="J651" s="235"/>
    </row>
    <row r="652" spans="1:10">
      <c r="A652" s="110"/>
      <c r="B652" s="110"/>
      <c r="C652" s="110"/>
      <c r="D652" s="93"/>
      <c r="E652" s="93"/>
      <c r="F652" s="125"/>
      <c r="G652" s="93"/>
      <c r="H652" s="228"/>
      <c r="I652" s="228"/>
      <c r="J652" s="235"/>
    </row>
    <row r="653" spans="1:10">
      <c r="A653" s="110"/>
      <c r="B653" s="110"/>
      <c r="C653" s="110"/>
      <c r="D653" s="93"/>
      <c r="E653" s="93"/>
      <c r="F653" s="125"/>
      <c r="G653" s="93"/>
      <c r="H653" s="228"/>
      <c r="I653" s="228"/>
      <c r="J653" s="235"/>
    </row>
    <row r="654" spans="1:10">
      <c r="A654" s="110"/>
      <c r="B654" s="110"/>
      <c r="C654" s="110"/>
      <c r="D654" s="93"/>
      <c r="E654" s="93"/>
      <c r="F654" s="125"/>
      <c r="G654" s="93"/>
      <c r="H654" s="228"/>
      <c r="I654" s="228"/>
      <c r="J654" s="235"/>
    </row>
    <row r="655" spans="1:10">
      <c r="A655" s="110"/>
      <c r="B655" s="110"/>
      <c r="C655" s="110"/>
      <c r="D655" s="93"/>
      <c r="E655" s="93"/>
      <c r="F655" s="125"/>
      <c r="G655" s="93"/>
      <c r="H655" s="228"/>
      <c r="I655" s="228"/>
      <c r="J655" s="235"/>
    </row>
    <row r="656" spans="1:10">
      <c r="A656" s="110"/>
      <c r="B656" s="110"/>
      <c r="C656" s="110"/>
      <c r="D656" s="93"/>
      <c r="E656" s="93"/>
      <c r="F656" s="125"/>
      <c r="G656" s="93"/>
      <c r="H656" s="228"/>
      <c r="I656" s="228"/>
      <c r="J656" s="235"/>
    </row>
    <row r="657" spans="1:10">
      <c r="A657" s="110"/>
      <c r="B657" s="110"/>
      <c r="C657" s="110"/>
      <c r="D657" s="93"/>
      <c r="E657" s="93"/>
      <c r="F657" s="125"/>
      <c r="G657" s="93"/>
      <c r="H657" s="228"/>
      <c r="I657" s="228"/>
      <c r="J657" s="235"/>
    </row>
    <row r="658" spans="1:10">
      <c r="A658" s="110"/>
      <c r="B658" s="110"/>
      <c r="C658" s="110"/>
      <c r="D658" s="93"/>
      <c r="E658" s="93"/>
      <c r="F658" s="125"/>
      <c r="G658" s="93"/>
      <c r="H658" s="228"/>
      <c r="I658" s="228"/>
      <c r="J658" s="235"/>
    </row>
    <row r="659" spans="1:10">
      <c r="A659" s="110"/>
      <c r="B659" s="110"/>
      <c r="C659" s="110"/>
      <c r="D659" s="93"/>
      <c r="E659" s="93"/>
      <c r="F659" s="125"/>
      <c r="G659" s="93"/>
      <c r="H659" s="228"/>
      <c r="I659" s="228"/>
      <c r="J659" s="235"/>
    </row>
    <row r="660" spans="1:10">
      <c r="A660" s="110"/>
      <c r="B660" s="110"/>
      <c r="C660" s="110"/>
      <c r="D660" s="93"/>
      <c r="E660" s="93"/>
      <c r="F660" s="125"/>
      <c r="G660" s="93"/>
      <c r="H660" s="228"/>
      <c r="I660" s="228"/>
      <c r="J660" s="235"/>
    </row>
    <row r="661" spans="1:10">
      <c r="A661" s="110"/>
      <c r="B661" s="110"/>
      <c r="C661" s="110"/>
      <c r="D661" s="93"/>
      <c r="E661" s="93"/>
      <c r="F661" s="125"/>
      <c r="G661" s="93"/>
      <c r="H661" s="228"/>
      <c r="I661" s="228"/>
      <c r="J661" s="235"/>
    </row>
    <row r="662" spans="1:10">
      <c r="A662" s="110"/>
      <c r="B662" s="110"/>
      <c r="C662" s="110"/>
      <c r="D662" s="93"/>
      <c r="E662" s="93"/>
      <c r="F662" s="125"/>
      <c r="G662" s="93"/>
      <c r="H662" s="228"/>
      <c r="I662" s="228"/>
      <c r="J662" s="235"/>
    </row>
    <row r="663" spans="1:10">
      <c r="A663" s="110"/>
      <c r="B663" s="110"/>
      <c r="C663" s="110"/>
      <c r="D663" s="93"/>
      <c r="E663" s="93"/>
      <c r="F663" s="125"/>
      <c r="G663" s="93"/>
      <c r="H663" s="228"/>
      <c r="I663" s="228"/>
      <c r="J663" s="235"/>
    </row>
    <row r="664" spans="1:10">
      <c r="A664" s="110"/>
      <c r="B664" s="110"/>
      <c r="C664" s="110"/>
      <c r="D664" s="93"/>
      <c r="E664" s="93"/>
      <c r="F664" s="125"/>
      <c r="G664" s="93"/>
      <c r="H664" s="228"/>
      <c r="I664" s="228"/>
      <c r="J664" s="235"/>
    </row>
    <row r="665" spans="1:10">
      <c r="A665" s="110"/>
      <c r="B665" s="110"/>
      <c r="C665" s="110"/>
      <c r="D665" s="93"/>
      <c r="E665" s="93"/>
      <c r="F665" s="125"/>
      <c r="G665" s="93"/>
      <c r="H665" s="228"/>
      <c r="I665" s="228"/>
      <c r="J665" s="235"/>
    </row>
    <row r="666" spans="1:10">
      <c r="A666" s="110"/>
      <c r="B666" s="110"/>
      <c r="C666" s="110"/>
      <c r="D666" s="93"/>
      <c r="E666" s="93"/>
      <c r="F666" s="125"/>
      <c r="G666" s="93"/>
      <c r="H666" s="228"/>
      <c r="I666" s="228"/>
      <c r="J666" s="235"/>
    </row>
    <row r="667" spans="1:10">
      <c r="A667" s="110"/>
      <c r="B667" s="110"/>
      <c r="C667" s="110"/>
      <c r="D667" s="93"/>
      <c r="E667" s="93"/>
      <c r="F667" s="125"/>
      <c r="G667" s="93"/>
      <c r="H667" s="228"/>
      <c r="I667" s="228"/>
      <c r="J667" s="235"/>
    </row>
    <row r="668" spans="1:10">
      <c r="A668" s="110"/>
      <c r="B668" s="110"/>
      <c r="C668" s="110"/>
      <c r="D668" s="93"/>
      <c r="E668" s="93"/>
      <c r="F668" s="125"/>
      <c r="G668" s="93"/>
      <c r="H668" s="228"/>
      <c r="I668" s="228"/>
      <c r="J668" s="235"/>
    </row>
    <row r="669" spans="1:10">
      <c r="A669" s="110"/>
      <c r="B669" s="110"/>
      <c r="C669" s="110"/>
      <c r="D669" s="93"/>
      <c r="E669" s="93"/>
      <c r="F669" s="125"/>
      <c r="G669" s="93"/>
      <c r="H669" s="228"/>
      <c r="I669" s="228"/>
      <c r="J669" s="235"/>
    </row>
    <row r="670" spans="1:10">
      <c r="A670" s="110"/>
      <c r="B670" s="110"/>
      <c r="C670" s="110"/>
      <c r="D670" s="93"/>
      <c r="E670" s="93"/>
      <c r="F670" s="125"/>
      <c r="G670" s="93"/>
      <c r="H670" s="228"/>
      <c r="I670" s="228"/>
      <c r="J670" s="235"/>
    </row>
    <row r="671" spans="1:10">
      <c r="A671" s="110"/>
      <c r="B671" s="110"/>
      <c r="C671" s="110"/>
      <c r="D671" s="93"/>
      <c r="E671" s="93"/>
      <c r="F671" s="125"/>
      <c r="G671" s="93"/>
      <c r="H671" s="228"/>
      <c r="I671" s="228"/>
      <c r="J671" s="235"/>
    </row>
    <row r="672" spans="1:10">
      <c r="A672" s="110"/>
      <c r="B672" s="110"/>
      <c r="C672" s="110"/>
      <c r="D672" s="93"/>
      <c r="E672" s="93"/>
      <c r="F672" s="125"/>
      <c r="G672" s="93"/>
      <c r="H672" s="228"/>
      <c r="I672" s="228"/>
      <c r="J672" s="235"/>
    </row>
    <row r="673" spans="1:10">
      <c r="A673" s="110"/>
      <c r="B673" s="110"/>
      <c r="C673" s="110"/>
      <c r="D673" s="93"/>
      <c r="E673" s="93"/>
      <c r="F673" s="125"/>
      <c r="G673" s="93"/>
      <c r="H673" s="228"/>
      <c r="I673" s="228"/>
      <c r="J673" s="235"/>
    </row>
    <row r="674" spans="1:10">
      <c r="A674" s="110"/>
      <c r="B674" s="110"/>
      <c r="C674" s="110"/>
      <c r="D674" s="93"/>
      <c r="E674" s="93"/>
      <c r="F674" s="125"/>
      <c r="G674" s="93"/>
      <c r="H674" s="228"/>
      <c r="I674" s="228"/>
      <c r="J674" s="235"/>
    </row>
    <row r="675" spans="1:10">
      <c r="A675" s="110"/>
      <c r="B675" s="110"/>
      <c r="C675" s="110"/>
      <c r="D675" s="93"/>
      <c r="E675" s="93"/>
      <c r="F675" s="125"/>
      <c r="G675" s="93"/>
      <c r="H675" s="228"/>
      <c r="I675" s="228"/>
      <c r="J675" s="235"/>
    </row>
    <row r="676" spans="1:10">
      <c r="A676" s="110"/>
      <c r="B676" s="110"/>
      <c r="C676" s="110"/>
      <c r="D676" s="93"/>
      <c r="E676" s="93"/>
      <c r="F676" s="125"/>
      <c r="G676" s="93"/>
      <c r="H676" s="228"/>
      <c r="I676" s="228"/>
      <c r="J676" s="235"/>
    </row>
    <row r="677" spans="1:10">
      <c r="A677" s="110"/>
      <c r="B677" s="110"/>
      <c r="C677" s="110"/>
      <c r="D677" s="93"/>
      <c r="E677" s="93"/>
      <c r="F677" s="125"/>
      <c r="G677" s="93"/>
      <c r="H677" s="228"/>
      <c r="I677" s="228"/>
      <c r="J677" s="235"/>
    </row>
    <row r="678" spans="1:10">
      <c r="A678" s="110"/>
      <c r="B678" s="110"/>
      <c r="C678" s="110"/>
      <c r="D678" s="93"/>
      <c r="E678" s="93"/>
      <c r="F678" s="125"/>
      <c r="G678" s="93"/>
      <c r="H678" s="228"/>
      <c r="I678" s="228"/>
      <c r="J678" s="235"/>
    </row>
    <row r="679" spans="1:10">
      <c r="A679" s="110"/>
      <c r="B679" s="110"/>
      <c r="C679" s="110"/>
      <c r="D679" s="93"/>
      <c r="E679" s="93"/>
      <c r="F679" s="125"/>
      <c r="G679" s="93"/>
      <c r="H679" s="228"/>
      <c r="I679" s="228"/>
      <c r="J679" s="235"/>
    </row>
    <row r="680" spans="1:10">
      <c r="A680" s="110"/>
      <c r="B680" s="110"/>
      <c r="C680" s="110"/>
      <c r="D680" s="93"/>
      <c r="E680" s="93"/>
      <c r="F680" s="125"/>
      <c r="G680" s="93"/>
      <c r="H680" s="228"/>
      <c r="I680" s="228"/>
      <c r="J680" s="235"/>
    </row>
    <row r="681" spans="1:10">
      <c r="A681" s="110"/>
      <c r="B681" s="110"/>
      <c r="C681" s="110"/>
      <c r="D681" s="93"/>
      <c r="E681" s="93"/>
      <c r="F681" s="125"/>
      <c r="G681" s="93"/>
      <c r="H681" s="228"/>
      <c r="I681" s="228"/>
      <c r="J681" s="235"/>
    </row>
    <row r="682" spans="1:10">
      <c r="A682" s="110"/>
      <c r="B682" s="110"/>
      <c r="C682" s="110"/>
      <c r="D682" s="93"/>
      <c r="E682" s="93"/>
      <c r="F682" s="125"/>
      <c r="G682" s="93"/>
      <c r="H682" s="228"/>
      <c r="I682" s="228"/>
      <c r="J682" s="235"/>
    </row>
    <row r="683" spans="1:10">
      <c r="A683" s="110"/>
      <c r="B683" s="110"/>
      <c r="C683" s="110"/>
      <c r="D683" s="93"/>
      <c r="E683" s="93"/>
      <c r="F683" s="125"/>
      <c r="G683" s="93"/>
      <c r="H683" s="228"/>
      <c r="I683" s="228"/>
      <c r="J683" s="235"/>
    </row>
    <row r="684" spans="1:10">
      <c r="A684" s="110"/>
      <c r="B684" s="110"/>
      <c r="C684" s="110"/>
      <c r="D684" s="93"/>
      <c r="E684" s="93"/>
      <c r="F684" s="125"/>
      <c r="G684" s="93"/>
      <c r="H684" s="228"/>
      <c r="I684" s="228"/>
      <c r="J684" s="235"/>
    </row>
    <row r="685" spans="1:10">
      <c r="A685" s="110"/>
      <c r="B685" s="110"/>
      <c r="C685" s="110"/>
      <c r="D685" s="93"/>
      <c r="E685" s="93"/>
      <c r="F685" s="125"/>
      <c r="G685" s="93"/>
      <c r="H685" s="228"/>
      <c r="I685" s="228"/>
      <c r="J685" s="235"/>
    </row>
    <row r="686" spans="1:10">
      <c r="A686" s="110"/>
      <c r="B686" s="110"/>
      <c r="C686" s="110"/>
      <c r="D686" s="93"/>
      <c r="E686" s="93"/>
      <c r="F686" s="125"/>
      <c r="G686" s="93"/>
      <c r="H686" s="228"/>
      <c r="I686" s="228"/>
      <c r="J686" s="235"/>
    </row>
    <row r="687" spans="1:10">
      <c r="A687" s="110"/>
      <c r="B687" s="110"/>
      <c r="C687" s="110"/>
      <c r="D687" s="93"/>
      <c r="E687" s="93"/>
      <c r="F687" s="125"/>
      <c r="G687" s="93"/>
      <c r="H687" s="228"/>
      <c r="I687" s="228"/>
      <c r="J687" s="235"/>
    </row>
    <row r="688" spans="1:10">
      <c r="A688" s="110"/>
      <c r="B688" s="110"/>
      <c r="C688" s="110"/>
      <c r="D688" s="93"/>
      <c r="E688" s="93"/>
      <c r="F688" s="125"/>
      <c r="G688" s="93"/>
      <c r="H688" s="228"/>
      <c r="I688" s="228"/>
      <c r="J688" s="235"/>
    </row>
    <row r="689" spans="1:10">
      <c r="A689" s="110"/>
      <c r="B689" s="110"/>
      <c r="C689" s="110"/>
      <c r="D689" s="93"/>
      <c r="E689" s="93"/>
      <c r="F689" s="125"/>
      <c r="G689" s="93"/>
      <c r="H689" s="228"/>
      <c r="I689" s="228"/>
      <c r="J689" s="235"/>
    </row>
    <row r="690" spans="1:10">
      <c r="A690" s="110"/>
      <c r="B690" s="110"/>
      <c r="C690" s="110"/>
      <c r="D690" s="93"/>
      <c r="E690" s="93"/>
      <c r="F690" s="125"/>
      <c r="G690" s="93"/>
      <c r="H690" s="228"/>
      <c r="I690" s="228"/>
      <c r="J690" s="235"/>
    </row>
    <row r="691" spans="1:10">
      <c r="A691" s="110"/>
      <c r="B691" s="110"/>
      <c r="C691" s="110"/>
      <c r="D691" s="93"/>
      <c r="E691" s="93"/>
      <c r="F691" s="125"/>
      <c r="G691" s="93"/>
      <c r="H691" s="228"/>
      <c r="I691" s="228"/>
      <c r="J691" s="235"/>
    </row>
    <row r="692" spans="1:10">
      <c r="A692" s="110"/>
      <c r="B692" s="110"/>
      <c r="C692" s="110"/>
      <c r="D692" s="93"/>
      <c r="E692" s="93"/>
      <c r="F692" s="125"/>
      <c r="G692" s="93"/>
      <c r="H692" s="228"/>
      <c r="I692" s="228"/>
      <c r="J692" s="235"/>
    </row>
    <row r="693" spans="1:10">
      <c r="A693" s="110"/>
      <c r="B693" s="110"/>
      <c r="C693" s="110"/>
      <c r="D693" s="93"/>
      <c r="E693" s="93"/>
      <c r="F693" s="125"/>
      <c r="G693" s="93"/>
      <c r="H693" s="228"/>
      <c r="I693" s="228"/>
      <c r="J693" s="235"/>
    </row>
    <row r="694" spans="1:10">
      <c r="A694" s="110"/>
      <c r="B694" s="110"/>
      <c r="C694" s="110"/>
      <c r="D694" s="93"/>
      <c r="E694" s="93"/>
      <c r="F694" s="125"/>
      <c r="G694" s="93"/>
      <c r="H694" s="228"/>
      <c r="I694" s="228"/>
      <c r="J694" s="235"/>
    </row>
    <row r="695" spans="1:10">
      <c r="A695" s="110"/>
      <c r="B695" s="110"/>
      <c r="C695" s="110"/>
      <c r="D695" s="93"/>
      <c r="E695" s="93"/>
      <c r="F695" s="125"/>
      <c r="G695" s="93"/>
      <c r="H695" s="228"/>
      <c r="I695" s="228"/>
      <c r="J695" s="235"/>
    </row>
    <row r="696" spans="1:10">
      <c r="A696" s="110"/>
      <c r="B696" s="110"/>
      <c r="C696" s="110"/>
      <c r="D696" s="93"/>
      <c r="E696" s="93"/>
      <c r="F696" s="125"/>
      <c r="G696" s="93"/>
      <c r="H696" s="228"/>
      <c r="I696" s="228"/>
      <c r="J696" s="235"/>
    </row>
    <row r="697" spans="1:10">
      <c r="A697" s="110"/>
      <c r="B697" s="110"/>
      <c r="C697" s="110"/>
      <c r="D697" s="93"/>
      <c r="E697" s="93"/>
      <c r="F697" s="125"/>
      <c r="G697" s="93"/>
      <c r="H697" s="228"/>
      <c r="I697" s="228"/>
      <c r="J697" s="235"/>
    </row>
    <row r="698" spans="1:10">
      <c r="A698" s="110"/>
      <c r="B698" s="110"/>
      <c r="C698" s="110"/>
      <c r="D698" s="93"/>
      <c r="E698" s="93"/>
      <c r="F698" s="125"/>
      <c r="G698" s="93"/>
      <c r="H698" s="228"/>
      <c r="I698" s="228"/>
      <c r="J698" s="235"/>
    </row>
    <row r="699" spans="1:10">
      <c r="A699" s="110"/>
      <c r="B699" s="110"/>
      <c r="C699" s="110"/>
      <c r="D699" s="93"/>
      <c r="E699" s="93"/>
      <c r="F699" s="125"/>
      <c r="G699" s="93"/>
      <c r="H699" s="228"/>
      <c r="I699" s="228"/>
      <c r="J699" s="235"/>
    </row>
    <row r="700" spans="1:10">
      <c r="A700" s="110"/>
      <c r="B700" s="110"/>
      <c r="C700" s="110"/>
      <c r="D700" s="93"/>
      <c r="E700" s="93"/>
      <c r="F700" s="125"/>
      <c r="G700" s="93"/>
      <c r="H700" s="228"/>
      <c r="I700" s="228"/>
      <c r="J700" s="235"/>
    </row>
    <row r="701" spans="1:10">
      <c r="A701" s="110"/>
      <c r="B701" s="110"/>
      <c r="C701" s="110"/>
      <c r="D701" s="93"/>
      <c r="E701" s="93"/>
      <c r="F701" s="125"/>
      <c r="G701" s="93"/>
      <c r="H701" s="228"/>
      <c r="I701" s="228"/>
      <c r="J701" s="235"/>
    </row>
    <row r="702" spans="1:10">
      <c r="A702" s="110"/>
      <c r="B702" s="110"/>
      <c r="C702" s="110"/>
      <c r="D702" s="93"/>
      <c r="E702" s="93"/>
      <c r="F702" s="125"/>
      <c r="G702" s="93"/>
      <c r="H702" s="228"/>
      <c r="I702" s="228"/>
      <c r="J702" s="235"/>
    </row>
    <row r="703" spans="1:10">
      <c r="A703" s="110"/>
      <c r="B703" s="110"/>
      <c r="C703" s="110"/>
      <c r="D703" s="93"/>
      <c r="E703" s="93"/>
      <c r="F703" s="125"/>
      <c r="G703" s="93"/>
      <c r="H703" s="228"/>
      <c r="I703" s="228"/>
      <c r="J703" s="235"/>
    </row>
    <row r="704" spans="1:10">
      <c r="A704" s="110"/>
      <c r="B704" s="110"/>
      <c r="C704" s="110"/>
      <c r="D704" s="93"/>
      <c r="E704" s="93"/>
      <c r="F704" s="125"/>
      <c r="G704" s="93"/>
      <c r="H704" s="228"/>
      <c r="I704" s="228"/>
      <c r="J704" s="235"/>
    </row>
    <row r="705" spans="1:10">
      <c r="A705" s="110"/>
      <c r="B705" s="110"/>
      <c r="C705" s="110"/>
      <c r="D705" s="93"/>
      <c r="E705" s="93"/>
      <c r="F705" s="125"/>
      <c r="G705" s="93"/>
      <c r="H705" s="228"/>
      <c r="I705" s="228"/>
      <c r="J705" s="235"/>
    </row>
    <row r="706" spans="1:10">
      <c r="A706" s="110"/>
      <c r="B706" s="110"/>
      <c r="C706" s="110"/>
      <c r="D706" s="93"/>
      <c r="E706" s="93"/>
      <c r="F706" s="125"/>
      <c r="G706" s="93"/>
      <c r="H706" s="228"/>
      <c r="I706" s="228"/>
      <c r="J706" s="235"/>
    </row>
    <row r="707" spans="1:10">
      <c r="A707" s="110"/>
      <c r="B707" s="110"/>
      <c r="C707" s="110"/>
      <c r="D707" s="93"/>
      <c r="E707" s="93"/>
      <c r="F707" s="125"/>
      <c r="G707" s="93"/>
      <c r="H707" s="228"/>
      <c r="I707" s="228"/>
      <c r="J707" s="235"/>
    </row>
    <row r="708" spans="1:10">
      <c r="A708" s="110"/>
      <c r="B708" s="110"/>
      <c r="C708" s="110"/>
      <c r="D708" s="93"/>
      <c r="E708" s="93"/>
      <c r="F708" s="125"/>
      <c r="G708" s="93"/>
      <c r="H708" s="228"/>
      <c r="I708" s="228"/>
      <c r="J708" s="235"/>
    </row>
    <row r="709" spans="1:10">
      <c r="A709" s="110"/>
      <c r="B709" s="110"/>
      <c r="C709" s="110"/>
      <c r="D709" s="93"/>
      <c r="E709" s="93"/>
      <c r="F709" s="125"/>
      <c r="G709" s="93"/>
      <c r="H709" s="228"/>
      <c r="I709" s="228"/>
      <c r="J709" s="235"/>
    </row>
    <row r="710" spans="1:10">
      <c r="A710" s="110"/>
      <c r="B710" s="110"/>
      <c r="C710" s="110"/>
      <c r="D710" s="93"/>
      <c r="E710" s="93"/>
      <c r="F710" s="125"/>
      <c r="G710" s="93"/>
      <c r="H710" s="228"/>
      <c r="I710" s="228"/>
      <c r="J710" s="235"/>
    </row>
    <row r="711" spans="1:10">
      <c r="A711" s="110"/>
      <c r="B711" s="110"/>
      <c r="C711" s="110"/>
      <c r="D711" s="93"/>
      <c r="E711" s="93"/>
      <c r="F711" s="125"/>
      <c r="G711" s="93"/>
      <c r="H711" s="228"/>
      <c r="I711" s="228"/>
      <c r="J711" s="235"/>
    </row>
    <row r="712" spans="1:10">
      <c r="A712" s="110"/>
      <c r="B712" s="110"/>
      <c r="C712" s="110"/>
      <c r="D712" s="93"/>
      <c r="E712" s="93"/>
      <c r="F712" s="125"/>
      <c r="G712" s="93"/>
      <c r="H712" s="228"/>
      <c r="I712" s="228"/>
      <c r="J712" s="235"/>
    </row>
    <row r="713" spans="1:10">
      <c r="A713" s="110"/>
      <c r="B713" s="110"/>
      <c r="C713" s="110"/>
      <c r="D713" s="93"/>
      <c r="E713" s="93"/>
      <c r="F713" s="125"/>
      <c r="G713" s="93"/>
      <c r="H713" s="228"/>
      <c r="I713" s="228"/>
      <c r="J713" s="235"/>
    </row>
    <row r="714" spans="1:10">
      <c r="A714" s="110"/>
      <c r="B714" s="110"/>
      <c r="C714" s="110"/>
      <c r="D714" s="93"/>
      <c r="E714" s="93"/>
      <c r="F714" s="125"/>
      <c r="G714" s="93"/>
      <c r="H714" s="228"/>
      <c r="I714" s="228"/>
      <c r="J714" s="235"/>
    </row>
    <row r="715" spans="1:10">
      <c r="A715" s="110"/>
      <c r="B715" s="110"/>
      <c r="C715" s="110"/>
      <c r="D715" s="93"/>
      <c r="E715" s="93"/>
      <c r="F715" s="125"/>
      <c r="G715" s="93"/>
      <c r="H715" s="228"/>
      <c r="I715" s="228"/>
      <c r="J715" s="235"/>
    </row>
    <row r="716" spans="1:10">
      <c r="A716" s="110"/>
      <c r="B716" s="110"/>
      <c r="C716" s="110"/>
      <c r="D716" s="93"/>
      <c r="E716" s="93"/>
      <c r="F716" s="125"/>
      <c r="G716" s="93"/>
      <c r="H716" s="228"/>
      <c r="I716" s="228"/>
      <c r="J716" s="235"/>
    </row>
    <row r="717" spans="1:10">
      <c r="A717" s="110"/>
      <c r="B717" s="110"/>
      <c r="C717" s="110"/>
      <c r="D717" s="93"/>
      <c r="E717" s="93"/>
      <c r="F717" s="125"/>
      <c r="G717" s="93"/>
      <c r="H717" s="228"/>
      <c r="I717" s="228"/>
      <c r="J717" s="235"/>
    </row>
    <row r="718" spans="1:10">
      <c r="A718" s="110"/>
      <c r="B718" s="110"/>
      <c r="C718" s="110"/>
      <c r="D718" s="93"/>
      <c r="E718" s="93"/>
      <c r="F718" s="125"/>
      <c r="G718" s="93"/>
      <c r="H718" s="228"/>
      <c r="I718" s="228"/>
      <c r="J718" s="235"/>
    </row>
    <row r="719" spans="1:10">
      <c r="A719" s="110"/>
      <c r="B719" s="110"/>
      <c r="C719" s="110"/>
      <c r="D719" s="93"/>
      <c r="E719" s="93"/>
      <c r="F719" s="125"/>
      <c r="G719" s="93"/>
      <c r="H719" s="228"/>
      <c r="I719" s="228"/>
      <c r="J719" s="235"/>
    </row>
    <row r="720" spans="1:10">
      <c r="A720" s="110"/>
      <c r="B720" s="110"/>
      <c r="C720" s="110"/>
      <c r="D720" s="93"/>
      <c r="E720" s="93"/>
      <c r="F720" s="125"/>
      <c r="G720" s="93"/>
      <c r="H720" s="228"/>
      <c r="I720" s="228"/>
      <c r="J720" s="235"/>
    </row>
    <row r="721" spans="1:10">
      <c r="A721" s="110"/>
      <c r="B721" s="110"/>
      <c r="C721" s="110"/>
      <c r="D721" s="93"/>
      <c r="E721" s="93"/>
      <c r="F721" s="125"/>
      <c r="G721" s="93"/>
      <c r="H721" s="228"/>
      <c r="I721" s="228"/>
      <c r="J721" s="235"/>
    </row>
    <row r="722" spans="1:10">
      <c r="A722" s="110"/>
      <c r="B722" s="110"/>
      <c r="C722" s="110"/>
      <c r="D722" s="93"/>
      <c r="E722" s="93"/>
      <c r="F722" s="125"/>
      <c r="G722" s="93"/>
      <c r="H722" s="228"/>
      <c r="I722" s="228"/>
      <c r="J722" s="235"/>
    </row>
    <row r="723" spans="1:10">
      <c r="A723" s="110"/>
      <c r="B723" s="110"/>
      <c r="C723" s="110"/>
      <c r="D723" s="93"/>
      <c r="E723" s="93"/>
      <c r="F723" s="125"/>
      <c r="G723" s="93"/>
      <c r="H723" s="228"/>
      <c r="I723" s="228"/>
      <c r="J723" s="235"/>
    </row>
    <row r="724" spans="1:10">
      <c r="A724" s="110"/>
      <c r="B724" s="110"/>
      <c r="C724" s="110"/>
      <c r="D724" s="93"/>
      <c r="E724" s="93"/>
      <c r="F724" s="125"/>
      <c r="G724" s="93"/>
      <c r="H724" s="228"/>
      <c r="I724" s="228"/>
      <c r="J724" s="235"/>
    </row>
    <row r="725" spans="1:10">
      <c r="A725" s="110"/>
      <c r="B725" s="110"/>
      <c r="C725" s="110"/>
      <c r="D725" s="93"/>
      <c r="E725" s="93"/>
      <c r="F725" s="125"/>
      <c r="G725" s="93"/>
      <c r="H725" s="228"/>
      <c r="I725" s="228"/>
      <c r="J725" s="235"/>
    </row>
    <row r="726" spans="1:10">
      <c r="A726" s="110"/>
      <c r="B726" s="110"/>
      <c r="C726" s="110"/>
      <c r="D726" s="93"/>
      <c r="E726" s="93"/>
      <c r="F726" s="125"/>
      <c r="G726" s="93"/>
      <c r="H726" s="228"/>
      <c r="I726" s="228"/>
      <c r="J726" s="235"/>
    </row>
    <row r="727" spans="1:10">
      <c r="A727" s="110"/>
      <c r="B727" s="110"/>
      <c r="C727" s="110"/>
      <c r="D727" s="93"/>
      <c r="E727" s="93"/>
      <c r="F727" s="125"/>
      <c r="G727" s="93"/>
      <c r="H727" s="228"/>
      <c r="I727" s="228"/>
      <c r="J727" s="235"/>
    </row>
    <row r="728" spans="1:10">
      <c r="A728" s="110"/>
      <c r="B728" s="110"/>
      <c r="C728" s="110"/>
      <c r="D728" s="93"/>
      <c r="E728" s="93"/>
      <c r="F728" s="125"/>
      <c r="G728" s="93"/>
      <c r="H728" s="228"/>
      <c r="I728" s="228"/>
      <c r="J728" s="235"/>
    </row>
    <row r="729" spans="1:10">
      <c r="A729" s="110"/>
      <c r="B729" s="110"/>
      <c r="C729" s="110"/>
      <c r="D729" s="93"/>
      <c r="E729" s="93"/>
      <c r="F729" s="125"/>
      <c r="G729" s="93"/>
      <c r="H729" s="228"/>
      <c r="I729" s="228"/>
      <c r="J729" s="235"/>
    </row>
    <row r="730" spans="1:10">
      <c r="A730" s="110"/>
      <c r="B730" s="110"/>
      <c r="C730" s="110"/>
      <c r="D730" s="93"/>
      <c r="E730" s="93"/>
      <c r="F730" s="125"/>
      <c r="G730" s="93"/>
      <c r="H730" s="228"/>
      <c r="I730" s="228"/>
      <c r="J730" s="235"/>
    </row>
    <row r="731" spans="1:10">
      <c r="A731" s="110"/>
      <c r="B731" s="110"/>
      <c r="C731" s="110"/>
      <c r="D731" s="93"/>
      <c r="E731" s="93"/>
      <c r="F731" s="125"/>
      <c r="G731" s="93"/>
      <c r="H731" s="228"/>
      <c r="I731" s="228"/>
      <c r="J731" s="235"/>
    </row>
    <row r="732" spans="1:10">
      <c r="A732" s="110"/>
      <c r="B732" s="110"/>
      <c r="C732" s="110"/>
      <c r="D732" s="93"/>
      <c r="E732" s="93"/>
      <c r="F732" s="125"/>
      <c r="G732" s="93"/>
      <c r="H732" s="228"/>
      <c r="I732" s="228"/>
      <c r="J732" s="235"/>
    </row>
    <row r="733" spans="1:10">
      <c r="A733" s="110"/>
      <c r="B733" s="110"/>
      <c r="C733" s="110"/>
      <c r="D733" s="93"/>
      <c r="E733" s="93"/>
      <c r="F733" s="125"/>
      <c r="G733" s="93"/>
      <c r="H733" s="228"/>
      <c r="I733" s="228"/>
      <c r="J733" s="235"/>
    </row>
    <row r="734" spans="1:10">
      <c r="A734" s="110"/>
      <c r="B734" s="110"/>
      <c r="C734" s="110"/>
      <c r="D734" s="93"/>
      <c r="E734" s="93"/>
      <c r="F734" s="125"/>
      <c r="G734" s="93"/>
      <c r="H734" s="228"/>
      <c r="I734" s="228"/>
      <c r="J734" s="235"/>
    </row>
    <row r="735" spans="1:10">
      <c r="A735" s="110"/>
      <c r="B735" s="110"/>
      <c r="C735" s="110"/>
      <c r="D735" s="93"/>
      <c r="E735" s="93"/>
      <c r="F735" s="125"/>
      <c r="G735" s="93"/>
      <c r="H735" s="228"/>
      <c r="I735" s="228"/>
      <c r="J735" s="235"/>
    </row>
    <row r="736" spans="1:10">
      <c r="A736" s="110"/>
      <c r="B736" s="110"/>
      <c r="C736" s="110"/>
      <c r="D736" s="93"/>
      <c r="E736" s="93"/>
      <c r="F736" s="125"/>
      <c r="G736" s="93"/>
      <c r="H736" s="228"/>
      <c r="I736" s="228"/>
      <c r="J736" s="235"/>
    </row>
    <row r="737" spans="1:10">
      <c r="A737" s="110"/>
      <c r="B737" s="110"/>
      <c r="C737" s="110"/>
      <c r="D737" s="93"/>
      <c r="E737" s="93"/>
      <c r="F737" s="125"/>
      <c r="G737" s="93"/>
      <c r="H737" s="228"/>
      <c r="I737" s="228"/>
      <c r="J737" s="235"/>
    </row>
    <row r="738" spans="1:10">
      <c r="A738" s="110"/>
      <c r="B738" s="110"/>
      <c r="C738" s="110"/>
      <c r="D738" s="93"/>
      <c r="E738" s="93"/>
      <c r="F738" s="125"/>
      <c r="G738" s="93"/>
      <c r="H738" s="228"/>
      <c r="I738" s="228"/>
      <c r="J738" s="235"/>
    </row>
    <row r="739" spans="1:10">
      <c r="A739" s="110"/>
      <c r="B739" s="110"/>
      <c r="C739" s="110"/>
      <c r="D739" s="93"/>
      <c r="E739" s="93"/>
      <c r="F739" s="125"/>
      <c r="G739" s="93"/>
      <c r="H739" s="228"/>
      <c r="I739" s="228"/>
      <c r="J739" s="235"/>
    </row>
    <row r="740" spans="1:10">
      <c r="A740" s="110"/>
      <c r="B740" s="110"/>
      <c r="C740" s="110"/>
      <c r="D740" s="93"/>
      <c r="E740" s="93"/>
      <c r="F740" s="125"/>
      <c r="G740" s="93"/>
      <c r="H740" s="228"/>
      <c r="I740" s="228"/>
      <c r="J740" s="235"/>
    </row>
    <row r="741" spans="1:10">
      <c r="A741" s="110"/>
      <c r="B741" s="110"/>
      <c r="C741" s="110"/>
      <c r="D741" s="93"/>
      <c r="E741" s="93"/>
      <c r="F741" s="125"/>
      <c r="G741" s="93"/>
      <c r="H741" s="228"/>
      <c r="I741" s="228"/>
      <c r="J741" s="235"/>
    </row>
    <row r="742" spans="1:10">
      <c r="A742" s="110"/>
      <c r="B742" s="110"/>
      <c r="C742" s="110"/>
      <c r="D742" s="93"/>
      <c r="E742" s="93"/>
      <c r="F742" s="125"/>
      <c r="G742" s="93"/>
      <c r="H742" s="228"/>
      <c r="I742" s="228"/>
      <c r="J742" s="235"/>
    </row>
    <row r="743" spans="1:10">
      <c r="A743" s="110"/>
      <c r="B743" s="110"/>
      <c r="C743" s="110"/>
      <c r="D743" s="93"/>
      <c r="E743" s="93"/>
      <c r="F743" s="125"/>
      <c r="G743" s="93"/>
      <c r="H743" s="228"/>
      <c r="I743" s="228"/>
      <c r="J743" s="235"/>
    </row>
    <row r="744" spans="1:10">
      <c r="A744" s="110"/>
      <c r="B744" s="110"/>
      <c r="C744" s="110"/>
      <c r="D744" s="93"/>
      <c r="E744" s="93"/>
      <c r="F744" s="125"/>
      <c r="G744" s="93"/>
      <c r="H744" s="228"/>
      <c r="I744" s="228"/>
      <c r="J744" s="235"/>
    </row>
    <row r="745" spans="1:10">
      <c r="A745" s="110"/>
      <c r="B745" s="110"/>
      <c r="C745" s="110"/>
      <c r="D745" s="93"/>
      <c r="E745" s="93"/>
      <c r="F745" s="125"/>
      <c r="G745" s="93"/>
      <c r="H745" s="228"/>
      <c r="I745" s="228"/>
      <c r="J745" s="235"/>
    </row>
    <row r="746" spans="1:10">
      <c r="A746" s="110"/>
      <c r="B746" s="110"/>
      <c r="C746" s="110"/>
      <c r="D746" s="93"/>
      <c r="E746" s="93"/>
      <c r="F746" s="125"/>
      <c r="G746" s="93"/>
      <c r="H746" s="228"/>
      <c r="I746" s="228"/>
      <c r="J746" s="235"/>
    </row>
    <row r="747" spans="1:10">
      <c r="A747" s="110"/>
      <c r="B747" s="110"/>
      <c r="C747" s="110"/>
      <c r="D747" s="93"/>
      <c r="E747" s="93"/>
      <c r="F747" s="125"/>
      <c r="G747" s="93"/>
      <c r="H747" s="228"/>
      <c r="I747" s="228"/>
      <c r="J747" s="235"/>
    </row>
    <row r="748" spans="1:10">
      <c r="A748" s="110"/>
      <c r="B748" s="110"/>
      <c r="C748" s="110"/>
      <c r="D748" s="93"/>
      <c r="E748" s="93"/>
      <c r="F748" s="125"/>
      <c r="G748" s="93"/>
      <c r="H748" s="228"/>
      <c r="I748" s="228"/>
      <c r="J748" s="235"/>
    </row>
    <row r="749" spans="1:10">
      <c r="A749" s="110"/>
      <c r="B749" s="110"/>
      <c r="C749" s="110"/>
      <c r="D749" s="93"/>
      <c r="E749" s="93"/>
      <c r="F749" s="125"/>
      <c r="G749" s="93"/>
      <c r="H749" s="228"/>
      <c r="I749" s="228"/>
      <c r="J749" s="235"/>
    </row>
    <row r="750" spans="1:10">
      <c r="A750" s="110"/>
      <c r="B750" s="110"/>
      <c r="C750" s="110"/>
      <c r="D750" s="93"/>
      <c r="E750" s="93"/>
      <c r="F750" s="125"/>
      <c r="G750" s="93"/>
      <c r="H750" s="228"/>
      <c r="I750" s="228"/>
      <c r="J750" s="235"/>
    </row>
    <row r="751" spans="1:10">
      <c r="A751" s="110"/>
      <c r="B751" s="110"/>
      <c r="C751" s="110"/>
      <c r="D751" s="93"/>
      <c r="E751" s="93"/>
      <c r="F751" s="125"/>
      <c r="G751" s="93"/>
      <c r="H751" s="228"/>
      <c r="I751" s="228"/>
      <c r="J751" s="235"/>
    </row>
    <row r="752" spans="1:10">
      <c r="A752" s="110"/>
      <c r="B752" s="110"/>
      <c r="C752" s="110"/>
      <c r="D752" s="93"/>
      <c r="E752" s="93"/>
      <c r="F752" s="125"/>
      <c r="G752" s="93"/>
      <c r="H752" s="228"/>
      <c r="I752" s="228"/>
      <c r="J752" s="235"/>
    </row>
    <row r="753" spans="1:10">
      <c r="A753" s="110"/>
      <c r="B753" s="110"/>
      <c r="C753" s="110"/>
      <c r="D753" s="93"/>
      <c r="E753" s="93"/>
      <c r="F753" s="125"/>
      <c r="G753" s="93"/>
      <c r="H753" s="228"/>
      <c r="I753" s="228"/>
      <c r="J753" s="235"/>
    </row>
    <row r="754" spans="1:10">
      <c r="A754" s="110"/>
      <c r="B754" s="110"/>
      <c r="C754" s="110"/>
      <c r="D754" s="93"/>
      <c r="E754" s="93"/>
      <c r="F754" s="125"/>
      <c r="G754" s="93"/>
      <c r="H754" s="228"/>
      <c r="I754" s="228"/>
      <c r="J754" s="235"/>
    </row>
    <row r="755" spans="1:10">
      <c r="A755" s="110"/>
      <c r="B755" s="110"/>
      <c r="C755" s="110"/>
      <c r="D755" s="93"/>
      <c r="E755" s="93"/>
      <c r="F755" s="125"/>
      <c r="G755" s="93"/>
      <c r="H755" s="228"/>
      <c r="I755" s="228"/>
      <c r="J755" s="235"/>
    </row>
    <row r="756" spans="1:10">
      <c r="A756" s="110"/>
      <c r="B756" s="110"/>
      <c r="C756" s="110"/>
      <c r="D756" s="93"/>
      <c r="E756" s="93"/>
      <c r="F756" s="125"/>
      <c r="G756" s="93"/>
      <c r="H756" s="228"/>
      <c r="I756" s="228"/>
      <c r="J756" s="235"/>
    </row>
    <row r="757" spans="1:10">
      <c r="A757" s="110"/>
      <c r="B757" s="110"/>
      <c r="C757" s="110"/>
      <c r="D757" s="93"/>
      <c r="E757" s="93"/>
      <c r="F757" s="125"/>
      <c r="G757" s="93"/>
      <c r="H757" s="228"/>
      <c r="I757" s="228"/>
      <c r="J757" s="235"/>
    </row>
    <row r="758" spans="1:10">
      <c r="A758" s="110"/>
      <c r="B758" s="110"/>
      <c r="C758" s="110"/>
      <c r="D758" s="93"/>
      <c r="E758" s="93"/>
      <c r="F758" s="125"/>
      <c r="G758" s="93"/>
      <c r="H758" s="228"/>
      <c r="I758" s="228"/>
      <c r="J758" s="235"/>
    </row>
    <row r="759" spans="1:10">
      <c r="A759" s="110"/>
      <c r="B759" s="110"/>
      <c r="C759" s="110"/>
      <c r="D759" s="93"/>
      <c r="E759" s="93"/>
      <c r="F759" s="125"/>
      <c r="G759" s="93"/>
      <c r="H759" s="228"/>
      <c r="I759" s="228"/>
      <c r="J759" s="235"/>
    </row>
    <row r="760" spans="1:10">
      <c r="A760" s="110"/>
      <c r="B760" s="110"/>
      <c r="C760" s="110"/>
      <c r="D760" s="93"/>
      <c r="E760" s="93"/>
      <c r="F760" s="125"/>
      <c r="G760" s="93"/>
      <c r="H760" s="228"/>
      <c r="I760" s="228"/>
      <c r="J760" s="235"/>
    </row>
    <row r="761" spans="1:10">
      <c r="A761" s="110"/>
      <c r="B761" s="110"/>
      <c r="C761" s="110"/>
      <c r="D761" s="93"/>
      <c r="E761" s="93"/>
      <c r="F761" s="125"/>
      <c r="G761" s="93"/>
      <c r="H761" s="228"/>
      <c r="I761" s="228"/>
      <c r="J761" s="235"/>
    </row>
    <row r="762" spans="1:10">
      <c r="A762" s="110"/>
      <c r="B762" s="110"/>
      <c r="C762" s="110"/>
      <c r="D762" s="93"/>
      <c r="E762" s="93"/>
      <c r="F762" s="125"/>
      <c r="G762" s="93"/>
      <c r="H762" s="228"/>
      <c r="I762" s="228"/>
      <c r="J762" s="235"/>
    </row>
    <row r="763" spans="1:10">
      <c r="A763" s="110"/>
      <c r="B763" s="110"/>
      <c r="C763" s="110"/>
      <c r="D763" s="93"/>
      <c r="E763" s="93"/>
      <c r="F763" s="125"/>
      <c r="G763" s="93"/>
      <c r="H763" s="228"/>
      <c r="I763" s="228"/>
      <c r="J763" s="235"/>
    </row>
    <row r="764" spans="1:10">
      <c r="A764" s="110"/>
      <c r="B764" s="110"/>
      <c r="C764" s="110"/>
      <c r="D764" s="93"/>
      <c r="E764" s="93"/>
      <c r="F764" s="125"/>
      <c r="G764" s="93"/>
      <c r="H764" s="228"/>
      <c r="I764" s="228"/>
      <c r="J764" s="235"/>
    </row>
    <row r="765" spans="1:10">
      <c r="A765" s="110"/>
      <c r="B765" s="110"/>
      <c r="C765" s="110"/>
      <c r="D765" s="93"/>
      <c r="E765" s="93"/>
      <c r="F765" s="125"/>
      <c r="G765" s="93"/>
      <c r="H765" s="228"/>
      <c r="I765" s="228"/>
      <c r="J765" s="235"/>
    </row>
    <row r="766" spans="1:10">
      <c r="A766" s="110"/>
      <c r="B766" s="110"/>
      <c r="C766" s="110"/>
      <c r="D766" s="93"/>
      <c r="E766" s="93"/>
      <c r="F766" s="125"/>
      <c r="G766" s="93"/>
      <c r="H766" s="228"/>
      <c r="I766" s="228"/>
      <c r="J766" s="235"/>
    </row>
    <row r="767" spans="1:10">
      <c r="A767" s="110"/>
      <c r="B767" s="110"/>
      <c r="C767" s="110"/>
      <c r="D767" s="93"/>
      <c r="E767" s="93"/>
      <c r="F767" s="125"/>
      <c r="G767" s="93"/>
      <c r="H767" s="228"/>
      <c r="I767" s="228"/>
      <c r="J767" s="235"/>
    </row>
    <row r="768" spans="1:10">
      <c r="A768" s="110"/>
      <c r="B768" s="110"/>
      <c r="C768" s="110"/>
      <c r="D768" s="93"/>
      <c r="E768" s="93"/>
      <c r="F768" s="125"/>
      <c r="G768" s="93"/>
      <c r="H768" s="228"/>
      <c r="I768" s="228"/>
      <c r="J768" s="235"/>
    </row>
    <row r="769" spans="1:10">
      <c r="A769" s="110"/>
      <c r="B769" s="110"/>
      <c r="C769" s="110"/>
      <c r="D769" s="93"/>
      <c r="E769" s="93"/>
      <c r="F769" s="125"/>
      <c r="G769" s="93"/>
      <c r="H769" s="228"/>
      <c r="I769" s="228"/>
      <c r="J769" s="235"/>
    </row>
    <row r="770" spans="1:10">
      <c r="A770" s="110"/>
      <c r="B770" s="110"/>
      <c r="C770" s="110"/>
      <c r="D770" s="93"/>
      <c r="E770" s="93"/>
      <c r="F770" s="125"/>
      <c r="G770" s="93"/>
      <c r="H770" s="228"/>
      <c r="I770" s="228"/>
      <c r="J770" s="235"/>
    </row>
    <row r="771" spans="1:10">
      <c r="A771" s="110"/>
      <c r="B771" s="110"/>
      <c r="C771" s="110"/>
      <c r="D771" s="93"/>
      <c r="E771" s="93"/>
      <c r="F771" s="125"/>
      <c r="G771" s="93"/>
      <c r="H771" s="228"/>
      <c r="I771" s="228"/>
      <c r="J771" s="235"/>
    </row>
    <row r="772" spans="1:10">
      <c r="A772" s="110"/>
      <c r="B772" s="110"/>
      <c r="C772" s="110"/>
      <c r="D772" s="93"/>
      <c r="E772" s="93"/>
      <c r="F772" s="125"/>
      <c r="G772" s="93"/>
      <c r="H772" s="228"/>
      <c r="I772" s="228"/>
      <c r="J772" s="235"/>
    </row>
    <row r="773" spans="1:10">
      <c r="A773" s="110"/>
      <c r="B773" s="110"/>
      <c r="C773" s="110"/>
      <c r="D773" s="93"/>
      <c r="E773" s="93"/>
      <c r="F773" s="125"/>
      <c r="G773" s="93"/>
      <c r="H773" s="228"/>
      <c r="I773" s="228"/>
      <c r="J773" s="235"/>
    </row>
    <row r="774" spans="1:10">
      <c r="A774" s="110"/>
      <c r="B774" s="110"/>
      <c r="C774" s="110"/>
      <c r="D774" s="93"/>
      <c r="E774" s="93"/>
      <c r="F774" s="125"/>
      <c r="G774" s="93"/>
      <c r="H774" s="228"/>
      <c r="I774" s="228"/>
      <c r="J774" s="235"/>
    </row>
    <row r="775" spans="1:10">
      <c r="A775" s="110"/>
      <c r="B775" s="110"/>
      <c r="C775" s="110"/>
      <c r="D775" s="93"/>
      <c r="E775" s="93"/>
      <c r="F775" s="125"/>
      <c r="G775" s="93"/>
      <c r="H775" s="228"/>
      <c r="I775" s="228"/>
      <c r="J775" s="235"/>
    </row>
    <row r="776" spans="1:10">
      <c r="A776" s="110"/>
      <c r="B776" s="110"/>
      <c r="C776" s="110"/>
      <c r="D776" s="93"/>
      <c r="E776" s="93"/>
      <c r="F776" s="125"/>
      <c r="G776" s="93"/>
      <c r="H776" s="93"/>
      <c r="I776" s="228"/>
      <c r="J776" s="235"/>
    </row>
    <row r="777" spans="1:10">
      <c r="A777" s="110"/>
      <c r="B777" s="110"/>
      <c r="C777" s="110"/>
      <c r="D777" s="93"/>
      <c r="E777" s="93"/>
      <c r="F777" s="125"/>
      <c r="G777" s="93"/>
      <c r="H777" s="93"/>
      <c r="I777" s="228"/>
      <c r="J777" s="235"/>
    </row>
    <row r="778" spans="1:10">
      <c r="A778" s="110"/>
      <c r="B778" s="110"/>
      <c r="C778" s="110"/>
      <c r="D778" s="93"/>
      <c r="E778" s="93"/>
      <c r="F778" s="125"/>
      <c r="G778" s="93"/>
      <c r="H778" s="93"/>
      <c r="I778" s="228"/>
      <c r="J778" s="235"/>
    </row>
    <row r="779" spans="1:10">
      <c r="A779" s="110"/>
      <c r="B779" s="110"/>
      <c r="C779" s="110"/>
      <c r="D779" s="93"/>
      <c r="E779" s="93"/>
      <c r="F779" s="125"/>
      <c r="G779" s="93"/>
      <c r="H779" s="93"/>
      <c r="I779" s="228"/>
      <c r="J779" s="235"/>
    </row>
    <row r="780" spans="1:10">
      <c r="A780" s="110"/>
      <c r="B780" s="110"/>
      <c r="C780" s="110"/>
      <c r="D780" s="93"/>
      <c r="E780" s="93"/>
      <c r="F780" s="125"/>
      <c r="G780" s="93"/>
      <c r="H780" s="93"/>
      <c r="I780" s="228"/>
      <c r="J780" s="235"/>
    </row>
    <row r="781" spans="1:10">
      <c r="A781" s="110"/>
      <c r="B781" s="110"/>
      <c r="C781" s="110"/>
      <c r="D781" s="93"/>
      <c r="E781" s="93"/>
      <c r="F781" s="125"/>
      <c r="G781" s="93"/>
      <c r="H781" s="93"/>
      <c r="I781" s="228"/>
      <c r="J781" s="235"/>
    </row>
    <row r="782" spans="1:10">
      <c r="A782" s="110"/>
      <c r="B782" s="110"/>
      <c r="C782" s="110"/>
      <c r="D782" s="93"/>
      <c r="E782" s="93"/>
      <c r="F782" s="125"/>
      <c r="G782" s="93"/>
      <c r="H782" s="93"/>
      <c r="I782" s="228"/>
      <c r="J782" s="235"/>
    </row>
    <row r="783" spans="1:10">
      <c r="A783" s="110"/>
      <c r="B783" s="110"/>
      <c r="C783" s="110"/>
      <c r="D783" s="93"/>
      <c r="E783" s="93"/>
      <c r="F783" s="125"/>
      <c r="G783" s="93"/>
      <c r="H783" s="93"/>
      <c r="I783" s="228"/>
      <c r="J783" s="235"/>
    </row>
    <row r="784" spans="1:10">
      <c r="A784" s="110"/>
      <c r="B784" s="110"/>
      <c r="C784" s="110"/>
      <c r="D784" s="93"/>
      <c r="E784" s="93"/>
      <c r="F784" s="125"/>
      <c r="G784" s="93"/>
      <c r="H784" s="93"/>
      <c r="I784" s="228"/>
      <c r="J784" s="235"/>
    </row>
    <row r="785" spans="1:10">
      <c r="A785" s="110"/>
      <c r="B785" s="110"/>
      <c r="C785" s="110"/>
      <c r="D785" s="93"/>
      <c r="E785" s="93"/>
      <c r="F785" s="125"/>
      <c r="G785" s="93"/>
      <c r="H785" s="93"/>
      <c r="I785" s="228"/>
      <c r="J785" s="235"/>
    </row>
    <row r="786" spans="1:10">
      <c r="A786" s="110"/>
      <c r="B786" s="110"/>
      <c r="C786" s="110"/>
      <c r="D786" s="93"/>
      <c r="E786" s="93"/>
      <c r="F786" s="125"/>
      <c r="G786" s="93"/>
      <c r="H786" s="93"/>
      <c r="I786" s="228"/>
      <c r="J786" s="235"/>
    </row>
    <row r="787" spans="1:10">
      <c r="A787" s="110"/>
      <c r="B787" s="110"/>
      <c r="C787" s="110"/>
      <c r="D787" s="93"/>
      <c r="E787" s="93"/>
      <c r="F787" s="125"/>
      <c r="G787" s="93"/>
      <c r="H787" s="93"/>
      <c r="I787" s="228"/>
      <c r="J787" s="235"/>
    </row>
    <row r="788" spans="1:10">
      <c r="A788" s="110"/>
      <c r="B788" s="110"/>
      <c r="C788" s="110"/>
      <c r="D788" s="93"/>
      <c r="E788" s="93"/>
      <c r="F788" s="125"/>
      <c r="G788" s="93"/>
      <c r="H788" s="93"/>
      <c r="I788" s="228"/>
      <c r="J788" s="235"/>
    </row>
    <row r="789" spans="1:10">
      <c r="A789" s="110"/>
      <c r="B789" s="110"/>
      <c r="C789" s="110"/>
      <c r="D789" s="93"/>
      <c r="E789" s="93"/>
      <c r="F789" s="125"/>
      <c r="G789" s="93"/>
      <c r="H789" s="93"/>
      <c r="I789" s="228"/>
      <c r="J789" s="235"/>
    </row>
    <row r="790" spans="1:10">
      <c r="A790" s="110"/>
      <c r="B790" s="110"/>
      <c r="C790" s="110"/>
      <c r="D790" s="93"/>
      <c r="E790" s="93"/>
      <c r="F790" s="125"/>
      <c r="G790" s="93"/>
      <c r="H790" s="93"/>
      <c r="I790" s="228"/>
      <c r="J790" s="235"/>
    </row>
    <row r="791" spans="1:10">
      <c r="A791" s="110"/>
      <c r="B791" s="110"/>
      <c r="C791" s="110"/>
      <c r="D791" s="93"/>
      <c r="E791" s="93"/>
      <c r="F791" s="125"/>
      <c r="G791" s="93"/>
      <c r="H791" s="93"/>
      <c r="I791" s="228"/>
      <c r="J791" s="235"/>
    </row>
    <row r="792" spans="1:10">
      <c r="A792" s="110"/>
      <c r="B792" s="110"/>
      <c r="C792" s="110"/>
      <c r="D792" s="93"/>
      <c r="E792" s="93"/>
      <c r="F792" s="125"/>
      <c r="G792" s="93"/>
      <c r="H792" s="93"/>
      <c r="I792" s="228"/>
      <c r="J792" s="235"/>
    </row>
    <row r="793" spans="1:10">
      <c r="A793" s="110"/>
      <c r="B793" s="110"/>
      <c r="C793" s="110"/>
      <c r="D793" s="93"/>
      <c r="E793" s="93"/>
      <c r="F793" s="125"/>
      <c r="G793" s="93"/>
      <c r="H793" s="93"/>
      <c r="I793" s="228"/>
      <c r="J793" s="235"/>
    </row>
    <row r="794" spans="1:10">
      <c r="A794" s="110"/>
      <c r="B794" s="110"/>
      <c r="C794" s="110"/>
      <c r="D794" s="93"/>
      <c r="E794" s="93"/>
      <c r="F794" s="125"/>
      <c r="G794" s="93"/>
      <c r="H794" s="93"/>
      <c r="I794" s="228"/>
      <c r="J794" s="235"/>
    </row>
    <row r="795" spans="1:10">
      <c r="A795" s="110"/>
      <c r="B795" s="110"/>
      <c r="C795" s="110"/>
      <c r="D795" s="93"/>
      <c r="E795" s="93"/>
      <c r="F795" s="125"/>
      <c r="G795" s="93"/>
      <c r="H795" s="93"/>
      <c r="I795" s="228"/>
      <c r="J795" s="235"/>
    </row>
    <row r="796" spans="1:10">
      <c r="A796" s="110"/>
      <c r="B796" s="110"/>
      <c r="C796" s="110"/>
      <c r="D796" s="93"/>
      <c r="E796" s="93"/>
      <c r="F796" s="125"/>
      <c r="G796" s="93"/>
      <c r="H796" s="93"/>
      <c r="I796" s="228"/>
      <c r="J796" s="235"/>
    </row>
    <row r="797" spans="1:10">
      <c r="A797" s="110"/>
      <c r="B797" s="110"/>
      <c r="C797" s="110"/>
      <c r="D797" s="93"/>
      <c r="E797" s="93"/>
      <c r="F797" s="125"/>
      <c r="G797" s="93"/>
      <c r="H797" s="93"/>
      <c r="I797" s="228"/>
      <c r="J797" s="235"/>
    </row>
    <row r="798" spans="1:10">
      <c r="A798" s="110"/>
      <c r="B798" s="110"/>
      <c r="C798" s="110"/>
      <c r="D798" s="93"/>
      <c r="E798" s="93"/>
      <c r="F798" s="125"/>
      <c r="G798" s="93"/>
      <c r="H798" s="93"/>
      <c r="I798" s="228"/>
      <c r="J798" s="235"/>
    </row>
    <row r="799" spans="1:10">
      <c r="A799" s="110"/>
      <c r="B799" s="110"/>
      <c r="C799" s="110"/>
      <c r="D799" s="93"/>
      <c r="E799" s="93"/>
      <c r="F799" s="125"/>
      <c r="G799" s="93"/>
      <c r="H799" s="93"/>
      <c r="I799" s="228"/>
      <c r="J799" s="235"/>
    </row>
    <row r="800" spans="1:10">
      <c r="A800" s="110"/>
      <c r="B800" s="110"/>
      <c r="C800" s="110"/>
      <c r="D800" s="93"/>
      <c r="E800" s="93"/>
      <c r="F800" s="125"/>
      <c r="G800" s="93"/>
      <c r="H800" s="93"/>
      <c r="I800" s="228"/>
      <c r="J800" s="235"/>
    </row>
    <row r="801" spans="1:10">
      <c r="A801" s="110"/>
      <c r="B801" s="110"/>
      <c r="C801" s="110"/>
      <c r="D801" s="93"/>
      <c r="E801" s="93"/>
      <c r="F801" s="125"/>
      <c r="G801" s="93"/>
      <c r="H801" s="93"/>
      <c r="I801" s="228"/>
      <c r="J801" s="235"/>
    </row>
    <row r="802" spans="1:10">
      <c r="A802" s="110"/>
      <c r="B802" s="110"/>
      <c r="C802" s="110"/>
      <c r="D802" s="93"/>
      <c r="E802" s="93"/>
      <c r="F802" s="125"/>
      <c r="G802" s="93"/>
      <c r="H802" s="93"/>
      <c r="I802" s="228"/>
      <c r="J802" s="235"/>
    </row>
    <row r="803" spans="1:10">
      <c r="A803" s="110"/>
      <c r="B803" s="110"/>
      <c r="C803" s="110"/>
      <c r="D803" s="93"/>
      <c r="E803" s="93"/>
      <c r="F803" s="125"/>
      <c r="G803" s="93"/>
      <c r="H803" s="93"/>
      <c r="I803" s="228"/>
      <c r="J803" s="235"/>
    </row>
    <row r="804" spans="1:10">
      <c r="A804" s="110"/>
      <c r="B804" s="110"/>
      <c r="C804" s="110"/>
      <c r="D804" s="93"/>
      <c r="E804" s="93"/>
      <c r="F804" s="125"/>
      <c r="G804" s="93"/>
      <c r="H804" s="93"/>
      <c r="I804" s="228"/>
      <c r="J804" s="235"/>
    </row>
    <row r="805" spans="1:10">
      <c r="A805" s="110"/>
      <c r="B805" s="110"/>
      <c r="C805" s="110"/>
      <c r="D805" s="93"/>
      <c r="E805" s="93"/>
      <c r="F805" s="125"/>
      <c r="G805" s="93"/>
      <c r="H805" s="93"/>
      <c r="I805" s="228"/>
      <c r="J805" s="235"/>
    </row>
    <row r="806" spans="1:10">
      <c r="A806" s="110"/>
      <c r="B806" s="110"/>
      <c r="C806" s="110"/>
      <c r="D806" s="93"/>
      <c r="E806" s="93"/>
      <c r="F806" s="125"/>
      <c r="G806" s="93"/>
      <c r="H806" s="93"/>
      <c r="I806" s="228"/>
      <c r="J806" s="235"/>
    </row>
    <row r="807" spans="1:10">
      <c r="A807" s="110"/>
      <c r="B807" s="110"/>
      <c r="C807" s="110"/>
      <c r="D807" s="93"/>
      <c r="E807" s="93"/>
      <c r="F807" s="125"/>
      <c r="G807" s="93"/>
      <c r="H807" s="93"/>
      <c r="I807" s="228"/>
      <c r="J807" s="235"/>
    </row>
    <row r="808" spans="1:10">
      <c r="A808" s="110"/>
      <c r="B808" s="110"/>
      <c r="C808" s="110"/>
      <c r="D808" s="93"/>
      <c r="E808" s="93"/>
      <c r="F808" s="125"/>
      <c r="G808" s="93"/>
      <c r="H808" s="93"/>
      <c r="I808" s="228"/>
      <c r="J808" s="235"/>
    </row>
    <row r="809" spans="1:10">
      <c r="A809" s="110"/>
      <c r="B809" s="110"/>
      <c r="C809" s="110"/>
      <c r="D809" s="93"/>
      <c r="E809" s="93"/>
      <c r="F809" s="125"/>
      <c r="G809" s="93"/>
      <c r="H809" s="93"/>
      <c r="I809" s="228"/>
      <c r="J809" s="235"/>
    </row>
    <row r="810" spans="1:10">
      <c r="A810" s="110"/>
      <c r="B810" s="110"/>
      <c r="C810" s="110"/>
      <c r="D810" s="93"/>
      <c r="E810" s="93"/>
      <c r="F810" s="125"/>
      <c r="G810" s="93"/>
      <c r="H810" s="93"/>
      <c r="I810" s="228"/>
      <c r="J810" s="235"/>
    </row>
    <row r="811" spans="1:10">
      <c r="A811" s="110"/>
      <c r="B811" s="110"/>
      <c r="C811" s="110"/>
      <c r="D811" s="93"/>
      <c r="E811" s="93"/>
      <c r="F811" s="125"/>
      <c r="G811" s="93"/>
      <c r="H811" s="93"/>
      <c r="I811" s="228"/>
      <c r="J811" s="235"/>
    </row>
    <row r="812" spans="1:10">
      <c r="A812" s="110"/>
      <c r="B812" s="110"/>
      <c r="C812" s="110"/>
      <c r="D812" s="93"/>
      <c r="E812" s="93"/>
      <c r="F812" s="125"/>
      <c r="G812" s="93"/>
      <c r="H812" s="93"/>
      <c r="I812" s="228"/>
      <c r="J812" s="235"/>
    </row>
    <row r="813" spans="1:10">
      <c r="A813" s="110"/>
      <c r="B813" s="110"/>
      <c r="C813" s="110"/>
      <c r="D813" s="93"/>
      <c r="E813" s="93"/>
      <c r="F813" s="125"/>
      <c r="G813" s="93"/>
      <c r="H813" s="93"/>
      <c r="I813" s="228"/>
      <c r="J813" s="235"/>
    </row>
    <row r="814" spans="1:10">
      <c r="A814" s="110"/>
      <c r="B814" s="110"/>
      <c r="C814" s="110"/>
      <c r="D814" s="93"/>
      <c r="E814" s="93"/>
      <c r="F814" s="125"/>
      <c r="G814" s="93"/>
      <c r="H814" s="93"/>
      <c r="I814" s="228"/>
      <c r="J814" s="235"/>
    </row>
    <row r="815" spans="1:10">
      <c r="A815" s="110"/>
      <c r="B815" s="110"/>
      <c r="C815" s="110"/>
      <c r="D815" s="93"/>
      <c r="E815" s="93"/>
      <c r="F815" s="125"/>
      <c r="G815" s="93"/>
      <c r="H815" s="93"/>
      <c r="I815" s="228"/>
      <c r="J815" s="235"/>
    </row>
    <row r="816" spans="1:10">
      <c r="A816" s="110"/>
      <c r="B816" s="110"/>
      <c r="C816" s="110"/>
      <c r="D816" s="93"/>
      <c r="E816" s="93"/>
      <c r="F816" s="125"/>
      <c r="G816" s="93"/>
      <c r="H816" s="93"/>
      <c r="I816" s="228"/>
      <c r="J816" s="235"/>
    </row>
    <row r="817" spans="1:10">
      <c r="A817" s="110"/>
      <c r="B817" s="110"/>
      <c r="C817" s="110"/>
      <c r="D817" s="93"/>
      <c r="E817" s="93"/>
      <c r="F817" s="125"/>
      <c r="G817" s="93"/>
      <c r="H817" s="93"/>
      <c r="I817" s="228"/>
      <c r="J817" s="235"/>
    </row>
    <row r="818" spans="1:10">
      <c r="A818" s="110"/>
      <c r="B818" s="110"/>
      <c r="C818" s="110"/>
      <c r="D818" s="93"/>
      <c r="E818" s="93"/>
      <c r="F818" s="125"/>
      <c r="G818" s="93"/>
      <c r="H818" s="93"/>
      <c r="I818" s="228"/>
      <c r="J818" s="235"/>
    </row>
    <row r="819" spans="1:10">
      <c r="A819" s="110"/>
      <c r="B819" s="110"/>
      <c r="C819" s="110"/>
      <c r="D819" s="93"/>
      <c r="E819" s="93"/>
      <c r="F819" s="125"/>
      <c r="G819" s="93"/>
      <c r="H819" s="93"/>
      <c r="I819" s="228"/>
      <c r="J819" s="235"/>
    </row>
    <row r="820" spans="1:10">
      <c r="A820" s="110"/>
      <c r="B820" s="110"/>
      <c r="C820" s="110"/>
      <c r="D820" s="93"/>
      <c r="E820" s="93"/>
      <c r="F820" s="125"/>
      <c r="G820" s="93"/>
      <c r="H820" s="93"/>
      <c r="I820" s="228"/>
      <c r="J820" s="235"/>
    </row>
    <row r="821" spans="1:10">
      <c r="A821" s="110"/>
      <c r="B821" s="110"/>
      <c r="C821" s="110"/>
      <c r="D821" s="93"/>
      <c r="E821" s="93"/>
      <c r="F821" s="125"/>
      <c r="G821" s="93"/>
      <c r="H821" s="93"/>
      <c r="I821" s="228"/>
      <c r="J821" s="235"/>
    </row>
    <row r="822" spans="1:10">
      <c r="A822" s="110"/>
      <c r="B822" s="110"/>
      <c r="C822" s="110"/>
      <c r="D822" s="93"/>
      <c r="E822" s="93"/>
      <c r="F822" s="125"/>
      <c r="G822" s="93"/>
      <c r="H822" s="93"/>
      <c r="I822" s="228"/>
      <c r="J822" s="235"/>
    </row>
    <row r="823" spans="1:10">
      <c r="A823" s="110"/>
      <c r="B823" s="110"/>
      <c r="C823" s="110"/>
      <c r="D823" s="93"/>
      <c r="E823" s="93"/>
      <c r="F823" s="125"/>
      <c r="G823" s="93"/>
      <c r="H823" s="93"/>
      <c r="I823" s="228"/>
      <c r="J823" s="235"/>
    </row>
    <row r="824" spans="1:10">
      <c r="A824" s="110"/>
      <c r="B824" s="110"/>
      <c r="C824" s="110"/>
      <c r="D824" s="93"/>
      <c r="E824" s="93"/>
      <c r="F824" s="125"/>
      <c r="G824" s="93"/>
      <c r="H824" s="93"/>
      <c r="I824" s="228"/>
      <c r="J824" s="235"/>
    </row>
    <row r="825" spans="1:10">
      <c r="A825" s="110"/>
      <c r="B825" s="110"/>
      <c r="C825" s="110"/>
      <c r="D825" s="93"/>
      <c r="E825" s="93"/>
      <c r="F825" s="125"/>
      <c r="G825" s="93"/>
      <c r="H825" s="93"/>
      <c r="I825" s="228"/>
      <c r="J825" s="235"/>
    </row>
    <row r="826" spans="1:10">
      <c r="A826" s="110"/>
      <c r="B826" s="110"/>
      <c r="C826" s="110"/>
      <c r="D826" s="93"/>
      <c r="E826" s="93"/>
      <c r="F826" s="125"/>
      <c r="G826" s="93"/>
      <c r="H826" s="93"/>
      <c r="I826" s="228"/>
      <c r="J826" s="235"/>
    </row>
    <row r="827" spans="1:10">
      <c r="A827" s="110"/>
      <c r="B827" s="110"/>
      <c r="C827" s="110"/>
      <c r="D827" s="93"/>
      <c r="E827" s="93"/>
      <c r="F827" s="125"/>
      <c r="G827" s="93"/>
      <c r="H827" s="93"/>
      <c r="I827" s="228"/>
      <c r="J827" s="235"/>
    </row>
    <row r="828" spans="1:10">
      <c r="A828" s="110"/>
      <c r="B828" s="110"/>
      <c r="C828" s="110"/>
      <c r="D828" s="93"/>
      <c r="E828" s="93"/>
      <c r="F828" s="125"/>
      <c r="G828" s="93"/>
      <c r="H828" s="93"/>
      <c r="I828" s="228"/>
      <c r="J828" s="235"/>
    </row>
    <row r="829" spans="1:10">
      <c r="A829" s="110"/>
      <c r="B829" s="110"/>
      <c r="C829" s="110"/>
      <c r="D829" s="93"/>
      <c r="E829" s="93"/>
      <c r="F829" s="125"/>
      <c r="G829" s="93"/>
      <c r="H829" s="93"/>
      <c r="I829" s="228"/>
      <c r="J829" s="235"/>
    </row>
    <row r="830" spans="1:10">
      <c r="A830" s="110"/>
      <c r="B830" s="110"/>
      <c r="C830" s="110"/>
      <c r="D830" s="93"/>
      <c r="E830" s="93"/>
      <c r="F830" s="125"/>
      <c r="G830" s="93"/>
      <c r="H830" s="93"/>
      <c r="I830" s="228"/>
      <c r="J830" s="235"/>
    </row>
    <row r="831" spans="1:10">
      <c r="A831" s="110"/>
      <c r="B831" s="110"/>
      <c r="C831" s="110"/>
      <c r="D831" s="93"/>
      <c r="E831" s="93"/>
      <c r="F831" s="125"/>
      <c r="G831" s="93"/>
      <c r="H831" s="93"/>
      <c r="I831" s="228"/>
      <c r="J831" s="235"/>
    </row>
    <row r="832" spans="1:10">
      <c r="A832" s="110"/>
      <c r="B832" s="110"/>
      <c r="C832" s="110"/>
      <c r="D832" s="93"/>
      <c r="E832" s="93"/>
      <c r="F832" s="125"/>
      <c r="G832" s="93"/>
      <c r="H832" s="93"/>
      <c r="I832" s="228"/>
      <c r="J832" s="235"/>
    </row>
    <row r="833" spans="1:10">
      <c r="A833" s="110"/>
      <c r="B833" s="110"/>
      <c r="C833" s="110"/>
      <c r="D833" s="93"/>
      <c r="E833" s="93"/>
      <c r="F833" s="125"/>
      <c r="G833" s="93"/>
      <c r="H833" s="93"/>
      <c r="I833" s="228"/>
      <c r="J833" s="235"/>
    </row>
    <row r="834" spans="1:10">
      <c r="A834" s="110"/>
      <c r="B834" s="110"/>
      <c r="C834" s="110"/>
      <c r="D834" s="93"/>
      <c r="E834" s="93"/>
      <c r="F834" s="125"/>
      <c r="G834" s="93"/>
      <c r="H834" s="93"/>
      <c r="I834" s="228"/>
      <c r="J834" s="235"/>
    </row>
    <row r="835" spans="1:10">
      <c r="A835" s="110"/>
      <c r="B835" s="110"/>
      <c r="C835" s="110"/>
      <c r="D835" s="93"/>
      <c r="E835" s="93"/>
      <c r="F835" s="125"/>
      <c r="G835" s="93"/>
      <c r="H835" s="93"/>
      <c r="I835" s="228"/>
      <c r="J835" s="235"/>
    </row>
    <row r="836" spans="1:10">
      <c r="A836" s="110"/>
      <c r="B836" s="110"/>
      <c r="C836" s="110"/>
      <c r="D836" s="93"/>
      <c r="E836" s="93"/>
      <c r="F836" s="125"/>
      <c r="G836" s="93"/>
      <c r="H836" s="93"/>
      <c r="I836" s="228"/>
      <c r="J836" s="235"/>
    </row>
    <row r="837" spans="1:10">
      <c r="A837" s="110"/>
      <c r="B837" s="110"/>
      <c r="C837" s="110"/>
      <c r="D837" s="93"/>
      <c r="E837" s="93"/>
      <c r="F837" s="125"/>
      <c r="G837" s="93"/>
      <c r="H837" s="93"/>
      <c r="I837" s="228"/>
      <c r="J837" s="235"/>
    </row>
    <row r="838" spans="1:10">
      <c r="A838" s="110"/>
      <c r="B838" s="110"/>
      <c r="C838" s="110"/>
      <c r="D838" s="93"/>
      <c r="E838" s="93"/>
      <c r="F838" s="125"/>
      <c r="G838" s="93"/>
      <c r="H838" s="93"/>
      <c r="I838" s="228"/>
      <c r="J838" s="235"/>
    </row>
    <row r="839" spans="1:10">
      <c r="A839" s="110"/>
      <c r="B839" s="110"/>
      <c r="C839" s="110"/>
      <c r="D839" s="93"/>
      <c r="E839" s="93"/>
      <c r="F839" s="125"/>
      <c r="G839" s="93"/>
      <c r="H839" s="93"/>
      <c r="I839" s="228"/>
      <c r="J839" s="235"/>
    </row>
    <row r="840" spans="1:10">
      <c r="A840" s="110"/>
      <c r="B840" s="110"/>
      <c r="C840" s="110"/>
      <c r="D840" s="93"/>
      <c r="E840" s="93"/>
      <c r="F840" s="125"/>
      <c r="G840" s="93"/>
      <c r="H840" s="93"/>
      <c r="I840" s="228"/>
      <c r="J840" s="235"/>
    </row>
    <row r="841" spans="1:10">
      <c r="A841" s="110"/>
      <c r="B841" s="110"/>
      <c r="C841" s="110"/>
      <c r="D841" s="93"/>
      <c r="E841" s="93"/>
      <c r="F841" s="125"/>
      <c r="G841" s="93"/>
      <c r="H841" s="93"/>
      <c r="I841" s="228"/>
      <c r="J841" s="235"/>
    </row>
    <row r="842" spans="1:10">
      <c r="A842" s="110"/>
      <c r="B842" s="110"/>
      <c r="C842" s="110"/>
      <c r="D842" s="93"/>
      <c r="E842" s="93"/>
      <c r="F842" s="125"/>
      <c r="G842" s="93"/>
      <c r="H842" s="93"/>
      <c r="I842" s="228"/>
      <c r="J842" s="235"/>
    </row>
    <row r="843" spans="1:10">
      <c r="A843" s="110"/>
      <c r="B843" s="110"/>
      <c r="C843" s="110"/>
      <c r="D843" s="93"/>
      <c r="E843" s="93"/>
      <c r="F843" s="125"/>
      <c r="G843" s="93"/>
      <c r="H843" s="93"/>
      <c r="I843" s="228"/>
      <c r="J843" s="235"/>
    </row>
    <row r="844" spans="1:10">
      <c r="A844" s="110"/>
      <c r="B844" s="110"/>
      <c r="C844" s="110"/>
      <c r="D844" s="93"/>
      <c r="E844" s="93"/>
      <c r="F844" s="125"/>
      <c r="G844" s="93"/>
      <c r="H844" s="93"/>
      <c r="I844" s="228"/>
      <c r="J844" s="235"/>
    </row>
    <row r="845" spans="1:10">
      <c r="A845" s="110"/>
      <c r="B845" s="110"/>
      <c r="C845" s="110"/>
      <c r="D845" s="93"/>
      <c r="E845" s="93"/>
      <c r="F845" s="125"/>
      <c r="G845" s="93"/>
      <c r="H845" s="93"/>
      <c r="I845" s="228"/>
      <c r="J845" s="235"/>
    </row>
    <row r="846" spans="1:10">
      <c r="A846" s="110"/>
      <c r="B846" s="110"/>
      <c r="C846" s="110"/>
      <c r="D846" s="93"/>
      <c r="E846" s="93"/>
      <c r="F846" s="125"/>
      <c r="G846" s="93"/>
      <c r="H846" s="93"/>
      <c r="I846" s="228"/>
      <c r="J846" s="235"/>
    </row>
    <row r="847" spans="1:10">
      <c r="A847" s="110"/>
      <c r="B847" s="110"/>
      <c r="C847" s="110"/>
      <c r="D847" s="93"/>
      <c r="E847" s="93"/>
      <c r="F847" s="125"/>
      <c r="G847" s="93"/>
      <c r="H847" s="93"/>
      <c r="I847" s="228"/>
      <c r="J847" s="235"/>
    </row>
    <row r="848" spans="1:10">
      <c r="A848" s="110"/>
      <c r="B848" s="110"/>
      <c r="C848" s="110"/>
      <c r="D848" s="93"/>
      <c r="E848" s="93"/>
      <c r="F848" s="125"/>
      <c r="G848" s="93"/>
      <c r="H848" s="93"/>
      <c r="I848" s="228"/>
      <c r="J848" s="235"/>
    </row>
    <row r="849" spans="1:10">
      <c r="A849" s="110"/>
      <c r="B849" s="110"/>
      <c r="C849" s="110"/>
      <c r="D849" s="93"/>
      <c r="E849" s="93"/>
      <c r="F849" s="125"/>
      <c r="G849" s="93"/>
      <c r="H849" s="93"/>
      <c r="I849" s="228"/>
      <c r="J849" s="235"/>
    </row>
    <row r="850" spans="1:10">
      <c r="A850" s="110"/>
      <c r="B850" s="110"/>
      <c r="C850" s="110"/>
      <c r="D850" s="93"/>
      <c r="E850" s="93"/>
      <c r="F850" s="125"/>
      <c r="G850" s="93"/>
      <c r="H850" s="93"/>
      <c r="I850" s="228"/>
      <c r="J850" s="235"/>
    </row>
    <row r="851" spans="1:10">
      <c r="A851" s="110"/>
      <c r="B851" s="110"/>
      <c r="C851" s="110"/>
      <c r="D851" s="93"/>
      <c r="E851" s="93"/>
      <c r="F851" s="125"/>
      <c r="G851" s="93"/>
      <c r="H851" s="93"/>
      <c r="I851" s="228"/>
      <c r="J851" s="235"/>
    </row>
    <row r="852" spans="1:10">
      <c r="A852" s="110"/>
      <c r="B852" s="110"/>
      <c r="C852" s="110"/>
      <c r="D852" s="93"/>
      <c r="E852" s="93"/>
      <c r="F852" s="125"/>
      <c r="G852" s="93"/>
      <c r="H852" s="93"/>
      <c r="I852" s="228"/>
      <c r="J852" s="235"/>
    </row>
    <row r="853" spans="1:10">
      <c r="A853" s="110"/>
      <c r="B853" s="110"/>
      <c r="C853" s="110"/>
      <c r="D853" s="93"/>
      <c r="E853" s="93"/>
      <c r="F853" s="125"/>
      <c r="G853" s="93"/>
      <c r="H853" s="93"/>
      <c r="I853" s="228"/>
      <c r="J853" s="235"/>
    </row>
    <row r="854" spans="1:10">
      <c r="A854" s="110"/>
      <c r="B854" s="110"/>
      <c r="C854" s="110"/>
      <c r="D854" s="93"/>
      <c r="E854" s="93"/>
      <c r="F854" s="125"/>
      <c r="G854" s="93"/>
      <c r="H854" s="93"/>
      <c r="I854" s="228"/>
      <c r="J854" s="235"/>
    </row>
    <row r="855" spans="1:10">
      <c r="A855" s="110"/>
      <c r="B855" s="110"/>
      <c r="C855" s="110"/>
      <c r="D855" s="93"/>
      <c r="E855" s="93"/>
      <c r="F855" s="125"/>
      <c r="G855" s="93"/>
      <c r="H855" s="93"/>
      <c r="I855" s="228"/>
      <c r="J855" s="235"/>
    </row>
    <row r="856" spans="1:10">
      <c r="A856" s="110"/>
      <c r="B856" s="110"/>
      <c r="C856" s="110"/>
      <c r="D856" s="93"/>
      <c r="E856" s="93"/>
      <c r="F856" s="125"/>
      <c r="G856" s="93"/>
      <c r="H856" s="93"/>
      <c r="I856" s="228"/>
      <c r="J856" s="235"/>
    </row>
    <row r="857" spans="1:10">
      <c r="A857" s="110"/>
      <c r="B857" s="110"/>
      <c r="C857" s="110"/>
      <c r="D857" s="93"/>
      <c r="E857" s="93"/>
      <c r="F857" s="125"/>
      <c r="G857" s="93"/>
      <c r="H857" s="93"/>
      <c r="I857" s="228"/>
      <c r="J857" s="235"/>
    </row>
    <row r="858" spans="1:10">
      <c r="A858" s="110"/>
      <c r="B858" s="110"/>
      <c r="C858" s="110"/>
      <c r="D858" s="93"/>
      <c r="E858" s="93"/>
      <c r="F858" s="125"/>
      <c r="G858" s="93"/>
      <c r="H858" s="93"/>
      <c r="I858" s="228"/>
      <c r="J858" s="235"/>
    </row>
    <row r="859" spans="1:10">
      <c r="A859" s="110"/>
      <c r="B859" s="110"/>
      <c r="C859" s="110"/>
      <c r="D859" s="93"/>
      <c r="E859" s="93"/>
      <c r="F859" s="125"/>
      <c r="G859" s="93"/>
      <c r="H859" s="93"/>
      <c r="I859" s="228"/>
      <c r="J859" s="235"/>
    </row>
    <row r="860" spans="1:10">
      <c r="A860" s="110"/>
      <c r="B860" s="110"/>
      <c r="C860" s="110"/>
      <c r="D860" s="93"/>
      <c r="E860" s="93"/>
      <c r="F860" s="125"/>
      <c r="G860" s="93"/>
      <c r="H860" s="93"/>
      <c r="I860" s="228"/>
      <c r="J860" s="235"/>
    </row>
    <row r="861" spans="1:10">
      <c r="A861" s="110"/>
      <c r="B861" s="110"/>
      <c r="C861" s="110"/>
      <c r="D861" s="93"/>
      <c r="E861" s="93"/>
      <c r="F861" s="125"/>
      <c r="G861" s="93"/>
      <c r="H861" s="93"/>
      <c r="I861" s="228"/>
      <c r="J861" s="235"/>
    </row>
    <row r="862" spans="1:10">
      <c r="A862" s="110"/>
      <c r="B862" s="110"/>
      <c r="C862" s="110"/>
      <c r="D862" s="93"/>
      <c r="E862" s="93"/>
      <c r="F862" s="125"/>
      <c r="G862" s="93"/>
      <c r="H862" s="93"/>
      <c r="I862" s="228"/>
      <c r="J862" s="235"/>
    </row>
    <row r="863" spans="1:10">
      <c r="A863" s="110"/>
      <c r="B863" s="110"/>
      <c r="C863" s="110"/>
      <c r="D863" s="93"/>
      <c r="E863" s="93"/>
      <c r="F863" s="125"/>
      <c r="G863" s="93"/>
      <c r="H863" s="93"/>
      <c r="I863" s="228"/>
      <c r="J863" s="235"/>
    </row>
    <row r="864" spans="1:10">
      <c r="A864" s="110"/>
      <c r="B864" s="110"/>
      <c r="C864" s="110"/>
      <c r="D864" s="93"/>
      <c r="E864" s="93"/>
      <c r="F864" s="125"/>
      <c r="G864" s="93"/>
      <c r="H864" s="93"/>
      <c r="I864" s="228"/>
      <c r="J864" s="235"/>
    </row>
    <row r="865" spans="1:10">
      <c r="A865" s="110"/>
      <c r="B865" s="110"/>
      <c r="C865" s="110"/>
      <c r="D865" s="93"/>
      <c r="E865" s="93"/>
      <c r="F865" s="125"/>
      <c r="G865" s="93"/>
      <c r="H865" s="93"/>
      <c r="I865" s="228"/>
      <c r="J865" s="235"/>
    </row>
    <row r="866" spans="1:10">
      <c r="A866" s="110"/>
      <c r="B866" s="110"/>
      <c r="C866" s="110"/>
      <c r="D866" s="93"/>
      <c r="E866" s="93"/>
      <c r="F866" s="125"/>
      <c r="G866" s="93"/>
      <c r="H866" s="93"/>
      <c r="I866" s="228"/>
      <c r="J866" s="235"/>
    </row>
    <row r="867" spans="1:10">
      <c r="A867" s="110"/>
      <c r="B867" s="110"/>
      <c r="C867" s="110"/>
      <c r="D867" s="93"/>
      <c r="E867" s="93"/>
      <c r="F867" s="125"/>
      <c r="G867" s="93"/>
      <c r="H867" s="93"/>
      <c r="I867" s="228"/>
      <c r="J867" s="235"/>
    </row>
    <row r="868" spans="1:10">
      <c r="A868" s="110"/>
      <c r="B868" s="110"/>
      <c r="C868" s="110"/>
      <c r="D868" s="93"/>
      <c r="E868" s="93"/>
      <c r="F868" s="125"/>
      <c r="G868" s="93"/>
      <c r="H868" s="93"/>
      <c r="I868" s="228"/>
      <c r="J868" s="235"/>
    </row>
    <row r="869" spans="1:10">
      <c r="A869" s="110"/>
      <c r="B869" s="110"/>
      <c r="C869" s="110"/>
      <c r="D869" s="93"/>
      <c r="E869" s="93"/>
      <c r="F869" s="125"/>
      <c r="G869" s="93"/>
      <c r="H869" s="93"/>
      <c r="I869" s="228"/>
      <c r="J869" s="235"/>
    </row>
    <row r="870" spans="1:10">
      <c r="A870" s="110"/>
      <c r="B870" s="110"/>
      <c r="C870" s="110"/>
      <c r="D870" s="93"/>
      <c r="E870" s="93"/>
      <c r="F870" s="125"/>
      <c r="G870" s="93"/>
      <c r="H870" s="93"/>
      <c r="I870" s="228"/>
      <c r="J870" s="235"/>
    </row>
    <row r="871" spans="1:10">
      <c r="A871" s="110"/>
      <c r="B871" s="110"/>
      <c r="C871" s="110"/>
      <c r="D871" s="93"/>
      <c r="E871" s="93"/>
      <c r="F871" s="125"/>
      <c r="G871" s="93"/>
      <c r="H871" s="93"/>
      <c r="I871" s="228"/>
      <c r="J871" s="235"/>
    </row>
    <row r="872" spans="1:10">
      <c r="A872" s="110"/>
      <c r="B872" s="110"/>
      <c r="C872" s="110"/>
      <c r="D872" s="93"/>
      <c r="E872" s="93"/>
      <c r="F872" s="125"/>
      <c r="G872" s="93"/>
      <c r="H872" s="93"/>
      <c r="I872" s="228"/>
      <c r="J872" s="235"/>
    </row>
    <row r="873" spans="1:10">
      <c r="A873" s="110"/>
      <c r="B873" s="110"/>
      <c r="C873" s="110"/>
      <c r="D873" s="93"/>
      <c r="E873" s="93"/>
      <c r="F873" s="125"/>
      <c r="G873" s="93"/>
      <c r="H873" s="93"/>
      <c r="I873" s="228"/>
      <c r="J873" s="235"/>
    </row>
    <row r="874" spans="1:10">
      <c r="A874" s="110"/>
      <c r="B874" s="110"/>
      <c r="C874" s="110"/>
      <c r="D874" s="93"/>
      <c r="E874" s="93"/>
      <c r="F874" s="125"/>
      <c r="G874" s="93"/>
      <c r="H874" s="93"/>
      <c r="I874" s="228"/>
      <c r="J874" s="235"/>
    </row>
    <row r="875" spans="1:10">
      <c r="A875" s="110"/>
      <c r="B875" s="110"/>
      <c r="C875" s="110"/>
      <c r="D875" s="93"/>
      <c r="E875" s="93"/>
      <c r="F875" s="125"/>
      <c r="G875" s="93"/>
      <c r="H875" s="93"/>
      <c r="I875" s="228"/>
      <c r="J875" s="235"/>
    </row>
    <row r="876" spans="1:10">
      <c r="A876" s="110"/>
      <c r="B876" s="110"/>
      <c r="C876" s="110"/>
      <c r="D876" s="93"/>
      <c r="E876" s="93"/>
      <c r="F876" s="125"/>
      <c r="G876" s="93"/>
      <c r="H876" s="93"/>
      <c r="I876" s="228"/>
      <c r="J876" s="235"/>
    </row>
    <row r="877" spans="1:10">
      <c r="A877" s="110"/>
      <c r="B877" s="110"/>
      <c r="C877" s="110"/>
      <c r="D877" s="93"/>
      <c r="E877" s="93"/>
      <c r="F877" s="125"/>
      <c r="G877" s="93"/>
      <c r="H877" s="93"/>
      <c r="I877" s="228"/>
      <c r="J877" s="235"/>
    </row>
    <row r="878" spans="1:10">
      <c r="A878" s="110"/>
      <c r="B878" s="110"/>
      <c r="C878" s="110"/>
      <c r="D878" s="93"/>
      <c r="E878" s="93"/>
      <c r="F878" s="125"/>
      <c r="G878" s="93"/>
      <c r="H878" s="93"/>
      <c r="I878" s="228"/>
      <c r="J878" s="235"/>
    </row>
    <row r="879" spans="1:10">
      <c r="A879" s="110"/>
      <c r="B879" s="110"/>
      <c r="C879" s="110"/>
      <c r="D879" s="93"/>
      <c r="E879" s="93"/>
      <c r="F879" s="125"/>
      <c r="G879" s="93"/>
      <c r="H879" s="93"/>
      <c r="I879" s="228"/>
      <c r="J879" s="235"/>
    </row>
    <row r="880" spans="1:10">
      <c r="A880" s="110"/>
      <c r="B880" s="110"/>
      <c r="C880" s="110"/>
      <c r="D880" s="93"/>
      <c r="E880" s="93"/>
      <c r="F880" s="125"/>
      <c r="G880" s="93"/>
      <c r="H880" s="93"/>
      <c r="I880" s="228"/>
      <c r="J880" s="235"/>
    </row>
    <row r="881" spans="1:10">
      <c r="A881" s="110"/>
      <c r="B881" s="110"/>
      <c r="C881" s="110"/>
      <c r="D881" s="93"/>
      <c r="E881" s="93"/>
      <c r="F881" s="125"/>
      <c r="G881" s="93"/>
      <c r="H881" s="93"/>
      <c r="I881" s="228"/>
      <c r="J881" s="235"/>
    </row>
    <row r="882" spans="1:10">
      <c r="A882" s="110"/>
      <c r="B882" s="110"/>
      <c r="C882" s="110"/>
      <c r="D882" s="93"/>
      <c r="E882" s="93"/>
      <c r="F882" s="125"/>
      <c r="G882" s="93"/>
      <c r="H882" s="93"/>
      <c r="I882" s="228"/>
      <c r="J882" s="235"/>
    </row>
    <row r="883" spans="1:10">
      <c r="A883" s="110"/>
      <c r="B883" s="110"/>
      <c r="C883" s="110"/>
      <c r="D883" s="93"/>
      <c r="E883" s="93"/>
      <c r="F883" s="125"/>
      <c r="G883" s="93"/>
      <c r="H883" s="93"/>
      <c r="I883" s="228"/>
      <c r="J883" s="235"/>
    </row>
    <row r="884" spans="1:10">
      <c r="A884" s="110"/>
      <c r="B884" s="110"/>
      <c r="C884" s="110"/>
      <c r="D884" s="93"/>
      <c r="E884" s="93"/>
      <c r="F884" s="125"/>
      <c r="G884" s="93"/>
      <c r="H884" s="93"/>
      <c r="I884" s="228"/>
      <c r="J884" s="235"/>
    </row>
    <row r="885" spans="1:10">
      <c r="A885" s="110"/>
      <c r="B885" s="110"/>
      <c r="C885" s="110"/>
      <c r="D885" s="93"/>
      <c r="E885" s="93"/>
      <c r="F885" s="125"/>
      <c r="G885" s="93"/>
      <c r="H885" s="93"/>
      <c r="I885" s="228"/>
      <c r="J885" s="235"/>
    </row>
    <row r="886" spans="1:10">
      <c r="A886" s="110"/>
      <c r="B886" s="110"/>
      <c r="C886" s="110"/>
      <c r="D886" s="93"/>
      <c r="E886" s="93"/>
      <c r="F886" s="125"/>
      <c r="G886" s="93"/>
      <c r="H886" s="93"/>
      <c r="I886" s="228"/>
      <c r="J886" s="235"/>
    </row>
    <row r="887" spans="1:10">
      <c r="A887" s="110"/>
      <c r="B887" s="110"/>
      <c r="C887" s="110"/>
      <c r="D887" s="93"/>
      <c r="E887" s="93"/>
      <c r="F887" s="125"/>
      <c r="G887" s="93"/>
      <c r="H887" s="93"/>
      <c r="I887" s="228"/>
      <c r="J887" s="235"/>
    </row>
    <row r="888" spans="1:10">
      <c r="A888" s="110"/>
      <c r="B888" s="110"/>
      <c r="C888" s="110"/>
      <c r="D888" s="93"/>
      <c r="E888" s="93"/>
      <c r="F888" s="125"/>
      <c r="G888" s="93"/>
      <c r="H888" s="93"/>
      <c r="I888" s="228"/>
      <c r="J888" s="235"/>
    </row>
    <row r="889" spans="1:10">
      <c r="A889" s="110"/>
      <c r="B889" s="110"/>
      <c r="C889" s="110"/>
      <c r="D889" s="93"/>
      <c r="E889" s="93"/>
      <c r="F889" s="125"/>
      <c r="G889" s="93"/>
      <c r="H889" s="93"/>
      <c r="I889" s="228"/>
      <c r="J889" s="235"/>
    </row>
    <row r="890" spans="1:10">
      <c r="A890" s="110"/>
      <c r="B890" s="110"/>
      <c r="C890" s="110"/>
      <c r="D890" s="93"/>
      <c r="E890" s="93"/>
      <c r="F890" s="125"/>
      <c r="G890" s="93"/>
      <c r="H890" s="93"/>
      <c r="I890" s="228"/>
      <c r="J890" s="235"/>
    </row>
    <row r="891" spans="1:10">
      <c r="A891" s="110"/>
      <c r="B891" s="110"/>
      <c r="C891" s="110"/>
      <c r="D891" s="93"/>
      <c r="E891" s="93"/>
      <c r="F891" s="125"/>
      <c r="G891" s="93"/>
      <c r="H891" s="93"/>
      <c r="I891" s="228"/>
      <c r="J891" s="235"/>
    </row>
    <row r="892" spans="1:10">
      <c r="A892" s="110"/>
      <c r="B892" s="110"/>
      <c r="C892" s="110"/>
      <c r="D892" s="93"/>
      <c r="E892" s="93"/>
      <c r="F892" s="125"/>
      <c r="G892" s="93"/>
      <c r="H892" s="93"/>
      <c r="I892" s="228"/>
      <c r="J892" s="235"/>
    </row>
    <row r="893" spans="1:10">
      <c r="A893" s="110"/>
      <c r="B893" s="110"/>
      <c r="C893" s="110"/>
      <c r="D893" s="93"/>
      <c r="E893" s="93"/>
      <c r="F893" s="125"/>
      <c r="G893" s="93"/>
      <c r="H893" s="93"/>
      <c r="I893" s="228"/>
      <c r="J893" s="235"/>
    </row>
    <row r="894" spans="1:10">
      <c r="A894" s="110"/>
      <c r="B894" s="110"/>
      <c r="C894" s="110"/>
      <c r="D894" s="93"/>
      <c r="E894" s="93"/>
      <c r="F894" s="125"/>
      <c r="G894" s="93"/>
      <c r="H894" s="93"/>
      <c r="I894" s="228"/>
      <c r="J894" s="235"/>
    </row>
    <row r="895" spans="1:10">
      <c r="A895" s="110"/>
      <c r="B895" s="110"/>
      <c r="C895" s="110"/>
      <c r="D895" s="93"/>
      <c r="E895" s="93"/>
      <c r="F895" s="125"/>
      <c r="G895" s="93"/>
      <c r="H895" s="93"/>
      <c r="I895" s="228"/>
      <c r="J895" s="235"/>
    </row>
    <row r="896" spans="1:10">
      <c r="A896" s="110"/>
      <c r="B896" s="110"/>
      <c r="C896" s="110"/>
      <c r="D896" s="93"/>
      <c r="E896" s="93"/>
      <c r="F896" s="125"/>
      <c r="G896" s="93"/>
      <c r="H896" s="93"/>
      <c r="I896" s="228"/>
      <c r="J896" s="235"/>
    </row>
    <row r="897" spans="1:10">
      <c r="A897" s="110"/>
      <c r="B897" s="110"/>
      <c r="C897" s="110"/>
      <c r="D897" s="93"/>
      <c r="E897" s="93"/>
      <c r="F897" s="125"/>
      <c r="G897" s="93"/>
      <c r="H897" s="93"/>
      <c r="I897" s="228"/>
      <c r="J897" s="235"/>
    </row>
    <row r="898" spans="1:10">
      <c r="A898" s="110"/>
      <c r="B898" s="110"/>
      <c r="C898" s="110"/>
      <c r="D898" s="93"/>
      <c r="E898" s="93"/>
      <c r="F898" s="125"/>
      <c r="G898" s="93"/>
      <c r="H898" s="93"/>
      <c r="I898" s="228"/>
      <c r="J898" s="235"/>
    </row>
    <row r="899" spans="1:10">
      <c r="A899" s="110"/>
      <c r="B899" s="110"/>
      <c r="C899" s="110"/>
      <c r="D899" s="93"/>
      <c r="E899" s="93"/>
      <c r="F899" s="125"/>
      <c r="G899" s="93"/>
      <c r="H899" s="93"/>
      <c r="I899" s="228"/>
      <c r="J899" s="235"/>
    </row>
    <row r="900" spans="1:10">
      <c r="A900" s="110"/>
      <c r="B900" s="110"/>
      <c r="C900" s="110"/>
      <c r="D900" s="93"/>
      <c r="E900" s="93"/>
      <c r="F900" s="125"/>
      <c r="G900" s="93"/>
      <c r="H900" s="93"/>
      <c r="I900" s="228"/>
      <c r="J900" s="235"/>
    </row>
    <row r="901" spans="1:10">
      <c r="A901" s="110"/>
      <c r="B901" s="110"/>
      <c r="C901" s="110"/>
      <c r="D901" s="93"/>
      <c r="E901" s="93"/>
      <c r="F901" s="125"/>
      <c r="G901" s="93"/>
      <c r="H901" s="93"/>
      <c r="I901" s="228"/>
      <c r="J901" s="235"/>
    </row>
    <row r="902" spans="1:10">
      <c r="A902" s="110"/>
      <c r="B902" s="110"/>
      <c r="C902" s="110"/>
      <c r="D902" s="93"/>
      <c r="E902" s="93"/>
      <c r="F902" s="125"/>
      <c r="G902" s="93"/>
      <c r="H902" s="93"/>
      <c r="I902" s="228"/>
      <c r="J902" s="235"/>
    </row>
    <row r="903" spans="1:10">
      <c r="A903" s="110"/>
      <c r="B903" s="110"/>
      <c r="C903" s="110"/>
      <c r="D903" s="93"/>
      <c r="E903" s="93"/>
      <c r="F903" s="125"/>
      <c r="G903" s="93"/>
      <c r="H903" s="93"/>
      <c r="I903" s="228"/>
      <c r="J903" s="235"/>
    </row>
    <row r="904" spans="1:10">
      <c r="A904" s="110"/>
      <c r="B904" s="110"/>
      <c r="C904" s="110"/>
      <c r="D904" s="93"/>
      <c r="E904" s="93"/>
      <c r="F904" s="125"/>
      <c r="G904" s="93"/>
      <c r="H904" s="93"/>
      <c r="I904" s="228"/>
      <c r="J904" s="235"/>
    </row>
    <row r="905" spans="1:10">
      <c r="A905" s="110"/>
      <c r="B905" s="110"/>
      <c r="C905" s="110"/>
      <c r="D905" s="93"/>
      <c r="E905" s="93"/>
      <c r="F905" s="125"/>
      <c r="G905" s="93"/>
      <c r="H905" s="93"/>
      <c r="I905" s="228"/>
      <c r="J905" s="235"/>
    </row>
    <row r="906" spans="1:10">
      <c r="A906" s="110"/>
      <c r="B906" s="110"/>
      <c r="C906" s="110"/>
      <c r="D906" s="93"/>
      <c r="E906" s="93"/>
      <c r="F906" s="125"/>
      <c r="G906" s="93"/>
      <c r="H906" s="93"/>
      <c r="I906" s="228"/>
      <c r="J906" s="235"/>
    </row>
    <row r="907" spans="1:10">
      <c r="A907" s="110"/>
      <c r="B907" s="110"/>
      <c r="C907" s="110"/>
      <c r="D907" s="93"/>
      <c r="E907" s="93"/>
      <c r="F907" s="125"/>
      <c r="G907" s="93"/>
      <c r="H907" s="93"/>
      <c r="I907" s="228"/>
      <c r="J907" s="235"/>
    </row>
    <row r="908" spans="1:10">
      <c r="A908" s="110"/>
      <c r="B908" s="110"/>
      <c r="C908" s="110"/>
      <c r="D908" s="93"/>
      <c r="E908" s="93"/>
      <c r="F908" s="125"/>
      <c r="G908" s="93"/>
      <c r="H908" s="93"/>
      <c r="I908" s="228"/>
      <c r="J908" s="235"/>
    </row>
    <row r="909" spans="1:10">
      <c r="A909" s="110"/>
      <c r="B909" s="110"/>
      <c r="C909" s="110"/>
      <c r="D909" s="93"/>
      <c r="E909" s="93"/>
      <c r="F909" s="125"/>
      <c r="G909" s="93"/>
      <c r="H909" s="93"/>
      <c r="I909" s="228"/>
      <c r="J909" s="235"/>
    </row>
    <row r="910" spans="1:10">
      <c r="A910" s="110"/>
      <c r="B910" s="110"/>
      <c r="C910" s="110"/>
      <c r="D910" s="93"/>
      <c r="E910" s="93"/>
      <c r="F910" s="125"/>
      <c r="G910" s="93"/>
      <c r="H910" s="93"/>
      <c r="I910" s="228"/>
      <c r="J910" s="235"/>
    </row>
    <row r="911" spans="1:10">
      <c r="A911" s="110"/>
      <c r="B911" s="110"/>
      <c r="C911" s="110"/>
      <c r="D911" s="93"/>
      <c r="E911" s="93"/>
      <c r="F911" s="125"/>
      <c r="G911" s="93"/>
      <c r="H911" s="93"/>
      <c r="I911" s="228"/>
      <c r="J911" s="235"/>
    </row>
    <row r="912" spans="1:10">
      <c r="A912" s="110"/>
      <c r="B912" s="110"/>
      <c r="C912" s="110"/>
      <c r="D912" s="93"/>
      <c r="E912" s="93"/>
      <c r="F912" s="125"/>
      <c r="G912" s="93"/>
      <c r="H912" s="93"/>
      <c r="I912" s="228"/>
      <c r="J912" s="235"/>
    </row>
    <row r="913" spans="1:10">
      <c r="A913" s="110"/>
      <c r="B913" s="110"/>
      <c r="C913" s="110"/>
      <c r="D913" s="93"/>
      <c r="E913" s="93"/>
      <c r="F913" s="125"/>
      <c r="G913" s="93"/>
      <c r="H913" s="93"/>
      <c r="I913" s="228"/>
      <c r="J913" s="235"/>
    </row>
    <row r="914" spans="1:10">
      <c r="A914" s="110"/>
      <c r="B914" s="110"/>
      <c r="C914" s="110"/>
      <c r="D914" s="93"/>
      <c r="E914" s="93"/>
      <c r="F914" s="125"/>
      <c r="G914" s="93"/>
      <c r="H914" s="93"/>
      <c r="I914" s="228"/>
      <c r="J914" s="235"/>
    </row>
    <row r="915" spans="1:10">
      <c r="A915" s="110"/>
      <c r="B915" s="110"/>
      <c r="C915" s="110"/>
      <c r="D915" s="93"/>
      <c r="E915" s="93"/>
      <c r="F915" s="125"/>
      <c r="G915" s="93"/>
      <c r="H915" s="93"/>
      <c r="I915" s="228"/>
      <c r="J915" s="235"/>
    </row>
    <row r="916" spans="1:10">
      <c r="A916" s="110"/>
      <c r="B916" s="110"/>
      <c r="C916" s="110"/>
      <c r="D916" s="93"/>
      <c r="E916" s="93"/>
      <c r="F916" s="125"/>
      <c r="G916" s="93"/>
      <c r="H916" s="93"/>
      <c r="I916" s="228"/>
      <c r="J916" s="235"/>
    </row>
    <row r="917" spans="1:10">
      <c r="A917" s="110"/>
      <c r="B917" s="110"/>
      <c r="C917" s="110"/>
      <c r="D917" s="93"/>
      <c r="E917" s="93"/>
      <c r="F917" s="125"/>
      <c r="G917" s="93"/>
      <c r="H917" s="93"/>
      <c r="I917" s="228"/>
      <c r="J917" s="235"/>
    </row>
    <row r="918" spans="1:10">
      <c r="A918" s="110"/>
      <c r="B918" s="110"/>
      <c r="C918" s="110"/>
      <c r="D918" s="93"/>
      <c r="E918" s="93"/>
      <c r="F918" s="125"/>
      <c r="G918" s="93"/>
      <c r="H918" s="93"/>
      <c r="I918" s="228"/>
      <c r="J918" s="235"/>
    </row>
    <row r="919" spans="1:10">
      <c r="A919" s="110"/>
      <c r="B919" s="110"/>
      <c r="C919" s="110"/>
      <c r="D919" s="93"/>
      <c r="E919" s="93"/>
      <c r="F919" s="125"/>
      <c r="G919" s="93"/>
      <c r="H919" s="93"/>
      <c r="I919" s="228"/>
      <c r="J919" s="235"/>
    </row>
    <row r="920" spans="1:10">
      <c r="A920" s="110"/>
      <c r="B920" s="110"/>
      <c r="C920" s="110"/>
      <c r="D920" s="93"/>
      <c r="E920" s="93"/>
      <c r="F920" s="125"/>
      <c r="G920" s="93"/>
      <c r="H920" s="93"/>
      <c r="I920" s="228"/>
      <c r="J920" s="235"/>
    </row>
    <row r="921" spans="1:10">
      <c r="A921" s="110"/>
      <c r="B921" s="110"/>
      <c r="C921" s="110"/>
      <c r="D921" s="93"/>
      <c r="E921" s="93"/>
      <c r="F921" s="125"/>
      <c r="G921" s="93"/>
      <c r="H921" s="93"/>
      <c r="I921" s="228"/>
      <c r="J921" s="235"/>
    </row>
    <row r="922" spans="1:10">
      <c r="A922" s="110"/>
      <c r="B922" s="110"/>
      <c r="C922" s="110"/>
      <c r="D922" s="93"/>
      <c r="E922" s="93"/>
      <c r="F922" s="125"/>
      <c r="G922" s="93"/>
      <c r="H922" s="93"/>
      <c r="I922" s="228"/>
      <c r="J922" s="235"/>
    </row>
    <row r="923" spans="1:10">
      <c r="A923" s="110"/>
      <c r="B923" s="110"/>
      <c r="C923" s="110"/>
      <c r="D923" s="93"/>
      <c r="E923" s="93"/>
      <c r="F923" s="125"/>
      <c r="G923" s="93"/>
      <c r="H923" s="93"/>
      <c r="I923" s="228"/>
      <c r="J923" s="235"/>
    </row>
    <row r="924" spans="1:10">
      <c r="A924" s="110"/>
      <c r="B924" s="110"/>
      <c r="C924" s="110"/>
      <c r="D924" s="93"/>
      <c r="E924" s="93"/>
      <c r="F924" s="125"/>
      <c r="G924" s="93"/>
      <c r="H924" s="93"/>
      <c r="I924" s="228"/>
      <c r="J924" s="235"/>
    </row>
    <row r="925" spans="1:10">
      <c r="A925" s="110"/>
      <c r="B925" s="110"/>
      <c r="C925" s="110"/>
      <c r="D925" s="93"/>
      <c r="E925" s="93"/>
      <c r="F925" s="125"/>
      <c r="G925" s="93"/>
      <c r="H925" s="93"/>
      <c r="I925" s="228"/>
      <c r="J925" s="235"/>
    </row>
    <row r="926" spans="1:10">
      <c r="A926" s="110"/>
      <c r="B926" s="110"/>
      <c r="C926" s="110"/>
      <c r="D926" s="93"/>
      <c r="E926" s="93"/>
      <c r="F926" s="125"/>
      <c r="G926" s="93"/>
      <c r="H926" s="93"/>
      <c r="I926" s="228"/>
      <c r="J926" s="235"/>
    </row>
    <row r="927" spans="1:10">
      <c r="A927" s="110"/>
      <c r="B927" s="110"/>
      <c r="C927" s="110"/>
      <c r="D927" s="93"/>
      <c r="E927" s="93"/>
      <c r="F927" s="125"/>
      <c r="G927" s="93"/>
      <c r="H927" s="93"/>
      <c r="I927" s="228"/>
      <c r="J927" s="235"/>
    </row>
    <row r="928" spans="1:10">
      <c r="A928" s="110"/>
      <c r="B928" s="110"/>
      <c r="C928" s="110"/>
      <c r="D928" s="93"/>
      <c r="E928" s="93"/>
      <c r="F928" s="125"/>
      <c r="G928" s="93"/>
      <c r="H928" s="93"/>
      <c r="I928" s="228"/>
      <c r="J928" s="235"/>
    </row>
    <row r="929" spans="1:10">
      <c r="A929" s="110"/>
      <c r="B929" s="110"/>
      <c r="C929" s="110"/>
      <c r="D929" s="93"/>
      <c r="E929" s="93"/>
      <c r="F929" s="125"/>
      <c r="G929" s="93"/>
      <c r="H929" s="93"/>
      <c r="I929" s="228"/>
      <c r="J929" s="235"/>
    </row>
    <row r="930" spans="1:10">
      <c r="A930" s="110"/>
      <c r="B930" s="110"/>
      <c r="C930" s="110"/>
      <c r="D930" s="93"/>
      <c r="E930" s="93"/>
      <c r="F930" s="125"/>
      <c r="G930" s="93"/>
      <c r="H930" s="93"/>
      <c r="I930" s="228"/>
      <c r="J930" s="235"/>
    </row>
    <row r="931" spans="1:10">
      <c r="A931" s="110"/>
      <c r="B931" s="110"/>
      <c r="C931" s="110"/>
      <c r="D931" s="93"/>
      <c r="E931" s="93"/>
      <c r="F931" s="125"/>
      <c r="G931" s="93"/>
      <c r="H931" s="93"/>
      <c r="I931" s="228"/>
      <c r="J931" s="235"/>
    </row>
    <row r="932" spans="1:10">
      <c r="A932" s="110"/>
      <c r="B932" s="110"/>
      <c r="C932" s="110"/>
      <c r="D932" s="93"/>
      <c r="E932" s="93"/>
      <c r="F932" s="125"/>
      <c r="G932" s="93"/>
      <c r="H932" s="93"/>
      <c r="I932" s="228"/>
      <c r="J932" s="235"/>
    </row>
    <row r="933" spans="1:10">
      <c r="A933" s="110"/>
      <c r="B933" s="110"/>
      <c r="C933" s="110"/>
      <c r="D933" s="93"/>
      <c r="E933" s="93"/>
      <c r="F933" s="125"/>
      <c r="G933" s="93"/>
      <c r="H933" s="93"/>
      <c r="I933" s="228"/>
      <c r="J933" s="235"/>
    </row>
    <row r="934" spans="1:10">
      <c r="A934" s="110"/>
      <c r="B934" s="110"/>
      <c r="C934" s="110"/>
      <c r="D934" s="93"/>
      <c r="E934" s="93"/>
      <c r="F934" s="125"/>
      <c r="G934" s="93"/>
      <c r="H934" s="93"/>
      <c r="I934" s="228"/>
      <c r="J934" s="235"/>
    </row>
    <row r="935" spans="1:10">
      <c r="A935" s="110"/>
      <c r="B935" s="110"/>
      <c r="C935" s="110"/>
      <c r="D935" s="93"/>
      <c r="E935" s="93"/>
      <c r="F935" s="125"/>
      <c r="G935" s="93"/>
      <c r="H935" s="93"/>
      <c r="I935" s="228"/>
      <c r="J935" s="235"/>
    </row>
    <row r="936" spans="1:10">
      <c r="A936" s="110"/>
      <c r="B936" s="110"/>
      <c r="C936" s="110"/>
      <c r="D936" s="93"/>
      <c r="E936" s="93"/>
      <c r="F936" s="125"/>
      <c r="G936" s="93"/>
      <c r="H936" s="93"/>
      <c r="I936" s="228"/>
      <c r="J936" s="235"/>
    </row>
    <row r="937" spans="1:10">
      <c r="A937" s="110"/>
      <c r="B937" s="110"/>
      <c r="C937" s="110"/>
      <c r="D937" s="93"/>
      <c r="E937" s="93"/>
      <c r="F937" s="125"/>
      <c r="G937" s="93"/>
      <c r="H937" s="93"/>
      <c r="I937" s="228"/>
      <c r="J937" s="235"/>
    </row>
    <row r="938" spans="1:10">
      <c r="A938" s="110"/>
      <c r="B938" s="110"/>
      <c r="C938" s="110"/>
      <c r="D938" s="93"/>
      <c r="E938" s="93"/>
      <c r="F938" s="125"/>
      <c r="G938" s="93"/>
      <c r="H938" s="93"/>
      <c r="I938" s="228"/>
      <c r="J938" s="235"/>
    </row>
    <row r="939" spans="1:10">
      <c r="A939" s="110"/>
      <c r="B939" s="110"/>
      <c r="C939" s="110"/>
      <c r="D939" s="93"/>
      <c r="E939" s="93"/>
      <c r="F939" s="125"/>
      <c r="G939" s="93"/>
      <c r="H939" s="93"/>
      <c r="I939" s="228"/>
      <c r="J939" s="235"/>
    </row>
    <row r="940" spans="1:10">
      <c r="A940" s="110"/>
      <c r="B940" s="110"/>
      <c r="C940" s="110"/>
      <c r="D940" s="93"/>
      <c r="E940" s="93"/>
      <c r="F940" s="125"/>
      <c r="G940" s="93"/>
      <c r="H940" s="93"/>
      <c r="I940" s="228"/>
      <c r="J940" s="235"/>
    </row>
    <row r="941" spans="1:10">
      <c r="A941" s="110"/>
      <c r="B941" s="110"/>
      <c r="C941" s="110"/>
      <c r="D941" s="93"/>
      <c r="E941" s="93"/>
      <c r="F941" s="125"/>
      <c r="G941" s="93"/>
      <c r="H941" s="93"/>
      <c r="I941" s="228"/>
      <c r="J941" s="235"/>
    </row>
    <row r="942" spans="1:10">
      <c r="A942" s="110"/>
      <c r="B942" s="110"/>
      <c r="C942" s="110"/>
      <c r="D942" s="93"/>
      <c r="E942" s="93"/>
      <c r="F942" s="125"/>
      <c r="G942" s="93"/>
      <c r="H942" s="93"/>
      <c r="I942" s="228"/>
      <c r="J942" s="235"/>
    </row>
    <row r="943" spans="1:10">
      <c r="A943" s="110"/>
      <c r="B943" s="110"/>
      <c r="C943" s="110"/>
      <c r="D943" s="93"/>
      <c r="E943" s="93"/>
      <c r="F943" s="125"/>
      <c r="G943" s="93"/>
      <c r="H943" s="93"/>
      <c r="I943" s="228"/>
      <c r="J943" s="235"/>
    </row>
    <row r="944" spans="1:10">
      <c r="A944" s="110"/>
      <c r="B944" s="110"/>
      <c r="C944" s="110"/>
      <c r="D944" s="93"/>
      <c r="E944" s="93"/>
      <c r="F944" s="125"/>
      <c r="G944" s="93"/>
      <c r="H944" s="93"/>
      <c r="I944" s="228"/>
      <c r="J944" s="235"/>
    </row>
    <row r="945" spans="1:10">
      <c r="A945" s="110"/>
      <c r="B945" s="110"/>
      <c r="C945" s="110"/>
      <c r="D945" s="93"/>
      <c r="E945" s="93"/>
      <c r="F945" s="125"/>
      <c r="G945" s="93"/>
      <c r="H945" s="93"/>
      <c r="I945" s="228"/>
      <c r="J945" s="235"/>
    </row>
    <row r="946" spans="1:10">
      <c r="A946" s="110"/>
      <c r="B946" s="110"/>
      <c r="C946" s="110"/>
      <c r="D946" s="93"/>
      <c r="E946" s="93"/>
      <c r="F946" s="125"/>
      <c r="G946" s="93"/>
      <c r="H946" s="93"/>
      <c r="I946" s="228"/>
      <c r="J946" s="235"/>
    </row>
    <row r="947" spans="1:10">
      <c r="A947" s="110"/>
      <c r="B947" s="110"/>
      <c r="C947" s="110"/>
      <c r="D947" s="93"/>
      <c r="E947" s="93"/>
      <c r="F947" s="125"/>
      <c r="G947" s="93"/>
      <c r="H947" s="93"/>
      <c r="I947" s="228"/>
      <c r="J947" s="235"/>
    </row>
    <row r="948" spans="1:10">
      <c r="A948" s="110"/>
      <c r="B948" s="110"/>
      <c r="C948" s="110"/>
      <c r="D948" s="93"/>
      <c r="E948" s="93"/>
      <c r="F948" s="125"/>
      <c r="G948" s="93"/>
      <c r="H948" s="93"/>
      <c r="I948" s="228"/>
      <c r="J948" s="235"/>
    </row>
    <row r="949" spans="1:10">
      <c r="A949" s="110"/>
      <c r="B949" s="110"/>
      <c r="C949" s="110"/>
      <c r="D949" s="93"/>
      <c r="E949" s="93"/>
      <c r="F949" s="125"/>
      <c r="G949" s="93"/>
      <c r="H949" s="93"/>
      <c r="I949" s="228"/>
      <c r="J949" s="235"/>
    </row>
    <row r="950" spans="1:10">
      <c r="A950" s="110"/>
      <c r="B950" s="110"/>
      <c r="C950" s="110"/>
      <c r="D950" s="93"/>
      <c r="E950" s="93"/>
      <c r="F950" s="125"/>
      <c r="G950" s="93"/>
      <c r="H950" s="93"/>
      <c r="I950" s="228"/>
      <c r="J950" s="235"/>
    </row>
    <row r="951" spans="1:10">
      <c r="A951" s="110"/>
      <c r="B951" s="110"/>
      <c r="C951" s="110"/>
      <c r="D951" s="93"/>
      <c r="E951" s="93"/>
      <c r="F951" s="125"/>
      <c r="G951" s="93"/>
      <c r="H951" s="93"/>
      <c r="I951" s="228"/>
      <c r="J951" s="235"/>
    </row>
    <row r="952" spans="1:10">
      <c r="A952" s="110"/>
      <c r="B952" s="110"/>
      <c r="C952" s="110"/>
      <c r="D952" s="93"/>
      <c r="E952" s="93"/>
      <c r="F952" s="125"/>
      <c r="G952" s="93"/>
      <c r="H952" s="93"/>
      <c r="I952" s="228"/>
      <c r="J952" s="235"/>
    </row>
    <row r="953" spans="1:10">
      <c r="A953" s="110"/>
      <c r="B953" s="110"/>
      <c r="C953" s="110"/>
      <c r="D953" s="93"/>
      <c r="E953" s="93"/>
      <c r="F953" s="125"/>
      <c r="G953" s="93"/>
      <c r="H953" s="93"/>
      <c r="I953" s="228"/>
      <c r="J953" s="235"/>
    </row>
    <row r="954" spans="1:10">
      <c r="A954" s="110"/>
      <c r="B954" s="110"/>
      <c r="C954" s="110"/>
      <c r="D954" s="93"/>
      <c r="E954" s="93"/>
      <c r="F954" s="125"/>
      <c r="G954" s="93"/>
      <c r="H954" s="93"/>
      <c r="I954" s="228"/>
      <c r="J954" s="235"/>
    </row>
    <row r="955" spans="1:10">
      <c r="A955" s="110"/>
      <c r="B955" s="110"/>
      <c r="C955" s="110"/>
      <c r="D955" s="93"/>
      <c r="E955" s="93"/>
      <c r="F955" s="125"/>
      <c r="G955" s="93"/>
      <c r="H955" s="93"/>
      <c r="I955" s="228"/>
      <c r="J955" s="235"/>
    </row>
    <row r="956" spans="1:10">
      <c r="A956" s="110"/>
      <c r="B956" s="110"/>
      <c r="C956" s="110"/>
      <c r="D956" s="93"/>
      <c r="E956" s="93"/>
      <c r="F956" s="125"/>
      <c r="G956" s="93"/>
      <c r="H956" s="93"/>
      <c r="I956" s="228"/>
      <c r="J956" s="235"/>
    </row>
    <row r="957" spans="1:10">
      <c r="A957" s="110"/>
      <c r="B957" s="110"/>
      <c r="C957" s="110"/>
      <c r="D957" s="93"/>
      <c r="E957" s="93"/>
      <c r="F957" s="125"/>
      <c r="G957" s="93"/>
      <c r="H957" s="93"/>
      <c r="I957" s="228"/>
      <c r="J957" s="235"/>
    </row>
    <row r="958" spans="1:10">
      <c r="A958" s="110"/>
      <c r="B958" s="110"/>
      <c r="C958" s="110"/>
      <c r="D958" s="93"/>
      <c r="E958" s="93"/>
      <c r="F958" s="125"/>
      <c r="G958" s="93"/>
      <c r="H958" s="93"/>
      <c r="I958" s="228"/>
      <c r="J958" s="235"/>
    </row>
    <row r="959" spans="1:10">
      <c r="A959" s="110"/>
      <c r="B959" s="110"/>
      <c r="C959" s="110"/>
      <c r="D959" s="93"/>
      <c r="E959" s="93"/>
      <c r="F959" s="125"/>
      <c r="G959" s="93"/>
      <c r="H959" s="93"/>
      <c r="I959" s="228"/>
      <c r="J959" s="235"/>
    </row>
    <row r="960" spans="1:10">
      <c r="A960" s="110"/>
      <c r="B960" s="110"/>
      <c r="C960" s="110"/>
      <c r="D960" s="93"/>
      <c r="E960" s="93"/>
      <c r="F960" s="125"/>
      <c r="G960" s="93"/>
      <c r="H960" s="93"/>
      <c r="I960" s="228"/>
      <c r="J960" s="235"/>
    </row>
    <row r="961" spans="1:10">
      <c r="A961" s="110"/>
      <c r="B961" s="110"/>
      <c r="C961" s="110"/>
      <c r="D961" s="93"/>
      <c r="E961" s="93"/>
      <c r="F961" s="125"/>
      <c r="G961" s="93"/>
      <c r="H961" s="93"/>
      <c r="I961" s="228"/>
      <c r="J961" s="235"/>
    </row>
    <row r="962" spans="1:10">
      <c r="A962" s="110"/>
      <c r="B962" s="110"/>
      <c r="C962" s="110"/>
      <c r="D962" s="93"/>
      <c r="E962" s="93"/>
      <c r="F962" s="125"/>
      <c r="G962" s="93"/>
      <c r="H962" s="93"/>
      <c r="I962" s="228"/>
      <c r="J962" s="235"/>
    </row>
    <row r="963" spans="1:10">
      <c r="A963" s="110"/>
      <c r="B963" s="110"/>
      <c r="C963" s="110"/>
      <c r="D963" s="93"/>
      <c r="E963" s="93"/>
      <c r="F963" s="125"/>
      <c r="G963" s="93"/>
      <c r="H963" s="93"/>
      <c r="I963" s="228"/>
      <c r="J963" s="235"/>
    </row>
    <row r="964" spans="1:10">
      <c r="A964" s="110"/>
      <c r="B964" s="110"/>
      <c r="C964" s="110"/>
      <c r="D964" s="93"/>
      <c r="E964" s="93"/>
      <c r="F964" s="125"/>
      <c r="G964" s="93"/>
      <c r="H964" s="93"/>
      <c r="I964" s="228"/>
      <c r="J964" s="235"/>
    </row>
    <row r="965" spans="1:10">
      <c r="A965" s="110"/>
      <c r="B965" s="110"/>
      <c r="C965" s="110"/>
      <c r="D965" s="93"/>
      <c r="E965" s="93"/>
      <c r="F965" s="125"/>
      <c r="G965" s="93"/>
      <c r="H965" s="93"/>
      <c r="I965" s="228"/>
      <c r="J965" s="235"/>
    </row>
    <row r="966" spans="1:10">
      <c r="A966" s="110"/>
      <c r="B966" s="110"/>
      <c r="C966" s="110"/>
      <c r="D966" s="93"/>
      <c r="E966" s="93"/>
      <c r="F966" s="125"/>
      <c r="G966" s="93"/>
      <c r="H966" s="93"/>
      <c r="I966" s="228"/>
      <c r="J966" s="235"/>
    </row>
    <row r="967" spans="1:10">
      <c r="A967" s="110"/>
      <c r="B967" s="110"/>
      <c r="C967" s="110"/>
      <c r="D967" s="93"/>
      <c r="E967" s="93"/>
      <c r="F967" s="125"/>
      <c r="G967" s="93"/>
      <c r="H967" s="93"/>
      <c r="I967" s="228"/>
      <c r="J967" s="235"/>
    </row>
    <row r="968" spans="1:10">
      <c r="A968" s="110"/>
      <c r="B968" s="110"/>
      <c r="C968" s="110"/>
      <c r="D968" s="93"/>
      <c r="E968" s="93"/>
      <c r="F968" s="125"/>
      <c r="G968" s="93"/>
      <c r="H968" s="93"/>
      <c r="I968" s="228"/>
      <c r="J968" s="235"/>
    </row>
    <row r="969" spans="1:10">
      <c r="A969" s="110"/>
      <c r="B969" s="110"/>
      <c r="C969" s="110"/>
      <c r="D969" s="93"/>
      <c r="E969" s="93"/>
      <c r="F969" s="125"/>
      <c r="G969" s="93"/>
      <c r="H969" s="93"/>
      <c r="I969" s="228"/>
      <c r="J969" s="235"/>
    </row>
    <row r="970" spans="1:10">
      <c r="A970" s="110"/>
      <c r="B970" s="110"/>
      <c r="C970" s="110"/>
      <c r="D970" s="93"/>
      <c r="E970" s="93"/>
      <c r="F970" s="125"/>
      <c r="G970" s="93"/>
      <c r="H970" s="93"/>
      <c r="I970" s="228"/>
      <c r="J970" s="235"/>
    </row>
    <row r="971" spans="1:10">
      <c r="A971" s="110"/>
      <c r="B971" s="110"/>
      <c r="C971" s="110"/>
      <c r="D971" s="93"/>
      <c r="E971" s="93"/>
      <c r="F971" s="125"/>
      <c r="G971" s="93"/>
      <c r="H971" s="93"/>
      <c r="I971" s="228"/>
      <c r="J971" s="235"/>
    </row>
    <row r="972" spans="1:10">
      <c r="A972" s="110"/>
      <c r="B972" s="110"/>
      <c r="C972" s="110"/>
      <c r="D972" s="93"/>
      <c r="E972" s="93"/>
      <c r="F972" s="125"/>
      <c r="G972" s="93"/>
      <c r="H972" s="93"/>
      <c r="I972" s="228"/>
      <c r="J972" s="235"/>
    </row>
    <row r="973" spans="1:10">
      <c r="A973" s="110"/>
      <c r="B973" s="110"/>
      <c r="C973" s="110"/>
      <c r="D973" s="93"/>
      <c r="E973" s="93"/>
      <c r="F973" s="125"/>
      <c r="G973" s="93"/>
      <c r="H973" s="93"/>
      <c r="I973" s="228"/>
      <c r="J973" s="235"/>
    </row>
    <row r="974" spans="1:10">
      <c r="A974" s="110"/>
      <c r="B974" s="110"/>
      <c r="C974" s="110"/>
      <c r="D974" s="93"/>
      <c r="E974" s="93"/>
      <c r="F974" s="125"/>
      <c r="G974" s="93"/>
      <c r="H974" s="93"/>
      <c r="I974" s="228"/>
      <c r="J974" s="235"/>
    </row>
    <row r="975" spans="1:10">
      <c r="A975" s="110"/>
      <c r="B975" s="110"/>
      <c r="C975" s="110"/>
      <c r="D975" s="93"/>
      <c r="E975" s="93"/>
      <c r="F975" s="125"/>
      <c r="G975" s="93"/>
      <c r="H975" s="93"/>
      <c r="I975" s="228"/>
      <c r="J975" s="235"/>
    </row>
    <row r="976" spans="1:10">
      <c r="A976" s="110"/>
      <c r="B976" s="110"/>
      <c r="C976" s="110"/>
      <c r="D976" s="93"/>
      <c r="E976" s="93"/>
      <c r="F976" s="125"/>
      <c r="G976" s="93"/>
      <c r="H976" s="93"/>
      <c r="I976" s="228"/>
      <c r="J976" s="235"/>
    </row>
    <row r="977" spans="1:10">
      <c r="A977" s="110"/>
      <c r="B977" s="110"/>
      <c r="C977" s="110"/>
      <c r="D977" s="93"/>
      <c r="E977" s="93"/>
      <c r="F977" s="125"/>
      <c r="G977" s="93"/>
      <c r="H977" s="93"/>
      <c r="I977" s="228"/>
      <c r="J977" s="235"/>
    </row>
    <row r="978" spans="1:10">
      <c r="A978" s="110"/>
      <c r="B978" s="110"/>
      <c r="C978" s="110"/>
      <c r="D978" s="93"/>
      <c r="E978" s="93"/>
      <c r="F978" s="125"/>
      <c r="G978" s="93"/>
      <c r="H978" s="93"/>
      <c r="I978" s="228"/>
      <c r="J978" s="235"/>
    </row>
    <row r="979" spans="1:10">
      <c r="A979" s="110"/>
      <c r="B979" s="110"/>
      <c r="C979" s="110"/>
      <c r="D979" s="93"/>
      <c r="E979" s="93"/>
      <c r="F979" s="125"/>
      <c r="G979" s="93"/>
      <c r="H979" s="93"/>
      <c r="I979" s="228"/>
      <c r="J979" s="235"/>
    </row>
    <row r="980" spans="1:10">
      <c r="A980" s="110"/>
      <c r="B980" s="110"/>
      <c r="C980" s="110"/>
      <c r="D980" s="93"/>
      <c r="E980" s="93"/>
      <c r="F980" s="125"/>
      <c r="G980" s="93"/>
      <c r="H980" s="93"/>
      <c r="I980" s="228"/>
      <c r="J980" s="235"/>
    </row>
    <row r="981" spans="1:10">
      <c r="A981" s="110"/>
      <c r="B981" s="110"/>
      <c r="C981" s="110"/>
      <c r="D981" s="93"/>
      <c r="E981" s="93"/>
      <c r="F981" s="125"/>
      <c r="G981" s="93"/>
      <c r="H981" s="93"/>
      <c r="I981" s="228"/>
      <c r="J981" s="235"/>
    </row>
    <row r="982" spans="1:10">
      <c r="A982" s="110"/>
      <c r="B982" s="110"/>
      <c r="C982" s="110"/>
      <c r="D982" s="93"/>
      <c r="E982" s="93"/>
      <c r="F982" s="125"/>
      <c r="G982" s="93"/>
      <c r="H982" s="93"/>
      <c r="I982" s="228"/>
      <c r="J982" s="235"/>
    </row>
    <row r="983" spans="1:10">
      <c r="A983" s="110"/>
      <c r="B983" s="110"/>
      <c r="C983" s="110"/>
      <c r="D983" s="93"/>
      <c r="E983" s="93"/>
      <c r="F983" s="125"/>
      <c r="G983" s="93"/>
      <c r="H983" s="93"/>
      <c r="I983" s="228"/>
      <c r="J983" s="235"/>
    </row>
    <row r="984" spans="1:10">
      <c r="A984" s="110"/>
      <c r="B984" s="110"/>
      <c r="C984" s="110"/>
      <c r="D984" s="93"/>
      <c r="E984" s="93"/>
      <c r="F984" s="125"/>
      <c r="G984" s="93"/>
      <c r="H984" s="93"/>
      <c r="I984" s="228"/>
      <c r="J984" s="235"/>
    </row>
    <row r="985" spans="1:10">
      <c r="A985" s="110"/>
      <c r="B985" s="110"/>
      <c r="C985" s="110"/>
      <c r="D985" s="93"/>
      <c r="E985" s="93"/>
      <c r="F985" s="125"/>
      <c r="G985" s="93"/>
      <c r="H985" s="93"/>
      <c r="I985" s="228"/>
      <c r="J985" s="235"/>
    </row>
    <row r="986" spans="1:10">
      <c r="A986" s="110"/>
      <c r="B986" s="110"/>
      <c r="C986" s="110"/>
      <c r="D986" s="93"/>
      <c r="E986" s="93"/>
      <c r="F986" s="125"/>
      <c r="G986" s="93"/>
      <c r="H986" s="93"/>
      <c r="I986" s="228"/>
      <c r="J986" s="235"/>
    </row>
    <row r="987" spans="1:10">
      <c r="A987" s="110"/>
      <c r="B987" s="110"/>
      <c r="C987" s="110"/>
      <c r="D987" s="93"/>
      <c r="E987" s="93"/>
      <c r="F987" s="125"/>
      <c r="G987" s="93"/>
      <c r="H987" s="93"/>
      <c r="I987" s="228"/>
      <c r="J987" s="235"/>
    </row>
    <row r="988" spans="1:10">
      <c r="A988" s="110"/>
      <c r="B988" s="110"/>
      <c r="C988" s="110"/>
      <c r="D988" s="93"/>
      <c r="E988" s="93"/>
      <c r="F988" s="125"/>
      <c r="G988" s="93"/>
      <c r="H988" s="93"/>
      <c r="I988" s="228"/>
      <c r="J988" s="235"/>
    </row>
    <row r="989" spans="1:10">
      <c r="A989" s="110"/>
      <c r="B989" s="110"/>
      <c r="C989" s="110"/>
      <c r="D989" s="93"/>
      <c r="E989" s="93"/>
      <c r="F989" s="125"/>
      <c r="G989" s="93"/>
      <c r="H989" s="93"/>
      <c r="I989" s="228"/>
      <c r="J989" s="235"/>
    </row>
    <row r="990" spans="1:10">
      <c r="A990" s="110"/>
      <c r="B990" s="110"/>
      <c r="C990" s="110"/>
      <c r="D990" s="93"/>
      <c r="E990" s="93"/>
      <c r="F990" s="125"/>
      <c r="G990" s="93"/>
      <c r="H990" s="93"/>
      <c r="I990" s="228"/>
      <c r="J990" s="235"/>
    </row>
    <row r="991" spans="1:10">
      <c r="A991" s="110"/>
      <c r="B991" s="110"/>
      <c r="C991" s="110"/>
      <c r="D991" s="93"/>
      <c r="E991" s="93"/>
      <c r="F991" s="125"/>
      <c r="G991" s="93"/>
      <c r="H991" s="93"/>
      <c r="I991" s="228"/>
      <c r="J991" s="235"/>
    </row>
    <row r="992" spans="1:10">
      <c r="A992" s="110"/>
      <c r="B992" s="110"/>
      <c r="C992" s="110"/>
      <c r="D992" s="93"/>
      <c r="E992" s="93"/>
      <c r="F992" s="125"/>
      <c r="G992" s="93"/>
      <c r="H992" s="93"/>
      <c r="I992" s="228"/>
      <c r="J992" s="235"/>
    </row>
    <row r="993" spans="1:10">
      <c r="A993" s="110"/>
      <c r="B993" s="110"/>
      <c r="C993" s="110"/>
      <c r="D993" s="93"/>
      <c r="E993" s="93"/>
      <c r="F993" s="125"/>
      <c r="G993" s="93"/>
      <c r="H993" s="93"/>
      <c r="I993" s="228"/>
      <c r="J993" s="235"/>
    </row>
    <row r="994" spans="1:10">
      <c r="A994" s="110"/>
      <c r="B994" s="110"/>
      <c r="C994" s="110"/>
      <c r="D994" s="93"/>
      <c r="E994" s="93"/>
      <c r="F994" s="125"/>
      <c r="G994" s="93"/>
      <c r="H994" s="93"/>
      <c r="I994" s="228"/>
      <c r="J994" s="235"/>
    </row>
    <row r="995" spans="1:10">
      <c r="A995" s="110"/>
      <c r="B995" s="110"/>
      <c r="C995" s="110"/>
      <c r="D995" s="93"/>
      <c r="E995" s="93"/>
      <c r="F995" s="125"/>
      <c r="G995" s="93"/>
      <c r="H995" s="93"/>
      <c r="I995" s="228"/>
      <c r="J995" s="235"/>
    </row>
    <row r="996" spans="1:10">
      <c r="A996" s="110"/>
      <c r="B996" s="110"/>
      <c r="C996" s="110"/>
      <c r="D996" s="93"/>
      <c r="E996" s="93"/>
      <c r="F996" s="125"/>
      <c r="G996" s="93"/>
      <c r="H996" s="93"/>
      <c r="I996" s="228"/>
      <c r="J996" s="235"/>
    </row>
    <row r="997" spans="1:10">
      <c r="A997" s="110"/>
      <c r="B997" s="110"/>
      <c r="C997" s="110"/>
      <c r="D997" s="93"/>
      <c r="E997" s="93"/>
      <c r="F997" s="125"/>
      <c r="G997" s="93"/>
      <c r="H997" s="93"/>
      <c r="I997" s="228"/>
      <c r="J997" s="235"/>
    </row>
    <row r="998" spans="1:10">
      <c r="A998" s="110"/>
      <c r="B998" s="110"/>
      <c r="C998" s="110"/>
      <c r="D998" s="93"/>
      <c r="E998" s="93"/>
      <c r="F998" s="125"/>
      <c r="G998" s="93"/>
      <c r="H998" s="93"/>
      <c r="I998" s="228"/>
      <c r="J998" s="235"/>
    </row>
    <row r="999" spans="1:10">
      <c r="A999" s="110"/>
      <c r="B999" s="110"/>
      <c r="C999" s="110"/>
      <c r="D999" s="93"/>
      <c r="E999" s="93"/>
      <c r="F999" s="125"/>
      <c r="G999" s="93"/>
      <c r="H999" s="93"/>
      <c r="I999" s="228"/>
      <c r="J999" s="235"/>
    </row>
    <row r="1000" spans="1:10">
      <c r="A1000" s="110"/>
      <c r="B1000" s="110"/>
      <c r="C1000" s="110"/>
      <c r="D1000" s="93"/>
      <c r="E1000" s="93"/>
      <c r="F1000" s="125"/>
      <c r="G1000" s="93"/>
      <c r="H1000" s="93"/>
      <c r="I1000" s="228"/>
      <c r="J1000" s="235"/>
    </row>
    <row r="1001" spans="1:10">
      <c r="A1001" s="110"/>
      <c r="B1001" s="110"/>
      <c r="C1001" s="110"/>
      <c r="D1001" s="93"/>
      <c r="E1001" s="93"/>
      <c r="F1001" s="125"/>
      <c r="G1001" s="93"/>
      <c r="H1001" s="93"/>
      <c r="I1001" s="228"/>
      <c r="J1001" s="235"/>
    </row>
    <row r="1002" spans="1:10">
      <c r="A1002" s="110"/>
      <c r="B1002" s="110"/>
      <c r="C1002" s="110"/>
      <c r="D1002" s="93"/>
      <c r="E1002" s="93"/>
      <c r="F1002" s="125"/>
      <c r="G1002" s="93"/>
      <c r="H1002" s="93"/>
      <c r="I1002" s="228"/>
      <c r="J1002" s="235"/>
    </row>
    <row r="1003" spans="1:10">
      <c r="A1003" s="110"/>
      <c r="B1003" s="110"/>
      <c r="C1003" s="110"/>
      <c r="D1003" s="93"/>
      <c r="E1003" s="93"/>
      <c r="F1003" s="125"/>
      <c r="G1003" s="93"/>
      <c r="H1003" s="93"/>
      <c r="I1003" s="228"/>
      <c r="J1003" s="235"/>
    </row>
    <row r="1004" spans="1:10">
      <c r="A1004" s="110"/>
      <c r="B1004" s="110"/>
      <c r="C1004" s="110"/>
      <c r="D1004" s="93"/>
      <c r="E1004" s="93"/>
      <c r="F1004" s="125"/>
      <c r="G1004" s="93"/>
      <c r="H1004" s="93"/>
      <c r="I1004" s="228"/>
      <c r="J1004" s="235"/>
    </row>
    <row r="1005" spans="1:10">
      <c r="A1005" s="110"/>
      <c r="B1005" s="110"/>
      <c r="C1005" s="110"/>
      <c r="D1005" s="93"/>
      <c r="E1005" s="93"/>
      <c r="F1005" s="125"/>
      <c r="G1005" s="93"/>
      <c r="H1005" s="93"/>
      <c r="I1005" s="228"/>
      <c r="J1005" s="235"/>
    </row>
    <row r="1006" spans="1:10">
      <c r="A1006" s="110"/>
      <c r="B1006" s="110"/>
      <c r="C1006" s="110"/>
      <c r="D1006" s="93"/>
      <c r="E1006" s="93"/>
      <c r="F1006" s="125"/>
      <c r="G1006" s="93"/>
      <c r="H1006" s="93"/>
      <c r="I1006" s="228"/>
      <c r="J1006" s="235"/>
    </row>
    <row r="1007" spans="1:10">
      <c r="A1007" s="110"/>
      <c r="B1007" s="110"/>
      <c r="C1007" s="110"/>
      <c r="D1007" s="93"/>
      <c r="E1007" s="93"/>
      <c r="F1007" s="125"/>
      <c r="G1007" s="93"/>
      <c r="H1007" s="93"/>
      <c r="I1007" s="228"/>
      <c r="J1007" s="235"/>
    </row>
    <row r="1008" spans="1:10">
      <c r="A1008" s="110"/>
      <c r="B1008" s="110"/>
      <c r="C1008" s="110"/>
      <c r="D1008" s="93"/>
      <c r="E1008" s="93"/>
      <c r="F1008" s="125"/>
      <c r="G1008" s="93"/>
      <c r="H1008" s="93"/>
      <c r="I1008" s="228"/>
      <c r="J1008" s="235"/>
    </row>
    <row r="1009" spans="1:10">
      <c r="A1009" s="110"/>
      <c r="B1009" s="110"/>
      <c r="C1009" s="110"/>
      <c r="D1009" s="93"/>
      <c r="E1009" s="93"/>
      <c r="F1009" s="125"/>
      <c r="G1009" s="93"/>
      <c r="H1009" s="93"/>
      <c r="I1009" s="228"/>
      <c r="J1009" s="235"/>
    </row>
    <row r="1010" spans="1:10">
      <c r="A1010" s="110"/>
      <c r="B1010" s="110"/>
      <c r="C1010" s="110"/>
      <c r="D1010" s="93"/>
      <c r="E1010" s="93"/>
      <c r="F1010" s="125"/>
      <c r="G1010" s="93"/>
      <c r="H1010" s="93"/>
      <c r="I1010" s="228"/>
      <c r="J1010" s="235"/>
    </row>
    <row r="1011" spans="1:10">
      <c r="A1011" s="110"/>
      <c r="B1011" s="110"/>
      <c r="C1011" s="110"/>
      <c r="D1011" s="93"/>
      <c r="E1011" s="93"/>
      <c r="F1011" s="125"/>
      <c r="G1011" s="93"/>
      <c r="H1011" s="93"/>
      <c r="I1011" s="228"/>
      <c r="J1011" s="235"/>
    </row>
    <row r="1012" spans="1:10">
      <c r="A1012" s="110"/>
      <c r="B1012" s="110"/>
      <c r="C1012" s="110"/>
      <c r="D1012" s="93"/>
      <c r="E1012" s="93"/>
      <c r="F1012" s="125"/>
      <c r="G1012" s="93"/>
      <c r="H1012" s="93"/>
      <c r="I1012" s="228"/>
      <c r="J1012" s="235"/>
    </row>
    <row r="1013" spans="1:10">
      <c r="A1013" s="110"/>
      <c r="B1013" s="110"/>
      <c r="C1013" s="110"/>
      <c r="D1013" s="93"/>
      <c r="E1013" s="93"/>
      <c r="F1013" s="125"/>
      <c r="G1013" s="93"/>
      <c r="H1013" s="93"/>
      <c r="I1013" s="228"/>
      <c r="J1013" s="235"/>
    </row>
    <row r="1014" spans="1:10">
      <c r="A1014" s="110"/>
      <c r="B1014" s="110"/>
      <c r="C1014" s="110"/>
      <c r="D1014" s="93"/>
      <c r="E1014" s="93"/>
      <c r="F1014" s="125"/>
      <c r="G1014" s="93"/>
      <c r="H1014" s="93"/>
      <c r="I1014" s="228"/>
      <c r="J1014" s="235"/>
    </row>
    <row r="1015" spans="1:10">
      <c r="A1015" s="110"/>
      <c r="B1015" s="110"/>
      <c r="C1015" s="110"/>
      <c r="D1015" s="93"/>
      <c r="E1015" s="93"/>
      <c r="F1015" s="125"/>
      <c r="G1015" s="93"/>
      <c r="H1015" s="93"/>
      <c r="I1015" s="228"/>
      <c r="J1015" s="235"/>
    </row>
    <row r="1016" spans="1:10">
      <c r="A1016" s="110"/>
      <c r="B1016" s="110"/>
      <c r="C1016" s="110"/>
      <c r="D1016" s="93"/>
      <c r="E1016" s="93"/>
      <c r="F1016" s="125"/>
      <c r="G1016" s="93"/>
      <c r="H1016" s="93"/>
      <c r="I1016" s="228"/>
      <c r="J1016" s="235"/>
    </row>
    <row r="1017" spans="1:10">
      <c r="A1017" s="110"/>
      <c r="B1017" s="110"/>
      <c r="C1017" s="110"/>
      <c r="D1017" s="93"/>
      <c r="E1017" s="93"/>
      <c r="F1017" s="125"/>
      <c r="G1017" s="93"/>
      <c r="H1017" s="93"/>
      <c r="I1017" s="228"/>
      <c r="J1017" s="235"/>
    </row>
    <row r="1018" spans="1:10">
      <c r="A1018" s="110"/>
      <c r="B1018" s="110"/>
      <c r="C1018" s="110"/>
      <c r="D1018" s="93"/>
      <c r="E1018" s="93"/>
      <c r="F1018" s="125"/>
      <c r="G1018" s="93"/>
      <c r="H1018" s="93"/>
      <c r="I1018" s="228"/>
      <c r="J1018" s="235"/>
    </row>
    <row r="1019" spans="1:10">
      <c r="A1019" s="110"/>
      <c r="B1019" s="110"/>
      <c r="C1019" s="110"/>
      <c r="D1019" s="93"/>
      <c r="E1019" s="93"/>
      <c r="F1019" s="125"/>
      <c r="G1019" s="93"/>
      <c r="H1019" s="93"/>
      <c r="I1019" s="228"/>
      <c r="J1019" s="235"/>
    </row>
    <row r="1020" spans="1:10">
      <c r="A1020" s="110"/>
      <c r="B1020" s="110"/>
      <c r="C1020" s="110"/>
      <c r="D1020" s="93"/>
      <c r="E1020" s="93"/>
      <c r="F1020" s="125"/>
      <c r="G1020" s="93"/>
      <c r="H1020" s="93"/>
      <c r="I1020" s="228"/>
      <c r="J1020" s="235"/>
    </row>
    <row r="1021" spans="1:10">
      <c r="A1021" s="110"/>
      <c r="B1021" s="110"/>
      <c r="C1021" s="110"/>
      <c r="D1021" s="93"/>
      <c r="E1021" s="93"/>
      <c r="F1021" s="125"/>
      <c r="G1021" s="93"/>
      <c r="H1021" s="93"/>
      <c r="I1021" s="228"/>
      <c r="J1021" s="235"/>
    </row>
    <row r="1022" spans="1:10">
      <c r="A1022" s="110"/>
      <c r="B1022" s="110"/>
      <c r="C1022" s="110"/>
      <c r="D1022" s="93"/>
      <c r="E1022" s="93"/>
      <c r="F1022" s="125"/>
      <c r="G1022" s="93"/>
      <c r="H1022" s="93"/>
      <c r="I1022" s="228"/>
      <c r="J1022" s="235"/>
    </row>
    <row r="1023" spans="1:10">
      <c r="A1023" s="110"/>
      <c r="B1023" s="110"/>
      <c r="C1023" s="110"/>
      <c r="D1023" s="93"/>
      <c r="E1023" s="93"/>
      <c r="F1023" s="125"/>
      <c r="G1023" s="93"/>
      <c r="H1023" s="93"/>
      <c r="I1023" s="228"/>
      <c r="J1023" s="235"/>
    </row>
    <row r="1024" spans="1:10">
      <c r="A1024" s="110"/>
      <c r="B1024" s="110"/>
      <c r="C1024" s="110"/>
      <c r="D1024" s="93"/>
      <c r="E1024" s="93"/>
      <c r="F1024" s="125"/>
      <c r="G1024" s="93"/>
      <c r="H1024" s="93"/>
      <c r="I1024" s="228"/>
      <c r="J1024" s="235"/>
    </row>
    <row r="1025" spans="1:10">
      <c r="A1025" s="110"/>
      <c r="B1025" s="110"/>
      <c r="C1025" s="110"/>
      <c r="D1025" s="93"/>
      <c r="E1025" s="93"/>
      <c r="F1025" s="125"/>
      <c r="G1025" s="93"/>
      <c r="H1025" s="93"/>
      <c r="I1025" s="228"/>
      <c r="J1025" s="235"/>
    </row>
    <row r="1026" spans="1:10">
      <c r="A1026" s="110"/>
      <c r="B1026" s="110"/>
      <c r="C1026" s="110"/>
      <c r="D1026" s="93"/>
      <c r="E1026" s="93"/>
      <c r="F1026" s="125"/>
      <c r="G1026" s="93"/>
      <c r="H1026" s="93"/>
      <c r="I1026" s="228"/>
      <c r="J1026" s="235"/>
    </row>
    <row r="1027" spans="1:10">
      <c r="A1027" s="110"/>
      <c r="B1027" s="110"/>
      <c r="C1027" s="110"/>
      <c r="D1027" s="93"/>
      <c r="E1027" s="93"/>
      <c r="F1027" s="125"/>
      <c r="G1027" s="93"/>
      <c r="H1027" s="93"/>
      <c r="I1027" s="228"/>
      <c r="J1027" s="235"/>
    </row>
    <row r="1028" spans="1:10">
      <c r="A1028" s="110"/>
      <c r="B1028" s="110"/>
      <c r="C1028" s="110"/>
      <c r="D1028" s="93"/>
      <c r="E1028" s="93"/>
      <c r="F1028" s="125"/>
      <c r="G1028" s="93"/>
      <c r="H1028" s="93"/>
      <c r="I1028" s="228"/>
      <c r="J1028" s="235"/>
    </row>
    <row r="1029" spans="1:10">
      <c r="A1029" s="110"/>
      <c r="B1029" s="110"/>
      <c r="C1029" s="110"/>
      <c r="D1029" s="93"/>
      <c r="E1029" s="93"/>
      <c r="F1029" s="125"/>
      <c r="G1029" s="93"/>
      <c r="H1029" s="93"/>
      <c r="I1029" s="228"/>
      <c r="J1029" s="235"/>
    </row>
    <row r="1030" spans="1:10">
      <c r="A1030" s="110"/>
      <c r="B1030" s="110"/>
      <c r="C1030" s="110"/>
      <c r="D1030" s="93"/>
      <c r="E1030" s="93"/>
      <c r="F1030" s="125"/>
      <c r="G1030" s="93"/>
      <c r="H1030" s="93"/>
      <c r="I1030" s="228"/>
      <c r="J1030" s="235"/>
    </row>
    <row r="1031" spans="1:10">
      <c r="A1031" s="110"/>
      <c r="B1031" s="110"/>
      <c r="C1031" s="110"/>
      <c r="D1031" s="93"/>
      <c r="E1031" s="93"/>
      <c r="F1031" s="125"/>
      <c r="G1031" s="93"/>
      <c r="H1031" s="93"/>
      <c r="I1031" s="228"/>
      <c r="J1031" s="235"/>
    </row>
    <row r="1032" spans="1:10">
      <c r="A1032" s="110"/>
      <c r="B1032" s="110"/>
      <c r="C1032" s="110"/>
      <c r="D1032" s="93"/>
      <c r="E1032" s="93"/>
      <c r="F1032" s="125"/>
      <c r="G1032" s="93"/>
      <c r="H1032" s="93"/>
      <c r="I1032" s="228"/>
      <c r="J1032" s="235"/>
    </row>
    <row r="1033" spans="1:10">
      <c r="A1033" s="110"/>
      <c r="B1033" s="110"/>
      <c r="C1033" s="110"/>
      <c r="D1033" s="93"/>
      <c r="E1033" s="93"/>
      <c r="F1033" s="125"/>
      <c r="G1033" s="93"/>
      <c r="H1033" s="93"/>
      <c r="I1033" s="228"/>
      <c r="J1033" s="235"/>
    </row>
    <row r="1034" spans="1:10">
      <c r="A1034" s="110"/>
      <c r="B1034" s="110"/>
      <c r="C1034" s="110"/>
      <c r="D1034" s="93"/>
      <c r="E1034" s="93"/>
      <c r="F1034" s="125"/>
      <c r="G1034" s="93"/>
      <c r="H1034" s="93"/>
      <c r="I1034" s="228"/>
      <c r="J1034" s="235"/>
    </row>
    <row r="1035" spans="1:10">
      <c r="A1035" s="110"/>
      <c r="B1035" s="110"/>
      <c r="C1035" s="110"/>
      <c r="D1035" s="93"/>
      <c r="E1035" s="93"/>
      <c r="F1035" s="125"/>
      <c r="G1035" s="93"/>
      <c r="H1035" s="93"/>
      <c r="I1035" s="228"/>
      <c r="J1035" s="235"/>
    </row>
    <row r="1036" spans="1:10">
      <c r="A1036" s="110"/>
      <c r="B1036" s="110"/>
      <c r="C1036" s="110"/>
      <c r="D1036" s="93"/>
      <c r="E1036" s="93"/>
      <c r="F1036" s="125"/>
      <c r="G1036" s="93"/>
      <c r="H1036" s="93"/>
      <c r="I1036" s="228"/>
      <c r="J1036" s="235"/>
    </row>
    <row r="1037" spans="1:10">
      <c r="A1037" s="110"/>
      <c r="B1037" s="110"/>
      <c r="C1037" s="110"/>
      <c r="D1037" s="93"/>
      <c r="E1037" s="93"/>
      <c r="F1037" s="125"/>
      <c r="G1037" s="93"/>
      <c r="H1037" s="93"/>
      <c r="I1037" s="228"/>
      <c r="J1037" s="235"/>
    </row>
    <row r="1038" spans="1:10">
      <c r="A1038" s="110"/>
      <c r="B1038" s="110"/>
      <c r="C1038" s="110"/>
      <c r="D1038" s="93"/>
      <c r="E1038" s="93"/>
      <c r="F1038" s="125"/>
      <c r="G1038" s="93"/>
      <c r="H1038" s="93"/>
      <c r="I1038" s="228"/>
      <c r="J1038" s="235"/>
    </row>
    <row r="1039" spans="1:10">
      <c r="A1039" s="110"/>
      <c r="B1039" s="110"/>
      <c r="C1039" s="110"/>
      <c r="D1039" s="93"/>
      <c r="E1039" s="93"/>
      <c r="F1039" s="125"/>
      <c r="G1039" s="93"/>
      <c r="H1039" s="93"/>
      <c r="I1039" s="228"/>
      <c r="J1039" s="235"/>
    </row>
    <row r="1040" spans="1:10">
      <c r="A1040" s="110"/>
      <c r="B1040" s="110"/>
      <c r="C1040" s="110"/>
      <c r="D1040" s="93"/>
      <c r="E1040" s="93"/>
      <c r="F1040" s="125"/>
      <c r="G1040" s="93"/>
      <c r="H1040" s="93"/>
      <c r="I1040" s="228"/>
      <c r="J1040" s="235"/>
    </row>
    <row r="1041" spans="1:10">
      <c r="A1041" s="110"/>
      <c r="B1041" s="110"/>
      <c r="C1041" s="110"/>
      <c r="D1041" s="93"/>
      <c r="E1041" s="93"/>
      <c r="F1041" s="125"/>
      <c r="G1041" s="93"/>
      <c r="H1041" s="93"/>
      <c r="I1041" s="228"/>
      <c r="J1041" s="235"/>
    </row>
    <row r="1042" spans="1:10">
      <c r="A1042" s="110"/>
      <c r="B1042" s="110"/>
      <c r="C1042" s="110"/>
      <c r="D1042" s="93"/>
      <c r="E1042" s="93"/>
      <c r="F1042" s="125"/>
      <c r="G1042" s="93"/>
      <c r="H1042" s="93"/>
      <c r="I1042" s="228"/>
      <c r="J1042" s="235"/>
    </row>
    <row r="1043" spans="1:10">
      <c r="A1043" s="110"/>
      <c r="B1043" s="110"/>
      <c r="C1043" s="110"/>
      <c r="D1043" s="93"/>
      <c r="E1043" s="93"/>
      <c r="F1043" s="125"/>
      <c r="G1043" s="93"/>
      <c r="H1043" s="93"/>
      <c r="I1043" s="228"/>
      <c r="J1043" s="235"/>
    </row>
    <row r="1044" spans="1:10">
      <c r="A1044" s="110"/>
      <c r="B1044" s="110"/>
      <c r="C1044" s="110"/>
      <c r="D1044" s="93"/>
      <c r="E1044" s="93"/>
      <c r="F1044" s="125"/>
      <c r="G1044" s="93"/>
      <c r="H1044" s="93"/>
      <c r="I1044" s="228"/>
      <c r="J1044" s="235"/>
    </row>
    <row r="1045" spans="1:10">
      <c r="A1045" s="110"/>
      <c r="B1045" s="110"/>
      <c r="C1045" s="110"/>
      <c r="D1045" s="93"/>
      <c r="E1045" s="93"/>
      <c r="F1045" s="125"/>
      <c r="G1045" s="93"/>
      <c r="H1045" s="93"/>
      <c r="I1045" s="228"/>
      <c r="J1045" s="235"/>
    </row>
    <row r="1046" spans="1:10">
      <c r="A1046" s="110"/>
      <c r="B1046" s="110"/>
      <c r="C1046" s="110"/>
      <c r="D1046" s="93"/>
      <c r="E1046" s="93"/>
      <c r="F1046" s="125"/>
      <c r="G1046" s="93"/>
      <c r="H1046" s="93"/>
      <c r="I1046" s="228"/>
      <c r="J1046" s="235"/>
    </row>
    <row r="1047" spans="1:10">
      <c r="A1047" s="110"/>
      <c r="B1047" s="110"/>
      <c r="C1047" s="110"/>
      <c r="D1047" s="93"/>
      <c r="E1047" s="93"/>
      <c r="F1047" s="125"/>
      <c r="G1047" s="93"/>
      <c r="H1047" s="93"/>
      <c r="I1047" s="228"/>
      <c r="J1047" s="235"/>
    </row>
    <row r="1048" spans="1:10">
      <c r="A1048" s="110"/>
      <c r="B1048" s="110"/>
      <c r="C1048" s="110"/>
      <c r="D1048" s="93"/>
      <c r="E1048" s="93"/>
      <c r="F1048" s="125"/>
      <c r="G1048" s="93"/>
      <c r="H1048" s="93"/>
      <c r="I1048" s="228"/>
      <c r="J1048" s="235"/>
    </row>
    <row r="1049" spans="1:10">
      <c r="A1049" s="110"/>
      <c r="B1049" s="110"/>
      <c r="C1049" s="110"/>
      <c r="D1049" s="93"/>
      <c r="E1049" s="93"/>
      <c r="F1049" s="125"/>
      <c r="G1049" s="93"/>
      <c r="H1049" s="93"/>
      <c r="I1049" s="228"/>
      <c r="J1049" s="235"/>
    </row>
    <row r="1050" spans="1:10">
      <c r="A1050" s="110"/>
      <c r="B1050" s="110"/>
      <c r="C1050" s="110"/>
      <c r="D1050" s="93"/>
      <c r="E1050" s="93"/>
      <c r="F1050" s="125"/>
      <c r="G1050" s="93"/>
      <c r="H1050" s="93"/>
      <c r="I1050" s="228"/>
      <c r="J1050" s="235"/>
    </row>
    <row r="1051" spans="1:10">
      <c r="A1051" s="110"/>
      <c r="B1051" s="110"/>
      <c r="C1051" s="110"/>
      <c r="D1051" s="93"/>
      <c r="E1051" s="93"/>
      <c r="F1051" s="125"/>
      <c r="G1051" s="93"/>
      <c r="H1051" s="93"/>
      <c r="I1051" s="228"/>
      <c r="J1051" s="235"/>
    </row>
    <row r="1052" spans="1:10">
      <c r="A1052" s="110"/>
      <c r="B1052" s="110"/>
      <c r="C1052" s="110"/>
      <c r="D1052" s="93"/>
      <c r="E1052" s="93"/>
      <c r="F1052" s="125"/>
      <c r="G1052" s="93"/>
      <c r="H1052" s="93"/>
      <c r="I1052" s="228"/>
      <c r="J1052" s="235"/>
    </row>
    <row r="1053" spans="1:10">
      <c r="A1053" s="110"/>
      <c r="B1053" s="110"/>
      <c r="C1053" s="110"/>
      <c r="D1053" s="93"/>
      <c r="E1053" s="93"/>
      <c r="F1053" s="125"/>
      <c r="G1053" s="93"/>
      <c r="H1053" s="93"/>
      <c r="I1053" s="228"/>
      <c r="J1053" s="235"/>
    </row>
    <row r="1054" spans="1:10">
      <c r="A1054" s="110"/>
      <c r="B1054" s="110"/>
      <c r="C1054" s="110"/>
      <c r="D1054" s="93"/>
      <c r="E1054" s="93"/>
      <c r="F1054" s="125"/>
      <c r="G1054" s="93"/>
      <c r="H1054" s="93"/>
      <c r="I1054" s="228"/>
      <c r="J1054" s="235"/>
    </row>
    <row r="1055" spans="1:10">
      <c r="A1055" s="110"/>
      <c r="B1055" s="110"/>
      <c r="C1055" s="110"/>
      <c r="D1055" s="93"/>
      <c r="E1055" s="93"/>
      <c r="F1055" s="125"/>
      <c r="G1055" s="93"/>
      <c r="H1055" s="93"/>
      <c r="I1055" s="228"/>
      <c r="J1055" s="235"/>
    </row>
    <row r="1056" spans="1:10">
      <c r="A1056" s="110"/>
      <c r="B1056" s="110"/>
      <c r="C1056" s="110"/>
      <c r="D1056" s="93"/>
      <c r="E1056" s="93"/>
      <c r="F1056" s="125"/>
      <c r="G1056" s="93"/>
      <c r="H1056" s="93"/>
      <c r="I1056" s="228"/>
      <c r="J1056" s="235"/>
    </row>
    <row r="1057" spans="1:10">
      <c r="A1057" s="110"/>
      <c r="B1057" s="110"/>
      <c r="C1057" s="110"/>
      <c r="D1057" s="93"/>
      <c r="E1057" s="93"/>
      <c r="F1057" s="125"/>
      <c r="G1057" s="93"/>
      <c r="H1057" s="93"/>
      <c r="I1057" s="228"/>
      <c r="J1057" s="235"/>
    </row>
    <row r="1058" spans="1:10">
      <c r="A1058" s="110"/>
      <c r="B1058" s="110"/>
      <c r="C1058" s="110"/>
      <c r="D1058" s="93"/>
      <c r="E1058" s="93"/>
      <c r="F1058" s="125"/>
      <c r="G1058" s="93"/>
      <c r="H1058" s="93"/>
      <c r="I1058" s="228"/>
      <c r="J1058" s="235"/>
    </row>
    <row r="1059" spans="1:10">
      <c r="A1059" s="110"/>
      <c r="B1059" s="110"/>
      <c r="C1059" s="110"/>
      <c r="D1059" s="93"/>
      <c r="E1059" s="93"/>
      <c r="F1059" s="125"/>
      <c r="G1059" s="93"/>
      <c r="H1059" s="93"/>
      <c r="I1059" s="228"/>
      <c r="J1059" s="235"/>
    </row>
    <row r="1060" spans="1:10">
      <c r="A1060" s="110"/>
      <c r="B1060" s="110"/>
      <c r="C1060" s="110"/>
      <c r="D1060" s="93"/>
      <c r="E1060" s="93"/>
      <c r="F1060" s="125"/>
      <c r="G1060" s="93"/>
      <c r="H1060" s="93"/>
      <c r="I1060" s="228"/>
      <c r="J1060" s="235"/>
    </row>
    <row r="1061" spans="1:10">
      <c r="A1061" s="110"/>
      <c r="B1061" s="110"/>
      <c r="C1061" s="110"/>
      <c r="D1061" s="93"/>
      <c r="E1061" s="93"/>
      <c r="F1061" s="125"/>
      <c r="G1061" s="93"/>
      <c r="H1061" s="93"/>
      <c r="I1061" s="228"/>
      <c r="J1061" s="235"/>
    </row>
    <row r="1062" spans="1:10">
      <c r="A1062" s="110"/>
      <c r="B1062" s="110"/>
      <c r="C1062" s="110"/>
      <c r="D1062" s="93"/>
      <c r="E1062" s="93"/>
      <c r="F1062" s="125"/>
      <c r="G1062" s="93"/>
      <c r="H1062" s="93"/>
      <c r="I1062" s="228"/>
      <c r="J1062" s="235"/>
    </row>
    <row r="1063" spans="1:10">
      <c r="A1063" s="110"/>
      <c r="B1063" s="110"/>
      <c r="C1063" s="110"/>
      <c r="D1063" s="93"/>
      <c r="E1063" s="93"/>
      <c r="F1063" s="125"/>
      <c r="G1063" s="93"/>
      <c r="H1063" s="93"/>
      <c r="I1063" s="228"/>
      <c r="J1063" s="235"/>
    </row>
    <row r="1064" spans="1:10">
      <c r="A1064" s="110"/>
      <c r="B1064" s="110"/>
      <c r="C1064" s="110"/>
      <c r="D1064" s="93"/>
      <c r="E1064" s="93"/>
      <c r="F1064" s="125"/>
      <c r="G1064" s="93"/>
      <c r="H1064" s="93"/>
      <c r="I1064" s="228"/>
      <c r="J1064" s="235"/>
    </row>
    <row r="1065" spans="1:10">
      <c r="A1065" s="110"/>
      <c r="B1065" s="110"/>
      <c r="C1065" s="110"/>
      <c r="D1065" s="93"/>
      <c r="E1065" s="93"/>
      <c r="F1065" s="125"/>
      <c r="G1065" s="93"/>
      <c r="H1065" s="93"/>
      <c r="I1065" s="228"/>
      <c r="J1065" s="235"/>
    </row>
    <row r="1066" spans="1:10">
      <c r="A1066" s="110"/>
      <c r="B1066" s="110"/>
      <c r="C1066" s="110"/>
      <c r="D1066" s="93"/>
      <c r="E1066" s="93"/>
      <c r="F1066" s="125"/>
      <c r="G1066" s="93"/>
      <c r="H1066" s="93"/>
      <c r="I1066" s="228"/>
      <c r="J1066" s="235"/>
    </row>
    <row r="1067" spans="1:10">
      <c r="A1067" s="110"/>
      <c r="B1067" s="110"/>
      <c r="C1067" s="110"/>
      <c r="D1067" s="93"/>
      <c r="E1067" s="93"/>
      <c r="F1067" s="125"/>
      <c r="G1067" s="93"/>
      <c r="H1067" s="93"/>
      <c r="I1067" s="228"/>
      <c r="J1067" s="235"/>
    </row>
    <row r="1068" spans="1:10">
      <c r="A1068" s="110"/>
      <c r="B1068" s="110"/>
      <c r="C1068" s="110"/>
      <c r="D1068" s="93"/>
      <c r="E1068" s="93"/>
      <c r="F1068" s="125"/>
      <c r="G1068" s="93"/>
      <c r="H1068" s="93"/>
      <c r="I1068" s="228"/>
      <c r="J1068" s="235"/>
    </row>
    <row r="1069" spans="1:10">
      <c r="A1069" s="110"/>
      <c r="B1069" s="110"/>
      <c r="C1069" s="110"/>
      <c r="D1069" s="93"/>
      <c r="E1069" s="93"/>
      <c r="F1069" s="125"/>
      <c r="G1069" s="93"/>
      <c r="H1069" s="93"/>
      <c r="I1069" s="228"/>
      <c r="J1069" s="235"/>
    </row>
    <row r="1070" spans="1:10">
      <c r="A1070" s="110"/>
      <c r="B1070" s="110"/>
      <c r="C1070" s="110"/>
      <c r="D1070" s="93"/>
      <c r="E1070" s="93"/>
      <c r="F1070" s="125"/>
      <c r="G1070" s="93"/>
      <c r="H1070" s="93"/>
      <c r="I1070" s="228"/>
      <c r="J1070" s="235"/>
    </row>
    <row r="1071" spans="1:10">
      <c r="A1071" s="110"/>
      <c r="B1071" s="110"/>
      <c r="C1071" s="110"/>
      <c r="D1071" s="93"/>
      <c r="E1071" s="93"/>
      <c r="F1071" s="125"/>
      <c r="G1071" s="93"/>
      <c r="H1071" s="93"/>
      <c r="I1071" s="228"/>
      <c r="J1071" s="235"/>
    </row>
    <row r="1072" spans="1:10">
      <c r="A1072" s="110"/>
      <c r="B1072" s="110"/>
      <c r="C1072" s="110"/>
      <c r="D1072" s="93"/>
      <c r="E1072" s="93"/>
      <c r="F1072" s="125"/>
      <c r="G1072" s="93"/>
      <c r="H1072" s="93"/>
      <c r="I1072" s="228"/>
      <c r="J1072" s="235"/>
    </row>
    <row r="1073" spans="1:10">
      <c r="A1073" s="110"/>
      <c r="B1073" s="110"/>
      <c r="C1073" s="110"/>
      <c r="D1073" s="93"/>
      <c r="E1073" s="93"/>
      <c r="F1073" s="125"/>
      <c r="G1073" s="93"/>
      <c r="H1073" s="93"/>
      <c r="I1073" s="228"/>
      <c r="J1073" s="235"/>
    </row>
    <row r="1074" spans="1:10">
      <c r="A1074" s="110"/>
      <c r="B1074" s="110"/>
      <c r="C1074" s="110"/>
      <c r="D1074" s="93"/>
      <c r="E1074" s="93"/>
      <c r="F1074" s="125"/>
      <c r="G1074" s="93"/>
      <c r="H1074" s="93"/>
      <c r="I1074" s="228"/>
      <c r="J1074" s="235"/>
    </row>
    <row r="1075" spans="1:10">
      <c r="A1075" s="110"/>
      <c r="B1075" s="110"/>
      <c r="C1075" s="110"/>
      <c r="D1075" s="93"/>
      <c r="E1075" s="93"/>
      <c r="F1075" s="125"/>
      <c r="G1075" s="93"/>
      <c r="H1075" s="93"/>
      <c r="I1075" s="228"/>
      <c r="J1075" s="235"/>
    </row>
    <row r="1076" spans="1:10">
      <c r="A1076" s="110"/>
      <c r="B1076" s="110"/>
      <c r="C1076" s="110"/>
      <c r="D1076" s="93"/>
      <c r="E1076" s="93"/>
      <c r="F1076" s="125"/>
      <c r="G1076" s="93"/>
      <c r="H1076" s="93"/>
      <c r="I1076" s="228"/>
      <c r="J1076" s="235"/>
    </row>
    <row r="1077" spans="1:10">
      <c r="A1077" s="110"/>
      <c r="B1077" s="110"/>
      <c r="C1077" s="110"/>
      <c r="D1077" s="93"/>
      <c r="E1077" s="93"/>
      <c r="F1077" s="125"/>
      <c r="G1077" s="93"/>
      <c r="H1077" s="93"/>
      <c r="I1077" s="228"/>
      <c r="J1077" s="235"/>
    </row>
    <row r="1078" spans="1:10">
      <c r="A1078" s="110"/>
      <c r="B1078" s="110"/>
      <c r="C1078" s="110"/>
      <c r="D1078" s="93"/>
      <c r="E1078" s="93"/>
      <c r="F1078" s="125"/>
      <c r="G1078" s="93"/>
      <c r="H1078" s="93"/>
      <c r="I1078" s="228"/>
      <c r="J1078" s="235"/>
    </row>
    <row r="1079" spans="1:10">
      <c r="A1079" s="110"/>
      <c r="B1079" s="110"/>
      <c r="C1079" s="110"/>
      <c r="D1079" s="93"/>
      <c r="E1079" s="93"/>
      <c r="F1079" s="125"/>
      <c r="G1079" s="93"/>
      <c r="H1079" s="93"/>
      <c r="I1079" s="228"/>
      <c r="J1079" s="235"/>
    </row>
    <row r="1080" spans="1:10">
      <c r="A1080" s="110"/>
      <c r="B1080" s="110"/>
      <c r="C1080" s="110"/>
      <c r="D1080" s="93"/>
      <c r="E1080" s="93"/>
      <c r="F1080" s="125"/>
      <c r="G1080" s="93"/>
      <c r="H1080" s="93"/>
      <c r="I1080" s="228"/>
      <c r="J1080" s="235"/>
    </row>
    <row r="1081" spans="1:10">
      <c r="A1081" s="110"/>
      <c r="B1081" s="110"/>
      <c r="C1081" s="110"/>
      <c r="D1081" s="93"/>
      <c r="E1081" s="93"/>
      <c r="F1081" s="125"/>
      <c r="G1081" s="93"/>
      <c r="H1081" s="93"/>
      <c r="I1081" s="228"/>
      <c r="J1081" s="235"/>
    </row>
    <row r="1082" spans="1:10">
      <c r="A1082" s="110"/>
      <c r="B1082" s="110"/>
      <c r="C1082" s="110"/>
      <c r="D1082" s="93"/>
      <c r="E1082" s="93"/>
      <c r="F1082" s="125"/>
      <c r="G1082" s="93"/>
      <c r="H1082" s="93"/>
      <c r="I1082" s="228"/>
      <c r="J1082" s="235"/>
    </row>
    <row r="1083" spans="1:10">
      <c r="A1083" s="110"/>
      <c r="B1083" s="110"/>
      <c r="C1083" s="110"/>
      <c r="D1083" s="93"/>
      <c r="E1083" s="93"/>
      <c r="F1083" s="125"/>
      <c r="G1083" s="93"/>
      <c r="H1083" s="93"/>
      <c r="I1083" s="228"/>
      <c r="J1083" s="235"/>
    </row>
    <row r="1084" spans="1:10">
      <c r="A1084" s="110"/>
      <c r="B1084" s="110"/>
      <c r="C1084" s="110"/>
      <c r="D1084" s="93"/>
      <c r="E1084" s="93"/>
      <c r="F1084" s="125"/>
      <c r="G1084" s="93"/>
      <c r="H1084" s="93"/>
      <c r="I1084" s="228"/>
      <c r="J1084" s="235"/>
    </row>
    <row r="1085" spans="1:10">
      <c r="A1085" s="110"/>
      <c r="B1085" s="110"/>
      <c r="C1085" s="110"/>
      <c r="D1085" s="93"/>
      <c r="E1085" s="93"/>
      <c r="F1085" s="125"/>
      <c r="G1085" s="93"/>
      <c r="H1085" s="93"/>
      <c r="I1085" s="228"/>
      <c r="J1085" s="235"/>
    </row>
    <row r="1086" spans="1:10">
      <c r="A1086" s="110"/>
      <c r="B1086" s="110"/>
      <c r="C1086" s="110"/>
      <c r="D1086" s="93"/>
      <c r="E1086" s="93"/>
      <c r="F1086" s="125"/>
      <c r="G1086" s="93"/>
      <c r="H1086" s="93"/>
      <c r="I1086" s="228"/>
      <c r="J1086" s="235"/>
    </row>
    <row r="1087" spans="1:10">
      <c r="A1087" s="110"/>
      <c r="B1087" s="110"/>
      <c r="C1087" s="110"/>
      <c r="D1087" s="93"/>
      <c r="E1087" s="93"/>
      <c r="F1087" s="125"/>
      <c r="G1087" s="93"/>
      <c r="H1087" s="93"/>
      <c r="I1087" s="228"/>
      <c r="J1087" s="235"/>
    </row>
    <row r="1088" spans="1:10">
      <c r="A1088" s="110"/>
      <c r="B1088" s="110"/>
      <c r="C1088" s="110"/>
      <c r="D1088" s="93"/>
      <c r="E1088" s="93"/>
      <c r="F1088" s="125"/>
      <c r="G1088" s="93"/>
      <c r="H1088" s="93"/>
      <c r="I1088" s="228"/>
      <c r="J1088" s="235"/>
    </row>
    <row r="1089" spans="1:10">
      <c r="A1089" s="110"/>
      <c r="B1089" s="110"/>
      <c r="C1089" s="110"/>
      <c r="D1089" s="93"/>
      <c r="E1089" s="93"/>
      <c r="F1089" s="125"/>
      <c r="G1089" s="93"/>
      <c r="H1089" s="93"/>
      <c r="I1089" s="228"/>
      <c r="J1089" s="235"/>
    </row>
    <row r="1090" spans="1:10">
      <c r="A1090" s="110"/>
      <c r="B1090" s="110"/>
      <c r="C1090" s="110"/>
      <c r="D1090" s="93"/>
      <c r="E1090" s="93"/>
      <c r="F1090" s="125"/>
      <c r="G1090" s="93"/>
      <c r="H1090" s="93"/>
      <c r="I1090" s="228"/>
      <c r="J1090" s="235"/>
    </row>
    <row r="1091" spans="1:10">
      <c r="A1091" s="110"/>
      <c r="B1091" s="110"/>
      <c r="C1091" s="110"/>
      <c r="D1091" s="93"/>
      <c r="E1091" s="93"/>
      <c r="F1091" s="125"/>
      <c r="G1091" s="93"/>
      <c r="H1091" s="93"/>
      <c r="I1091" s="228"/>
      <c r="J1091" s="235"/>
    </row>
    <row r="1092" spans="1:10">
      <c r="A1092" s="110"/>
      <c r="B1092" s="110"/>
      <c r="C1092" s="110"/>
      <c r="D1092" s="93"/>
      <c r="E1092" s="93"/>
      <c r="F1092" s="125"/>
      <c r="G1092" s="93"/>
      <c r="H1092" s="93"/>
      <c r="I1092" s="228"/>
      <c r="J1092" s="235"/>
    </row>
    <row r="1093" spans="1:10">
      <c r="A1093" s="110"/>
      <c r="B1093" s="110"/>
      <c r="C1093" s="110"/>
      <c r="D1093" s="93"/>
      <c r="E1093" s="93"/>
      <c r="F1093" s="125"/>
      <c r="G1093" s="93"/>
      <c r="H1093" s="93"/>
      <c r="I1093" s="228"/>
      <c r="J1093" s="235"/>
    </row>
    <row r="1094" spans="1:10">
      <c r="A1094" s="110"/>
      <c r="B1094" s="110"/>
      <c r="C1094" s="110"/>
      <c r="D1094" s="93"/>
      <c r="E1094" s="93"/>
      <c r="F1094" s="125"/>
      <c r="G1094" s="93"/>
      <c r="H1094" s="93"/>
      <c r="I1094" s="228"/>
      <c r="J1094" s="235"/>
    </row>
    <row r="1095" spans="1:10">
      <c r="A1095" s="110"/>
      <c r="B1095" s="110"/>
      <c r="C1095" s="110"/>
      <c r="D1095" s="93"/>
      <c r="E1095" s="93"/>
      <c r="F1095" s="125"/>
      <c r="G1095" s="93"/>
      <c r="H1095" s="93"/>
      <c r="I1095" s="228"/>
      <c r="J1095" s="235"/>
    </row>
    <row r="1096" spans="1:10">
      <c r="A1096" s="110"/>
      <c r="B1096" s="110"/>
      <c r="C1096" s="110"/>
      <c r="D1096" s="93"/>
      <c r="E1096" s="93"/>
      <c r="F1096" s="125"/>
      <c r="G1096" s="93"/>
      <c r="H1096" s="93"/>
      <c r="I1096" s="228"/>
      <c r="J1096" s="235"/>
    </row>
    <row r="1097" spans="1:10">
      <c r="A1097" s="110"/>
      <c r="B1097" s="110"/>
      <c r="C1097" s="110"/>
      <c r="D1097" s="93"/>
      <c r="E1097" s="93"/>
      <c r="F1097" s="125"/>
      <c r="G1097" s="93"/>
      <c r="H1097" s="93"/>
      <c r="I1097" s="228"/>
      <c r="J1097" s="235"/>
    </row>
    <row r="1098" spans="1:10">
      <c r="A1098" s="110"/>
      <c r="B1098" s="110"/>
      <c r="C1098" s="110"/>
      <c r="D1098" s="93"/>
      <c r="E1098" s="93"/>
      <c r="F1098" s="125"/>
      <c r="G1098" s="93"/>
      <c r="H1098" s="93"/>
      <c r="I1098" s="228"/>
      <c r="J1098" s="235"/>
    </row>
    <row r="1099" spans="1:10">
      <c r="A1099" s="110"/>
      <c r="B1099" s="110"/>
      <c r="C1099" s="110"/>
      <c r="D1099" s="93"/>
      <c r="E1099" s="93"/>
      <c r="F1099" s="125"/>
      <c r="G1099" s="93"/>
      <c r="H1099" s="93"/>
      <c r="I1099" s="228"/>
      <c r="J1099" s="235"/>
    </row>
    <row r="1100" spans="1:10">
      <c r="A1100" s="110"/>
      <c r="B1100" s="110"/>
      <c r="C1100" s="110"/>
      <c r="D1100" s="93"/>
      <c r="E1100" s="93"/>
      <c r="F1100" s="125"/>
      <c r="G1100" s="93"/>
      <c r="H1100" s="93"/>
      <c r="I1100" s="228"/>
      <c r="J1100" s="235"/>
    </row>
    <row r="1101" spans="1:10">
      <c r="A1101" s="110"/>
      <c r="B1101" s="110"/>
      <c r="C1101" s="110"/>
      <c r="D1101" s="93"/>
      <c r="E1101" s="93"/>
      <c r="F1101" s="125"/>
      <c r="G1101" s="93"/>
      <c r="H1101" s="93"/>
      <c r="I1101" s="228"/>
      <c r="J1101" s="235"/>
    </row>
    <row r="1102" spans="1:10">
      <c r="A1102" s="110"/>
      <c r="B1102" s="110"/>
      <c r="C1102" s="110"/>
      <c r="D1102" s="93"/>
      <c r="E1102" s="93"/>
      <c r="F1102" s="125"/>
      <c r="G1102" s="93"/>
      <c r="H1102" s="93"/>
      <c r="I1102" s="228"/>
      <c r="J1102" s="235"/>
    </row>
    <row r="1103" spans="1:10">
      <c r="A1103" s="110"/>
      <c r="B1103" s="110"/>
      <c r="C1103" s="110"/>
      <c r="D1103" s="93"/>
      <c r="E1103" s="93"/>
      <c r="F1103" s="125"/>
      <c r="G1103" s="93"/>
      <c r="H1103" s="93"/>
      <c r="I1103" s="228"/>
      <c r="J1103" s="235"/>
    </row>
    <row r="1104" spans="1:10">
      <c r="A1104" s="110"/>
      <c r="B1104" s="110"/>
      <c r="C1104" s="110"/>
      <c r="D1104" s="93"/>
      <c r="E1104" s="93"/>
      <c r="F1104" s="125"/>
      <c r="G1104" s="93"/>
      <c r="H1104" s="93"/>
      <c r="I1104" s="228"/>
      <c r="J1104" s="235"/>
    </row>
    <row r="1105" spans="1:10">
      <c r="A1105" s="110"/>
      <c r="B1105" s="110"/>
      <c r="C1105" s="110"/>
      <c r="D1105" s="93"/>
      <c r="E1105" s="93"/>
      <c r="F1105" s="125"/>
      <c r="G1105" s="93"/>
      <c r="H1105" s="93"/>
      <c r="I1105" s="228"/>
      <c r="J1105" s="235"/>
    </row>
    <row r="1106" spans="1:10">
      <c r="A1106" s="110"/>
      <c r="B1106" s="110"/>
      <c r="C1106" s="110"/>
      <c r="D1106" s="93"/>
      <c r="E1106" s="93"/>
      <c r="F1106" s="125"/>
      <c r="G1106" s="93"/>
      <c r="H1106" s="93"/>
      <c r="I1106" s="228"/>
      <c r="J1106" s="235"/>
    </row>
    <row r="1107" spans="1:10">
      <c r="A1107" s="110"/>
      <c r="B1107" s="110"/>
      <c r="C1107" s="110"/>
      <c r="D1107" s="93"/>
      <c r="E1107" s="93"/>
      <c r="F1107" s="125"/>
      <c r="G1107" s="93"/>
      <c r="H1107" s="93"/>
      <c r="I1107" s="228"/>
      <c r="J1107" s="235"/>
    </row>
    <row r="1108" spans="1:10">
      <c r="A1108" s="110"/>
      <c r="B1108" s="110"/>
      <c r="C1108" s="110"/>
      <c r="D1108" s="93"/>
      <c r="E1108" s="93"/>
      <c r="F1108" s="125"/>
      <c r="G1108" s="93"/>
      <c r="H1108" s="93"/>
      <c r="I1108" s="228"/>
      <c r="J1108" s="235"/>
    </row>
    <row r="1109" spans="1:10">
      <c r="A1109" s="110"/>
      <c r="B1109" s="110"/>
      <c r="C1109" s="110"/>
      <c r="D1109" s="93"/>
      <c r="E1109" s="93"/>
      <c r="F1109" s="125"/>
      <c r="G1109" s="93"/>
      <c r="H1109" s="93"/>
      <c r="I1109" s="228"/>
      <c r="J1109" s="235"/>
    </row>
    <row r="1110" spans="1:10">
      <c r="A1110" s="110"/>
      <c r="B1110" s="110"/>
      <c r="C1110" s="110"/>
      <c r="D1110" s="93"/>
      <c r="E1110" s="93"/>
      <c r="F1110" s="125"/>
      <c r="G1110" s="93"/>
      <c r="H1110" s="93"/>
      <c r="I1110" s="228"/>
      <c r="J1110" s="235"/>
    </row>
    <row r="1111" spans="1:10">
      <c r="A1111" s="110"/>
      <c r="B1111" s="110"/>
      <c r="C1111" s="110"/>
      <c r="D1111" s="93"/>
      <c r="E1111" s="93"/>
      <c r="F1111" s="125"/>
      <c r="G1111" s="93"/>
      <c r="H1111" s="93"/>
      <c r="I1111" s="228"/>
      <c r="J1111" s="235"/>
    </row>
    <row r="1112" spans="1:10">
      <c r="A1112" s="110"/>
      <c r="B1112" s="110"/>
      <c r="C1112" s="110"/>
      <c r="D1112" s="93"/>
      <c r="E1112" s="93"/>
      <c r="F1112" s="125"/>
      <c r="G1112" s="93"/>
      <c r="H1112" s="93"/>
      <c r="I1112" s="228"/>
      <c r="J1112" s="235"/>
    </row>
    <row r="1113" spans="1:10">
      <c r="A1113" s="110"/>
      <c r="B1113" s="110"/>
      <c r="C1113" s="110"/>
      <c r="D1113" s="93"/>
      <c r="E1113" s="93"/>
      <c r="F1113" s="125"/>
      <c r="G1113" s="93"/>
      <c r="H1113" s="93"/>
      <c r="I1113" s="228"/>
      <c r="J1113" s="235"/>
    </row>
    <row r="1114" spans="1:10">
      <c r="A1114" s="110"/>
      <c r="B1114" s="110"/>
      <c r="C1114" s="110"/>
      <c r="D1114" s="93"/>
      <c r="E1114" s="93"/>
      <c r="F1114" s="125"/>
      <c r="G1114" s="93"/>
      <c r="H1114" s="93"/>
      <c r="I1114" s="228"/>
      <c r="J1114" s="235"/>
    </row>
    <row r="1115" spans="1:10">
      <c r="A1115" s="110"/>
      <c r="B1115" s="110"/>
      <c r="C1115" s="110"/>
      <c r="D1115" s="93"/>
      <c r="E1115" s="93"/>
      <c r="F1115" s="125"/>
      <c r="G1115" s="93"/>
      <c r="H1115" s="93"/>
      <c r="I1115" s="228"/>
      <c r="J1115" s="235"/>
    </row>
    <row r="1116" spans="1:10">
      <c r="A1116" s="110"/>
      <c r="B1116" s="110"/>
      <c r="C1116" s="110"/>
      <c r="D1116" s="93"/>
      <c r="E1116" s="93"/>
      <c r="F1116" s="125"/>
      <c r="G1116" s="93"/>
      <c r="H1116" s="93"/>
      <c r="I1116" s="228"/>
      <c r="J1116" s="235"/>
    </row>
    <row r="1117" spans="1:10">
      <c r="A1117" s="110"/>
      <c r="B1117" s="110"/>
      <c r="C1117" s="110"/>
      <c r="D1117" s="93"/>
      <c r="E1117" s="93"/>
      <c r="F1117" s="125"/>
      <c r="G1117" s="93"/>
      <c r="H1117" s="93"/>
      <c r="I1117" s="228"/>
      <c r="J1117" s="235"/>
    </row>
    <row r="1118" spans="1:10">
      <c r="A1118" s="110"/>
      <c r="B1118" s="110"/>
      <c r="C1118" s="110"/>
      <c r="D1118" s="93"/>
      <c r="E1118" s="93"/>
      <c r="F1118" s="125"/>
      <c r="G1118" s="93"/>
      <c r="H1118" s="93"/>
      <c r="I1118" s="228"/>
      <c r="J1118" s="235"/>
    </row>
    <row r="1119" spans="1:10">
      <c r="A1119" s="110"/>
      <c r="B1119" s="110"/>
      <c r="C1119" s="110"/>
      <c r="D1119" s="93"/>
      <c r="E1119" s="93"/>
      <c r="F1119" s="125"/>
      <c r="G1119" s="93"/>
      <c r="H1119" s="93"/>
      <c r="I1119" s="228"/>
      <c r="J1119" s="235"/>
    </row>
    <row r="1120" spans="1:10">
      <c r="A1120" s="110"/>
      <c r="B1120" s="110"/>
      <c r="C1120" s="110"/>
      <c r="D1120" s="93"/>
      <c r="E1120" s="93"/>
      <c r="F1120" s="125"/>
      <c r="G1120" s="93"/>
      <c r="H1120" s="93"/>
      <c r="I1120" s="228"/>
      <c r="J1120" s="235"/>
    </row>
    <row r="1121" spans="1:10">
      <c r="A1121" s="110"/>
      <c r="B1121" s="110"/>
      <c r="C1121" s="110"/>
      <c r="D1121" s="93"/>
      <c r="E1121" s="93"/>
      <c r="F1121" s="125"/>
      <c r="G1121" s="93"/>
      <c r="H1121" s="93"/>
      <c r="I1121" s="228"/>
      <c r="J1121" s="235"/>
    </row>
    <row r="1122" spans="1:10">
      <c r="A1122" s="110"/>
      <c r="B1122" s="110"/>
      <c r="C1122" s="110"/>
      <c r="D1122" s="93"/>
      <c r="E1122" s="93"/>
      <c r="F1122" s="125"/>
      <c r="G1122" s="93"/>
      <c r="H1122" s="93"/>
      <c r="I1122" s="228"/>
      <c r="J1122" s="235"/>
    </row>
    <row r="1123" spans="1:10">
      <c r="A1123" s="110"/>
      <c r="B1123" s="110"/>
      <c r="C1123" s="110"/>
      <c r="D1123" s="93"/>
      <c r="E1123" s="93"/>
      <c r="F1123" s="125"/>
      <c r="G1123" s="93"/>
      <c r="H1123" s="93"/>
      <c r="I1123" s="228"/>
      <c r="J1123" s="235"/>
    </row>
    <row r="1124" spans="1:10">
      <c r="A1124" s="110"/>
      <c r="B1124" s="110"/>
      <c r="C1124" s="110"/>
      <c r="D1124" s="93"/>
      <c r="E1124" s="93"/>
      <c r="F1124" s="125"/>
      <c r="G1124" s="93"/>
      <c r="H1124" s="93"/>
      <c r="I1124" s="228"/>
      <c r="J1124" s="235"/>
    </row>
    <row r="1125" spans="1:10">
      <c r="A1125" s="110"/>
      <c r="B1125" s="110"/>
      <c r="C1125" s="110"/>
      <c r="D1125" s="93"/>
      <c r="E1125" s="93"/>
      <c r="F1125" s="125"/>
      <c r="G1125" s="93"/>
      <c r="H1125" s="93"/>
      <c r="I1125" s="228"/>
      <c r="J1125" s="235"/>
    </row>
    <row r="1126" spans="1:10">
      <c r="A1126" s="110"/>
      <c r="B1126" s="110"/>
      <c r="C1126" s="110"/>
      <c r="D1126" s="93"/>
      <c r="E1126" s="93"/>
      <c r="F1126" s="125"/>
      <c r="G1126" s="93"/>
      <c r="H1126" s="93"/>
      <c r="I1126" s="228"/>
      <c r="J1126" s="235"/>
    </row>
    <row r="1127" spans="1:10">
      <c r="A1127" s="110"/>
      <c r="B1127" s="110"/>
      <c r="C1127" s="110"/>
      <c r="D1127" s="93"/>
      <c r="E1127" s="93"/>
      <c r="F1127" s="125"/>
      <c r="G1127" s="93"/>
      <c r="H1127" s="93"/>
      <c r="I1127" s="228"/>
      <c r="J1127" s="235"/>
    </row>
    <row r="1128" spans="1:10">
      <c r="A1128" s="110"/>
      <c r="B1128" s="110"/>
      <c r="C1128" s="110"/>
      <c r="D1128" s="93"/>
      <c r="E1128" s="93"/>
      <c r="F1128" s="125"/>
      <c r="G1128" s="93"/>
      <c r="H1128" s="93"/>
      <c r="I1128" s="228"/>
      <c r="J1128" s="235"/>
    </row>
    <row r="1129" spans="1:10">
      <c r="A1129" s="110"/>
      <c r="B1129" s="110"/>
      <c r="C1129" s="110"/>
      <c r="D1129" s="93"/>
      <c r="E1129" s="93"/>
      <c r="F1129" s="125"/>
      <c r="G1129" s="93"/>
      <c r="H1129" s="93"/>
      <c r="I1129" s="228"/>
      <c r="J1129" s="235"/>
    </row>
    <row r="1130" spans="1:10">
      <c r="A1130" s="110"/>
      <c r="B1130" s="110"/>
      <c r="C1130" s="110"/>
      <c r="D1130" s="93"/>
      <c r="E1130" s="93"/>
      <c r="F1130" s="125"/>
      <c r="G1130" s="93"/>
      <c r="H1130" s="93"/>
      <c r="I1130" s="228"/>
      <c r="J1130" s="235"/>
    </row>
    <row r="1131" spans="1:10">
      <c r="A1131" s="110"/>
      <c r="B1131" s="110"/>
      <c r="C1131" s="110"/>
      <c r="D1131" s="93"/>
      <c r="E1131" s="93"/>
      <c r="F1131" s="125"/>
      <c r="G1131" s="93"/>
      <c r="H1131" s="93"/>
      <c r="I1131" s="228"/>
      <c r="J1131" s="235"/>
    </row>
    <row r="1132" spans="1:10">
      <c r="A1132" s="110"/>
      <c r="B1132" s="110"/>
      <c r="C1132" s="110"/>
      <c r="D1132" s="93"/>
      <c r="E1132" s="93"/>
      <c r="F1132" s="125"/>
      <c r="G1132" s="93"/>
      <c r="H1132" s="93"/>
      <c r="I1132" s="228"/>
      <c r="J1132" s="235"/>
    </row>
    <row r="1133" spans="1:10">
      <c r="A1133" s="110"/>
      <c r="B1133" s="110"/>
      <c r="C1133" s="110"/>
      <c r="D1133" s="93"/>
      <c r="E1133" s="93"/>
      <c r="F1133" s="125"/>
      <c r="G1133" s="93"/>
      <c r="H1133" s="93"/>
      <c r="I1133" s="228"/>
      <c r="J1133" s="235"/>
    </row>
    <row r="1134" spans="1:10">
      <c r="A1134" s="110"/>
      <c r="B1134" s="110"/>
      <c r="C1134" s="110"/>
      <c r="D1134" s="93"/>
      <c r="E1134" s="93"/>
      <c r="F1134" s="125"/>
      <c r="G1134" s="93"/>
      <c r="H1134" s="93"/>
      <c r="I1134" s="228"/>
      <c r="J1134" s="235"/>
    </row>
    <row r="1135" spans="1:10">
      <c r="A1135" s="110"/>
      <c r="B1135" s="110"/>
      <c r="C1135" s="110"/>
      <c r="D1135" s="93"/>
      <c r="E1135" s="93"/>
      <c r="F1135" s="125"/>
      <c r="G1135" s="93"/>
      <c r="H1135" s="93"/>
      <c r="I1135" s="228"/>
      <c r="J1135" s="235"/>
    </row>
    <row r="1136" spans="1:10">
      <c r="A1136" s="110"/>
      <c r="B1136" s="110"/>
      <c r="C1136" s="110"/>
      <c r="D1136" s="93"/>
      <c r="E1136" s="93"/>
      <c r="F1136" s="125"/>
      <c r="G1136" s="93"/>
      <c r="H1136" s="93"/>
      <c r="I1136" s="228"/>
      <c r="J1136" s="235"/>
    </row>
    <row r="1137" spans="1:10">
      <c r="A1137" s="110"/>
      <c r="B1137" s="110"/>
      <c r="C1137" s="110"/>
      <c r="D1137" s="93"/>
      <c r="E1137" s="93"/>
      <c r="F1137" s="125"/>
      <c r="G1137" s="93"/>
      <c r="H1137" s="93"/>
      <c r="I1137" s="228"/>
      <c r="J1137" s="235"/>
    </row>
    <row r="1138" spans="1:10">
      <c r="A1138" s="110"/>
      <c r="B1138" s="110"/>
      <c r="C1138" s="110"/>
      <c r="D1138" s="93"/>
      <c r="E1138" s="93"/>
      <c r="F1138" s="125"/>
      <c r="G1138" s="93"/>
      <c r="H1138" s="93"/>
      <c r="I1138" s="228"/>
      <c r="J1138" s="235"/>
    </row>
    <row r="1139" spans="1:10">
      <c r="A1139" s="110"/>
      <c r="B1139" s="110"/>
      <c r="C1139" s="110"/>
      <c r="D1139" s="93"/>
      <c r="E1139" s="93"/>
      <c r="F1139" s="125"/>
      <c r="G1139" s="93"/>
      <c r="H1139" s="93"/>
      <c r="I1139" s="228"/>
      <c r="J1139" s="235"/>
    </row>
    <row r="1140" spans="1:10">
      <c r="A1140" s="110"/>
      <c r="B1140" s="110"/>
      <c r="C1140" s="110"/>
      <c r="D1140" s="93"/>
      <c r="E1140" s="93"/>
      <c r="F1140" s="125"/>
      <c r="G1140" s="93"/>
      <c r="H1140" s="93"/>
      <c r="I1140" s="228"/>
      <c r="J1140" s="235"/>
    </row>
    <row r="1141" spans="1:10">
      <c r="A1141" s="110"/>
      <c r="B1141" s="110"/>
      <c r="C1141" s="110"/>
      <c r="D1141" s="93"/>
      <c r="E1141" s="93"/>
      <c r="F1141" s="125"/>
      <c r="G1141" s="93"/>
      <c r="H1141" s="93"/>
      <c r="I1141" s="228"/>
      <c r="J1141" s="235"/>
    </row>
    <row r="1142" spans="1:10">
      <c r="A1142" s="110"/>
      <c r="B1142" s="110"/>
      <c r="C1142" s="110"/>
      <c r="D1142" s="93"/>
      <c r="E1142" s="93"/>
      <c r="F1142" s="125"/>
      <c r="G1142" s="93"/>
      <c r="H1142" s="93"/>
      <c r="I1142" s="228"/>
      <c r="J1142" s="235"/>
    </row>
    <row r="1143" spans="1:10">
      <c r="A1143" s="110"/>
      <c r="B1143" s="110"/>
      <c r="C1143" s="110"/>
      <c r="D1143" s="93"/>
      <c r="E1143" s="93"/>
      <c r="F1143" s="125"/>
      <c r="G1143" s="93"/>
      <c r="H1143" s="93"/>
      <c r="I1143" s="228"/>
      <c r="J1143" s="235"/>
    </row>
    <row r="1144" spans="1:10">
      <c r="A1144" s="110"/>
      <c r="B1144" s="110"/>
      <c r="C1144" s="110"/>
      <c r="D1144" s="93"/>
      <c r="E1144" s="93"/>
      <c r="F1144" s="125"/>
      <c r="G1144" s="93"/>
      <c r="H1144" s="93"/>
      <c r="I1144" s="228"/>
      <c r="J1144" s="235"/>
    </row>
    <row r="1145" spans="1:10">
      <c r="A1145" s="110"/>
      <c r="B1145" s="110"/>
      <c r="C1145" s="110"/>
      <c r="D1145" s="93"/>
      <c r="E1145" s="93"/>
      <c r="F1145" s="125"/>
      <c r="G1145" s="93"/>
      <c r="H1145" s="93"/>
      <c r="I1145" s="228"/>
      <c r="J1145" s="235"/>
    </row>
    <row r="1146" spans="1:10">
      <c r="A1146" s="110"/>
      <c r="B1146" s="110"/>
      <c r="C1146" s="110"/>
      <c r="D1146" s="93"/>
      <c r="E1146" s="93"/>
      <c r="F1146" s="125"/>
      <c r="G1146" s="93"/>
      <c r="H1146" s="93"/>
      <c r="I1146" s="228"/>
      <c r="J1146" s="235"/>
    </row>
    <row r="1147" spans="1:10">
      <c r="A1147" s="110"/>
      <c r="B1147" s="110"/>
      <c r="C1147" s="110"/>
      <c r="D1147" s="93"/>
      <c r="E1147" s="93"/>
      <c r="F1147" s="125"/>
      <c r="G1147" s="93"/>
      <c r="H1147" s="93"/>
      <c r="I1147" s="228"/>
      <c r="J1147" s="235"/>
    </row>
    <row r="1148" spans="1:10">
      <c r="A1148" s="110"/>
      <c r="B1148" s="110"/>
      <c r="C1148" s="110"/>
      <c r="D1148" s="93"/>
      <c r="E1148" s="93"/>
      <c r="F1148" s="125"/>
      <c r="G1148" s="93"/>
      <c r="H1148" s="93"/>
      <c r="I1148" s="228"/>
      <c r="J1148" s="235"/>
    </row>
    <row r="1149" spans="1:10">
      <c r="A1149" s="110"/>
      <c r="B1149" s="110"/>
      <c r="C1149" s="110"/>
      <c r="D1149" s="93"/>
      <c r="E1149" s="93"/>
      <c r="F1149" s="125"/>
      <c r="G1149" s="93"/>
      <c r="H1149" s="93"/>
      <c r="I1149" s="228"/>
      <c r="J1149" s="235"/>
    </row>
    <row r="1150" spans="1:10">
      <c r="A1150" s="110"/>
      <c r="B1150" s="110"/>
      <c r="C1150" s="110"/>
      <c r="D1150" s="93"/>
      <c r="E1150" s="93"/>
      <c r="F1150" s="125"/>
      <c r="G1150" s="93"/>
      <c r="H1150" s="93"/>
      <c r="I1150" s="228"/>
      <c r="J1150" s="235"/>
    </row>
    <row r="1151" spans="1:10">
      <c r="A1151" s="110"/>
      <c r="B1151" s="110"/>
      <c r="C1151" s="110"/>
      <c r="D1151" s="93"/>
      <c r="E1151" s="93"/>
      <c r="F1151" s="125"/>
      <c r="G1151" s="93"/>
      <c r="H1151" s="93"/>
      <c r="I1151" s="228"/>
      <c r="J1151" s="235"/>
    </row>
    <row r="1152" spans="1:10">
      <c r="A1152" s="110"/>
      <c r="B1152" s="110"/>
      <c r="C1152" s="110"/>
      <c r="D1152" s="93"/>
      <c r="E1152" s="93"/>
      <c r="F1152" s="125"/>
      <c r="G1152" s="93"/>
      <c r="H1152" s="93"/>
      <c r="I1152" s="228"/>
      <c r="J1152" s="235"/>
    </row>
    <row r="1153" spans="1:10">
      <c r="A1153" s="110"/>
      <c r="B1153" s="110"/>
      <c r="C1153" s="110"/>
      <c r="D1153" s="93"/>
      <c r="E1153" s="93"/>
      <c r="F1153" s="125"/>
      <c r="G1153" s="93"/>
      <c r="H1153" s="93"/>
      <c r="I1153" s="228"/>
      <c r="J1153" s="235"/>
    </row>
    <row r="1154" spans="1:10">
      <c r="A1154" s="110"/>
      <c r="B1154" s="110"/>
      <c r="C1154" s="110"/>
      <c r="D1154" s="93"/>
      <c r="E1154" s="93"/>
      <c r="F1154" s="125"/>
      <c r="G1154" s="93"/>
      <c r="H1154" s="93"/>
      <c r="I1154" s="228"/>
      <c r="J1154" s="235"/>
    </row>
    <row r="1155" spans="1:10">
      <c r="A1155" s="110"/>
      <c r="B1155" s="110"/>
      <c r="C1155" s="110"/>
      <c r="D1155" s="93"/>
      <c r="E1155" s="93"/>
      <c r="F1155" s="125"/>
      <c r="G1155" s="93"/>
      <c r="H1155" s="93"/>
      <c r="I1155" s="228"/>
      <c r="J1155" s="235"/>
    </row>
    <row r="1156" spans="1:10">
      <c r="A1156" s="110"/>
      <c r="B1156" s="110"/>
      <c r="C1156" s="110"/>
      <c r="D1156" s="93"/>
      <c r="E1156" s="93"/>
      <c r="F1156" s="125"/>
      <c r="G1156" s="93"/>
      <c r="H1156" s="93"/>
      <c r="I1156" s="228"/>
      <c r="J1156" s="235"/>
    </row>
    <row r="1157" spans="1:10">
      <c r="A1157" s="110"/>
      <c r="B1157" s="110"/>
      <c r="C1157" s="110"/>
      <c r="D1157" s="93"/>
      <c r="E1157" s="93"/>
      <c r="F1157" s="125"/>
      <c r="G1157" s="93"/>
      <c r="H1157" s="93"/>
      <c r="I1157" s="228"/>
      <c r="J1157" s="235"/>
    </row>
    <row r="1158" spans="1:10">
      <c r="A1158" s="110"/>
      <c r="B1158" s="110"/>
      <c r="C1158" s="110"/>
      <c r="D1158" s="93"/>
      <c r="E1158" s="93"/>
      <c r="F1158" s="125"/>
      <c r="G1158" s="93"/>
      <c r="H1158" s="93"/>
      <c r="I1158" s="228"/>
      <c r="J1158" s="235"/>
    </row>
    <row r="1159" spans="1:10">
      <c r="A1159" s="110"/>
      <c r="B1159" s="110"/>
      <c r="C1159" s="110"/>
      <c r="D1159" s="93"/>
      <c r="E1159" s="93"/>
      <c r="F1159" s="125"/>
      <c r="G1159" s="93"/>
      <c r="H1159" s="93"/>
      <c r="I1159" s="228"/>
      <c r="J1159" s="235"/>
    </row>
    <row r="1160" spans="1:10">
      <c r="A1160" s="110"/>
      <c r="B1160" s="110"/>
      <c r="C1160" s="110"/>
      <c r="D1160" s="93"/>
      <c r="E1160" s="93"/>
      <c r="F1160" s="125"/>
      <c r="G1160" s="93"/>
      <c r="H1160" s="93"/>
      <c r="I1160" s="228"/>
      <c r="J1160" s="235"/>
    </row>
    <row r="1161" spans="1:10">
      <c r="A1161" s="110"/>
      <c r="B1161" s="110"/>
      <c r="C1161" s="110"/>
      <c r="D1161" s="93"/>
      <c r="E1161" s="93"/>
      <c r="F1161" s="125"/>
      <c r="G1161" s="93"/>
      <c r="H1161" s="93"/>
      <c r="I1161" s="228"/>
      <c r="J1161" s="235"/>
    </row>
    <row r="1162" spans="1:10">
      <c r="A1162" s="110"/>
      <c r="B1162" s="110"/>
      <c r="C1162" s="110"/>
      <c r="D1162" s="93"/>
      <c r="E1162" s="93"/>
      <c r="F1162" s="125"/>
      <c r="G1162" s="93"/>
      <c r="H1162" s="93"/>
      <c r="I1162" s="228"/>
      <c r="J1162" s="235"/>
    </row>
    <row r="1163" spans="1:10">
      <c r="A1163" s="110"/>
      <c r="B1163" s="110"/>
      <c r="C1163" s="110"/>
      <c r="D1163" s="93"/>
      <c r="E1163" s="93"/>
      <c r="F1163" s="125"/>
      <c r="G1163" s="93"/>
      <c r="H1163" s="93"/>
      <c r="I1163" s="228"/>
      <c r="J1163" s="235"/>
    </row>
    <row r="1164" spans="1:10">
      <c r="A1164" s="110"/>
      <c r="B1164" s="110"/>
      <c r="C1164" s="110"/>
      <c r="D1164" s="93"/>
      <c r="E1164" s="93"/>
      <c r="F1164" s="125"/>
      <c r="G1164" s="93"/>
      <c r="H1164" s="93"/>
      <c r="I1164" s="228"/>
      <c r="J1164" s="235"/>
    </row>
    <row r="1165" spans="1:10">
      <c r="A1165" s="110"/>
      <c r="B1165" s="110"/>
      <c r="C1165" s="110"/>
      <c r="D1165" s="93"/>
      <c r="E1165" s="93"/>
      <c r="F1165" s="125"/>
      <c r="G1165" s="93"/>
      <c r="H1165" s="93"/>
      <c r="I1165" s="228"/>
      <c r="J1165" s="235"/>
    </row>
    <row r="1166" spans="1:10">
      <c r="A1166" s="110"/>
      <c r="B1166" s="110"/>
      <c r="C1166" s="110"/>
      <c r="D1166" s="93"/>
      <c r="E1166" s="93"/>
      <c r="F1166" s="125"/>
      <c r="G1166" s="93"/>
      <c r="H1166" s="93"/>
      <c r="I1166" s="228"/>
      <c r="J1166" s="235"/>
    </row>
    <row r="1167" spans="1:10">
      <c r="A1167" s="110"/>
      <c r="B1167" s="110"/>
      <c r="C1167" s="110"/>
      <c r="D1167" s="93"/>
      <c r="E1167" s="93"/>
      <c r="F1167" s="125"/>
      <c r="G1167" s="93"/>
      <c r="H1167" s="93"/>
      <c r="I1167" s="228"/>
      <c r="J1167" s="235"/>
    </row>
    <row r="1168" spans="1:10">
      <c r="A1168" s="110"/>
      <c r="B1168" s="110"/>
      <c r="C1168" s="110"/>
      <c r="D1168" s="93"/>
      <c r="E1168" s="93"/>
      <c r="F1168" s="125"/>
      <c r="G1168" s="93"/>
      <c r="H1168" s="93"/>
      <c r="I1168" s="228"/>
      <c r="J1168" s="235"/>
    </row>
    <row r="1169" spans="1:10">
      <c r="A1169" s="110"/>
      <c r="B1169" s="110"/>
      <c r="C1169" s="110"/>
      <c r="D1169" s="93"/>
      <c r="E1169" s="93"/>
      <c r="F1169" s="125"/>
      <c r="G1169" s="93"/>
      <c r="H1169" s="93"/>
      <c r="I1169" s="228"/>
      <c r="J1169" s="235"/>
    </row>
    <row r="1170" spans="1:10">
      <c r="A1170" s="110"/>
      <c r="B1170" s="110"/>
      <c r="C1170" s="110"/>
      <c r="D1170" s="93"/>
      <c r="E1170" s="93"/>
      <c r="F1170" s="125"/>
      <c r="G1170" s="93"/>
      <c r="H1170" s="93"/>
      <c r="I1170" s="228"/>
      <c r="J1170" s="235"/>
    </row>
    <row r="1171" spans="1:10">
      <c r="A1171" s="110"/>
      <c r="B1171" s="110"/>
      <c r="C1171" s="110"/>
      <c r="D1171" s="93"/>
      <c r="E1171" s="93"/>
      <c r="F1171" s="125"/>
      <c r="G1171" s="93"/>
      <c r="H1171" s="93"/>
      <c r="I1171" s="228"/>
      <c r="J1171" s="235"/>
    </row>
    <row r="1172" spans="1:10">
      <c r="A1172" s="110"/>
      <c r="B1172" s="110"/>
      <c r="C1172" s="110"/>
      <c r="D1172" s="93"/>
      <c r="E1172" s="93"/>
      <c r="F1172" s="125"/>
      <c r="G1172" s="93"/>
      <c r="H1172" s="93"/>
      <c r="I1172" s="228"/>
      <c r="J1172" s="235"/>
    </row>
    <row r="1173" spans="1:10">
      <c r="A1173" s="110"/>
      <c r="B1173" s="110"/>
      <c r="C1173" s="110"/>
      <c r="D1173" s="93"/>
      <c r="E1173" s="93"/>
      <c r="F1173" s="125"/>
      <c r="G1173" s="93"/>
      <c r="H1173" s="93"/>
      <c r="I1173" s="228"/>
      <c r="J1173" s="235"/>
    </row>
    <row r="1174" spans="1:10">
      <c r="A1174" s="110"/>
      <c r="B1174" s="110"/>
      <c r="C1174" s="110"/>
      <c r="D1174" s="93"/>
      <c r="E1174" s="93"/>
      <c r="F1174" s="125"/>
      <c r="G1174" s="93"/>
      <c r="H1174" s="93"/>
      <c r="I1174" s="228"/>
      <c r="J1174" s="235"/>
    </row>
    <row r="1175" spans="1:10">
      <c r="A1175" s="110"/>
      <c r="B1175" s="110"/>
      <c r="C1175" s="110"/>
      <c r="D1175" s="93"/>
      <c r="E1175" s="93"/>
      <c r="F1175" s="125"/>
      <c r="G1175" s="93"/>
      <c r="H1175" s="93"/>
      <c r="I1175" s="228"/>
      <c r="J1175" s="235"/>
    </row>
    <row r="1176" spans="1:10">
      <c r="A1176" s="110"/>
      <c r="B1176" s="110"/>
      <c r="C1176" s="110"/>
      <c r="D1176" s="93"/>
      <c r="E1176" s="93"/>
      <c r="F1176" s="125"/>
      <c r="G1176" s="93"/>
      <c r="H1176" s="93"/>
      <c r="I1176" s="228"/>
      <c r="J1176" s="235"/>
    </row>
    <row r="1177" spans="1:10">
      <c r="A1177" s="110"/>
      <c r="B1177" s="110"/>
      <c r="C1177" s="110"/>
      <c r="D1177" s="93"/>
      <c r="E1177" s="93"/>
      <c r="F1177" s="125"/>
      <c r="G1177" s="93"/>
      <c r="H1177" s="93"/>
      <c r="I1177" s="228"/>
      <c r="J1177" s="235"/>
    </row>
    <row r="1178" spans="1:10">
      <c r="A1178" s="110"/>
      <c r="B1178" s="110"/>
      <c r="C1178" s="110"/>
      <c r="D1178" s="93"/>
      <c r="E1178" s="93"/>
      <c r="F1178" s="125"/>
      <c r="G1178" s="93"/>
      <c r="H1178" s="93"/>
      <c r="I1178" s="228"/>
      <c r="J1178" s="235"/>
    </row>
    <row r="1179" spans="1:10">
      <c r="A1179" s="224"/>
      <c r="B1179" s="224"/>
      <c r="C1179" s="224"/>
      <c r="D1179" s="225"/>
      <c r="E1179" s="225"/>
      <c r="F1179" s="339"/>
      <c r="G1179" s="225"/>
      <c r="H1179" s="225"/>
      <c r="I1179" s="226"/>
    </row>
    <row r="1180" spans="1:10">
      <c r="A1180" s="217"/>
      <c r="B1180" s="217"/>
      <c r="C1180" s="217"/>
      <c r="D1180" s="218"/>
      <c r="E1180" s="218"/>
      <c r="F1180" s="340"/>
      <c r="G1180" s="218"/>
      <c r="H1180" s="218"/>
      <c r="I1180" s="219"/>
    </row>
    <row r="1181" spans="1:10">
      <c r="A1181" s="217"/>
      <c r="B1181" s="217"/>
      <c r="C1181" s="217"/>
      <c r="D1181" s="218"/>
      <c r="E1181" s="218"/>
      <c r="F1181" s="340"/>
      <c r="G1181" s="218"/>
      <c r="H1181" s="218"/>
      <c r="I1181" s="219"/>
    </row>
    <row r="1182" spans="1:10">
      <c r="A1182" s="217"/>
      <c r="B1182" s="217"/>
      <c r="C1182" s="217"/>
      <c r="D1182" s="218"/>
      <c r="E1182" s="218"/>
      <c r="F1182" s="340"/>
      <c r="G1182" s="218"/>
      <c r="H1182" s="218"/>
      <c r="I1182" s="219"/>
    </row>
    <row r="1183" spans="1:10">
      <c r="A1183" s="217"/>
      <c r="B1183" s="217"/>
      <c r="C1183" s="217"/>
      <c r="D1183" s="218"/>
      <c r="E1183" s="218"/>
      <c r="F1183" s="340"/>
      <c r="G1183" s="218"/>
      <c r="H1183" s="218"/>
      <c r="I1183" s="219"/>
    </row>
    <row r="1184" spans="1:10">
      <c r="A1184" s="217"/>
      <c r="B1184" s="217"/>
      <c r="C1184" s="217"/>
      <c r="D1184" s="218"/>
      <c r="E1184" s="218"/>
      <c r="F1184" s="340"/>
      <c r="G1184" s="218"/>
      <c r="H1184" s="218"/>
      <c r="I1184" s="219"/>
    </row>
    <row r="1185" spans="1:9">
      <c r="A1185" s="217"/>
      <c r="B1185" s="217"/>
      <c r="C1185" s="217"/>
      <c r="D1185" s="218"/>
      <c r="E1185" s="218"/>
      <c r="F1185" s="340"/>
      <c r="G1185" s="218"/>
      <c r="H1185" s="218"/>
      <c r="I1185" s="219"/>
    </row>
    <row r="1186" spans="1:9">
      <c r="A1186" s="217"/>
      <c r="B1186" s="217"/>
      <c r="C1186" s="217"/>
      <c r="D1186" s="218"/>
      <c r="E1186" s="218"/>
      <c r="F1186" s="340"/>
      <c r="G1186" s="218"/>
      <c r="H1186" s="218"/>
      <c r="I1186" s="219"/>
    </row>
    <row r="1187" spans="1:9">
      <c r="A1187" s="217"/>
      <c r="B1187" s="217"/>
      <c r="C1187" s="217"/>
      <c r="D1187" s="218"/>
      <c r="E1187" s="218"/>
      <c r="F1187" s="340"/>
      <c r="G1187" s="218"/>
      <c r="H1187" s="218"/>
      <c r="I1187" s="219"/>
    </row>
    <row r="1188" spans="1:9">
      <c r="A1188" s="217"/>
      <c r="B1188" s="217"/>
      <c r="C1188" s="217"/>
      <c r="D1188" s="218"/>
      <c r="E1188" s="218"/>
      <c r="F1188" s="340"/>
      <c r="G1188" s="218"/>
      <c r="H1188" s="218"/>
      <c r="I1188" s="219"/>
    </row>
    <row r="1189" spans="1:9">
      <c r="A1189" s="217"/>
      <c r="B1189" s="217"/>
      <c r="C1189" s="217"/>
      <c r="D1189" s="218"/>
      <c r="E1189" s="218"/>
      <c r="F1189" s="340"/>
      <c r="G1189" s="218"/>
      <c r="H1189" s="218"/>
      <c r="I1189" s="219"/>
    </row>
    <row r="1190" spans="1:9">
      <c r="A1190" s="217"/>
      <c r="B1190" s="217"/>
      <c r="C1190" s="217"/>
      <c r="D1190" s="218"/>
      <c r="E1190" s="218"/>
      <c r="F1190" s="340"/>
      <c r="G1190" s="218"/>
      <c r="H1190" s="218"/>
      <c r="I1190" s="219"/>
    </row>
    <row r="1191" spans="1:9">
      <c r="A1191" s="217"/>
      <c r="B1191" s="217"/>
      <c r="C1191" s="217"/>
      <c r="D1191" s="218"/>
      <c r="E1191" s="218"/>
      <c r="F1191" s="340"/>
      <c r="G1191" s="218"/>
      <c r="H1191" s="218"/>
      <c r="I1191" s="219"/>
    </row>
    <row r="1192" spans="1:9">
      <c r="A1192" s="217"/>
      <c r="B1192" s="217"/>
      <c r="C1192" s="217"/>
      <c r="D1192" s="218"/>
      <c r="E1192" s="218"/>
      <c r="F1192" s="340"/>
      <c r="G1192" s="218"/>
      <c r="H1192" s="218"/>
      <c r="I1192" s="219"/>
    </row>
    <row r="1193" spans="1:9">
      <c r="A1193" s="217"/>
      <c r="B1193" s="217"/>
      <c r="C1193" s="217"/>
      <c r="D1193" s="218"/>
      <c r="E1193" s="218"/>
      <c r="F1193" s="340"/>
      <c r="G1193" s="218"/>
      <c r="H1193" s="218"/>
      <c r="I1193" s="219"/>
    </row>
    <row r="1194" spans="1:9">
      <c r="A1194" s="217"/>
      <c r="B1194" s="217"/>
      <c r="C1194" s="217"/>
      <c r="D1194" s="218"/>
      <c r="E1194" s="218"/>
      <c r="F1194" s="340"/>
      <c r="G1194" s="218"/>
      <c r="H1194" s="218"/>
      <c r="I1194" s="219"/>
    </row>
    <row r="1195" spans="1:9">
      <c r="A1195" s="217"/>
      <c r="B1195" s="217"/>
      <c r="C1195" s="217"/>
      <c r="D1195" s="218"/>
      <c r="E1195" s="218"/>
      <c r="F1195" s="340"/>
      <c r="G1195" s="218"/>
      <c r="H1195" s="218"/>
      <c r="I1195" s="219"/>
    </row>
    <row r="1196" spans="1:9">
      <c r="A1196" s="217"/>
      <c r="B1196" s="217"/>
      <c r="C1196" s="217"/>
      <c r="D1196" s="218"/>
      <c r="E1196" s="218"/>
      <c r="F1196" s="340"/>
      <c r="G1196" s="218"/>
      <c r="H1196" s="218"/>
      <c r="I1196" s="219"/>
    </row>
    <row r="1197" spans="1:9">
      <c r="A1197" s="217"/>
      <c r="B1197" s="217"/>
      <c r="C1197" s="217"/>
      <c r="D1197" s="218"/>
      <c r="E1197" s="218"/>
      <c r="F1197" s="340"/>
      <c r="G1197" s="218"/>
      <c r="H1197" s="218"/>
      <c r="I1197" s="219"/>
    </row>
    <row r="1198" spans="1:9">
      <c r="A1198" s="217"/>
      <c r="B1198" s="217"/>
      <c r="C1198" s="217"/>
      <c r="D1198" s="218"/>
      <c r="E1198" s="218"/>
      <c r="F1198" s="340"/>
      <c r="G1198" s="218"/>
      <c r="H1198" s="218"/>
      <c r="I1198" s="219"/>
    </row>
    <row r="1199" spans="1:9">
      <c r="A1199" s="217"/>
      <c r="B1199" s="217"/>
      <c r="C1199" s="217"/>
      <c r="D1199" s="218"/>
      <c r="E1199" s="218"/>
      <c r="F1199" s="340"/>
      <c r="G1199" s="218"/>
      <c r="H1199" s="218"/>
      <c r="I1199" s="219"/>
    </row>
    <row r="1200" spans="1:9">
      <c r="A1200" s="217"/>
      <c r="B1200" s="217"/>
      <c r="C1200" s="217"/>
      <c r="D1200" s="218"/>
      <c r="E1200" s="218"/>
      <c r="F1200" s="340"/>
      <c r="G1200" s="218"/>
      <c r="H1200" s="218"/>
      <c r="I1200" s="219"/>
    </row>
    <row r="1201" spans="1:9">
      <c r="A1201" s="217"/>
      <c r="B1201" s="217"/>
      <c r="C1201" s="217"/>
      <c r="D1201" s="218"/>
      <c r="E1201" s="218"/>
      <c r="F1201" s="340"/>
      <c r="G1201" s="218"/>
      <c r="H1201" s="218"/>
      <c r="I1201" s="219"/>
    </row>
    <row r="1202" spans="1:9">
      <c r="A1202" s="217"/>
      <c r="B1202" s="217"/>
      <c r="C1202" s="217"/>
      <c r="D1202" s="218"/>
      <c r="E1202" s="218"/>
      <c r="F1202" s="340"/>
      <c r="G1202" s="218"/>
      <c r="H1202" s="218"/>
      <c r="I1202" s="219"/>
    </row>
    <row r="1203" spans="1:9">
      <c r="A1203" s="217"/>
      <c r="B1203" s="217"/>
      <c r="C1203" s="217"/>
      <c r="D1203" s="218"/>
      <c r="E1203" s="218"/>
      <c r="F1203" s="340"/>
      <c r="G1203" s="218"/>
      <c r="H1203" s="218"/>
      <c r="I1203" s="219"/>
    </row>
    <row r="1204" spans="1:9">
      <c r="A1204" s="217"/>
      <c r="B1204" s="217"/>
      <c r="C1204" s="217"/>
      <c r="D1204" s="218"/>
      <c r="E1204" s="218"/>
      <c r="F1204" s="340"/>
      <c r="G1204" s="218"/>
      <c r="H1204" s="218"/>
      <c r="I1204" s="219"/>
    </row>
    <row r="1205" spans="1:9">
      <c r="A1205" s="217"/>
      <c r="B1205" s="217"/>
      <c r="C1205" s="217"/>
      <c r="D1205" s="218"/>
      <c r="E1205" s="218"/>
      <c r="F1205" s="340"/>
      <c r="G1205" s="218"/>
      <c r="H1205" s="218"/>
      <c r="I1205" s="219"/>
    </row>
    <row r="1206" spans="1:9">
      <c r="A1206" s="217"/>
      <c r="B1206" s="217"/>
      <c r="C1206" s="217"/>
      <c r="D1206" s="218"/>
      <c r="E1206" s="218"/>
      <c r="F1206" s="340"/>
      <c r="G1206" s="218"/>
      <c r="H1206" s="218"/>
      <c r="I1206" s="219"/>
    </row>
    <row r="1207" spans="1:9">
      <c r="A1207" s="217"/>
      <c r="B1207" s="217"/>
      <c r="C1207" s="217"/>
      <c r="D1207" s="218"/>
      <c r="E1207" s="218"/>
      <c r="F1207" s="340"/>
      <c r="G1207" s="218"/>
      <c r="H1207" s="218"/>
      <c r="I1207" s="219"/>
    </row>
    <row r="1208" spans="1:9">
      <c r="A1208" s="217"/>
      <c r="B1208" s="217"/>
      <c r="C1208" s="217"/>
      <c r="D1208" s="218"/>
      <c r="E1208" s="218"/>
      <c r="F1208" s="340"/>
      <c r="G1208" s="218"/>
      <c r="H1208" s="218"/>
      <c r="I1208" s="219"/>
    </row>
    <row r="1209" spans="1:9">
      <c r="A1209" s="217"/>
      <c r="B1209" s="217"/>
      <c r="C1209" s="217"/>
      <c r="D1209" s="218"/>
      <c r="E1209" s="218"/>
      <c r="F1209" s="340"/>
      <c r="G1209" s="218"/>
      <c r="H1209" s="218"/>
      <c r="I1209" s="219"/>
    </row>
    <row r="1210" spans="1:9">
      <c r="A1210" s="217"/>
      <c r="B1210" s="217"/>
      <c r="C1210" s="217"/>
      <c r="D1210" s="218"/>
      <c r="E1210" s="218"/>
      <c r="F1210" s="340"/>
      <c r="G1210" s="218"/>
      <c r="H1210" s="218"/>
      <c r="I1210" s="219"/>
    </row>
    <row r="1211" spans="1:9">
      <c r="A1211" s="217"/>
      <c r="B1211" s="217"/>
      <c r="C1211" s="217"/>
      <c r="D1211" s="218"/>
      <c r="E1211" s="218"/>
      <c r="F1211" s="340"/>
      <c r="G1211" s="218"/>
      <c r="H1211" s="218"/>
      <c r="I1211" s="219"/>
    </row>
    <row r="1212" spans="1:9">
      <c r="A1212" s="217"/>
      <c r="B1212" s="217"/>
      <c r="C1212" s="217"/>
      <c r="D1212" s="218"/>
      <c r="E1212" s="218"/>
      <c r="F1212" s="340"/>
      <c r="G1212" s="218"/>
      <c r="H1212" s="218"/>
      <c r="I1212" s="219"/>
    </row>
    <row r="1213" spans="1:9">
      <c r="A1213" s="217"/>
      <c r="B1213" s="217"/>
      <c r="C1213" s="217"/>
      <c r="D1213" s="218"/>
      <c r="E1213" s="218"/>
      <c r="F1213" s="340"/>
      <c r="G1213" s="218"/>
      <c r="H1213" s="218"/>
      <c r="I1213" s="219"/>
    </row>
    <row r="1214" spans="1:9">
      <c r="A1214" s="217"/>
      <c r="B1214" s="217"/>
      <c r="C1214" s="217"/>
      <c r="D1214" s="218"/>
      <c r="E1214" s="218"/>
      <c r="F1214" s="340"/>
      <c r="G1214" s="218"/>
      <c r="H1214" s="218"/>
      <c r="I1214" s="219"/>
    </row>
    <row r="1215" spans="1:9">
      <c r="A1215" s="217"/>
      <c r="B1215" s="217"/>
      <c r="C1215" s="217"/>
      <c r="D1215" s="218"/>
      <c r="E1215" s="218"/>
      <c r="F1215" s="340"/>
      <c r="G1215" s="218"/>
      <c r="H1215" s="218"/>
      <c r="I1215" s="219"/>
    </row>
    <row r="1216" spans="1:9">
      <c r="A1216" s="217"/>
      <c r="B1216" s="217"/>
      <c r="C1216" s="217"/>
      <c r="D1216" s="218"/>
      <c r="E1216" s="218"/>
      <c r="F1216" s="340"/>
      <c r="G1216" s="218"/>
      <c r="H1216" s="218"/>
      <c r="I1216" s="219"/>
    </row>
    <row r="1217" spans="1:9">
      <c r="A1217" s="217"/>
      <c r="B1217" s="217"/>
      <c r="C1217" s="217"/>
      <c r="D1217" s="218"/>
      <c r="E1217" s="218"/>
      <c r="F1217" s="340"/>
      <c r="G1217" s="218"/>
      <c r="H1217" s="218"/>
      <c r="I1217" s="219"/>
    </row>
    <row r="1218" spans="1:9">
      <c r="A1218" s="217"/>
      <c r="B1218" s="217"/>
      <c r="C1218" s="217"/>
      <c r="D1218" s="218"/>
      <c r="E1218" s="218"/>
      <c r="F1218" s="340"/>
      <c r="G1218" s="218"/>
      <c r="H1218" s="218"/>
      <c r="I1218" s="219"/>
    </row>
    <row r="1219" spans="1:9">
      <c r="A1219" s="217"/>
      <c r="B1219" s="217"/>
      <c r="C1219" s="217"/>
      <c r="D1219" s="218"/>
      <c r="E1219" s="218"/>
      <c r="F1219" s="340"/>
      <c r="G1219" s="218"/>
      <c r="H1219" s="218"/>
      <c r="I1219" s="219"/>
    </row>
    <row r="1220" spans="1:9">
      <c r="A1220" s="217"/>
      <c r="B1220" s="217"/>
      <c r="C1220" s="217"/>
      <c r="D1220" s="218"/>
      <c r="E1220" s="218"/>
      <c r="F1220" s="340"/>
      <c r="G1220" s="218"/>
      <c r="H1220" s="218"/>
      <c r="I1220" s="219"/>
    </row>
    <row r="1221" spans="1:9">
      <c r="A1221" s="217"/>
      <c r="B1221" s="217"/>
      <c r="C1221" s="217"/>
      <c r="D1221" s="218"/>
      <c r="E1221" s="218"/>
      <c r="F1221" s="340"/>
      <c r="G1221" s="218"/>
      <c r="H1221" s="218"/>
      <c r="I1221" s="219"/>
    </row>
    <row r="1222" spans="1:9">
      <c r="A1222" s="217"/>
      <c r="B1222" s="217"/>
      <c r="C1222" s="217"/>
      <c r="D1222" s="218"/>
      <c r="E1222" s="218"/>
      <c r="F1222" s="340"/>
      <c r="G1222" s="218"/>
      <c r="H1222" s="218"/>
      <c r="I1222" s="219"/>
    </row>
    <row r="1223" spans="1:9">
      <c r="A1223" s="217"/>
      <c r="B1223" s="217"/>
      <c r="C1223" s="217"/>
      <c r="D1223" s="218"/>
      <c r="E1223" s="218"/>
      <c r="F1223" s="340"/>
      <c r="G1223" s="218"/>
      <c r="H1223" s="218"/>
      <c r="I1223" s="219"/>
    </row>
    <row r="1224" spans="1:9">
      <c r="A1224" s="217"/>
      <c r="B1224" s="217"/>
      <c r="C1224" s="217"/>
      <c r="D1224" s="218"/>
      <c r="E1224" s="218"/>
      <c r="F1224" s="340"/>
      <c r="G1224" s="218"/>
      <c r="H1224" s="218"/>
      <c r="I1224" s="219"/>
    </row>
    <row r="1225" spans="1:9">
      <c r="A1225" s="217"/>
      <c r="B1225" s="217"/>
      <c r="C1225" s="217"/>
      <c r="D1225" s="218"/>
      <c r="E1225" s="218"/>
      <c r="F1225" s="340"/>
      <c r="G1225" s="218"/>
      <c r="H1225" s="218"/>
      <c r="I1225" s="219"/>
    </row>
    <row r="1226" spans="1:9">
      <c r="A1226" s="217"/>
      <c r="B1226" s="217"/>
      <c r="C1226" s="217"/>
      <c r="D1226" s="218"/>
      <c r="E1226" s="218"/>
      <c r="F1226" s="340"/>
      <c r="G1226" s="218"/>
      <c r="H1226" s="218"/>
      <c r="I1226" s="219"/>
    </row>
    <row r="1227" spans="1:9">
      <c r="A1227" s="217"/>
      <c r="B1227" s="217"/>
      <c r="C1227" s="217"/>
      <c r="D1227" s="218"/>
      <c r="E1227" s="218"/>
      <c r="F1227" s="340"/>
      <c r="G1227" s="218"/>
      <c r="H1227" s="218"/>
      <c r="I1227" s="219"/>
    </row>
    <row r="1228" spans="1:9">
      <c r="A1228" s="217"/>
      <c r="B1228" s="217"/>
      <c r="C1228" s="217"/>
      <c r="D1228" s="218"/>
      <c r="E1228" s="218"/>
      <c r="F1228" s="340"/>
      <c r="G1228" s="218"/>
      <c r="H1228" s="218"/>
      <c r="I1228" s="219"/>
    </row>
    <row r="1229" spans="1:9">
      <c r="A1229" s="217"/>
      <c r="B1229" s="217"/>
      <c r="C1229" s="217"/>
      <c r="D1229" s="218"/>
      <c r="E1229" s="218"/>
      <c r="F1229" s="340"/>
      <c r="G1229" s="218"/>
      <c r="H1229" s="218"/>
      <c r="I1229" s="219"/>
    </row>
    <row r="1230" spans="1:9">
      <c r="A1230" s="217"/>
      <c r="B1230" s="217"/>
      <c r="C1230" s="217"/>
      <c r="D1230" s="218"/>
      <c r="E1230" s="218"/>
      <c r="F1230" s="340"/>
      <c r="G1230" s="218"/>
      <c r="H1230" s="218"/>
      <c r="I1230" s="219"/>
    </row>
    <row r="1231" spans="1:9">
      <c r="A1231" s="217"/>
      <c r="B1231" s="217"/>
      <c r="C1231" s="217"/>
      <c r="D1231" s="218"/>
      <c r="E1231" s="218"/>
      <c r="F1231" s="340"/>
      <c r="G1231" s="218"/>
      <c r="H1231" s="218"/>
      <c r="I1231" s="219"/>
    </row>
    <row r="1232" spans="1:9">
      <c r="A1232" s="217"/>
      <c r="B1232" s="217"/>
      <c r="C1232" s="217"/>
      <c r="D1232" s="218"/>
      <c r="E1232" s="218"/>
      <c r="F1232" s="340"/>
      <c r="G1232" s="218"/>
      <c r="H1232" s="218"/>
      <c r="I1232" s="219"/>
    </row>
    <row r="1233" spans="1:9">
      <c r="A1233" s="217"/>
      <c r="B1233" s="217"/>
      <c r="C1233" s="217"/>
      <c r="D1233" s="218"/>
      <c r="E1233" s="218"/>
      <c r="F1233" s="340"/>
      <c r="G1233" s="218"/>
      <c r="H1233" s="218"/>
      <c r="I1233" s="219"/>
    </row>
    <row r="1234" spans="1:9">
      <c r="A1234" s="217"/>
      <c r="B1234" s="217"/>
      <c r="C1234" s="217"/>
      <c r="D1234" s="218"/>
      <c r="E1234" s="218"/>
      <c r="F1234" s="340"/>
      <c r="G1234" s="218"/>
      <c r="H1234" s="218"/>
      <c r="I1234" s="219"/>
    </row>
    <row r="1235" spans="1:9">
      <c r="A1235" s="217"/>
      <c r="B1235" s="217"/>
      <c r="C1235" s="217"/>
      <c r="D1235" s="218"/>
      <c r="E1235" s="218"/>
      <c r="F1235" s="340"/>
      <c r="G1235" s="218"/>
      <c r="H1235" s="218"/>
      <c r="I1235" s="219"/>
    </row>
    <row r="1236" spans="1:9">
      <c r="A1236" s="217"/>
      <c r="B1236" s="217"/>
      <c r="C1236" s="217"/>
      <c r="D1236" s="218"/>
      <c r="E1236" s="218"/>
      <c r="F1236" s="340"/>
      <c r="G1236" s="218"/>
      <c r="H1236" s="218"/>
      <c r="I1236" s="219"/>
    </row>
    <row r="1237" spans="1:9">
      <c r="A1237" s="217"/>
      <c r="B1237" s="217"/>
      <c r="C1237" s="217"/>
      <c r="D1237" s="218"/>
      <c r="E1237" s="218"/>
      <c r="F1237" s="340"/>
      <c r="G1237" s="218"/>
      <c r="H1237" s="218"/>
      <c r="I1237" s="219"/>
    </row>
    <row r="1238" spans="1:9">
      <c r="A1238" s="217"/>
      <c r="B1238" s="217"/>
      <c r="C1238" s="217"/>
      <c r="D1238" s="218"/>
      <c r="E1238" s="218"/>
      <c r="F1238" s="340"/>
      <c r="G1238" s="218"/>
      <c r="H1238" s="218"/>
      <c r="I1238" s="219"/>
    </row>
    <row r="1239" spans="1:9">
      <c r="A1239" s="217"/>
      <c r="B1239" s="217"/>
      <c r="C1239" s="217"/>
      <c r="D1239" s="218"/>
      <c r="E1239" s="218"/>
      <c r="F1239" s="340"/>
      <c r="G1239" s="218"/>
      <c r="H1239" s="218"/>
      <c r="I1239" s="219"/>
    </row>
    <row r="1240" spans="1:9">
      <c r="A1240" s="217"/>
      <c r="B1240" s="217"/>
      <c r="C1240" s="217"/>
      <c r="D1240" s="218"/>
      <c r="E1240" s="218"/>
      <c r="F1240" s="340"/>
      <c r="G1240" s="218"/>
      <c r="H1240" s="218"/>
      <c r="I1240" s="219"/>
    </row>
    <row r="1241" spans="1:9">
      <c r="A1241" s="217"/>
      <c r="B1241" s="217"/>
      <c r="C1241" s="217"/>
      <c r="D1241" s="218"/>
      <c r="E1241" s="218"/>
      <c r="F1241" s="340"/>
      <c r="G1241" s="218"/>
      <c r="H1241" s="218"/>
      <c r="I1241" s="219"/>
    </row>
    <row r="1242" spans="1:9">
      <c r="A1242" s="217"/>
      <c r="B1242" s="217"/>
      <c r="C1242" s="217"/>
      <c r="D1242" s="218"/>
      <c r="E1242" s="218"/>
      <c r="F1242" s="340"/>
      <c r="G1242" s="218"/>
      <c r="H1242" s="218"/>
      <c r="I1242" s="219"/>
    </row>
    <row r="1243" spans="1:9">
      <c r="A1243" s="217"/>
      <c r="B1243" s="217"/>
      <c r="C1243" s="217"/>
      <c r="D1243" s="218"/>
      <c r="E1243" s="218"/>
      <c r="F1243" s="340"/>
      <c r="G1243" s="218"/>
      <c r="H1243" s="218"/>
      <c r="I1243" s="219"/>
    </row>
    <row r="1244" spans="1:9">
      <c r="A1244" s="217"/>
      <c r="B1244" s="217"/>
      <c r="C1244" s="217"/>
      <c r="D1244" s="218"/>
      <c r="E1244" s="218"/>
      <c r="F1244" s="340"/>
      <c r="G1244" s="218"/>
      <c r="H1244" s="218"/>
      <c r="I1244" s="219"/>
    </row>
    <row r="1245" spans="1:9">
      <c r="A1245" s="217"/>
      <c r="B1245" s="217"/>
      <c r="C1245" s="217"/>
      <c r="D1245" s="218"/>
      <c r="E1245" s="218"/>
      <c r="F1245" s="340"/>
      <c r="G1245" s="218"/>
      <c r="H1245" s="218"/>
      <c r="I1245" s="219"/>
    </row>
    <row r="1246" spans="1:9">
      <c r="A1246" s="217"/>
      <c r="B1246" s="217"/>
      <c r="C1246" s="217"/>
      <c r="D1246" s="218"/>
      <c r="E1246" s="218"/>
      <c r="F1246" s="340"/>
      <c r="G1246" s="218"/>
      <c r="H1246" s="218"/>
      <c r="I1246" s="219"/>
    </row>
    <row r="1247" spans="1:9">
      <c r="A1247" s="217"/>
      <c r="B1247" s="217"/>
      <c r="C1247" s="217"/>
      <c r="D1247" s="218"/>
      <c r="E1247" s="218"/>
      <c r="F1247" s="340"/>
      <c r="G1247" s="218"/>
      <c r="H1247" s="218"/>
      <c r="I1247" s="219"/>
    </row>
    <row r="1248" spans="1:9">
      <c r="A1248" s="217"/>
      <c r="B1248" s="217"/>
      <c r="C1248" s="217"/>
      <c r="D1248" s="218"/>
      <c r="E1248" s="218"/>
      <c r="F1248" s="340"/>
      <c r="G1248" s="218"/>
      <c r="H1248" s="218"/>
      <c r="I1248" s="219"/>
    </row>
    <row r="1249" spans="1:9">
      <c r="A1249" s="217"/>
      <c r="B1249" s="217"/>
      <c r="C1249" s="217"/>
      <c r="D1249" s="218"/>
      <c r="E1249" s="218"/>
      <c r="F1249" s="340"/>
      <c r="G1249" s="218"/>
      <c r="H1249" s="218"/>
      <c r="I1249" s="219"/>
    </row>
    <row r="1250" spans="1:9">
      <c r="A1250" s="217"/>
      <c r="B1250" s="217"/>
      <c r="C1250" s="217"/>
      <c r="D1250" s="218"/>
      <c r="E1250" s="218"/>
      <c r="F1250" s="340"/>
      <c r="G1250" s="218"/>
      <c r="H1250" s="218"/>
      <c r="I1250" s="219"/>
    </row>
    <row r="1251" spans="1:9">
      <c r="A1251" s="217"/>
      <c r="B1251" s="217"/>
      <c r="C1251" s="217"/>
      <c r="D1251" s="218"/>
      <c r="E1251" s="218"/>
      <c r="F1251" s="340"/>
      <c r="G1251" s="218"/>
      <c r="H1251" s="218"/>
      <c r="I1251" s="219"/>
    </row>
    <row r="1252" spans="1:9">
      <c r="A1252" s="217"/>
      <c r="B1252" s="217"/>
      <c r="C1252" s="217"/>
      <c r="D1252" s="218"/>
      <c r="E1252" s="218"/>
      <c r="F1252" s="340"/>
      <c r="G1252" s="218"/>
      <c r="H1252" s="218"/>
      <c r="I1252" s="219"/>
    </row>
    <row r="1253" spans="1:9">
      <c r="A1253" s="217"/>
      <c r="B1253" s="217"/>
      <c r="C1253" s="217"/>
      <c r="D1253" s="218"/>
      <c r="E1253" s="218"/>
      <c r="F1253" s="340"/>
      <c r="G1253" s="218"/>
      <c r="H1253" s="218"/>
      <c r="I1253" s="219"/>
    </row>
    <row r="1254" spans="1:9">
      <c r="A1254" s="217"/>
      <c r="B1254" s="217"/>
      <c r="C1254" s="217"/>
      <c r="D1254" s="218"/>
      <c r="E1254" s="218"/>
      <c r="F1254" s="340"/>
      <c r="G1254" s="218"/>
      <c r="H1254" s="218"/>
      <c r="I1254" s="219"/>
    </row>
    <row r="1255" spans="1:9">
      <c r="A1255" s="217"/>
      <c r="B1255" s="217"/>
      <c r="C1255" s="217"/>
      <c r="D1255" s="218"/>
      <c r="E1255" s="218"/>
      <c r="F1255" s="340"/>
      <c r="G1255" s="218"/>
      <c r="H1255" s="218"/>
      <c r="I1255" s="219"/>
    </row>
    <row r="1256" spans="1:9">
      <c r="A1256" s="217"/>
      <c r="B1256" s="217"/>
      <c r="C1256" s="217"/>
      <c r="D1256" s="218"/>
      <c r="E1256" s="218"/>
      <c r="F1256" s="340"/>
      <c r="G1256" s="218"/>
      <c r="H1256" s="218"/>
      <c r="I1256" s="219"/>
    </row>
    <row r="1257" spans="1:9">
      <c r="A1257" s="217"/>
      <c r="B1257" s="217"/>
      <c r="C1257" s="217"/>
      <c r="D1257" s="218"/>
      <c r="E1257" s="218"/>
      <c r="F1257" s="340"/>
      <c r="G1257" s="218"/>
      <c r="H1257" s="218"/>
      <c r="I1257" s="219"/>
    </row>
    <row r="1258" spans="1:9">
      <c r="A1258" s="217"/>
      <c r="B1258" s="217"/>
      <c r="C1258" s="217"/>
      <c r="D1258" s="218"/>
      <c r="E1258" s="218"/>
      <c r="F1258" s="340"/>
      <c r="G1258" s="218"/>
      <c r="H1258" s="218"/>
      <c r="I1258" s="219"/>
    </row>
    <row r="1259" spans="1:9">
      <c r="A1259" s="217"/>
      <c r="B1259" s="217"/>
      <c r="C1259" s="217"/>
      <c r="D1259" s="218"/>
      <c r="E1259" s="218"/>
      <c r="F1259" s="340"/>
      <c r="G1259" s="218"/>
      <c r="H1259" s="218"/>
      <c r="I1259" s="219"/>
    </row>
    <row r="1260" spans="1:9">
      <c r="A1260" s="217"/>
      <c r="B1260" s="217"/>
      <c r="C1260" s="217"/>
      <c r="D1260" s="218"/>
      <c r="E1260" s="218"/>
      <c r="F1260" s="340"/>
      <c r="G1260" s="218"/>
      <c r="H1260" s="218"/>
      <c r="I1260" s="219"/>
    </row>
    <row r="1261" spans="1:9">
      <c r="A1261" s="217"/>
      <c r="B1261" s="217"/>
      <c r="C1261" s="217"/>
      <c r="D1261" s="218"/>
      <c r="E1261" s="218"/>
      <c r="F1261" s="340"/>
      <c r="G1261" s="218"/>
      <c r="H1261" s="218"/>
      <c r="I1261" s="219"/>
    </row>
    <row r="1262" spans="1:9">
      <c r="A1262" s="217"/>
      <c r="B1262" s="217"/>
      <c r="C1262" s="217"/>
      <c r="D1262" s="218"/>
      <c r="E1262" s="218"/>
      <c r="F1262" s="340"/>
      <c r="G1262" s="218"/>
      <c r="H1262" s="218"/>
      <c r="I1262" s="219"/>
    </row>
    <row r="1263" spans="1:9">
      <c r="A1263" s="217"/>
      <c r="B1263" s="217"/>
      <c r="C1263" s="217"/>
      <c r="D1263" s="218"/>
      <c r="E1263" s="218"/>
      <c r="F1263" s="340"/>
      <c r="G1263" s="218"/>
      <c r="H1263" s="218"/>
      <c r="I1263" s="219"/>
    </row>
    <row r="1264" spans="1:9">
      <c r="A1264" s="217"/>
      <c r="B1264" s="217"/>
      <c r="C1264" s="217"/>
      <c r="D1264" s="218"/>
      <c r="E1264" s="218"/>
      <c r="F1264" s="340"/>
      <c r="G1264" s="218"/>
      <c r="H1264" s="218"/>
      <c r="I1264" s="219"/>
    </row>
    <row r="1265" spans="1:9">
      <c r="A1265" s="217"/>
      <c r="B1265" s="217"/>
      <c r="C1265" s="217"/>
      <c r="D1265" s="218"/>
      <c r="E1265" s="218"/>
      <c r="F1265" s="340"/>
      <c r="G1265" s="218"/>
      <c r="H1265" s="218"/>
      <c r="I1265" s="219"/>
    </row>
    <row r="1266" spans="1:9">
      <c r="A1266" s="217"/>
      <c r="B1266" s="217"/>
      <c r="C1266" s="217"/>
      <c r="D1266" s="218"/>
      <c r="E1266" s="218"/>
      <c r="F1266" s="340"/>
      <c r="G1266" s="218"/>
      <c r="H1266" s="218"/>
      <c r="I1266" s="219"/>
    </row>
    <row r="1267" spans="1:9">
      <c r="A1267" s="217"/>
      <c r="B1267" s="217"/>
      <c r="C1267" s="217"/>
      <c r="D1267" s="218"/>
      <c r="E1267" s="218"/>
      <c r="F1267" s="340"/>
      <c r="G1267" s="218"/>
      <c r="H1267" s="218"/>
      <c r="I1267" s="219"/>
    </row>
    <row r="1268" spans="1:9">
      <c r="A1268" s="217"/>
      <c r="B1268" s="217"/>
      <c r="C1268" s="217"/>
      <c r="D1268" s="218"/>
      <c r="E1268" s="218"/>
      <c r="F1268" s="340"/>
      <c r="G1268" s="218"/>
      <c r="H1268" s="218"/>
      <c r="I1268" s="219"/>
    </row>
    <row r="1269" spans="1:9">
      <c r="A1269" s="217"/>
      <c r="B1269" s="217"/>
      <c r="C1269" s="217"/>
      <c r="D1269" s="218"/>
      <c r="E1269" s="218"/>
      <c r="F1269" s="340"/>
      <c r="G1269" s="218"/>
      <c r="H1269" s="218"/>
      <c r="I1269" s="219"/>
    </row>
    <row r="1270" spans="1:9">
      <c r="A1270" s="217"/>
      <c r="B1270" s="217"/>
      <c r="C1270" s="217"/>
      <c r="D1270" s="218"/>
      <c r="E1270" s="218"/>
      <c r="F1270" s="340"/>
      <c r="G1270" s="218"/>
      <c r="H1270" s="218"/>
      <c r="I1270" s="219"/>
    </row>
    <row r="1271" spans="1:9">
      <c r="A1271" s="217"/>
      <c r="B1271" s="217"/>
      <c r="C1271" s="217"/>
      <c r="D1271" s="218"/>
      <c r="E1271" s="218"/>
      <c r="F1271" s="340"/>
      <c r="G1271" s="218"/>
      <c r="H1271" s="218"/>
      <c r="I1271" s="219"/>
    </row>
    <row r="1272" spans="1:9">
      <c r="A1272" s="217"/>
      <c r="B1272" s="217"/>
      <c r="C1272" s="217"/>
      <c r="D1272" s="218"/>
      <c r="E1272" s="218"/>
      <c r="F1272" s="340"/>
      <c r="G1272" s="218"/>
      <c r="H1272" s="218"/>
      <c r="I1272" s="219"/>
    </row>
    <row r="1273" spans="1:9">
      <c r="A1273" s="217"/>
      <c r="B1273" s="217"/>
      <c r="C1273" s="217"/>
      <c r="D1273" s="218"/>
      <c r="E1273" s="218"/>
      <c r="F1273" s="340"/>
      <c r="G1273" s="218"/>
      <c r="H1273" s="218"/>
      <c r="I1273" s="219"/>
    </row>
    <row r="1274" spans="1:9">
      <c r="A1274" s="217"/>
      <c r="B1274" s="217"/>
      <c r="C1274" s="217"/>
      <c r="D1274" s="218"/>
      <c r="E1274" s="218"/>
      <c r="F1274" s="340"/>
      <c r="G1274" s="218"/>
      <c r="H1274" s="218"/>
      <c r="I1274" s="219"/>
    </row>
    <row r="1275" spans="1:9">
      <c r="A1275" s="217"/>
      <c r="B1275" s="217"/>
      <c r="C1275" s="217"/>
      <c r="D1275" s="218"/>
      <c r="E1275" s="218"/>
      <c r="F1275" s="340"/>
      <c r="G1275" s="218"/>
      <c r="H1275" s="218"/>
      <c r="I1275" s="219"/>
    </row>
    <row r="1276" spans="1:9">
      <c r="A1276" s="217"/>
      <c r="B1276" s="217"/>
      <c r="C1276" s="217"/>
      <c r="D1276" s="218"/>
      <c r="E1276" s="218"/>
      <c r="F1276" s="340"/>
      <c r="G1276" s="218"/>
      <c r="H1276" s="218"/>
      <c r="I1276" s="219"/>
    </row>
    <row r="1277" spans="1:9">
      <c r="A1277" s="217"/>
      <c r="B1277" s="217"/>
      <c r="C1277" s="217"/>
      <c r="D1277" s="218"/>
      <c r="E1277" s="218"/>
      <c r="F1277" s="340"/>
      <c r="G1277" s="218"/>
      <c r="H1277" s="218"/>
      <c r="I1277" s="219"/>
    </row>
    <row r="1278" spans="1:9">
      <c r="A1278" s="217"/>
      <c r="B1278" s="217"/>
      <c r="C1278" s="217"/>
      <c r="D1278" s="218"/>
      <c r="E1278" s="218"/>
      <c r="F1278" s="340"/>
      <c r="G1278" s="218"/>
      <c r="H1278" s="218"/>
      <c r="I1278" s="219"/>
    </row>
    <row r="1279" spans="1:9">
      <c r="A1279" s="217"/>
      <c r="B1279" s="217"/>
      <c r="C1279" s="217"/>
      <c r="D1279" s="218"/>
      <c r="E1279" s="218"/>
      <c r="F1279" s="340"/>
      <c r="G1279" s="218"/>
      <c r="H1279" s="218"/>
      <c r="I1279" s="219"/>
    </row>
    <row r="1280" spans="1:9">
      <c r="A1280" s="217"/>
      <c r="B1280" s="217"/>
      <c r="C1280" s="217"/>
      <c r="D1280" s="218"/>
      <c r="E1280" s="218"/>
      <c r="F1280" s="340"/>
      <c r="G1280" s="218"/>
      <c r="H1280" s="218"/>
      <c r="I1280" s="219"/>
    </row>
    <row r="1281" spans="1:9">
      <c r="A1281" s="217"/>
      <c r="B1281" s="217"/>
      <c r="C1281" s="217"/>
      <c r="D1281" s="218"/>
      <c r="E1281" s="218"/>
      <c r="F1281" s="340"/>
      <c r="G1281" s="218"/>
      <c r="H1281" s="218"/>
      <c r="I1281" s="219"/>
    </row>
    <row r="1282" spans="1:9">
      <c r="A1282" s="217"/>
      <c r="B1282" s="217"/>
      <c r="C1282" s="217"/>
      <c r="D1282" s="218"/>
      <c r="E1282" s="218"/>
      <c r="F1282" s="340"/>
      <c r="G1282" s="218"/>
      <c r="H1282" s="218"/>
      <c r="I1282" s="219"/>
    </row>
    <row r="1283" spans="1:9">
      <c r="A1283" s="217"/>
      <c r="B1283" s="217"/>
      <c r="C1283" s="217"/>
      <c r="D1283" s="218"/>
      <c r="E1283" s="218"/>
      <c r="F1283" s="340"/>
      <c r="G1283" s="218"/>
      <c r="H1283" s="218"/>
      <c r="I1283" s="219"/>
    </row>
    <row r="1284" spans="1:9">
      <c r="A1284" s="217"/>
      <c r="B1284" s="217"/>
      <c r="C1284" s="217"/>
      <c r="D1284" s="218"/>
      <c r="E1284" s="218"/>
      <c r="F1284" s="340"/>
      <c r="G1284" s="218"/>
      <c r="H1284" s="218"/>
      <c r="I1284" s="219"/>
    </row>
    <row r="1285" spans="1:9">
      <c r="A1285" s="217"/>
      <c r="B1285" s="217"/>
      <c r="C1285" s="217"/>
      <c r="D1285" s="218"/>
      <c r="E1285" s="218"/>
      <c r="F1285" s="340"/>
      <c r="G1285" s="218"/>
      <c r="H1285" s="218"/>
      <c r="I1285" s="219"/>
    </row>
    <row r="1286" spans="1:9">
      <c r="A1286" s="217"/>
      <c r="B1286" s="217"/>
      <c r="C1286" s="217"/>
      <c r="D1286" s="218"/>
      <c r="E1286" s="218"/>
      <c r="F1286" s="340"/>
      <c r="G1286" s="218"/>
      <c r="H1286" s="218"/>
      <c r="I1286" s="219"/>
    </row>
    <row r="1287" spans="1:9">
      <c r="A1287" s="217"/>
      <c r="B1287" s="217"/>
      <c r="C1287" s="217"/>
      <c r="D1287" s="218"/>
      <c r="E1287" s="218"/>
      <c r="F1287" s="340"/>
      <c r="G1287" s="218"/>
      <c r="H1287" s="218"/>
      <c r="I1287" s="219"/>
    </row>
    <row r="1288" spans="1:9">
      <c r="A1288" s="217"/>
      <c r="B1288" s="217"/>
      <c r="C1288" s="217"/>
      <c r="D1288" s="218"/>
      <c r="E1288" s="218"/>
      <c r="F1288" s="340"/>
      <c r="G1288" s="218"/>
      <c r="H1288" s="218"/>
      <c r="I1288" s="219"/>
    </row>
    <row r="1289" spans="1:9">
      <c r="A1289" s="217"/>
      <c r="B1289" s="217"/>
      <c r="C1289" s="217"/>
      <c r="D1289" s="218"/>
      <c r="E1289" s="218"/>
      <c r="F1289" s="340"/>
      <c r="G1289" s="218"/>
      <c r="H1289" s="218"/>
      <c r="I1289" s="219"/>
    </row>
    <row r="1290" spans="1:9">
      <c r="A1290" s="217"/>
      <c r="B1290" s="217"/>
      <c r="C1290" s="217"/>
      <c r="D1290" s="218"/>
      <c r="E1290" s="218"/>
      <c r="F1290" s="340"/>
      <c r="G1290" s="218"/>
      <c r="H1290" s="218"/>
      <c r="I1290" s="219"/>
    </row>
    <row r="1291" spans="1:9">
      <c r="A1291" s="217"/>
      <c r="B1291" s="217"/>
      <c r="C1291" s="217"/>
      <c r="D1291" s="218"/>
      <c r="E1291" s="218"/>
      <c r="F1291" s="340"/>
      <c r="G1291" s="218"/>
      <c r="H1291" s="218"/>
      <c r="I1291" s="219"/>
    </row>
    <row r="1292" spans="1:9">
      <c r="A1292" s="217"/>
      <c r="B1292" s="217"/>
      <c r="C1292" s="217"/>
      <c r="D1292" s="218"/>
      <c r="E1292" s="218"/>
      <c r="F1292" s="340"/>
      <c r="G1292" s="218"/>
      <c r="H1292" s="218"/>
      <c r="I1292" s="219"/>
    </row>
    <row r="1293" spans="1:9">
      <c r="A1293" s="217"/>
      <c r="B1293" s="217"/>
      <c r="C1293" s="217"/>
      <c r="D1293" s="218"/>
      <c r="E1293" s="218"/>
      <c r="F1293" s="340"/>
      <c r="G1293" s="218"/>
      <c r="H1293" s="218"/>
      <c r="I1293" s="219"/>
    </row>
    <row r="1294" spans="1:9">
      <c r="A1294" s="217"/>
      <c r="B1294" s="217"/>
      <c r="C1294" s="217"/>
      <c r="D1294" s="218"/>
      <c r="E1294" s="218"/>
      <c r="F1294" s="340"/>
      <c r="G1294" s="218"/>
      <c r="H1294" s="218"/>
      <c r="I1294" s="219"/>
    </row>
    <row r="1295" spans="1:9">
      <c r="A1295" s="217"/>
      <c r="B1295" s="217"/>
      <c r="C1295" s="217"/>
      <c r="D1295" s="218"/>
      <c r="E1295" s="218"/>
      <c r="F1295" s="340"/>
      <c r="G1295" s="218"/>
      <c r="H1295" s="218"/>
      <c r="I1295" s="219"/>
    </row>
    <row r="1296" spans="1:9">
      <c r="A1296" s="217"/>
      <c r="B1296" s="217"/>
      <c r="C1296" s="217"/>
      <c r="D1296" s="218"/>
      <c r="E1296" s="218"/>
      <c r="F1296" s="340"/>
      <c r="G1296" s="218"/>
      <c r="H1296" s="218"/>
      <c r="I1296" s="219"/>
    </row>
    <row r="1297" spans="1:9">
      <c r="A1297" s="217"/>
      <c r="B1297" s="217"/>
      <c r="C1297" s="217"/>
      <c r="D1297" s="218"/>
      <c r="E1297" s="218"/>
      <c r="F1297" s="340"/>
      <c r="G1297" s="218"/>
      <c r="H1297" s="218"/>
      <c r="I1297" s="219"/>
    </row>
    <row r="1298" spans="1:9">
      <c r="A1298" s="217"/>
      <c r="B1298" s="217"/>
      <c r="C1298" s="217"/>
      <c r="D1298" s="218"/>
      <c r="E1298" s="218"/>
      <c r="F1298" s="340"/>
      <c r="G1298" s="218"/>
      <c r="H1298" s="218"/>
      <c r="I1298" s="219"/>
    </row>
    <row r="1299" spans="1:9">
      <c r="A1299" s="217"/>
      <c r="B1299" s="217"/>
      <c r="C1299" s="217"/>
      <c r="D1299" s="218"/>
      <c r="E1299" s="218"/>
      <c r="F1299" s="340"/>
      <c r="G1299" s="218"/>
      <c r="H1299" s="218"/>
      <c r="I1299" s="219"/>
    </row>
    <row r="1300" spans="1:9">
      <c r="A1300" s="217"/>
      <c r="B1300" s="217"/>
      <c r="C1300" s="217"/>
      <c r="D1300" s="218"/>
      <c r="E1300" s="218"/>
      <c r="F1300" s="340"/>
      <c r="G1300" s="218"/>
      <c r="H1300" s="218"/>
      <c r="I1300" s="219"/>
    </row>
    <row r="1301" spans="1:9">
      <c r="A1301" s="217"/>
      <c r="B1301" s="217"/>
      <c r="C1301" s="217"/>
      <c r="D1301" s="218"/>
      <c r="E1301" s="218"/>
      <c r="F1301" s="340"/>
      <c r="G1301" s="218"/>
      <c r="H1301" s="218"/>
      <c r="I1301" s="219"/>
    </row>
    <row r="1302" spans="1:9">
      <c r="A1302" s="217"/>
      <c r="B1302" s="217"/>
      <c r="C1302" s="217"/>
      <c r="D1302" s="218"/>
      <c r="E1302" s="218"/>
      <c r="F1302" s="340"/>
      <c r="G1302" s="218"/>
      <c r="H1302" s="218"/>
      <c r="I1302" s="219"/>
    </row>
    <row r="1303" spans="1:9">
      <c r="A1303" s="217"/>
      <c r="B1303" s="217"/>
      <c r="C1303" s="217"/>
      <c r="D1303" s="218"/>
      <c r="E1303" s="218"/>
      <c r="F1303" s="340"/>
      <c r="G1303" s="218"/>
      <c r="H1303" s="218"/>
      <c r="I1303" s="219"/>
    </row>
    <row r="1304" spans="1:9">
      <c r="A1304" s="217"/>
      <c r="B1304" s="217"/>
      <c r="C1304" s="217"/>
      <c r="D1304" s="218"/>
      <c r="E1304" s="218"/>
      <c r="F1304" s="340"/>
      <c r="G1304" s="218"/>
      <c r="H1304" s="218"/>
      <c r="I1304" s="219"/>
    </row>
    <row r="1305" spans="1:9">
      <c r="A1305" s="217"/>
      <c r="B1305" s="217"/>
      <c r="C1305" s="217"/>
      <c r="D1305" s="218"/>
      <c r="E1305" s="218"/>
      <c r="F1305" s="340"/>
      <c r="G1305" s="218"/>
      <c r="H1305" s="218"/>
      <c r="I1305" s="219"/>
    </row>
    <row r="1306" spans="1:9">
      <c r="A1306" s="217"/>
      <c r="B1306" s="217"/>
      <c r="C1306" s="217"/>
      <c r="D1306" s="218"/>
      <c r="E1306" s="218"/>
      <c r="F1306" s="340"/>
      <c r="G1306" s="218"/>
      <c r="H1306" s="218"/>
      <c r="I1306" s="219"/>
    </row>
    <row r="1307" spans="1:9">
      <c r="A1307" s="217"/>
      <c r="B1307" s="217"/>
      <c r="C1307" s="217"/>
      <c r="D1307" s="218"/>
      <c r="E1307" s="218"/>
      <c r="F1307" s="340"/>
      <c r="G1307" s="218"/>
      <c r="H1307" s="218"/>
      <c r="I1307" s="219"/>
    </row>
    <row r="1308" spans="1:9">
      <c r="A1308" s="217"/>
      <c r="B1308" s="217"/>
      <c r="C1308" s="217"/>
      <c r="D1308" s="218"/>
      <c r="E1308" s="218"/>
      <c r="F1308" s="340"/>
      <c r="G1308" s="218"/>
      <c r="H1308" s="218"/>
      <c r="I1308" s="219"/>
    </row>
    <row r="1309" spans="1:9">
      <c r="A1309" s="217"/>
      <c r="B1309" s="217"/>
      <c r="C1309" s="217"/>
      <c r="D1309" s="218"/>
      <c r="E1309" s="218"/>
      <c r="F1309" s="340"/>
      <c r="G1309" s="218"/>
      <c r="H1309" s="218"/>
      <c r="I1309" s="219"/>
    </row>
    <row r="1310" spans="1:9">
      <c r="A1310" s="217"/>
      <c r="B1310" s="217"/>
      <c r="C1310" s="217"/>
      <c r="D1310" s="218"/>
      <c r="E1310" s="218"/>
      <c r="F1310" s="340"/>
      <c r="G1310" s="218"/>
      <c r="H1310" s="218"/>
      <c r="I1310" s="219"/>
    </row>
    <row r="1311" spans="1:9">
      <c r="A1311" s="217"/>
      <c r="B1311" s="217"/>
      <c r="C1311" s="217"/>
      <c r="D1311" s="218"/>
      <c r="E1311" s="218"/>
      <c r="F1311" s="340"/>
      <c r="G1311" s="218"/>
      <c r="H1311" s="218"/>
      <c r="I1311" s="219"/>
    </row>
    <row r="1312" spans="1:9">
      <c r="A1312" s="217"/>
      <c r="B1312" s="217"/>
      <c r="C1312" s="217"/>
      <c r="D1312" s="218"/>
      <c r="E1312" s="218"/>
      <c r="F1312" s="340"/>
      <c r="G1312" s="218"/>
      <c r="H1312" s="218"/>
      <c r="I1312" s="219"/>
    </row>
    <row r="1313" spans="1:9">
      <c r="A1313" s="217"/>
      <c r="B1313" s="217"/>
      <c r="C1313" s="217"/>
      <c r="D1313" s="218"/>
      <c r="E1313" s="218"/>
      <c r="F1313" s="340"/>
      <c r="G1313" s="218"/>
      <c r="H1313" s="218"/>
      <c r="I1313" s="219"/>
    </row>
    <row r="1314" spans="1:9">
      <c r="A1314" s="217"/>
      <c r="B1314" s="217"/>
      <c r="C1314" s="217"/>
      <c r="D1314" s="218"/>
      <c r="E1314" s="218"/>
      <c r="F1314" s="340"/>
      <c r="G1314" s="218"/>
      <c r="H1314" s="218"/>
      <c r="I1314" s="219"/>
    </row>
    <row r="1315" spans="1:9">
      <c r="A1315" s="217"/>
      <c r="B1315" s="217"/>
      <c r="C1315" s="217"/>
      <c r="D1315" s="218"/>
      <c r="E1315" s="218"/>
      <c r="F1315" s="340"/>
      <c r="G1315" s="218"/>
      <c r="H1315" s="218"/>
      <c r="I1315" s="219"/>
    </row>
    <row r="1316" spans="1:9">
      <c r="A1316" s="217"/>
      <c r="B1316" s="217"/>
      <c r="C1316" s="217"/>
      <c r="D1316" s="218"/>
      <c r="E1316" s="218"/>
      <c r="F1316" s="340"/>
      <c r="G1316" s="218"/>
      <c r="H1316" s="218"/>
      <c r="I1316" s="219"/>
    </row>
    <row r="1317" spans="1:9">
      <c r="A1317" s="217"/>
      <c r="B1317" s="217"/>
      <c r="C1317" s="217"/>
      <c r="D1317" s="218"/>
      <c r="E1317" s="218"/>
      <c r="F1317" s="340"/>
      <c r="G1317" s="218"/>
      <c r="H1317" s="218"/>
      <c r="I1317" s="219"/>
    </row>
    <row r="1318" spans="1:9">
      <c r="A1318" s="217"/>
      <c r="B1318" s="217"/>
      <c r="C1318" s="217"/>
      <c r="D1318" s="218"/>
      <c r="E1318" s="218"/>
      <c r="F1318" s="340"/>
      <c r="G1318" s="218"/>
      <c r="H1318" s="218"/>
      <c r="I1318" s="219"/>
    </row>
    <row r="1319" spans="1:9">
      <c r="A1319" s="217"/>
      <c r="B1319" s="217"/>
      <c r="C1319" s="217"/>
      <c r="D1319" s="218"/>
      <c r="E1319" s="218"/>
      <c r="F1319" s="340"/>
      <c r="G1319" s="218"/>
      <c r="H1319" s="218"/>
      <c r="I1319" s="219"/>
    </row>
    <row r="1320" spans="1:9">
      <c r="A1320" s="217"/>
      <c r="B1320" s="217"/>
      <c r="C1320" s="217"/>
      <c r="D1320" s="218"/>
      <c r="E1320" s="218"/>
      <c r="F1320" s="340"/>
      <c r="G1320" s="218"/>
      <c r="H1320" s="218"/>
      <c r="I1320" s="219"/>
    </row>
    <row r="1321" spans="1:9">
      <c r="A1321" s="217"/>
      <c r="B1321" s="217"/>
      <c r="C1321" s="217"/>
      <c r="D1321" s="218"/>
      <c r="E1321" s="218"/>
      <c r="F1321" s="340"/>
      <c r="G1321" s="218"/>
      <c r="H1321" s="218"/>
      <c r="I1321" s="219"/>
    </row>
    <row r="1322" spans="1:9">
      <c r="A1322" s="217"/>
      <c r="B1322" s="217"/>
      <c r="C1322" s="217"/>
      <c r="D1322" s="218"/>
      <c r="E1322" s="218"/>
      <c r="F1322" s="340"/>
      <c r="G1322" s="218"/>
      <c r="H1322" s="218"/>
      <c r="I1322" s="219"/>
    </row>
    <row r="1323" spans="1:9">
      <c r="A1323" s="217"/>
      <c r="B1323" s="217"/>
      <c r="C1323" s="217"/>
      <c r="D1323" s="218"/>
      <c r="E1323" s="218"/>
      <c r="F1323" s="340"/>
      <c r="G1323" s="218"/>
      <c r="H1323" s="218"/>
      <c r="I1323" s="219"/>
    </row>
    <row r="1324" spans="1:9">
      <c r="A1324" s="217"/>
      <c r="B1324" s="217"/>
      <c r="C1324" s="217"/>
      <c r="D1324" s="218"/>
      <c r="E1324" s="218"/>
      <c r="F1324" s="340"/>
      <c r="G1324" s="218"/>
      <c r="H1324" s="218"/>
      <c r="I1324" s="219"/>
    </row>
    <row r="1325" spans="1:9">
      <c r="A1325" s="217"/>
      <c r="B1325" s="217"/>
      <c r="C1325" s="217"/>
      <c r="D1325" s="218"/>
      <c r="E1325" s="218"/>
      <c r="F1325" s="340"/>
      <c r="G1325" s="218"/>
      <c r="H1325" s="218"/>
      <c r="I1325" s="219"/>
    </row>
    <row r="1326" spans="1:9">
      <c r="A1326" s="217"/>
      <c r="B1326" s="217"/>
      <c r="C1326" s="217"/>
      <c r="D1326" s="218"/>
      <c r="E1326" s="218"/>
      <c r="F1326" s="340"/>
      <c r="G1326" s="218"/>
      <c r="H1326" s="218"/>
      <c r="I1326" s="219"/>
    </row>
    <row r="1327" spans="1:9">
      <c r="A1327" s="217"/>
      <c r="B1327" s="217"/>
      <c r="C1327" s="217"/>
      <c r="D1327" s="218"/>
      <c r="E1327" s="218"/>
      <c r="F1327" s="340"/>
      <c r="G1327" s="218"/>
      <c r="H1327" s="218"/>
      <c r="I1327" s="219"/>
    </row>
    <row r="1328" spans="1:9">
      <c r="A1328" s="217"/>
      <c r="B1328" s="217"/>
      <c r="C1328" s="217"/>
      <c r="D1328" s="218"/>
      <c r="E1328" s="218"/>
      <c r="F1328" s="340"/>
      <c r="G1328" s="218"/>
      <c r="H1328" s="218"/>
      <c r="I1328" s="219"/>
    </row>
    <row r="1329" spans="1:9">
      <c r="A1329" s="217"/>
      <c r="B1329" s="217"/>
      <c r="C1329" s="217"/>
      <c r="D1329" s="218"/>
      <c r="E1329" s="218"/>
      <c r="F1329" s="340"/>
      <c r="G1329" s="218"/>
      <c r="H1329" s="218"/>
      <c r="I1329" s="219"/>
    </row>
    <row r="1330" spans="1:9">
      <c r="A1330" s="217"/>
      <c r="B1330" s="217"/>
      <c r="C1330" s="217"/>
      <c r="D1330" s="218"/>
      <c r="E1330" s="218"/>
      <c r="F1330" s="340"/>
      <c r="G1330" s="218"/>
      <c r="H1330" s="218"/>
      <c r="I1330" s="219"/>
    </row>
    <row r="1331" spans="1:9">
      <c r="A1331" s="217"/>
      <c r="B1331" s="217"/>
      <c r="C1331" s="217"/>
      <c r="D1331" s="218"/>
      <c r="E1331" s="218"/>
      <c r="F1331" s="340"/>
      <c r="G1331" s="218"/>
      <c r="H1331" s="218"/>
      <c r="I1331" s="219"/>
    </row>
    <row r="1332" spans="1:9">
      <c r="A1332" s="217"/>
      <c r="B1332" s="217"/>
      <c r="C1332" s="217"/>
      <c r="D1332" s="218"/>
      <c r="E1332" s="218"/>
      <c r="F1332" s="340"/>
      <c r="G1332" s="218"/>
      <c r="H1332" s="218"/>
      <c r="I1332" s="219"/>
    </row>
    <row r="1333" spans="1:9">
      <c r="A1333" s="217"/>
      <c r="B1333" s="217"/>
      <c r="C1333" s="217"/>
      <c r="D1333" s="218"/>
      <c r="E1333" s="218"/>
      <c r="F1333" s="340"/>
      <c r="G1333" s="218"/>
      <c r="H1333" s="218"/>
      <c r="I1333" s="219"/>
    </row>
    <row r="1334" spans="1:9">
      <c r="A1334" s="217"/>
      <c r="B1334" s="217"/>
      <c r="C1334" s="217"/>
      <c r="D1334" s="218"/>
      <c r="E1334" s="218"/>
      <c r="F1334" s="340"/>
      <c r="G1334" s="218"/>
      <c r="H1334" s="218"/>
      <c r="I1334" s="219"/>
    </row>
    <row r="1335" spans="1:9">
      <c r="A1335" s="217"/>
      <c r="B1335" s="217"/>
      <c r="C1335" s="217"/>
      <c r="D1335" s="218"/>
      <c r="E1335" s="218"/>
      <c r="F1335" s="340"/>
      <c r="G1335" s="218"/>
      <c r="H1335" s="218"/>
      <c r="I1335" s="219"/>
    </row>
    <row r="1336" spans="1:9">
      <c r="A1336" s="217"/>
      <c r="B1336" s="217"/>
      <c r="C1336" s="217"/>
      <c r="D1336" s="218"/>
      <c r="E1336" s="218"/>
      <c r="F1336" s="340"/>
      <c r="G1336" s="218"/>
      <c r="H1336" s="218"/>
      <c r="I1336" s="219"/>
    </row>
    <row r="1337" spans="1:9">
      <c r="A1337" s="217"/>
      <c r="B1337" s="217"/>
      <c r="C1337" s="217"/>
      <c r="D1337" s="218"/>
      <c r="E1337" s="218"/>
      <c r="F1337" s="340"/>
      <c r="G1337" s="218"/>
      <c r="H1337" s="218"/>
      <c r="I1337" s="219"/>
    </row>
    <row r="1338" spans="1:9">
      <c r="A1338" s="217"/>
      <c r="B1338" s="217"/>
      <c r="C1338" s="217"/>
      <c r="D1338" s="218"/>
      <c r="E1338" s="218"/>
      <c r="F1338" s="340"/>
      <c r="G1338" s="218"/>
      <c r="H1338" s="218"/>
      <c r="I1338" s="219"/>
    </row>
    <row r="1339" spans="1:9">
      <c r="A1339" s="217"/>
      <c r="B1339" s="217"/>
      <c r="C1339" s="217"/>
      <c r="D1339" s="218"/>
      <c r="E1339" s="218"/>
      <c r="F1339" s="340"/>
      <c r="G1339" s="218"/>
      <c r="H1339" s="218"/>
      <c r="I1339" s="219"/>
    </row>
    <row r="1340" spans="1:9">
      <c r="A1340" s="217"/>
      <c r="B1340" s="217"/>
      <c r="C1340" s="217"/>
      <c r="D1340" s="218"/>
      <c r="E1340" s="218"/>
      <c r="F1340" s="340"/>
      <c r="G1340" s="218"/>
      <c r="H1340" s="218"/>
      <c r="I1340" s="219"/>
    </row>
    <row r="1341" spans="1:9">
      <c r="A1341" s="217"/>
      <c r="B1341" s="217"/>
      <c r="C1341" s="217"/>
      <c r="D1341" s="218"/>
      <c r="E1341" s="218"/>
      <c r="F1341" s="340"/>
      <c r="G1341" s="218"/>
      <c r="H1341" s="218"/>
      <c r="I1341" s="219"/>
    </row>
    <row r="1342" spans="1:9">
      <c r="A1342" s="217"/>
      <c r="B1342" s="217"/>
      <c r="C1342" s="217"/>
      <c r="D1342" s="218"/>
      <c r="E1342" s="218"/>
      <c r="F1342" s="340"/>
      <c r="G1342" s="218"/>
      <c r="H1342" s="218"/>
      <c r="I1342" s="219"/>
    </row>
    <row r="1343" spans="1:9">
      <c r="A1343" s="217"/>
      <c r="B1343" s="217"/>
      <c r="C1343" s="217"/>
      <c r="D1343" s="218"/>
      <c r="E1343" s="218"/>
      <c r="F1343" s="340"/>
      <c r="G1343" s="218"/>
      <c r="H1343" s="218"/>
      <c r="I1343" s="219"/>
    </row>
    <row r="1344" spans="1:9">
      <c r="A1344" s="217"/>
      <c r="B1344" s="217"/>
      <c r="C1344" s="217"/>
      <c r="D1344" s="218"/>
      <c r="E1344" s="218"/>
      <c r="F1344" s="340"/>
      <c r="G1344" s="218"/>
      <c r="H1344" s="218"/>
      <c r="I1344" s="219"/>
    </row>
    <row r="1345" spans="1:9">
      <c r="A1345" s="217"/>
      <c r="B1345" s="217"/>
      <c r="C1345" s="217"/>
      <c r="D1345" s="218"/>
      <c r="E1345" s="218"/>
      <c r="F1345" s="340"/>
      <c r="G1345" s="218"/>
      <c r="H1345" s="218"/>
      <c r="I1345" s="219"/>
    </row>
    <row r="1346" spans="1:9">
      <c r="A1346" s="217"/>
      <c r="B1346" s="217"/>
      <c r="C1346" s="217"/>
      <c r="D1346" s="218"/>
      <c r="E1346" s="218"/>
      <c r="F1346" s="340"/>
      <c r="G1346" s="218"/>
      <c r="H1346" s="218"/>
      <c r="I1346" s="219"/>
    </row>
    <row r="1347" spans="1:9">
      <c r="A1347" s="217"/>
      <c r="B1347" s="217"/>
      <c r="C1347" s="217"/>
      <c r="D1347" s="218"/>
      <c r="E1347" s="218"/>
      <c r="F1347" s="340"/>
      <c r="G1347" s="218"/>
      <c r="H1347" s="218"/>
      <c r="I1347" s="219"/>
    </row>
    <row r="1348" spans="1:9">
      <c r="A1348" s="217"/>
      <c r="B1348" s="217"/>
      <c r="C1348" s="217"/>
      <c r="D1348" s="218"/>
      <c r="E1348" s="218"/>
      <c r="F1348" s="340"/>
      <c r="G1348" s="218"/>
      <c r="H1348" s="218"/>
      <c r="I1348" s="219"/>
    </row>
    <row r="1349" spans="1:9">
      <c r="A1349" s="217"/>
      <c r="B1349" s="217"/>
      <c r="C1349" s="217"/>
      <c r="D1349" s="218"/>
      <c r="E1349" s="218"/>
      <c r="F1349" s="340"/>
      <c r="G1349" s="218"/>
      <c r="H1349" s="218"/>
      <c r="I1349" s="219"/>
    </row>
    <row r="1350" spans="1:9">
      <c r="A1350" s="217"/>
      <c r="B1350" s="217"/>
      <c r="C1350" s="217"/>
      <c r="D1350" s="218"/>
      <c r="E1350" s="218"/>
      <c r="F1350" s="340"/>
      <c r="G1350" s="218"/>
      <c r="H1350" s="218"/>
      <c r="I1350" s="219"/>
    </row>
    <row r="1351" spans="1:9">
      <c r="A1351" s="217"/>
      <c r="B1351" s="217"/>
      <c r="C1351" s="217"/>
      <c r="D1351" s="218"/>
      <c r="E1351" s="218"/>
      <c r="F1351" s="340"/>
      <c r="G1351" s="218"/>
      <c r="H1351" s="218"/>
      <c r="I1351" s="219"/>
    </row>
    <row r="1352" spans="1:9">
      <c r="A1352" s="217"/>
      <c r="B1352" s="217"/>
      <c r="C1352" s="217"/>
      <c r="D1352" s="218"/>
      <c r="E1352" s="218"/>
      <c r="F1352" s="340"/>
      <c r="G1352" s="218"/>
      <c r="H1352" s="218"/>
      <c r="I1352" s="219"/>
    </row>
    <row r="1353" spans="1:9">
      <c r="A1353" s="217"/>
      <c r="B1353" s="217"/>
      <c r="C1353" s="217"/>
      <c r="D1353" s="218"/>
      <c r="E1353" s="218"/>
      <c r="F1353" s="340"/>
      <c r="G1353" s="218"/>
      <c r="H1353" s="218"/>
      <c r="I1353" s="219"/>
    </row>
    <row r="1354" spans="1:9">
      <c r="A1354" s="217"/>
      <c r="B1354" s="217"/>
      <c r="C1354" s="217"/>
      <c r="D1354" s="218"/>
      <c r="E1354" s="218"/>
      <c r="F1354" s="340"/>
      <c r="G1354" s="218"/>
      <c r="H1354" s="218"/>
      <c r="I1354" s="219"/>
    </row>
    <row r="1355" spans="1:9">
      <c r="A1355" s="217"/>
      <c r="B1355" s="217"/>
      <c r="C1355" s="217"/>
      <c r="D1355" s="218"/>
      <c r="E1355" s="218"/>
      <c r="F1355" s="340"/>
      <c r="G1355" s="218"/>
      <c r="H1355" s="218"/>
      <c r="I1355" s="219"/>
    </row>
    <row r="1356" spans="1:9">
      <c r="A1356" s="217"/>
      <c r="B1356" s="217"/>
      <c r="C1356" s="217"/>
      <c r="D1356" s="218"/>
      <c r="E1356" s="218"/>
      <c r="F1356" s="340"/>
      <c r="G1356" s="218"/>
      <c r="H1356" s="218"/>
      <c r="I1356" s="219"/>
    </row>
    <row r="1357" spans="1:9">
      <c r="A1357" s="217"/>
      <c r="B1357" s="217"/>
      <c r="C1357" s="217"/>
      <c r="D1357" s="218"/>
      <c r="E1357" s="218"/>
      <c r="F1357" s="340"/>
      <c r="G1357" s="218"/>
      <c r="H1357" s="218"/>
      <c r="I1357" s="219"/>
    </row>
    <row r="1358" spans="1:9">
      <c r="A1358" s="217"/>
      <c r="B1358" s="217"/>
      <c r="C1358" s="217"/>
      <c r="D1358" s="218"/>
      <c r="E1358" s="218"/>
      <c r="F1358" s="340"/>
      <c r="G1358" s="218"/>
      <c r="H1358" s="218"/>
      <c r="I1358" s="219"/>
    </row>
    <row r="1359" spans="1:9">
      <c r="A1359" s="217"/>
      <c r="B1359" s="217"/>
      <c r="C1359" s="217"/>
      <c r="D1359" s="218"/>
      <c r="E1359" s="218"/>
      <c r="F1359" s="340"/>
      <c r="G1359" s="218"/>
      <c r="H1359" s="218"/>
      <c r="I1359" s="219"/>
    </row>
    <row r="1360" spans="1:9">
      <c r="A1360" s="217"/>
      <c r="B1360" s="217"/>
      <c r="C1360" s="217"/>
      <c r="D1360" s="218"/>
      <c r="E1360" s="218"/>
      <c r="F1360" s="340"/>
      <c r="G1360" s="218"/>
      <c r="H1360" s="218"/>
      <c r="I1360" s="219"/>
    </row>
    <row r="1361" spans="1:9">
      <c r="A1361" s="217"/>
      <c r="B1361" s="217"/>
      <c r="C1361" s="217"/>
      <c r="D1361" s="218"/>
      <c r="E1361" s="218"/>
      <c r="F1361" s="340"/>
      <c r="G1361" s="218"/>
      <c r="H1361" s="218"/>
      <c r="I1361" s="219"/>
    </row>
    <row r="1362" spans="1:9">
      <c r="A1362" s="217"/>
      <c r="B1362" s="217"/>
      <c r="C1362" s="217"/>
      <c r="D1362" s="218"/>
      <c r="E1362" s="218"/>
      <c r="F1362" s="340"/>
      <c r="G1362" s="218"/>
      <c r="H1362" s="218"/>
      <c r="I1362" s="219"/>
    </row>
    <row r="1363" spans="1:9">
      <c r="A1363" s="217"/>
      <c r="B1363" s="217"/>
      <c r="C1363" s="217"/>
      <c r="D1363" s="218"/>
      <c r="E1363" s="218"/>
      <c r="F1363" s="340"/>
      <c r="G1363" s="218"/>
      <c r="H1363" s="218"/>
      <c r="I1363" s="219"/>
    </row>
    <row r="1364" spans="1:9">
      <c r="A1364" s="217"/>
      <c r="B1364" s="217"/>
      <c r="C1364" s="217"/>
      <c r="D1364" s="218"/>
      <c r="E1364" s="218"/>
      <c r="F1364" s="340"/>
      <c r="G1364" s="218"/>
      <c r="H1364" s="218"/>
      <c r="I1364" s="219"/>
    </row>
    <row r="1365" spans="1:9">
      <c r="A1365" s="217"/>
      <c r="B1365" s="217"/>
      <c r="C1365" s="217"/>
      <c r="D1365" s="218"/>
      <c r="E1365" s="218"/>
      <c r="F1365" s="340"/>
      <c r="G1365" s="218"/>
      <c r="H1365" s="218"/>
      <c r="I1365" s="219"/>
    </row>
    <row r="1366" spans="1:9">
      <c r="A1366" s="217"/>
      <c r="B1366" s="217"/>
      <c r="C1366" s="217"/>
      <c r="D1366" s="218"/>
      <c r="E1366" s="218"/>
      <c r="F1366" s="340"/>
      <c r="G1366" s="218"/>
      <c r="H1366" s="218"/>
      <c r="I1366" s="219"/>
    </row>
    <row r="1367" spans="1:9">
      <c r="A1367" s="217"/>
      <c r="B1367" s="217"/>
      <c r="C1367" s="217"/>
      <c r="D1367" s="218"/>
      <c r="E1367" s="218"/>
      <c r="F1367" s="340"/>
      <c r="G1367" s="218"/>
      <c r="H1367" s="218"/>
      <c r="I1367" s="219"/>
    </row>
    <row r="1368" spans="1:9">
      <c r="A1368" s="217"/>
      <c r="B1368" s="217"/>
      <c r="C1368" s="217"/>
      <c r="D1368" s="218"/>
      <c r="E1368" s="218"/>
      <c r="F1368" s="340"/>
      <c r="G1368" s="218"/>
      <c r="H1368" s="218"/>
      <c r="I1368" s="219"/>
    </row>
    <row r="1369" spans="1:9">
      <c r="A1369" s="217"/>
      <c r="B1369" s="217"/>
      <c r="C1369" s="217"/>
      <c r="D1369" s="218"/>
      <c r="E1369" s="218"/>
      <c r="F1369" s="340"/>
      <c r="G1369" s="218"/>
      <c r="H1369" s="218"/>
      <c r="I1369" s="219"/>
    </row>
    <row r="1370" spans="1:9">
      <c r="A1370" s="217"/>
      <c r="B1370" s="217"/>
      <c r="C1370" s="217"/>
      <c r="D1370" s="218"/>
      <c r="E1370" s="218"/>
      <c r="F1370" s="340"/>
      <c r="G1370" s="218"/>
      <c r="H1370" s="218"/>
      <c r="I1370" s="219"/>
    </row>
    <row r="1371" spans="1:9">
      <c r="A1371" s="217"/>
      <c r="B1371" s="217"/>
      <c r="C1371" s="217"/>
      <c r="D1371" s="218"/>
      <c r="E1371" s="218"/>
      <c r="F1371" s="340"/>
      <c r="G1371" s="218"/>
      <c r="H1371" s="218"/>
      <c r="I1371" s="219"/>
    </row>
    <row r="1372" spans="1:9">
      <c r="A1372" s="217"/>
      <c r="B1372" s="217"/>
      <c r="C1372" s="217"/>
      <c r="D1372" s="218"/>
      <c r="E1372" s="218"/>
      <c r="F1372" s="340"/>
      <c r="G1372" s="218"/>
      <c r="H1372" s="218"/>
      <c r="I1372" s="219"/>
    </row>
    <row r="1373" spans="1:9">
      <c r="A1373" s="217"/>
      <c r="B1373" s="217"/>
      <c r="C1373" s="217"/>
      <c r="D1373" s="218"/>
      <c r="E1373" s="218"/>
      <c r="F1373" s="340"/>
      <c r="G1373" s="218"/>
      <c r="H1373" s="218"/>
      <c r="I1373" s="219"/>
    </row>
    <row r="1374" spans="1:9">
      <c r="A1374" s="217"/>
      <c r="B1374" s="217"/>
      <c r="C1374" s="217"/>
      <c r="D1374" s="218"/>
      <c r="E1374" s="218"/>
      <c r="F1374" s="340"/>
      <c r="G1374" s="218"/>
      <c r="H1374" s="218"/>
      <c r="I1374" s="219"/>
    </row>
    <row r="1375" spans="1:9">
      <c r="A1375" s="217"/>
      <c r="B1375" s="217"/>
      <c r="C1375" s="217"/>
      <c r="D1375" s="218"/>
      <c r="E1375" s="218"/>
      <c r="F1375" s="340"/>
      <c r="G1375" s="218"/>
      <c r="H1375" s="218"/>
      <c r="I1375" s="219"/>
    </row>
    <row r="1376" spans="1:9">
      <c r="A1376" s="217"/>
      <c r="B1376" s="217"/>
      <c r="C1376" s="217"/>
      <c r="D1376" s="218"/>
      <c r="E1376" s="218"/>
      <c r="F1376" s="340"/>
      <c r="G1376" s="218"/>
      <c r="H1376" s="218"/>
      <c r="I1376" s="219"/>
    </row>
    <row r="1377" spans="1:9">
      <c r="A1377" s="217"/>
      <c r="B1377" s="217"/>
      <c r="C1377" s="217"/>
      <c r="D1377" s="218"/>
      <c r="E1377" s="218"/>
      <c r="F1377" s="340"/>
      <c r="G1377" s="218"/>
      <c r="H1377" s="218"/>
      <c r="I1377" s="219"/>
    </row>
    <row r="1378" spans="1:9">
      <c r="A1378" s="217"/>
      <c r="B1378" s="217"/>
      <c r="C1378" s="217"/>
      <c r="D1378" s="218"/>
      <c r="E1378" s="218"/>
      <c r="F1378" s="340"/>
      <c r="G1378" s="218"/>
      <c r="H1378" s="218"/>
      <c r="I1378" s="219"/>
    </row>
    <row r="1379" spans="1:9">
      <c r="A1379" s="217"/>
      <c r="B1379" s="217"/>
      <c r="C1379" s="217"/>
      <c r="D1379" s="218"/>
      <c r="E1379" s="218"/>
      <c r="F1379" s="340"/>
      <c r="G1379" s="218"/>
      <c r="H1379" s="218"/>
      <c r="I1379" s="219"/>
    </row>
    <row r="1380" spans="1:9">
      <c r="A1380" s="217"/>
      <c r="B1380" s="217"/>
      <c r="C1380" s="217"/>
      <c r="D1380" s="218"/>
      <c r="E1380" s="218"/>
      <c r="F1380" s="340"/>
      <c r="G1380" s="218"/>
      <c r="H1380" s="218"/>
      <c r="I1380" s="219"/>
    </row>
    <row r="1381" spans="1:9">
      <c r="A1381" s="217"/>
      <c r="B1381" s="217"/>
      <c r="C1381" s="217"/>
      <c r="D1381" s="218"/>
      <c r="E1381" s="218"/>
      <c r="F1381" s="340"/>
      <c r="G1381" s="218"/>
      <c r="H1381" s="218"/>
      <c r="I1381" s="219"/>
    </row>
    <row r="1382" spans="1:9">
      <c r="A1382" s="217"/>
      <c r="B1382" s="217"/>
      <c r="C1382" s="217"/>
      <c r="D1382" s="218"/>
      <c r="E1382" s="218"/>
      <c r="F1382" s="340"/>
      <c r="G1382" s="218"/>
      <c r="H1382" s="218"/>
      <c r="I1382" s="219"/>
    </row>
    <row r="1383" spans="1:9">
      <c r="A1383" s="217"/>
      <c r="B1383" s="217"/>
      <c r="C1383" s="217"/>
      <c r="D1383" s="218"/>
      <c r="E1383" s="218"/>
      <c r="F1383" s="340"/>
      <c r="G1383" s="218"/>
      <c r="H1383" s="218"/>
      <c r="I1383" s="219"/>
    </row>
    <row r="1384" spans="1:9">
      <c r="A1384" s="217"/>
      <c r="B1384" s="217"/>
      <c r="C1384" s="217"/>
      <c r="D1384" s="218"/>
      <c r="E1384" s="218"/>
      <c r="F1384" s="340"/>
      <c r="G1384" s="218"/>
      <c r="H1384" s="218"/>
      <c r="I1384" s="219"/>
    </row>
    <row r="1385" spans="1:9">
      <c r="A1385" s="217"/>
      <c r="B1385" s="217"/>
      <c r="C1385" s="217"/>
      <c r="D1385" s="218"/>
      <c r="E1385" s="218"/>
      <c r="F1385" s="340"/>
      <c r="G1385" s="218"/>
      <c r="H1385" s="218"/>
      <c r="I1385" s="219"/>
    </row>
    <row r="1386" spans="1:9">
      <c r="A1386" s="217"/>
      <c r="B1386" s="217"/>
      <c r="C1386" s="217"/>
      <c r="D1386" s="218"/>
      <c r="E1386" s="218"/>
      <c r="F1386" s="340"/>
      <c r="G1386" s="218"/>
      <c r="H1386" s="218"/>
      <c r="I1386" s="219"/>
    </row>
    <row r="1387" spans="1:9">
      <c r="A1387" s="217"/>
      <c r="B1387" s="217"/>
      <c r="C1387" s="217"/>
      <c r="D1387" s="218"/>
      <c r="E1387" s="218"/>
      <c r="F1387" s="340"/>
      <c r="G1387" s="218"/>
      <c r="H1387" s="218"/>
      <c r="I1387" s="219"/>
    </row>
    <row r="1388" spans="1:9">
      <c r="A1388" s="217"/>
      <c r="B1388" s="217"/>
      <c r="C1388" s="217"/>
      <c r="D1388" s="218"/>
      <c r="E1388" s="218"/>
      <c r="F1388" s="340"/>
      <c r="G1388" s="218"/>
      <c r="H1388" s="218"/>
      <c r="I1388" s="219"/>
    </row>
    <row r="1389" spans="1:9">
      <c r="A1389" s="217"/>
      <c r="B1389" s="217"/>
      <c r="C1389" s="217"/>
      <c r="D1389" s="218"/>
      <c r="E1389" s="218"/>
      <c r="F1389" s="340"/>
      <c r="G1389" s="218"/>
      <c r="H1389" s="218"/>
      <c r="I1389" s="219"/>
    </row>
    <row r="1390" spans="1:9">
      <c r="A1390" s="217"/>
      <c r="B1390" s="217"/>
      <c r="C1390" s="217"/>
      <c r="D1390" s="218"/>
      <c r="E1390" s="218"/>
      <c r="F1390" s="340"/>
      <c r="G1390" s="218"/>
      <c r="H1390" s="218"/>
      <c r="I1390" s="219"/>
    </row>
    <row r="1391" spans="1:9">
      <c r="A1391" s="217"/>
      <c r="B1391" s="217"/>
      <c r="C1391" s="217"/>
      <c r="D1391" s="218"/>
      <c r="E1391" s="218"/>
      <c r="F1391" s="340"/>
      <c r="G1391" s="218"/>
      <c r="H1391" s="218"/>
      <c r="I1391" s="219"/>
    </row>
    <row r="1392" spans="1:9">
      <c r="A1392" s="217"/>
      <c r="B1392" s="217"/>
      <c r="C1392" s="217"/>
      <c r="D1392" s="218"/>
      <c r="E1392" s="218"/>
      <c r="F1392" s="340"/>
      <c r="G1392" s="218"/>
      <c r="H1392" s="218"/>
      <c r="I1392" s="219"/>
    </row>
    <row r="1393" spans="1:9">
      <c r="A1393" s="217"/>
      <c r="B1393" s="217"/>
      <c r="C1393" s="217"/>
      <c r="D1393" s="218"/>
      <c r="E1393" s="218"/>
      <c r="F1393" s="340"/>
      <c r="G1393" s="218"/>
      <c r="H1393" s="218"/>
      <c r="I1393" s="219"/>
    </row>
    <row r="1394" spans="1:9">
      <c r="A1394" s="217"/>
      <c r="B1394" s="217"/>
      <c r="C1394" s="217"/>
      <c r="D1394" s="218"/>
      <c r="E1394" s="218"/>
      <c r="F1394" s="340"/>
      <c r="G1394" s="218"/>
      <c r="H1394" s="218"/>
      <c r="I1394" s="219"/>
    </row>
    <row r="1395" spans="1:9">
      <c r="A1395" s="217"/>
      <c r="B1395" s="217"/>
      <c r="C1395" s="217"/>
      <c r="D1395" s="218"/>
      <c r="E1395" s="218"/>
      <c r="F1395" s="340"/>
      <c r="G1395" s="218"/>
      <c r="H1395" s="218"/>
      <c r="I1395" s="219"/>
    </row>
    <row r="1396" spans="1:9">
      <c r="A1396" s="217"/>
      <c r="B1396" s="217"/>
      <c r="C1396" s="217"/>
      <c r="D1396" s="218"/>
      <c r="E1396" s="218"/>
      <c r="F1396" s="340"/>
      <c r="G1396" s="218"/>
      <c r="H1396" s="218"/>
      <c r="I1396" s="219"/>
    </row>
    <row r="1397" spans="1:9">
      <c r="A1397" s="217"/>
      <c r="B1397" s="217"/>
      <c r="C1397" s="217"/>
      <c r="D1397" s="218"/>
      <c r="E1397" s="218"/>
      <c r="F1397" s="340"/>
      <c r="G1397" s="218"/>
      <c r="H1397" s="218"/>
      <c r="I1397" s="219"/>
    </row>
    <row r="1398" spans="1:9">
      <c r="A1398" s="217"/>
      <c r="B1398" s="217"/>
      <c r="C1398" s="217"/>
      <c r="D1398" s="218"/>
      <c r="E1398" s="218"/>
      <c r="F1398" s="340"/>
      <c r="G1398" s="218"/>
      <c r="H1398" s="218"/>
      <c r="I1398" s="219"/>
    </row>
    <row r="1399" spans="1:9">
      <c r="A1399" s="217"/>
      <c r="B1399" s="217"/>
      <c r="C1399" s="217"/>
      <c r="D1399" s="218"/>
      <c r="E1399" s="218"/>
      <c r="F1399" s="340"/>
      <c r="G1399" s="218"/>
      <c r="H1399" s="218"/>
      <c r="I1399" s="219"/>
    </row>
    <row r="1400" spans="1:9">
      <c r="A1400" s="217"/>
      <c r="B1400" s="217"/>
      <c r="C1400" s="217"/>
      <c r="D1400" s="218"/>
      <c r="E1400" s="218"/>
      <c r="F1400" s="340"/>
      <c r="G1400" s="218"/>
      <c r="H1400" s="218"/>
      <c r="I1400" s="219"/>
    </row>
    <row r="1401" spans="1:9">
      <c r="A1401" s="217"/>
      <c r="B1401" s="217"/>
      <c r="C1401" s="217"/>
      <c r="D1401" s="218"/>
      <c r="E1401" s="218"/>
      <c r="F1401" s="340"/>
      <c r="G1401" s="218"/>
      <c r="H1401" s="218"/>
      <c r="I1401" s="219"/>
    </row>
    <row r="1402" spans="1:9">
      <c r="A1402" s="217"/>
      <c r="B1402" s="217"/>
      <c r="C1402" s="217"/>
      <c r="D1402" s="218"/>
      <c r="E1402" s="218"/>
      <c r="F1402" s="340"/>
      <c r="G1402" s="218"/>
      <c r="H1402" s="218"/>
      <c r="I1402" s="219"/>
    </row>
    <row r="1403" spans="1:9">
      <c r="A1403" s="217"/>
      <c r="B1403" s="217"/>
      <c r="C1403" s="217"/>
      <c r="D1403" s="218"/>
      <c r="E1403" s="218"/>
      <c r="F1403" s="340"/>
      <c r="G1403" s="218"/>
      <c r="H1403" s="218"/>
      <c r="I1403" s="219"/>
    </row>
    <row r="1404" spans="1:9">
      <c r="A1404" s="217"/>
      <c r="B1404" s="217"/>
      <c r="C1404" s="217"/>
      <c r="D1404" s="218"/>
      <c r="E1404" s="218"/>
      <c r="F1404" s="340"/>
      <c r="G1404" s="218"/>
      <c r="H1404" s="218"/>
      <c r="I1404" s="219"/>
    </row>
    <row r="1405" spans="1:9">
      <c r="A1405" s="217"/>
      <c r="B1405" s="217"/>
      <c r="C1405" s="217"/>
      <c r="D1405" s="218"/>
      <c r="E1405" s="218"/>
      <c r="F1405" s="340"/>
      <c r="G1405" s="218"/>
      <c r="H1405" s="218"/>
      <c r="I1405" s="219"/>
    </row>
    <row r="1406" spans="1:9">
      <c r="A1406" s="217"/>
      <c r="B1406" s="217"/>
      <c r="C1406" s="217"/>
      <c r="D1406" s="218"/>
      <c r="E1406" s="218"/>
      <c r="F1406" s="340"/>
      <c r="G1406" s="218"/>
      <c r="H1406" s="218"/>
      <c r="I1406" s="219"/>
    </row>
    <row r="1407" spans="1:9">
      <c r="A1407" s="217"/>
      <c r="B1407" s="217"/>
      <c r="C1407" s="217"/>
      <c r="D1407" s="218"/>
      <c r="E1407" s="218"/>
      <c r="F1407" s="340"/>
      <c r="G1407" s="218"/>
      <c r="H1407" s="218"/>
      <c r="I1407" s="219"/>
    </row>
    <row r="1408" spans="1:9">
      <c r="A1408" s="217"/>
      <c r="B1408" s="217"/>
      <c r="C1408" s="217"/>
      <c r="D1408" s="218"/>
      <c r="E1408" s="218"/>
      <c r="F1408" s="340"/>
      <c r="G1408" s="218"/>
      <c r="H1408" s="218"/>
      <c r="I1408" s="219"/>
    </row>
    <row r="1409" spans="1:9">
      <c r="A1409" s="217"/>
      <c r="B1409" s="217"/>
      <c r="C1409" s="217"/>
      <c r="D1409" s="218"/>
      <c r="E1409" s="218"/>
      <c r="F1409" s="340"/>
      <c r="G1409" s="218"/>
      <c r="H1409" s="218"/>
      <c r="I1409" s="219"/>
    </row>
    <row r="1410" spans="1:9">
      <c r="A1410" s="217"/>
      <c r="B1410" s="217"/>
      <c r="C1410" s="217"/>
      <c r="D1410" s="218"/>
      <c r="E1410" s="218"/>
      <c r="F1410" s="340"/>
      <c r="G1410" s="218"/>
      <c r="H1410" s="218"/>
      <c r="I1410" s="219"/>
    </row>
    <row r="1411" spans="1:9">
      <c r="A1411" s="217"/>
      <c r="B1411" s="217"/>
      <c r="C1411" s="217"/>
      <c r="D1411" s="218"/>
      <c r="E1411" s="218"/>
      <c r="F1411" s="340"/>
      <c r="G1411" s="218"/>
      <c r="H1411" s="218"/>
      <c r="I1411" s="219"/>
    </row>
    <row r="1412" spans="1:9">
      <c r="A1412" s="217"/>
      <c r="B1412" s="217"/>
      <c r="C1412" s="217"/>
      <c r="D1412" s="218"/>
      <c r="E1412" s="218"/>
      <c r="F1412" s="340"/>
      <c r="G1412" s="218"/>
      <c r="H1412" s="218"/>
      <c r="I1412" s="219"/>
    </row>
    <row r="1413" spans="1:9">
      <c r="A1413" s="217"/>
      <c r="B1413" s="217"/>
      <c r="C1413" s="217"/>
      <c r="D1413" s="218"/>
      <c r="E1413" s="218"/>
      <c r="F1413" s="340"/>
      <c r="G1413" s="218"/>
      <c r="H1413" s="218"/>
      <c r="I1413" s="219"/>
    </row>
    <row r="1414" spans="1:9">
      <c r="A1414" s="217"/>
      <c r="B1414" s="217"/>
      <c r="C1414" s="217"/>
      <c r="D1414" s="218"/>
      <c r="E1414" s="218"/>
      <c r="F1414" s="340"/>
      <c r="G1414" s="218"/>
      <c r="H1414" s="218"/>
      <c r="I1414" s="219"/>
    </row>
    <row r="1415" spans="1:9">
      <c r="A1415" s="217"/>
      <c r="B1415" s="217"/>
      <c r="C1415" s="217"/>
      <c r="D1415" s="218"/>
      <c r="E1415" s="218"/>
      <c r="F1415" s="340"/>
      <c r="G1415" s="218"/>
      <c r="H1415" s="218"/>
      <c r="I1415" s="219"/>
    </row>
    <row r="1416" spans="1:9">
      <c r="A1416" s="217"/>
      <c r="B1416" s="217"/>
      <c r="C1416" s="217"/>
      <c r="D1416" s="218"/>
      <c r="E1416" s="218"/>
      <c r="F1416" s="340"/>
      <c r="G1416" s="218"/>
      <c r="H1416" s="218"/>
      <c r="I1416" s="219"/>
    </row>
    <row r="1417" spans="1:9">
      <c r="A1417" s="217"/>
      <c r="B1417" s="217"/>
      <c r="C1417" s="217"/>
      <c r="D1417" s="218"/>
      <c r="E1417" s="218"/>
      <c r="F1417" s="340"/>
      <c r="G1417" s="218"/>
      <c r="H1417" s="218"/>
      <c r="I1417" s="219"/>
    </row>
    <row r="1418" spans="1:9">
      <c r="A1418" s="217"/>
      <c r="B1418" s="217"/>
      <c r="C1418" s="217"/>
      <c r="D1418" s="218"/>
      <c r="E1418" s="218"/>
      <c r="F1418" s="340"/>
      <c r="G1418" s="218"/>
      <c r="H1418" s="218"/>
      <c r="I1418" s="219"/>
    </row>
    <row r="1419" spans="1:9">
      <c r="A1419" s="217"/>
      <c r="B1419" s="217"/>
      <c r="C1419" s="217"/>
      <c r="D1419" s="218"/>
      <c r="E1419" s="218"/>
      <c r="F1419" s="340"/>
      <c r="G1419" s="218"/>
      <c r="H1419" s="218"/>
      <c r="I1419" s="219"/>
    </row>
    <row r="1420" spans="1:9">
      <c r="A1420" s="217"/>
      <c r="B1420" s="217"/>
      <c r="C1420" s="217"/>
      <c r="D1420" s="218"/>
      <c r="E1420" s="218"/>
      <c r="F1420" s="340"/>
      <c r="G1420" s="218"/>
      <c r="H1420" s="218"/>
      <c r="I1420" s="219"/>
    </row>
    <row r="1421" spans="1:9">
      <c r="A1421" s="217"/>
      <c r="B1421" s="217"/>
      <c r="C1421" s="217"/>
      <c r="D1421" s="218"/>
      <c r="E1421" s="218"/>
      <c r="F1421" s="340"/>
      <c r="G1421" s="218"/>
      <c r="H1421" s="218"/>
      <c r="I1421" s="219"/>
    </row>
    <row r="1422" spans="1:9">
      <c r="A1422" s="217"/>
      <c r="B1422" s="217"/>
      <c r="C1422" s="217"/>
      <c r="D1422" s="218"/>
      <c r="E1422" s="218"/>
      <c r="F1422" s="340"/>
      <c r="G1422" s="218"/>
      <c r="H1422" s="218"/>
      <c r="I1422" s="219"/>
    </row>
    <row r="1423" spans="1:9">
      <c r="A1423" s="217"/>
      <c r="B1423" s="217"/>
      <c r="C1423" s="217"/>
      <c r="D1423" s="218"/>
      <c r="E1423" s="218"/>
      <c r="F1423" s="340"/>
      <c r="G1423" s="218"/>
      <c r="H1423" s="218"/>
      <c r="I1423" s="219"/>
    </row>
    <row r="1424" spans="1:9">
      <c r="A1424" s="217"/>
      <c r="B1424" s="217"/>
      <c r="C1424" s="217"/>
      <c r="D1424" s="218"/>
      <c r="E1424" s="218"/>
      <c r="F1424" s="340"/>
      <c r="G1424" s="218"/>
      <c r="H1424" s="218"/>
      <c r="I1424" s="219"/>
    </row>
    <row r="1425" spans="1:9">
      <c r="A1425" s="217"/>
      <c r="B1425" s="217"/>
      <c r="C1425" s="217"/>
      <c r="D1425" s="218"/>
      <c r="E1425" s="218"/>
      <c r="F1425" s="340"/>
      <c r="G1425" s="218"/>
      <c r="H1425" s="218"/>
      <c r="I1425" s="219"/>
    </row>
    <row r="1426" spans="1:9">
      <c r="A1426" s="217"/>
      <c r="B1426" s="217"/>
      <c r="C1426" s="217"/>
      <c r="D1426" s="218"/>
      <c r="E1426" s="218"/>
      <c r="F1426" s="340"/>
      <c r="G1426" s="218"/>
      <c r="H1426" s="218"/>
      <c r="I1426" s="219"/>
    </row>
    <row r="1427" spans="1:9">
      <c r="A1427" s="217"/>
      <c r="B1427" s="217"/>
      <c r="C1427" s="217"/>
      <c r="D1427" s="218"/>
      <c r="E1427" s="218"/>
      <c r="F1427" s="340"/>
      <c r="G1427" s="218"/>
      <c r="H1427" s="218"/>
      <c r="I1427" s="219"/>
    </row>
    <row r="1428" spans="1:9">
      <c r="A1428" s="217"/>
      <c r="B1428" s="217"/>
      <c r="C1428" s="217"/>
      <c r="D1428" s="218"/>
      <c r="E1428" s="218"/>
      <c r="F1428" s="340"/>
      <c r="G1428" s="218"/>
      <c r="H1428" s="218"/>
      <c r="I1428" s="219"/>
    </row>
    <row r="1429" spans="1:9">
      <c r="A1429" s="217"/>
      <c r="B1429" s="217"/>
      <c r="C1429" s="217"/>
      <c r="D1429" s="218"/>
      <c r="E1429" s="218"/>
      <c r="F1429" s="340"/>
      <c r="G1429" s="218"/>
      <c r="H1429" s="218"/>
      <c r="I1429" s="219"/>
    </row>
    <row r="1430" spans="1:9">
      <c r="A1430" s="217"/>
      <c r="B1430" s="217"/>
      <c r="C1430" s="217"/>
      <c r="D1430" s="218"/>
      <c r="E1430" s="218"/>
      <c r="F1430" s="340"/>
      <c r="G1430" s="218"/>
      <c r="H1430" s="218"/>
      <c r="I1430" s="219"/>
    </row>
    <row r="1431" spans="1:9">
      <c r="A1431" s="217"/>
      <c r="B1431" s="217"/>
      <c r="C1431" s="217"/>
      <c r="D1431" s="218"/>
      <c r="E1431" s="218"/>
      <c r="F1431" s="340"/>
      <c r="G1431" s="218"/>
      <c r="H1431" s="218"/>
      <c r="I1431" s="219"/>
    </row>
    <row r="1432" spans="1:9">
      <c r="A1432" s="217"/>
      <c r="B1432" s="217"/>
      <c r="C1432" s="217"/>
      <c r="D1432" s="218"/>
      <c r="E1432" s="218"/>
      <c r="F1432" s="340"/>
      <c r="G1432" s="218"/>
      <c r="H1432" s="218"/>
      <c r="I1432" s="219"/>
    </row>
    <row r="1433" spans="1:9">
      <c r="A1433" s="217"/>
      <c r="B1433" s="217"/>
      <c r="C1433" s="217"/>
      <c r="D1433" s="218"/>
      <c r="E1433" s="218"/>
      <c r="F1433" s="340"/>
      <c r="G1433" s="218"/>
      <c r="H1433" s="218"/>
      <c r="I1433" s="219"/>
    </row>
    <row r="1434" spans="1:9">
      <c r="A1434" s="217"/>
      <c r="B1434" s="217"/>
      <c r="C1434" s="217"/>
      <c r="D1434" s="218"/>
      <c r="E1434" s="218"/>
      <c r="F1434" s="340"/>
      <c r="G1434" s="218"/>
      <c r="H1434" s="218"/>
      <c r="I1434" s="219"/>
    </row>
    <row r="1435" spans="1:9">
      <c r="A1435" s="217"/>
      <c r="B1435" s="217"/>
      <c r="C1435" s="217"/>
      <c r="D1435" s="218"/>
      <c r="E1435" s="218"/>
      <c r="F1435" s="340"/>
      <c r="G1435" s="218"/>
      <c r="H1435" s="218"/>
      <c r="I1435" s="219"/>
    </row>
    <row r="1436" spans="1:9">
      <c r="A1436" s="217"/>
      <c r="B1436" s="217"/>
      <c r="C1436" s="217"/>
      <c r="D1436" s="218"/>
      <c r="E1436" s="218"/>
      <c r="F1436" s="340"/>
      <c r="G1436" s="218"/>
      <c r="H1436" s="218"/>
      <c r="I1436" s="219"/>
    </row>
    <row r="1437" spans="1:9">
      <c r="A1437" s="217"/>
      <c r="B1437" s="217"/>
      <c r="C1437" s="217"/>
      <c r="D1437" s="218"/>
      <c r="E1437" s="218"/>
      <c r="F1437" s="340"/>
      <c r="G1437" s="218"/>
      <c r="H1437" s="218"/>
      <c r="I1437" s="219"/>
    </row>
    <row r="1438" spans="1:9">
      <c r="A1438" s="217"/>
      <c r="B1438" s="217"/>
      <c r="C1438" s="217"/>
      <c r="D1438" s="218"/>
      <c r="E1438" s="218"/>
      <c r="F1438" s="340"/>
      <c r="G1438" s="218"/>
      <c r="H1438" s="218"/>
      <c r="I1438" s="219"/>
    </row>
    <row r="1439" spans="1:9">
      <c r="A1439" s="217"/>
      <c r="B1439" s="217"/>
      <c r="C1439" s="217"/>
      <c r="D1439" s="218"/>
      <c r="E1439" s="218"/>
      <c r="F1439" s="340"/>
      <c r="G1439" s="218"/>
      <c r="H1439" s="218"/>
      <c r="I1439" s="219"/>
    </row>
    <row r="1440" spans="1:9">
      <c r="A1440" s="217"/>
      <c r="B1440" s="217"/>
      <c r="C1440" s="217"/>
      <c r="D1440" s="218"/>
      <c r="E1440" s="218"/>
      <c r="F1440" s="340"/>
      <c r="G1440" s="218"/>
      <c r="H1440" s="218"/>
      <c r="I1440" s="219"/>
    </row>
    <row r="1441" spans="1:9">
      <c r="A1441" s="217"/>
      <c r="B1441" s="217"/>
      <c r="C1441" s="217"/>
      <c r="D1441" s="218"/>
      <c r="E1441" s="218"/>
      <c r="F1441" s="340"/>
      <c r="G1441" s="218"/>
      <c r="H1441" s="218"/>
      <c r="I1441" s="219"/>
    </row>
    <row r="1442" spans="1:9">
      <c r="A1442" s="217"/>
      <c r="B1442" s="217"/>
      <c r="C1442" s="217"/>
      <c r="D1442" s="218"/>
      <c r="E1442" s="218"/>
      <c r="F1442" s="340"/>
      <c r="G1442" s="218"/>
      <c r="H1442" s="218"/>
      <c r="I1442" s="219"/>
    </row>
    <row r="1443" spans="1:9">
      <c r="A1443" s="217"/>
      <c r="B1443" s="217"/>
      <c r="C1443" s="217"/>
      <c r="D1443" s="218"/>
      <c r="E1443" s="218"/>
      <c r="F1443" s="340"/>
      <c r="G1443" s="218"/>
      <c r="H1443" s="218"/>
      <c r="I1443" s="219"/>
    </row>
    <row r="1444" spans="1:9">
      <c r="A1444" s="217"/>
      <c r="B1444" s="217"/>
      <c r="C1444" s="217"/>
      <c r="D1444" s="218"/>
      <c r="E1444" s="218"/>
      <c r="F1444" s="340"/>
      <c r="G1444" s="218"/>
      <c r="H1444" s="218"/>
      <c r="I1444" s="219"/>
    </row>
    <row r="1445" spans="1:9">
      <c r="A1445" s="217"/>
      <c r="B1445" s="217"/>
      <c r="C1445" s="217"/>
      <c r="D1445" s="218"/>
      <c r="E1445" s="218"/>
      <c r="F1445" s="340"/>
      <c r="G1445" s="218"/>
      <c r="H1445" s="218"/>
      <c r="I1445" s="219"/>
    </row>
    <row r="1446" spans="1:9">
      <c r="A1446" s="217"/>
      <c r="B1446" s="217"/>
      <c r="C1446" s="217"/>
      <c r="D1446" s="218"/>
      <c r="E1446" s="218"/>
      <c r="F1446" s="340"/>
      <c r="G1446" s="218"/>
      <c r="H1446" s="218"/>
      <c r="I1446" s="219"/>
    </row>
    <row r="1447" spans="1:9">
      <c r="A1447" s="217"/>
      <c r="B1447" s="217"/>
      <c r="C1447" s="217"/>
      <c r="D1447" s="218"/>
      <c r="E1447" s="218"/>
      <c r="F1447" s="340"/>
      <c r="G1447" s="218"/>
      <c r="H1447" s="218"/>
      <c r="I1447" s="219"/>
    </row>
    <row r="1448" spans="1:9">
      <c r="A1448" s="217"/>
      <c r="B1448" s="217"/>
      <c r="C1448" s="217"/>
      <c r="D1448" s="218"/>
      <c r="E1448" s="218"/>
      <c r="F1448" s="340"/>
      <c r="G1448" s="218"/>
      <c r="H1448" s="218"/>
      <c r="I1448" s="219"/>
    </row>
    <row r="1449" spans="1:9">
      <c r="A1449" s="217"/>
      <c r="B1449" s="217"/>
      <c r="C1449" s="217"/>
      <c r="D1449" s="218"/>
      <c r="E1449" s="218"/>
      <c r="F1449" s="340"/>
      <c r="G1449" s="218"/>
      <c r="H1449" s="218"/>
      <c r="I1449" s="219"/>
    </row>
    <row r="1450" spans="1:9">
      <c r="A1450" s="217"/>
      <c r="B1450" s="217"/>
      <c r="C1450" s="217"/>
      <c r="D1450" s="218"/>
      <c r="E1450" s="218"/>
      <c r="F1450" s="340"/>
      <c r="G1450" s="218"/>
      <c r="H1450" s="218"/>
      <c r="I1450" s="219"/>
    </row>
    <row r="1451" spans="1:9">
      <c r="A1451" s="217"/>
      <c r="B1451" s="217"/>
      <c r="C1451" s="217"/>
      <c r="D1451" s="218"/>
      <c r="E1451" s="218"/>
      <c r="F1451" s="340"/>
      <c r="G1451" s="218"/>
      <c r="H1451" s="218"/>
      <c r="I1451" s="219"/>
    </row>
    <row r="1452" spans="1:9">
      <c r="A1452" s="217"/>
      <c r="B1452" s="217"/>
      <c r="C1452" s="217"/>
      <c r="D1452" s="218"/>
      <c r="E1452" s="218"/>
      <c r="F1452" s="340"/>
      <c r="G1452" s="218"/>
      <c r="H1452" s="218"/>
      <c r="I1452" s="219"/>
    </row>
    <row r="1453" spans="1:9">
      <c r="A1453" s="217"/>
      <c r="B1453" s="217"/>
      <c r="C1453" s="217"/>
      <c r="D1453" s="218"/>
      <c r="E1453" s="218"/>
      <c r="F1453" s="340"/>
      <c r="G1453" s="218"/>
      <c r="H1453" s="218"/>
      <c r="I1453" s="219"/>
    </row>
    <row r="1454" spans="1:9">
      <c r="A1454" s="217"/>
      <c r="B1454" s="217"/>
      <c r="C1454" s="217"/>
      <c r="D1454" s="218"/>
      <c r="E1454" s="218"/>
      <c r="F1454" s="340"/>
      <c r="G1454" s="218"/>
      <c r="H1454" s="218"/>
      <c r="I1454" s="219"/>
    </row>
    <row r="1455" spans="1:9">
      <c r="A1455" s="217"/>
      <c r="B1455" s="217"/>
      <c r="C1455" s="217"/>
      <c r="D1455" s="218"/>
      <c r="E1455" s="218"/>
      <c r="F1455" s="340"/>
      <c r="G1455" s="218"/>
      <c r="H1455" s="218"/>
      <c r="I1455" s="219"/>
    </row>
    <row r="1456" spans="1:9">
      <c r="A1456" s="217"/>
      <c r="B1456" s="217"/>
      <c r="C1456" s="217"/>
      <c r="D1456" s="218"/>
      <c r="E1456" s="218"/>
      <c r="F1456" s="340"/>
      <c r="G1456" s="218"/>
      <c r="H1456" s="218"/>
      <c r="I1456" s="219"/>
    </row>
    <row r="1457" spans="1:9">
      <c r="A1457" s="217"/>
      <c r="B1457" s="217"/>
      <c r="C1457" s="217"/>
      <c r="D1457" s="218"/>
      <c r="E1457" s="218"/>
      <c r="F1457" s="340"/>
      <c r="G1457" s="218"/>
      <c r="H1457" s="218"/>
      <c r="I1457" s="219"/>
    </row>
    <row r="1458" spans="1:9">
      <c r="A1458" s="217"/>
      <c r="B1458" s="217"/>
      <c r="C1458" s="217"/>
      <c r="D1458" s="218"/>
      <c r="E1458" s="218"/>
      <c r="F1458" s="340"/>
      <c r="G1458" s="218"/>
      <c r="H1458" s="218"/>
      <c r="I1458" s="219"/>
    </row>
    <row r="1459" spans="1:9">
      <c r="A1459" s="217"/>
      <c r="B1459" s="217"/>
      <c r="C1459" s="217"/>
      <c r="D1459" s="218"/>
      <c r="E1459" s="218"/>
      <c r="F1459" s="340"/>
      <c r="G1459" s="218"/>
      <c r="H1459" s="218"/>
      <c r="I1459" s="219"/>
    </row>
    <row r="1460" spans="1:9">
      <c r="A1460" s="217"/>
      <c r="B1460" s="217"/>
      <c r="C1460" s="217"/>
      <c r="D1460" s="218"/>
      <c r="E1460" s="218"/>
      <c r="F1460" s="340"/>
      <c r="G1460" s="218"/>
      <c r="H1460" s="218"/>
      <c r="I1460" s="219"/>
    </row>
    <row r="1461" spans="1:9">
      <c r="A1461" s="217"/>
      <c r="B1461" s="217"/>
      <c r="C1461" s="217"/>
      <c r="D1461" s="218"/>
      <c r="E1461" s="218"/>
      <c r="F1461" s="340"/>
      <c r="G1461" s="218"/>
      <c r="H1461" s="218"/>
      <c r="I1461" s="219"/>
    </row>
    <row r="1462" spans="1:9">
      <c r="A1462" s="217"/>
      <c r="B1462" s="217"/>
      <c r="C1462" s="217"/>
      <c r="D1462" s="218"/>
      <c r="E1462" s="218"/>
      <c r="F1462" s="340"/>
      <c r="G1462" s="218"/>
      <c r="H1462" s="218"/>
      <c r="I1462" s="219"/>
    </row>
    <row r="1463" spans="1:9">
      <c r="A1463" s="217"/>
      <c r="B1463" s="217"/>
      <c r="C1463" s="217"/>
      <c r="D1463" s="218"/>
      <c r="E1463" s="218"/>
      <c r="F1463" s="340"/>
      <c r="G1463" s="218"/>
      <c r="H1463" s="218"/>
      <c r="I1463" s="219"/>
    </row>
    <row r="1464" spans="1:9">
      <c r="A1464" s="217"/>
      <c r="B1464" s="217"/>
      <c r="C1464" s="217"/>
      <c r="D1464" s="218"/>
      <c r="E1464" s="218"/>
      <c r="F1464" s="340"/>
      <c r="G1464" s="218"/>
      <c r="H1464" s="218"/>
      <c r="I1464" s="219"/>
    </row>
    <row r="1465" spans="1:9">
      <c r="A1465" s="217"/>
      <c r="B1465" s="217"/>
      <c r="C1465" s="217"/>
      <c r="D1465" s="218"/>
      <c r="E1465" s="218"/>
      <c r="F1465" s="340"/>
      <c r="G1465" s="218"/>
      <c r="H1465" s="218"/>
      <c r="I1465" s="219"/>
    </row>
    <row r="1466" spans="1:9">
      <c r="A1466" s="217"/>
      <c r="B1466" s="217"/>
      <c r="C1466" s="217"/>
      <c r="D1466" s="218"/>
      <c r="E1466" s="218"/>
      <c r="F1466" s="340"/>
      <c r="G1466" s="218"/>
      <c r="H1466" s="218"/>
      <c r="I1466" s="219"/>
    </row>
    <row r="1467" spans="1:9">
      <c r="A1467" s="217"/>
      <c r="B1467" s="217"/>
      <c r="C1467" s="217"/>
      <c r="D1467" s="218"/>
      <c r="E1467" s="218"/>
      <c r="F1467" s="340"/>
      <c r="G1467" s="218"/>
      <c r="H1467" s="218"/>
      <c r="I1467" s="219"/>
    </row>
    <row r="1468" spans="1:9">
      <c r="A1468" s="217"/>
      <c r="B1468" s="217"/>
      <c r="C1468" s="217"/>
      <c r="D1468" s="218"/>
      <c r="E1468" s="218"/>
      <c r="F1468" s="340"/>
      <c r="G1468" s="218"/>
      <c r="H1468" s="218"/>
      <c r="I1468" s="219"/>
    </row>
    <row r="1469" spans="1:9">
      <c r="A1469" s="217"/>
      <c r="B1469" s="217"/>
      <c r="C1469" s="217"/>
      <c r="D1469" s="218"/>
      <c r="E1469" s="218"/>
      <c r="F1469" s="340"/>
      <c r="G1469" s="218"/>
      <c r="H1469" s="218"/>
      <c r="I1469" s="219"/>
    </row>
    <row r="1470" spans="1:9">
      <c r="A1470" s="217"/>
      <c r="B1470" s="217"/>
      <c r="C1470" s="217"/>
      <c r="D1470" s="218"/>
      <c r="E1470" s="218"/>
      <c r="F1470" s="340"/>
      <c r="G1470" s="218"/>
      <c r="H1470" s="218"/>
      <c r="I1470" s="219"/>
    </row>
    <row r="1471" spans="1:9">
      <c r="A1471" s="217"/>
      <c r="B1471" s="217"/>
      <c r="C1471" s="217"/>
      <c r="D1471" s="218"/>
      <c r="E1471" s="218"/>
      <c r="F1471" s="340"/>
      <c r="G1471" s="218"/>
      <c r="H1471" s="218"/>
      <c r="I1471" s="219"/>
    </row>
    <row r="1472" spans="1:9">
      <c r="A1472" s="217"/>
      <c r="B1472" s="217"/>
      <c r="C1472" s="217"/>
      <c r="D1472" s="218"/>
      <c r="E1472" s="218"/>
      <c r="F1472" s="340"/>
      <c r="G1472" s="218"/>
      <c r="H1472" s="218"/>
      <c r="I1472" s="219"/>
    </row>
    <row r="1473" spans="1:9">
      <c r="A1473" s="217"/>
      <c r="B1473" s="217"/>
      <c r="C1473" s="217"/>
      <c r="D1473" s="218"/>
      <c r="E1473" s="218"/>
      <c r="F1473" s="340"/>
      <c r="G1473" s="218"/>
      <c r="H1473" s="218"/>
      <c r="I1473" s="219"/>
    </row>
    <row r="1474" spans="1:9">
      <c r="A1474" s="217"/>
      <c r="B1474" s="217"/>
      <c r="C1474" s="217"/>
      <c r="D1474" s="218"/>
      <c r="E1474" s="218"/>
      <c r="F1474" s="340"/>
      <c r="G1474" s="218"/>
      <c r="H1474" s="218"/>
      <c r="I1474" s="219"/>
    </row>
    <row r="1475" spans="1:9">
      <c r="A1475" s="217"/>
      <c r="B1475" s="217"/>
      <c r="C1475" s="217"/>
      <c r="D1475" s="218"/>
      <c r="E1475" s="218"/>
      <c r="F1475" s="340"/>
      <c r="G1475" s="218"/>
      <c r="H1475" s="218"/>
      <c r="I1475" s="219"/>
    </row>
    <row r="1476" spans="1:9">
      <c r="A1476" s="217"/>
      <c r="B1476" s="217"/>
      <c r="C1476" s="217"/>
      <c r="D1476" s="218"/>
      <c r="E1476" s="218"/>
      <c r="F1476" s="340"/>
      <c r="G1476" s="218"/>
      <c r="H1476" s="218"/>
      <c r="I1476" s="219"/>
    </row>
    <row r="1477" spans="1:9">
      <c r="A1477" s="217"/>
      <c r="B1477" s="217"/>
      <c r="C1477" s="217"/>
      <c r="D1477" s="218"/>
      <c r="E1477" s="218"/>
      <c r="F1477" s="340"/>
      <c r="G1477" s="218"/>
      <c r="H1477" s="218"/>
      <c r="I1477" s="219"/>
    </row>
    <row r="1478" spans="1:9">
      <c r="A1478" s="217"/>
      <c r="B1478" s="217"/>
      <c r="C1478" s="217"/>
      <c r="D1478" s="218"/>
      <c r="E1478" s="218"/>
      <c r="F1478" s="340"/>
      <c r="G1478" s="218"/>
      <c r="H1478" s="218"/>
      <c r="I1478" s="219"/>
    </row>
    <row r="1479" spans="1:9">
      <c r="A1479" s="217"/>
      <c r="B1479" s="217"/>
      <c r="C1479" s="217"/>
      <c r="D1479" s="218"/>
      <c r="E1479" s="218"/>
      <c r="F1479" s="340"/>
      <c r="G1479" s="218"/>
      <c r="H1479" s="218"/>
      <c r="I1479" s="219"/>
    </row>
    <row r="1480" spans="1:9">
      <c r="A1480" s="217"/>
      <c r="B1480" s="217"/>
      <c r="C1480" s="217"/>
      <c r="D1480" s="218"/>
      <c r="E1480" s="218"/>
      <c r="F1480" s="340"/>
      <c r="G1480" s="218"/>
      <c r="H1480" s="218"/>
      <c r="I1480" s="219"/>
    </row>
    <row r="1481" spans="1:9">
      <c r="A1481" s="217"/>
      <c r="B1481" s="217"/>
      <c r="C1481" s="217"/>
      <c r="D1481" s="218"/>
      <c r="E1481" s="218"/>
      <c r="F1481" s="340"/>
      <c r="G1481" s="218"/>
      <c r="H1481" s="218"/>
      <c r="I1481" s="219"/>
    </row>
    <row r="1482" spans="1:9">
      <c r="A1482" s="217"/>
      <c r="B1482" s="217"/>
      <c r="C1482" s="217"/>
      <c r="D1482" s="218"/>
      <c r="E1482" s="218"/>
      <c r="F1482" s="340"/>
      <c r="G1482" s="218"/>
      <c r="H1482" s="218"/>
      <c r="I1482" s="219"/>
    </row>
    <row r="1483" spans="1:9">
      <c r="A1483" s="217"/>
      <c r="B1483" s="217"/>
      <c r="C1483" s="217"/>
      <c r="D1483" s="218"/>
      <c r="E1483" s="218"/>
      <c r="F1483" s="340"/>
      <c r="G1483" s="218"/>
      <c r="H1483" s="218"/>
      <c r="I1483" s="219"/>
    </row>
    <row r="1484" spans="1:9">
      <c r="A1484" s="217"/>
      <c r="B1484" s="217"/>
      <c r="C1484" s="217"/>
      <c r="D1484" s="218"/>
      <c r="E1484" s="218"/>
      <c r="F1484" s="340"/>
      <c r="G1484" s="218"/>
      <c r="H1484" s="218"/>
      <c r="I1484" s="219"/>
    </row>
    <row r="1485" spans="1:9">
      <c r="A1485" s="217"/>
      <c r="B1485" s="217"/>
      <c r="C1485" s="217"/>
      <c r="D1485" s="218"/>
      <c r="E1485" s="218"/>
      <c r="F1485" s="340"/>
      <c r="G1485" s="218"/>
      <c r="H1485" s="218"/>
      <c r="I1485" s="219"/>
    </row>
    <row r="1486" spans="1:9">
      <c r="A1486" s="217"/>
      <c r="B1486" s="217"/>
      <c r="C1486" s="217"/>
      <c r="D1486" s="218"/>
      <c r="E1486" s="218"/>
      <c r="F1486" s="340"/>
      <c r="G1486" s="218"/>
      <c r="H1486" s="218"/>
      <c r="I1486" s="219"/>
    </row>
    <row r="1487" spans="1:9">
      <c r="A1487" s="217"/>
      <c r="B1487" s="217"/>
      <c r="C1487" s="217"/>
      <c r="D1487" s="218"/>
      <c r="E1487" s="218"/>
      <c r="F1487" s="340"/>
      <c r="G1487" s="218"/>
      <c r="H1487" s="218"/>
      <c r="I1487" s="219"/>
    </row>
    <row r="1488" spans="1:9">
      <c r="A1488" s="217"/>
      <c r="B1488" s="217"/>
      <c r="C1488" s="217"/>
      <c r="D1488" s="218"/>
      <c r="E1488" s="218"/>
      <c r="F1488" s="340"/>
      <c r="G1488" s="218"/>
      <c r="H1488" s="218"/>
      <c r="I1488" s="219"/>
    </row>
    <row r="1489" spans="1:9">
      <c r="A1489" s="217"/>
      <c r="B1489" s="217"/>
      <c r="C1489" s="217"/>
      <c r="D1489" s="218"/>
      <c r="E1489" s="218"/>
      <c r="F1489" s="340"/>
      <c r="G1489" s="218"/>
      <c r="H1489" s="218"/>
      <c r="I1489" s="219"/>
    </row>
    <row r="1490" spans="1:9">
      <c r="A1490" s="217"/>
      <c r="B1490" s="217"/>
      <c r="C1490" s="217"/>
      <c r="D1490" s="218"/>
      <c r="E1490" s="218"/>
      <c r="F1490" s="340"/>
      <c r="G1490" s="218"/>
      <c r="H1490" s="218"/>
      <c r="I1490" s="219"/>
    </row>
    <row r="1491" spans="1:9">
      <c r="A1491" s="217"/>
      <c r="B1491" s="217"/>
      <c r="C1491" s="217"/>
      <c r="D1491" s="218"/>
      <c r="E1491" s="218"/>
      <c r="F1491" s="340"/>
      <c r="G1491" s="218"/>
      <c r="H1491" s="218"/>
      <c r="I1491" s="219"/>
    </row>
    <row r="1492" spans="1:9">
      <c r="A1492" s="217"/>
      <c r="B1492" s="217"/>
      <c r="C1492" s="217"/>
      <c r="D1492" s="218"/>
      <c r="E1492" s="218"/>
      <c r="F1492" s="340"/>
      <c r="G1492" s="218"/>
      <c r="H1492" s="218"/>
      <c r="I1492" s="219"/>
    </row>
    <row r="1493" spans="1:9">
      <c r="A1493" s="217"/>
      <c r="B1493" s="217"/>
      <c r="C1493" s="217"/>
      <c r="D1493" s="218"/>
      <c r="E1493" s="218"/>
      <c r="F1493" s="340"/>
      <c r="G1493" s="218"/>
      <c r="H1493" s="218"/>
      <c r="I1493" s="219"/>
    </row>
    <row r="1494" spans="1:9">
      <c r="A1494" s="217"/>
      <c r="B1494" s="217"/>
      <c r="C1494" s="217"/>
      <c r="D1494" s="218"/>
      <c r="E1494" s="218"/>
      <c r="F1494" s="340"/>
      <c r="G1494" s="218"/>
      <c r="H1494" s="218"/>
      <c r="I1494" s="219"/>
    </row>
    <row r="1495" spans="1:9">
      <c r="A1495" s="217"/>
      <c r="B1495" s="217"/>
      <c r="C1495" s="217"/>
      <c r="D1495" s="218"/>
      <c r="E1495" s="218"/>
      <c r="F1495" s="340"/>
      <c r="G1495" s="218"/>
      <c r="H1495" s="218"/>
      <c r="I1495" s="219"/>
    </row>
    <row r="1496" spans="1:9">
      <c r="A1496" s="217"/>
      <c r="B1496" s="217"/>
      <c r="C1496" s="217"/>
      <c r="D1496" s="218"/>
      <c r="E1496" s="218"/>
      <c r="F1496" s="340"/>
      <c r="G1496" s="218"/>
      <c r="H1496" s="218"/>
      <c r="I1496" s="219"/>
    </row>
    <row r="1497" spans="1:9">
      <c r="A1497" s="217"/>
      <c r="B1497" s="217"/>
      <c r="C1497" s="217"/>
      <c r="D1497" s="218"/>
      <c r="E1497" s="218"/>
      <c r="F1497" s="340"/>
      <c r="G1497" s="218"/>
      <c r="H1497" s="218"/>
      <c r="I1497" s="219"/>
    </row>
    <row r="1498" spans="1:9">
      <c r="A1498" s="217"/>
      <c r="B1498" s="217"/>
      <c r="C1498" s="217"/>
      <c r="D1498" s="218"/>
      <c r="E1498" s="218"/>
      <c r="F1498" s="340"/>
      <c r="G1498" s="218"/>
      <c r="H1498" s="218"/>
      <c r="I1498" s="219"/>
    </row>
    <row r="1499" spans="1:9">
      <c r="A1499" s="217"/>
      <c r="B1499" s="217"/>
      <c r="C1499" s="217"/>
      <c r="D1499" s="218"/>
      <c r="E1499" s="218"/>
      <c r="F1499" s="340"/>
      <c r="G1499" s="218"/>
      <c r="H1499" s="218"/>
      <c r="I1499" s="219"/>
    </row>
    <row r="1500" spans="1:9">
      <c r="A1500" s="217"/>
      <c r="B1500" s="217"/>
      <c r="C1500" s="217"/>
      <c r="D1500" s="218"/>
      <c r="E1500" s="218"/>
      <c r="F1500" s="340"/>
      <c r="G1500" s="218"/>
      <c r="H1500" s="218"/>
      <c r="I1500" s="219"/>
    </row>
    <row r="1501" spans="1:9">
      <c r="A1501" s="217"/>
      <c r="B1501" s="217"/>
      <c r="C1501" s="217"/>
      <c r="D1501" s="218"/>
      <c r="E1501" s="218"/>
      <c r="F1501" s="340"/>
      <c r="G1501" s="218"/>
      <c r="H1501" s="218"/>
      <c r="I1501" s="219"/>
    </row>
    <row r="1502" spans="1:9">
      <c r="A1502" s="217"/>
      <c r="B1502" s="217"/>
      <c r="C1502" s="217"/>
      <c r="D1502" s="218"/>
      <c r="E1502" s="218"/>
      <c r="F1502" s="340"/>
      <c r="G1502" s="218"/>
      <c r="H1502" s="218"/>
      <c r="I1502" s="219"/>
    </row>
    <row r="1503" spans="1:9">
      <c r="A1503" s="217"/>
      <c r="B1503" s="217"/>
      <c r="C1503" s="217"/>
      <c r="D1503" s="218"/>
      <c r="E1503" s="218"/>
      <c r="F1503" s="340"/>
      <c r="G1503" s="218"/>
      <c r="H1503" s="218"/>
      <c r="I1503" s="219"/>
    </row>
    <row r="1504" spans="1:9">
      <c r="A1504" s="217"/>
      <c r="B1504" s="217"/>
      <c r="C1504" s="217"/>
      <c r="D1504" s="218"/>
      <c r="E1504" s="218"/>
      <c r="F1504" s="340"/>
      <c r="G1504" s="218"/>
      <c r="H1504" s="218"/>
      <c r="I1504" s="219"/>
    </row>
    <row r="1505" spans="1:9">
      <c r="A1505" s="217"/>
      <c r="B1505" s="217"/>
      <c r="C1505" s="217"/>
      <c r="D1505" s="218"/>
      <c r="E1505" s="218"/>
      <c r="F1505" s="340"/>
      <c r="G1505" s="218"/>
      <c r="H1505" s="218"/>
      <c r="I1505" s="219"/>
    </row>
    <row r="1506" spans="1:9">
      <c r="A1506" s="217"/>
      <c r="B1506" s="217"/>
      <c r="C1506" s="217"/>
      <c r="D1506" s="218"/>
      <c r="E1506" s="218"/>
      <c r="F1506" s="340"/>
      <c r="G1506" s="218"/>
      <c r="H1506" s="218"/>
      <c r="I1506" s="219"/>
    </row>
    <row r="1507" spans="1:9">
      <c r="A1507" s="217"/>
      <c r="B1507" s="217"/>
      <c r="C1507" s="217"/>
      <c r="D1507" s="218"/>
      <c r="E1507" s="218"/>
      <c r="F1507" s="340"/>
      <c r="G1507" s="218"/>
      <c r="H1507" s="218"/>
      <c r="I1507" s="219"/>
    </row>
    <row r="1508" spans="1:9">
      <c r="A1508" s="217"/>
      <c r="B1508" s="217"/>
      <c r="C1508" s="217"/>
      <c r="D1508" s="218"/>
      <c r="E1508" s="218"/>
      <c r="F1508" s="340"/>
      <c r="G1508" s="218"/>
      <c r="H1508" s="218"/>
      <c r="I1508" s="219"/>
    </row>
    <row r="1509" spans="1:9">
      <c r="A1509" s="217"/>
      <c r="B1509" s="217"/>
      <c r="C1509" s="217"/>
      <c r="D1509" s="218"/>
      <c r="E1509" s="218"/>
      <c r="F1509" s="340"/>
      <c r="G1509" s="218"/>
      <c r="H1509" s="218"/>
      <c r="I1509" s="219"/>
    </row>
    <row r="1510" spans="1:9">
      <c r="A1510" s="217"/>
      <c r="B1510" s="217"/>
      <c r="C1510" s="217"/>
      <c r="D1510" s="218"/>
      <c r="E1510" s="218"/>
      <c r="F1510" s="340"/>
      <c r="G1510" s="218"/>
      <c r="H1510" s="218"/>
      <c r="I1510" s="219"/>
    </row>
    <row r="1511" spans="1:9">
      <c r="A1511" s="217"/>
      <c r="B1511" s="217"/>
      <c r="C1511" s="217"/>
      <c r="D1511" s="218"/>
      <c r="E1511" s="218"/>
      <c r="F1511" s="340"/>
      <c r="G1511" s="218"/>
      <c r="H1511" s="218"/>
      <c r="I1511" s="219"/>
    </row>
    <row r="1512" spans="1:9">
      <c r="A1512" s="217"/>
      <c r="B1512" s="217"/>
      <c r="C1512" s="217"/>
      <c r="D1512" s="218"/>
      <c r="E1512" s="218"/>
      <c r="F1512" s="340"/>
      <c r="G1512" s="218"/>
      <c r="H1512" s="218"/>
      <c r="I1512" s="219"/>
    </row>
    <row r="1513" spans="1:9">
      <c r="A1513" s="217"/>
      <c r="B1513" s="217"/>
      <c r="C1513" s="217"/>
      <c r="D1513" s="218"/>
      <c r="E1513" s="218"/>
      <c r="F1513" s="340"/>
      <c r="G1513" s="218"/>
      <c r="H1513" s="218"/>
      <c r="I1513" s="219"/>
    </row>
    <row r="1514" spans="1:9">
      <c r="A1514" s="217"/>
      <c r="B1514" s="217"/>
      <c r="C1514" s="217"/>
      <c r="D1514" s="218"/>
      <c r="E1514" s="218"/>
      <c r="F1514" s="340"/>
      <c r="G1514" s="218"/>
      <c r="H1514" s="218"/>
      <c r="I1514" s="219"/>
    </row>
    <row r="1515" spans="1:9">
      <c r="A1515" s="217"/>
      <c r="B1515" s="217"/>
      <c r="C1515" s="217"/>
      <c r="D1515" s="218"/>
      <c r="E1515" s="218"/>
      <c r="F1515" s="340"/>
      <c r="G1515" s="218"/>
      <c r="H1515" s="218"/>
      <c r="I1515" s="219"/>
    </row>
    <row r="1516" spans="1:9">
      <c r="A1516" s="217"/>
      <c r="B1516" s="217"/>
      <c r="C1516" s="217"/>
      <c r="D1516" s="218"/>
      <c r="E1516" s="218"/>
      <c r="F1516" s="340"/>
      <c r="G1516" s="218"/>
      <c r="H1516" s="218"/>
      <c r="I1516" s="219"/>
    </row>
    <row r="1517" spans="1:9">
      <c r="A1517" s="217"/>
      <c r="B1517" s="217"/>
      <c r="C1517" s="217"/>
      <c r="D1517" s="218"/>
      <c r="E1517" s="218"/>
      <c r="F1517" s="340"/>
      <c r="G1517" s="218"/>
      <c r="H1517" s="218"/>
      <c r="I1517" s="219"/>
    </row>
    <row r="1518" spans="1:9">
      <c r="A1518" s="217"/>
      <c r="B1518" s="217"/>
      <c r="C1518" s="217"/>
      <c r="D1518" s="218"/>
      <c r="E1518" s="218"/>
      <c r="F1518" s="340"/>
      <c r="G1518" s="218"/>
      <c r="H1518" s="218"/>
      <c r="I1518" s="219"/>
    </row>
    <row r="1519" spans="1:9">
      <c r="A1519" s="217"/>
      <c r="B1519" s="217"/>
      <c r="C1519" s="217"/>
      <c r="D1519" s="218"/>
      <c r="E1519" s="218"/>
      <c r="F1519" s="340"/>
      <c r="G1519" s="218"/>
      <c r="H1519" s="218"/>
      <c r="I1519" s="219"/>
    </row>
    <row r="1520" spans="1:9">
      <c r="A1520" s="217"/>
      <c r="B1520" s="217"/>
      <c r="C1520" s="217"/>
      <c r="D1520" s="218"/>
      <c r="E1520" s="218"/>
      <c r="F1520" s="340"/>
      <c r="G1520" s="218"/>
      <c r="H1520" s="218"/>
      <c r="I1520" s="219"/>
    </row>
    <row r="1521" spans="1:9">
      <c r="A1521" s="217"/>
      <c r="B1521" s="217"/>
      <c r="C1521" s="217"/>
      <c r="D1521" s="218"/>
      <c r="E1521" s="218"/>
      <c r="F1521" s="340"/>
      <c r="G1521" s="218"/>
      <c r="H1521" s="218"/>
      <c r="I1521" s="219"/>
    </row>
    <row r="1522" spans="1:9">
      <c r="A1522" s="217"/>
      <c r="B1522" s="217"/>
      <c r="C1522" s="217"/>
      <c r="D1522" s="218"/>
      <c r="E1522" s="218"/>
      <c r="F1522" s="340"/>
      <c r="G1522" s="218"/>
      <c r="H1522" s="218"/>
      <c r="I1522" s="219"/>
    </row>
    <row r="1523" spans="1:9">
      <c r="A1523" s="217"/>
      <c r="B1523" s="217"/>
      <c r="C1523" s="217"/>
      <c r="D1523" s="218"/>
      <c r="E1523" s="218"/>
      <c r="F1523" s="340"/>
      <c r="G1523" s="218"/>
      <c r="H1523" s="218"/>
      <c r="I1523" s="219"/>
    </row>
    <row r="1524" spans="1:9">
      <c r="A1524" s="217"/>
      <c r="B1524" s="217"/>
      <c r="C1524" s="217"/>
      <c r="D1524" s="218"/>
      <c r="E1524" s="218"/>
      <c r="F1524" s="340"/>
      <c r="G1524" s="218"/>
      <c r="H1524" s="218"/>
      <c r="I1524" s="219"/>
    </row>
    <row r="1525" spans="1:9">
      <c r="A1525" s="217"/>
      <c r="B1525" s="217"/>
      <c r="C1525" s="217"/>
      <c r="D1525" s="218"/>
      <c r="E1525" s="218"/>
      <c r="F1525" s="340"/>
      <c r="G1525" s="218"/>
      <c r="H1525" s="218"/>
      <c r="I1525" s="219"/>
    </row>
    <row r="1526" spans="1:9">
      <c r="A1526" s="217"/>
      <c r="B1526" s="217"/>
      <c r="C1526" s="217"/>
      <c r="D1526" s="218"/>
      <c r="E1526" s="218"/>
      <c r="F1526" s="340"/>
      <c r="G1526" s="218"/>
      <c r="H1526" s="218"/>
      <c r="I1526" s="219"/>
    </row>
    <row r="1527" spans="1:9">
      <c r="A1527" s="217"/>
      <c r="B1527" s="217"/>
      <c r="C1527" s="217"/>
      <c r="D1527" s="218"/>
      <c r="E1527" s="218"/>
      <c r="F1527" s="340"/>
      <c r="G1527" s="218"/>
      <c r="H1527" s="218"/>
      <c r="I1527" s="219"/>
    </row>
    <row r="1528" spans="1:9">
      <c r="A1528" s="217"/>
      <c r="B1528" s="217"/>
      <c r="C1528" s="217"/>
      <c r="D1528" s="218"/>
      <c r="E1528" s="218"/>
      <c r="F1528" s="340"/>
      <c r="G1528" s="218"/>
      <c r="H1528" s="218"/>
      <c r="I1528" s="219"/>
    </row>
    <row r="1529" spans="1:9">
      <c r="A1529" s="217"/>
      <c r="B1529" s="217"/>
      <c r="C1529" s="217"/>
      <c r="D1529" s="218"/>
      <c r="E1529" s="218"/>
      <c r="F1529" s="340"/>
      <c r="G1529" s="218"/>
      <c r="H1529" s="218"/>
      <c r="I1529" s="219"/>
    </row>
    <row r="1530" spans="1:9">
      <c r="A1530" s="217"/>
      <c r="B1530" s="217"/>
      <c r="C1530" s="217"/>
      <c r="D1530" s="218"/>
      <c r="E1530" s="218"/>
      <c r="F1530" s="340"/>
      <c r="G1530" s="218"/>
      <c r="H1530" s="218"/>
      <c r="I1530" s="219"/>
    </row>
    <row r="1531" spans="1:9">
      <c r="A1531" s="217"/>
      <c r="B1531" s="217"/>
      <c r="C1531" s="217"/>
      <c r="D1531" s="218"/>
      <c r="E1531" s="218"/>
      <c r="F1531" s="340"/>
      <c r="G1531" s="218"/>
      <c r="H1531" s="218"/>
      <c r="I1531" s="219"/>
    </row>
    <row r="1532" spans="1:9">
      <c r="A1532" s="217"/>
      <c r="B1532" s="217"/>
      <c r="C1532" s="217"/>
      <c r="D1532" s="218"/>
      <c r="E1532" s="218"/>
      <c r="F1532" s="340"/>
      <c r="G1532" s="218"/>
      <c r="H1532" s="218"/>
      <c r="I1532" s="219"/>
    </row>
    <row r="1533" spans="1:9">
      <c r="A1533" s="217"/>
      <c r="B1533" s="217"/>
      <c r="C1533" s="217"/>
      <c r="D1533" s="218"/>
      <c r="E1533" s="218"/>
      <c r="F1533" s="340"/>
      <c r="G1533" s="218"/>
      <c r="H1533" s="218"/>
      <c r="I1533" s="219"/>
    </row>
    <row r="1534" spans="1:9">
      <c r="A1534" s="217"/>
      <c r="B1534" s="217"/>
      <c r="C1534" s="217"/>
      <c r="D1534" s="218"/>
      <c r="E1534" s="218"/>
      <c r="F1534" s="340"/>
      <c r="G1534" s="218"/>
      <c r="H1534" s="218"/>
      <c r="I1534" s="219"/>
    </row>
    <row r="1535" spans="1:9">
      <c r="A1535" s="217"/>
      <c r="B1535" s="217"/>
      <c r="C1535" s="217"/>
      <c r="D1535" s="218"/>
      <c r="E1535" s="218"/>
      <c r="F1535" s="340"/>
      <c r="G1535" s="218"/>
      <c r="H1535" s="218"/>
      <c r="I1535" s="219"/>
    </row>
    <row r="1536" spans="1:9">
      <c r="A1536" s="217"/>
      <c r="B1536" s="217"/>
      <c r="C1536" s="217"/>
      <c r="D1536" s="218"/>
      <c r="E1536" s="218"/>
      <c r="F1536" s="340"/>
      <c r="G1536" s="218"/>
      <c r="H1536" s="218"/>
      <c r="I1536" s="219"/>
    </row>
    <row r="1537" spans="1:9">
      <c r="A1537" s="217"/>
      <c r="B1537" s="217"/>
      <c r="C1537" s="217"/>
      <c r="D1537" s="218"/>
      <c r="E1537" s="218"/>
      <c r="F1537" s="340"/>
      <c r="G1537" s="218"/>
      <c r="H1537" s="218"/>
      <c r="I1537" s="219"/>
    </row>
    <row r="1538" spans="1:9">
      <c r="A1538" s="217"/>
      <c r="B1538" s="217"/>
      <c r="C1538" s="217"/>
      <c r="D1538" s="218"/>
      <c r="E1538" s="218"/>
      <c r="F1538" s="340"/>
      <c r="G1538" s="218"/>
      <c r="H1538" s="218"/>
      <c r="I1538" s="219"/>
    </row>
    <row r="1539" spans="1:9">
      <c r="A1539" s="217"/>
      <c r="B1539" s="217"/>
      <c r="C1539" s="217"/>
      <c r="D1539" s="218"/>
      <c r="E1539" s="218"/>
      <c r="F1539" s="340"/>
      <c r="G1539" s="218"/>
      <c r="H1539" s="218"/>
      <c r="I1539" s="219"/>
    </row>
    <row r="1540" spans="1:9">
      <c r="A1540" s="217"/>
      <c r="B1540" s="217"/>
      <c r="C1540" s="217"/>
      <c r="D1540" s="218"/>
      <c r="E1540" s="218"/>
      <c r="F1540" s="340"/>
      <c r="G1540" s="218"/>
      <c r="H1540" s="218"/>
      <c r="I1540" s="219"/>
    </row>
    <row r="1541" spans="1:9">
      <c r="A1541" s="217"/>
      <c r="B1541" s="217"/>
      <c r="C1541" s="217"/>
      <c r="D1541" s="218"/>
      <c r="E1541" s="218"/>
      <c r="F1541" s="340"/>
      <c r="G1541" s="218"/>
      <c r="H1541" s="218"/>
      <c r="I1541" s="219"/>
    </row>
    <row r="1542" spans="1:9">
      <c r="A1542" s="217"/>
      <c r="B1542" s="217"/>
      <c r="C1542" s="217"/>
      <c r="D1542" s="218"/>
      <c r="E1542" s="218"/>
      <c r="F1542" s="340"/>
      <c r="G1542" s="218"/>
      <c r="H1542" s="218"/>
      <c r="I1542" s="219"/>
    </row>
    <row r="1543" spans="1:9">
      <c r="A1543" s="217"/>
      <c r="B1543" s="217"/>
      <c r="C1543" s="217"/>
      <c r="D1543" s="218"/>
      <c r="E1543" s="218"/>
      <c r="F1543" s="340"/>
      <c r="G1543" s="218"/>
      <c r="H1543" s="218"/>
      <c r="I1543" s="219"/>
    </row>
    <row r="1544" spans="1:9">
      <c r="A1544" s="217"/>
      <c r="B1544" s="217"/>
      <c r="C1544" s="217"/>
      <c r="D1544" s="218"/>
      <c r="E1544" s="218"/>
      <c r="F1544" s="340"/>
      <c r="G1544" s="218"/>
      <c r="H1544" s="218"/>
      <c r="I1544" s="219"/>
    </row>
    <row r="1545" spans="1:9">
      <c r="A1545" s="217"/>
      <c r="B1545" s="217"/>
      <c r="C1545" s="217"/>
      <c r="D1545" s="218"/>
      <c r="E1545" s="218"/>
      <c r="F1545" s="340"/>
      <c r="G1545" s="218"/>
      <c r="H1545" s="218"/>
      <c r="I1545" s="219"/>
    </row>
    <row r="1546" spans="1:9">
      <c r="A1546" s="217"/>
      <c r="B1546" s="217"/>
      <c r="C1546" s="217"/>
      <c r="D1546" s="218"/>
      <c r="E1546" s="218"/>
      <c r="F1546" s="340"/>
      <c r="G1546" s="218"/>
      <c r="H1546" s="218"/>
      <c r="I1546" s="219"/>
    </row>
    <row r="1547" spans="1:9">
      <c r="A1547" s="217"/>
      <c r="B1547" s="217"/>
      <c r="C1547" s="217"/>
      <c r="D1547" s="218"/>
      <c r="E1547" s="218"/>
      <c r="F1547" s="340"/>
      <c r="G1547" s="218"/>
      <c r="H1547" s="218"/>
      <c r="I1547" s="219"/>
    </row>
    <row r="1548" spans="1:9">
      <c r="A1548" s="217"/>
      <c r="B1548" s="217"/>
      <c r="C1548" s="217"/>
      <c r="D1548" s="218"/>
      <c r="E1548" s="218"/>
      <c r="F1548" s="340"/>
      <c r="G1548" s="218"/>
      <c r="H1548" s="218"/>
      <c r="I1548" s="219"/>
    </row>
    <row r="1549" spans="1:9">
      <c r="A1549" s="217"/>
      <c r="B1549" s="217"/>
      <c r="C1549" s="217"/>
      <c r="D1549" s="218"/>
      <c r="E1549" s="218"/>
      <c r="F1549" s="340"/>
      <c r="G1549" s="218"/>
      <c r="H1549" s="218"/>
      <c r="I1549" s="219"/>
    </row>
    <row r="1550" spans="1:9">
      <c r="A1550" s="217"/>
      <c r="B1550" s="217"/>
      <c r="C1550" s="217"/>
      <c r="D1550" s="218"/>
      <c r="E1550" s="218"/>
      <c r="F1550" s="340"/>
      <c r="G1550" s="218"/>
      <c r="H1550" s="218"/>
      <c r="I1550" s="219"/>
    </row>
    <row r="1551" spans="1:9">
      <c r="A1551" s="217"/>
      <c r="B1551" s="217"/>
      <c r="C1551" s="217"/>
      <c r="D1551" s="218"/>
      <c r="E1551" s="218"/>
      <c r="F1551" s="340"/>
      <c r="G1551" s="218"/>
      <c r="H1551" s="218"/>
      <c r="I1551" s="219"/>
    </row>
    <row r="1552" spans="1:9">
      <c r="A1552" s="217"/>
      <c r="B1552" s="217"/>
      <c r="C1552" s="217"/>
      <c r="D1552" s="218"/>
      <c r="E1552" s="218"/>
      <c r="F1552" s="340"/>
      <c r="G1552" s="218"/>
      <c r="H1552" s="218"/>
      <c r="I1552" s="219"/>
    </row>
    <row r="1553" spans="1:9">
      <c r="A1553" s="217"/>
      <c r="B1553" s="217"/>
      <c r="C1553" s="217"/>
      <c r="D1553" s="218"/>
      <c r="E1553" s="218"/>
      <c r="F1553" s="340"/>
      <c r="G1553" s="218"/>
      <c r="H1553" s="218"/>
      <c r="I1553" s="219"/>
    </row>
    <row r="1554" spans="1:9">
      <c r="A1554" s="217"/>
      <c r="B1554" s="217"/>
      <c r="C1554" s="217"/>
      <c r="D1554" s="218"/>
      <c r="E1554" s="218"/>
      <c r="F1554" s="340"/>
      <c r="G1554" s="218"/>
      <c r="H1554" s="218"/>
      <c r="I1554" s="219"/>
    </row>
    <row r="1555" spans="1:9">
      <c r="A1555" s="217"/>
      <c r="B1555" s="217"/>
      <c r="C1555" s="217"/>
      <c r="D1555" s="218"/>
      <c r="E1555" s="218"/>
      <c r="F1555" s="340"/>
      <c r="G1555" s="218"/>
      <c r="H1555" s="218"/>
      <c r="I1555" s="219"/>
    </row>
    <row r="1556" spans="1:9">
      <c r="A1556" s="217"/>
      <c r="B1556" s="217"/>
      <c r="C1556" s="217"/>
      <c r="D1556" s="218"/>
      <c r="E1556" s="218"/>
      <c r="F1556" s="340"/>
      <c r="G1556" s="218"/>
      <c r="H1556" s="218"/>
      <c r="I1556" s="219"/>
    </row>
    <row r="1557" spans="1:9">
      <c r="A1557" s="217"/>
      <c r="B1557" s="217"/>
      <c r="C1557" s="217"/>
      <c r="D1557" s="218"/>
      <c r="E1557" s="218"/>
      <c r="F1557" s="340"/>
      <c r="G1557" s="218"/>
      <c r="H1557" s="218"/>
      <c r="I1557" s="219"/>
    </row>
    <row r="1558" spans="1:9">
      <c r="A1558" s="217"/>
      <c r="B1558" s="217"/>
      <c r="C1558" s="217"/>
      <c r="D1558" s="218"/>
      <c r="E1558" s="218"/>
      <c r="F1558" s="340"/>
      <c r="G1558" s="218"/>
      <c r="H1558" s="218"/>
      <c r="I1558" s="219"/>
    </row>
    <row r="1559" spans="1:9">
      <c r="A1559" s="217"/>
      <c r="B1559" s="217"/>
      <c r="C1559" s="217"/>
      <c r="D1559" s="218"/>
      <c r="E1559" s="218"/>
      <c r="F1559" s="340"/>
      <c r="G1559" s="218"/>
      <c r="H1559" s="218"/>
      <c r="I1559" s="219"/>
    </row>
    <row r="1560" spans="1:9">
      <c r="A1560" s="217"/>
      <c r="B1560" s="217"/>
      <c r="C1560" s="217"/>
      <c r="D1560" s="218"/>
      <c r="E1560" s="218"/>
      <c r="F1560" s="340"/>
      <c r="G1560" s="218"/>
      <c r="H1560" s="218"/>
      <c r="I1560" s="219"/>
    </row>
    <row r="1561" spans="1:9">
      <c r="A1561" s="217"/>
      <c r="B1561" s="217"/>
      <c r="C1561" s="217"/>
      <c r="D1561" s="218"/>
      <c r="E1561" s="218"/>
      <c r="F1561" s="340"/>
      <c r="G1561" s="218"/>
      <c r="H1561" s="218"/>
      <c r="I1561" s="219"/>
    </row>
    <row r="1562" spans="1:9">
      <c r="A1562" s="217"/>
      <c r="B1562" s="217"/>
      <c r="C1562" s="217"/>
      <c r="D1562" s="218"/>
      <c r="E1562" s="218"/>
      <c r="F1562" s="340"/>
      <c r="G1562" s="218"/>
      <c r="H1562" s="218"/>
      <c r="I1562" s="219"/>
    </row>
    <row r="1563" spans="1:9">
      <c r="A1563" s="217"/>
      <c r="B1563" s="217"/>
      <c r="C1563" s="217"/>
      <c r="D1563" s="218"/>
      <c r="E1563" s="218"/>
      <c r="F1563" s="340"/>
      <c r="G1563" s="218"/>
      <c r="H1563" s="218"/>
      <c r="I1563" s="219"/>
    </row>
    <row r="1564" spans="1:9">
      <c r="A1564" s="217"/>
      <c r="B1564" s="217"/>
      <c r="C1564" s="217"/>
      <c r="D1564" s="218"/>
      <c r="E1564" s="218"/>
      <c r="F1564" s="340"/>
      <c r="G1564" s="218"/>
      <c r="H1564" s="218"/>
      <c r="I1564" s="219"/>
    </row>
    <row r="1565" spans="1:9">
      <c r="A1565" s="217"/>
      <c r="B1565" s="217"/>
      <c r="C1565" s="217"/>
      <c r="D1565" s="218"/>
      <c r="E1565" s="218"/>
      <c r="F1565" s="340"/>
      <c r="G1565" s="218"/>
      <c r="H1565" s="218"/>
      <c r="I1565" s="219"/>
    </row>
    <row r="1566" spans="1:9">
      <c r="A1566" s="217"/>
      <c r="B1566" s="217"/>
      <c r="C1566" s="217"/>
      <c r="D1566" s="218"/>
      <c r="E1566" s="218"/>
      <c r="F1566" s="340"/>
      <c r="G1566" s="218"/>
      <c r="H1566" s="218"/>
      <c r="I1566" s="219"/>
    </row>
    <row r="1567" spans="1:9">
      <c r="A1567" s="217"/>
      <c r="B1567" s="217"/>
      <c r="C1567" s="217"/>
      <c r="D1567" s="218"/>
      <c r="E1567" s="218"/>
      <c r="F1567" s="340"/>
      <c r="G1567" s="218"/>
      <c r="H1567" s="218"/>
      <c r="I1567" s="219"/>
    </row>
    <row r="1568" spans="1:9">
      <c r="A1568" s="217"/>
      <c r="B1568" s="217"/>
      <c r="C1568" s="217"/>
      <c r="D1568" s="218"/>
      <c r="E1568" s="218"/>
      <c r="F1568" s="340"/>
      <c r="G1568" s="218"/>
      <c r="H1568" s="218"/>
      <c r="I1568" s="219"/>
    </row>
    <row r="1569" spans="1:9">
      <c r="A1569" s="217"/>
      <c r="B1569" s="217"/>
      <c r="C1569" s="217"/>
      <c r="D1569" s="218"/>
      <c r="E1569" s="218"/>
      <c r="F1569" s="340"/>
      <c r="G1569" s="218"/>
      <c r="H1569" s="218"/>
      <c r="I1569" s="219"/>
    </row>
    <row r="1570" spans="1:9">
      <c r="A1570" s="217"/>
      <c r="B1570" s="217"/>
      <c r="C1570" s="217"/>
      <c r="D1570" s="218"/>
      <c r="E1570" s="218"/>
      <c r="F1570" s="340"/>
      <c r="G1570" s="218"/>
      <c r="H1570" s="218"/>
      <c r="I1570" s="219"/>
    </row>
    <row r="1571" spans="1:9">
      <c r="A1571" s="217"/>
      <c r="B1571" s="217"/>
      <c r="C1571" s="217"/>
      <c r="D1571" s="218"/>
      <c r="E1571" s="218"/>
      <c r="F1571" s="340"/>
      <c r="G1571" s="218"/>
      <c r="H1571" s="218"/>
      <c r="I1571" s="219"/>
    </row>
    <row r="1572" spans="1:9">
      <c r="A1572" s="217"/>
      <c r="B1572" s="217"/>
      <c r="C1572" s="217"/>
      <c r="D1572" s="218"/>
      <c r="E1572" s="218"/>
      <c r="F1572" s="340"/>
      <c r="G1572" s="218"/>
      <c r="H1572" s="218"/>
      <c r="I1572" s="219"/>
    </row>
    <row r="1573" spans="1:9">
      <c r="A1573" s="217"/>
      <c r="B1573" s="217"/>
      <c r="C1573" s="217"/>
      <c r="D1573" s="218"/>
      <c r="E1573" s="218"/>
      <c r="F1573" s="340"/>
      <c r="G1573" s="218"/>
      <c r="H1573" s="218"/>
      <c r="I1573" s="219"/>
    </row>
    <row r="1574" spans="1:9">
      <c r="A1574" s="217"/>
      <c r="B1574" s="217"/>
      <c r="C1574" s="217"/>
      <c r="D1574" s="218"/>
      <c r="E1574" s="218"/>
      <c r="F1574" s="340"/>
      <c r="G1574" s="218"/>
      <c r="H1574" s="218"/>
      <c r="I1574" s="219"/>
    </row>
    <row r="1575" spans="1:9">
      <c r="A1575" s="217"/>
      <c r="B1575" s="217"/>
      <c r="C1575" s="217"/>
      <c r="D1575" s="218"/>
      <c r="E1575" s="218"/>
      <c r="F1575" s="340"/>
      <c r="G1575" s="218"/>
      <c r="H1575" s="218"/>
      <c r="I1575" s="219"/>
    </row>
    <row r="1576" spans="1:9">
      <c r="A1576" s="217"/>
      <c r="B1576" s="217"/>
      <c r="C1576" s="217"/>
      <c r="D1576" s="218"/>
      <c r="E1576" s="218"/>
      <c r="F1576" s="340"/>
      <c r="G1576" s="218"/>
      <c r="H1576" s="218"/>
      <c r="I1576" s="219"/>
    </row>
    <row r="1577" spans="1:9">
      <c r="A1577" s="217"/>
      <c r="B1577" s="217"/>
      <c r="C1577" s="217"/>
      <c r="D1577" s="218"/>
      <c r="E1577" s="218"/>
      <c r="F1577" s="340"/>
      <c r="G1577" s="218"/>
      <c r="H1577" s="218"/>
      <c r="I1577" s="219"/>
    </row>
    <row r="1578" spans="1:9">
      <c r="A1578" s="217"/>
      <c r="B1578" s="217"/>
      <c r="C1578" s="217"/>
      <c r="D1578" s="218"/>
      <c r="E1578" s="218"/>
      <c r="F1578" s="340"/>
      <c r="G1578" s="218"/>
      <c r="H1578" s="218"/>
      <c r="I1578" s="219"/>
    </row>
    <row r="1579" spans="1:9">
      <c r="A1579" s="217"/>
      <c r="B1579" s="217"/>
      <c r="C1579" s="217"/>
      <c r="D1579" s="218"/>
      <c r="E1579" s="218"/>
      <c r="F1579" s="340"/>
      <c r="G1579" s="218"/>
      <c r="H1579" s="218"/>
      <c r="I1579" s="219"/>
    </row>
    <row r="1580" spans="1:9">
      <c r="A1580" s="217"/>
      <c r="B1580" s="217"/>
      <c r="C1580" s="217"/>
      <c r="D1580" s="218"/>
      <c r="E1580" s="218"/>
      <c r="F1580" s="340"/>
      <c r="G1580" s="218"/>
      <c r="H1580" s="218"/>
      <c r="I1580" s="219"/>
    </row>
    <row r="1581" spans="1:9">
      <c r="A1581" s="217"/>
      <c r="B1581" s="217"/>
      <c r="C1581" s="217"/>
      <c r="D1581" s="218"/>
      <c r="E1581" s="218"/>
      <c r="F1581" s="340"/>
      <c r="G1581" s="218"/>
      <c r="H1581" s="218"/>
      <c r="I1581" s="219"/>
    </row>
    <row r="1582" spans="1:9">
      <c r="A1582" s="217"/>
      <c r="B1582" s="217"/>
      <c r="C1582" s="217"/>
      <c r="D1582" s="218"/>
      <c r="E1582" s="218"/>
      <c r="F1582" s="340"/>
      <c r="G1582" s="218"/>
      <c r="H1582" s="218"/>
      <c r="I1582" s="219"/>
    </row>
    <row r="1583" spans="1:9">
      <c r="A1583" s="217"/>
      <c r="B1583" s="217"/>
      <c r="C1583" s="217"/>
      <c r="D1583" s="218"/>
      <c r="E1583" s="218"/>
      <c r="F1583" s="340"/>
      <c r="G1583" s="218"/>
      <c r="H1583" s="218"/>
      <c r="I1583" s="219"/>
    </row>
    <row r="1584" spans="1:9">
      <c r="A1584" s="217"/>
      <c r="B1584" s="217"/>
      <c r="C1584" s="217"/>
      <c r="D1584" s="218"/>
      <c r="E1584" s="218"/>
      <c r="F1584" s="340"/>
      <c r="G1584" s="218"/>
      <c r="H1584" s="218"/>
      <c r="I1584" s="219"/>
    </row>
    <row r="1585" spans="1:9">
      <c r="A1585" s="217"/>
      <c r="B1585" s="217"/>
      <c r="C1585" s="217"/>
      <c r="D1585" s="218"/>
      <c r="E1585" s="218"/>
      <c r="F1585" s="340"/>
      <c r="G1585" s="218"/>
      <c r="H1585" s="218"/>
      <c r="I1585" s="219"/>
    </row>
    <row r="1586" spans="1:9">
      <c r="A1586" s="217"/>
      <c r="B1586" s="217"/>
      <c r="C1586" s="217"/>
      <c r="D1586" s="218"/>
      <c r="E1586" s="218"/>
      <c r="F1586" s="340"/>
      <c r="G1586" s="218"/>
      <c r="H1586" s="218"/>
      <c r="I1586" s="219"/>
    </row>
    <row r="1587" spans="1:9">
      <c r="A1587" s="217"/>
      <c r="B1587" s="217"/>
      <c r="C1587" s="217"/>
      <c r="D1587" s="218"/>
      <c r="E1587" s="218"/>
      <c r="F1587" s="340"/>
      <c r="G1587" s="218"/>
      <c r="H1587" s="218"/>
      <c r="I1587" s="219"/>
    </row>
    <row r="1588" spans="1:9">
      <c r="A1588" s="217"/>
      <c r="B1588" s="217"/>
      <c r="C1588" s="217"/>
      <c r="D1588" s="218"/>
      <c r="E1588" s="218"/>
      <c r="F1588" s="340"/>
      <c r="G1588" s="218"/>
      <c r="H1588" s="218"/>
      <c r="I1588" s="219"/>
    </row>
    <row r="1589" spans="1:9">
      <c r="A1589" s="217"/>
      <c r="B1589" s="217"/>
      <c r="C1589" s="217"/>
      <c r="D1589" s="218"/>
      <c r="E1589" s="218"/>
      <c r="F1589" s="340"/>
      <c r="G1589" s="218"/>
      <c r="H1589" s="218"/>
      <c r="I1589" s="219"/>
    </row>
    <row r="1590" spans="1:9">
      <c r="A1590" s="217"/>
      <c r="B1590" s="217"/>
      <c r="C1590" s="217"/>
      <c r="D1590" s="218"/>
      <c r="E1590" s="218"/>
      <c r="F1590" s="340"/>
      <c r="G1590" s="218"/>
      <c r="H1590" s="218"/>
      <c r="I1590" s="219"/>
    </row>
    <row r="1591" spans="1:9">
      <c r="A1591" s="217"/>
      <c r="B1591" s="217"/>
      <c r="C1591" s="217"/>
      <c r="D1591" s="218"/>
      <c r="E1591" s="218"/>
      <c r="F1591" s="340"/>
      <c r="G1591" s="218"/>
      <c r="H1591" s="218"/>
      <c r="I1591" s="219"/>
    </row>
    <row r="1592" spans="1:9">
      <c r="A1592" s="217"/>
      <c r="B1592" s="217"/>
      <c r="C1592" s="217"/>
      <c r="D1592" s="218"/>
      <c r="E1592" s="218"/>
      <c r="F1592" s="340"/>
      <c r="G1592" s="218"/>
      <c r="H1592" s="218"/>
      <c r="I1592" s="219"/>
    </row>
    <row r="1593" spans="1:9">
      <c r="A1593" s="217"/>
      <c r="B1593" s="217"/>
      <c r="C1593" s="217"/>
      <c r="D1593" s="218"/>
      <c r="E1593" s="218"/>
      <c r="F1593" s="340"/>
      <c r="G1593" s="218"/>
      <c r="H1593" s="218"/>
      <c r="I1593" s="219"/>
    </row>
    <row r="1594" spans="1:9">
      <c r="A1594" s="217"/>
      <c r="B1594" s="217"/>
      <c r="C1594" s="217"/>
      <c r="D1594" s="218"/>
      <c r="E1594" s="218"/>
      <c r="F1594" s="340"/>
      <c r="G1594" s="218"/>
      <c r="H1594" s="218"/>
      <c r="I1594" s="219"/>
    </row>
    <row r="1595" spans="1:9">
      <c r="A1595" s="217"/>
      <c r="B1595" s="217"/>
      <c r="C1595" s="217"/>
      <c r="D1595" s="218"/>
      <c r="E1595" s="218"/>
      <c r="F1595" s="340"/>
      <c r="G1595" s="218"/>
      <c r="H1595" s="218"/>
      <c r="I1595" s="219"/>
    </row>
    <row r="1596" spans="1:9">
      <c r="A1596" s="217"/>
      <c r="B1596" s="217"/>
      <c r="C1596" s="217"/>
      <c r="D1596" s="218"/>
      <c r="E1596" s="218"/>
      <c r="F1596" s="340"/>
      <c r="G1596" s="218"/>
      <c r="H1596" s="218"/>
      <c r="I1596" s="219"/>
    </row>
    <row r="1597" spans="1:9">
      <c r="A1597" s="217"/>
      <c r="B1597" s="217"/>
      <c r="C1597" s="217"/>
      <c r="D1597" s="218"/>
      <c r="E1597" s="218"/>
      <c r="F1597" s="340"/>
      <c r="G1597" s="218"/>
      <c r="H1597" s="218"/>
      <c r="I1597" s="219"/>
    </row>
    <row r="1598" spans="1:9">
      <c r="A1598" s="217"/>
      <c r="B1598" s="217"/>
      <c r="C1598" s="217"/>
      <c r="D1598" s="218"/>
      <c r="E1598" s="218"/>
      <c r="F1598" s="340"/>
      <c r="G1598" s="218"/>
      <c r="H1598" s="218"/>
      <c r="I1598" s="219"/>
    </row>
    <row r="1599" spans="1:9">
      <c r="A1599" s="217"/>
      <c r="B1599" s="217"/>
      <c r="C1599" s="217"/>
      <c r="D1599" s="218"/>
      <c r="E1599" s="218"/>
      <c r="F1599" s="340"/>
      <c r="G1599" s="218"/>
      <c r="H1599" s="218"/>
      <c r="I1599" s="219"/>
    </row>
    <row r="1600" spans="1:9">
      <c r="A1600" s="217"/>
      <c r="B1600" s="217"/>
      <c r="C1600" s="217"/>
      <c r="D1600" s="218"/>
      <c r="E1600" s="218"/>
      <c r="F1600" s="340"/>
      <c r="G1600" s="218"/>
      <c r="H1600" s="218"/>
      <c r="I1600" s="219"/>
    </row>
    <row r="1601" spans="1:9">
      <c r="A1601" s="217"/>
      <c r="B1601" s="217"/>
      <c r="C1601" s="217"/>
      <c r="D1601" s="218"/>
      <c r="E1601" s="218"/>
      <c r="F1601" s="340"/>
      <c r="G1601" s="218"/>
      <c r="H1601" s="218"/>
      <c r="I1601" s="219"/>
    </row>
    <row r="1602" spans="1:9">
      <c r="A1602" s="217"/>
      <c r="B1602" s="217"/>
      <c r="C1602" s="217"/>
      <c r="D1602" s="218"/>
      <c r="E1602" s="218"/>
      <c r="F1602" s="340"/>
      <c r="G1602" s="218"/>
      <c r="H1602" s="218"/>
      <c r="I1602" s="219"/>
    </row>
    <row r="1603" spans="1:9">
      <c r="A1603" s="217"/>
      <c r="B1603" s="217"/>
      <c r="C1603" s="217"/>
      <c r="D1603" s="218"/>
      <c r="E1603" s="218"/>
      <c r="F1603" s="340"/>
      <c r="G1603" s="218"/>
      <c r="H1603" s="218"/>
      <c r="I1603" s="219"/>
    </row>
    <row r="1604" spans="1:9">
      <c r="A1604" s="217"/>
      <c r="B1604" s="217"/>
      <c r="C1604" s="217"/>
      <c r="D1604" s="218"/>
      <c r="E1604" s="218"/>
      <c r="F1604" s="340"/>
      <c r="G1604" s="218"/>
      <c r="H1604" s="218"/>
      <c r="I1604" s="219"/>
    </row>
    <row r="1605" spans="1:9">
      <c r="A1605" s="217"/>
      <c r="B1605" s="217"/>
      <c r="C1605" s="217"/>
      <c r="D1605" s="218"/>
      <c r="E1605" s="218"/>
      <c r="F1605" s="340"/>
      <c r="G1605" s="218"/>
      <c r="H1605" s="218"/>
      <c r="I1605" s="219"/>
    </row>
    <row r="1606" spans="1:9">
      <c r="A1606" s="217"/>
      <c r="B1606" s="217"/>
      <c r="C1606" s="217"/>
      <c r="D1606" s="218"/>
      <c r="E1606" s="218"/>
      <c r="F1606" s="340"/>
      <c r="G1606" s="218"/>
      <c r="H1606" s="218"/>
      <c r="I1606" s="219"/>
    </row>
    <row r="1607" spans="1:9">
      <c r="A1607" s="217"/>
      <c r="B1607" s="217"/>
      <c r="C1607" s="217"/>
      <c r="D1607" s="218"/>
      <c r="E1607" s="218"/>
      <c r="F1607" s="340"/>
      <c r="G1607" s="218"/>
      <c r="H1607" s="218"/>
      <c r="I1607" s="219"/>
    </row>
    <row r="1608" spans="1:9">
      <c r="A1608" s="217"/>
      <c r="B1608" s="217"/>
      <c r="C1608" s="217"/>
      <c r="D1608" s="218"/>
      <c r="E1608" s="218"/>
      <c r="F1608" s="340"/>
      <c r="G1608" s="218"/>
      <c r="H1608" s="218"/>
      <c r="I1608" s="219"/>
    </row>
    <row r="1609" spans="1:9">
      <c r="A1609" s="217"/>
      <c r="B1609" s="217"/>
      <c r="C1609" s="217"/>
      <c r="D1609" s="218"/>
      <c r="E1609" s="218"/>
      <c r="F1609" s="340"/>
      <c r="G1609" s="218"/>
      <c r="H1609" s="218"/>
      <c r="I1609" s="219"/>
    </row>
    <row r="1610" spans="1:9">
      <c r="A1610" s="217"/>
      <c r="B1610" s="217"/>
      <c r="C1610" s="217"/>
      <c r="D1610" s="218"/>
      <c r="E1610" s="218"/>
      <c r="F1610" s="340"/>
      <c r="G1610" s="218"/>
      <c r="H1610" s="218"/>
      <c r="I1610" s="219"/>
    </row>
    <row r="1611" spans="1:9">
      <c r="A1611" s="217"/>
      <c r="B1611" s="217"/>
      <c r="C1611" s="217"/>
      <c r="D1611" s="218"/>
      <c r="E1611" s="218"/>
      <c r="F1611" s="340"/>
      <c r="G1611" s="218"/>
      <c r="H1611" s="218"/>
      <c r="I1611" s="219"/>
    </row>
    <row r="1612" spans="1:9">
      <c r="A1612" s="217"/>
      <c r="B1612" s="217"/>
      <c r="C1612" s="217"/>
      <c r="D1612" s="218"/>
      <c r="E1612" s="218"/>
      <c r="F1612" s="340"/>
      <c r="G1612" s="218"/>
      <c r="H1612" s="218"/>
      <c r="I1612" s="219"/>
    </row>
    <row r="1613" spans="1:9">
      <c r="A1613" s="217"/>
      <c r="B1613" s="217"/>
      <c r="C1613" s="217"/>
      <c r="D1613" s="218"/>
      <c r="E1613" s="218"/>
      <c r="F1613" s="340"/>
      <c r="G1613" s="218"/>
      <c r="H1613" s="218"/>
      <c r="I1613" s="219"/>
    </row>
    <row r="1614" spans="1:9">
      <c r="A1614" s="217"/>
      <c r="B1614" s="217"/>
      <c r="C1614" s="217"/>
      <c r="D1614" s="218"/>
      <c r="E1614" s="218"/>
      <c r="F1614" s="340"/>
      <c r="G1614" s="218"/>
      <c r="H1614" s="218"/>
      <c r="I1614" s="219"/>
    </row>
    <row r="1615" spans="1:9">
      <c r="A1615" s="217"/>
      <c r="B1615" s="217"/>
      <c r="C1615" s="217"/>
      <c r="D1615" s="218"/>
      <c r="E1615" s="218"/>
      <c r="F1615" s="340"/>
      <c r="G1615" s="218"/>
      <c r="H1615" s="218"/>
      <c r="I1615" s="219"/>
    </row>
    <row r="1616" spans="1:9">
      <c r="A1616" s="217"/>
      <c r="B1616" s="217"/>
      <c r="C1616" s="217"/>
      <c r="D1616" s="218"/>
      <c r="E1616" s="218"/>
      <c r="F1616" s="340"/>
      <c r="G1616" s="218"/>
      <c r="H1616" s="218"/>
      <c r="I1616" s="219"/>
    </row>
    <row r="1617" spans="1:9">
      <c r="A1617" s="217"/>
      <c r="B1617" s="217"/>
      <c r="C1617" s="217"/>
      <c r="D1617" s="218"/>
      <c r="E1617" s="218"/>
      <c r="F1617" s="340"/>
      <c r="G1617" s="218"/>
      <c r="H1617" s="218"/>
      <c r="I1617" s="219"/>
    </row>
    <row r="1618" spans="1:9">
      <c r="A1618" s="217"/>
      <c r="B1618" s="217"/>
      <c r="C1618" s="217"/>
      <c r="D1618" s="218"/>
      <c r="E1618" s="218"/>
      <c r="F1618" s="340"/>
      <c r="G1618" s="218"/>
      <c r="H1618" s="218"/>
      <c r="I1618" s="219"/>
    </row>
    <row r="1619" spans="1:9">
      <c r="A1619" s="217"/>
      <c r="B1619" s="217"/>
      <c r="C1619" s="217"/>
      <c r="D1619" s="218"/>
      <c r="E1619" s="218"/>
      <c r="F1619" s="340"/>
      <c r="G1619" s="218"/>
      <c r="H1619" s="218"/>
      <c r="I1619" s="219"/>
    </row>
    <row r="1620" spans="1:9">
      <c r="A1620" s="217"/>
      <c r="B1620" s="217"/>
      <c r="C1620" s="217"/>
      <c r="D1620" s="218"/>
      <c r="E1620" s="218"/>
      <c r="F1620" s="340"/>
      <c r="G1620" s="218"/>
      <c r="H1620" s="218"/>
      <c r="I1620" s="219"/>
    </row>
    <row r="1621" spans="1:9">
      <c r="A1621" s="217"/>
      <c r="B1621" s="217"/>
      <c r="C1621" s="217"/>
      <c r="D1621" s="218"/>
      <c r="E1621" s="218"/>
      <c r="F1621" s="340"/>
      <c r="G1621" s="218"/>
      <c r="H1621" s="218"/>
      <c r="I1621" s="219"/>
    </row>
    <row r="1622" spans="1:9">
      <c r="A1622" s="217"/>
      <c r="B1622" s="217"/>
      <c r="C1622" s="217"/>
      <c r="D1622" s="218"/>
      <c r="E1622" s="218"/>
      <c r="F1622" s="340"/>
      <c r="G1622" s="218"/>
      <c r="H1622" s="218"/>
      <c r="I1622" s="219"/>
    </row>
    <row r="1623" spans="1:9">
      <c r="A1623" s="217"/>
      <c r="B1623" s="217"/>
      <c r="C1623" s="217"/>
      <c r="D1623" s="218"/>
      <c r="E1623" s="218"/>
      <c r="F1623" s="340"/>
      <c r="G1623" s="218"/>
      <c r="H1623" s="218"/>
      <c r="I1623" s="219"/>
    </row>
    <row r="1624" spans="1:9">
      <c r="A1624" s="217"/>
      <c r="B1624" s="217"/>
      <c r="C1624" s="217"/>
      <c r="D1624" s="218"/>
      <c r="E1624" s="218"/>
      <c r="F1624" s="340"/>
      <c r="G1624" s="218"/>
      <c r="H1624" s="218"/>
      <c r="I1624" s="219"/>
    </row>
    <row r="1625" spans="1:9">
      <c r="A1625" s="217"/>
      <c r="B1625" s="217"/>
      <c r="C1625" s="217"/>
      <c r="D1625" s="218"/>
      <c r="E1625" s="218"/>
      <c r="F1625" s="340"/>
      <c r="G1625" s="218"/>
      <c r="H1625" s="218"/>
      <c r="I1625" s="219"/>
    </row>
    <row r="1626" spans="1:9">
      <c r="A1626" s="217"/>
      <c r="B1626" s="217"/>
      <c r="C1626" s="217"/>
      <c r="D1626" s="218"/>
      <c r="E1626" s="218"/>
      <c r="F1626" s="340"/>
      <c r="G1626" s="218"/>
      <c r="H1626" s="218"/>
      <c r="I1626" s="219"/>
    </row>
    <row r="1627" spans="1:9">
      <c r="A1627" s="217"/>
      <c r="B1627" s="217"/>
      <c r="C1627" s="217"/>
      <c r="D1627" s="218"/>
      <c r="E1627" s="218"/>
      <c r="F1627" s="340"/>
      <c r="G1627" s="218"/>
      <c r="H1627" s="218"/>
      <c r="I1627" s="219"/>
    </row>
    <row r="1628" spans="1:9">
      <c r="A1628" s="217"/>
      <c r="B1628" s="217"/>
      <c r="C1628" s="217"/>
      <c r="D1628" s="218"/>
      <c r="E1628" s="218"/>
      <c r="F1628" s="340"/>
      <c r="G1628" s="218"/>
      <c r="H1628" s="218"/>
      <c r="I1628" s="219"/>
    </row>
    <row r="1629" spans="1:9">
      <c r="A1629" s="217"/>
      <c r="B1629" s="217"/>
      <c r="C1629" s="217"/>
      <c r="D1629" s="218"/>
      <c r="E1629" s="218"/>
      <c r="F1629" s="340"/>
      <c r="G1629" s="218"/>
      <c r="H1629" s="218"/>
      <c r="I1629" s="219"/>
    </row>
    <row r="1630" spans="1:9">
      <c r="A1630" s="217"/>
      <c r="B1630" s="217"/>
      <c r="C1630" s="217"/>
      <c r="D1630" s="218"/>
      <c r="E1630" s="218"/>
      <c r="F1630" s="340"/>
      <c r="G1630" s="218"/>
      <c r="H1630" s="218"/>
      <c r="I1630" s="219"/>
    </row>
    <row r="1631" spans="1:9">
      <c r="A1631" s="217"/>
      <c r="B1631" s="217"/>
      <c r="C1631" s="217"/>
      <c r="D1631" s="218"/>
      <c r="E1631" s="218"/>
      <c r="F1631" s="340"/>
      <c r="G1631" s="218"/>
      <c r="H1631" s="218"/>
      <c r="I1631" s="219"/>
    </row>
    <row r="1632" spans="1:9">
      <c r="A1632" s="217"/>
      <c r="B1632" s="217"/>
      <c r="C1632" s="217"/>
      <c r="D1632" s="218"/>
      <c r="E1632" s="218"/>
      <c r="F1632" s="340"/>
      <c r="G1632" s="218"/>
      <c r="H1632" s="218"/>
      <c r="I1632" s="219"/>
    </row>
    <row r="1633" spans="1:9">
      <c r="A1633" s="217"/>
      <c r="B1633" s="217"/>
      <c r="C1633" s="217"/>
      <c r="D1633" s="218"/>
      <c r="E1633" s="218"/>
      <c r="F1633" s="340"/>
      <c r="G1633" s="218"/>
      <c r="H1633" s="218"/>
      <c r="I1633" s="219"/>
    </row>
    <row r="1634" spans="1:9">
      <c r="A1634" s="217"/>
      <c r="B1634" s="217"/>
      <c r="C1634" s="217"/>
      <c r="D1634" s="218"/>
      <c r="E1634" s="218"/>
      <c r="F1634" s="340"/>
      <c r="G1634" s="218"/>
      <c r="H1634" s="218"/>
      <c r="I1634" s="219"/>
    </row>
    <row r="1635" spans="1:9">
      <c r="A1635" s="217"/>
      <c r="B1635" s="217"/>
      <c r="C1635" s="217"/>
      <c r="D1635" s="218"/>
      <c r="E1635" s="218"/>
      <c r="F1635" s="340"/>
      <c r="G1635" s="218"/>
      <c r="H1635" s="218"/>
      <c r="I1635" s="219"/>
    </row>
    <row r="1636" spans="1:9">
      <c r="A1636" s="217"/>
      <c r="B1636" s="217"/>
      <c r="C1636" s="217"/>
      <c r="D1636" s="218"/>
      <c r="E1636" s="218"/>
      <c r="F1636" s="340"/>
      <c r="G1636" s="218"/>
      <c r="H1636" s="218"/>
      <c r="I1636" s="219"/>
    </row>
    <row r="1637" spans="1:9">
      <c r="A1637" s="217"/>
      <c r="B1637" s="217"/>
      <c r="C1637" s="217"/>
      <c r="D1637" s="218"/>
      <c r="E1637" s="218"/>
      <c r="F1637" s="340"/>
      <c r="G1637" s="218"/>
      <c r="H1637" s="218"/>
      <c r="I1637" s="219"/>
    </row>
    <row r="1638" spans="1:9">
      <c r="A1638" s="217"/>
      <c r="B1638" s="217"/>
      <c r="C1638" s="217"/>
      <c r="D1638" s="218"/>
      <c r="E1638" s="218"/>
      <c r="F1638" s="340"/>
      <c r="G1638" s="218"/>
      <c r="H1638" s="218"/>
      <c r="I1638" s="219"/>
    </row>
    <row r="1639" spans="1:9">
      <c r="A1639" s="217"/>
      <c r="B1639" s="217"/>
      <c r="C1639" s="217"/>
      <c r="D1639" s="218"/>
      <c r="E1639" s="218"/>
      <c r="F1639" s="340"/>
      <c r="G1639" s="218"/>
      <c r="H1639" s="218"/>
      <c r="I1639" s="219"/>
    </row>
    <row r="1640" spans="1:9">
      <c r="A1640" s="217"/>
      <c r="B1640" s="217"/>
      <c r="C1640" s="217"/>
      <c r="D1640" s="218"/>
      <c r="E1640" s="218"/>
      <c r="F1640" s="340"/>
      <c r="G1640" s="218"/>
      <c r="H1640" s="218"/>
      <c r="I1640" s="219"/>
    </row>
    <row r="1641" spans="1:9">
      <c r="A1641" s="217"/>
      <c r="B1641" s="217"/>
      <c r="C1641" s="217"/>
      <c r="D1641" s="218"/>
      <c r="E1641" s="218"/>
      <c r="F1641" s="340"/>
      <c r="G1641" s="218"/>
      <c r="H1641" s="218"/>
      <c r="I1641" s="219"/>
    </row>
    <row r="1642" spans="1:9">
      <c r="A1642" s="217"/>
      <c r="B1642" s="217"/>
      <c r="C1642" s="217"/>
      <c r="D1642" s="218"/>
      <c r="E1642" s="218"/>
      <c r="F1642" s="340"/>
      <c r="G1642" s="218"/>
      <c r="H1642" s="218"/>
      <c r="I1642" s="219"/>
    </row>
    <row r="1643" spans="1:9">
      <c r="A1643" s="217"/>
      <c r="B1643" s="217"/>
      <c r="C1643" s="217"/>
      <c r="D1643" s="218"/>
      <c r="E1643" s="218"/>
      <c r="F1643" s="340"/>
      <c r="G1643" s="218"/>
      <c r="H1643" s="218"/>
      <c r="I1643" s="219"/>
    </row>
    <row r="1644" spans="1:9">
      <c r="A1644" s="217"/>
      <c r="B1644" s="217"/>
      <c r="C1644" s="217"/>
      <c r="D1644" s="218"/>
      <c r="E1644" s="218"/>
      <c r="F1644" s="340"/>
      <c r="G1644" s="218"/>
      <c r="H1644" s="218"/>
      <c r="I1644" s="219"/>
    </row>
    <row r="1645" spans="1:9">
      <c r="A1645" s="217"/>
      <c r="B1645" s="217"/>
      <c r="C1645" s="217"/>
      <c r="D1645" s="218"/>
      <c r="E1645" s="218"/>
      <c r="F1645" s="340"/>
      <c r="G1645" s="218"/>
      <c r="H1645" s="218"/>
      <c r="I1645" s="219"/>
    </row>
    <row r="1646" spans="1:9">
      <c r="A1646" s="217"/>
      <c r="B1646" s="217"/>
      <c r="C1646" s="217"/>
      <c r="D1646" s="218"/>
      <c r="E1646" s="218"/>
      <c r="F1646" s="340"/>
      <c r="G1646" s="218"/>
      <c r="H1646" s="218"/>
      <c r="I1646" s="219"/>
    </row>
    <row r="1647" spans="1:9">
      <c r="A1647" s="217"/>
      <c r="B1647" s="217"/>
      <c r="C1647" s="217"/>
      <c r="D1647" s="218"/>
      <c r="E1647" s="218"/>
      <c r="F1647" s="340"/>
      <c r="G1647" s="218"/>
      <c r="H1647" s="218"/>
      <c r="I1647" s="219"/>
    </row>
    <row r="1648" spans="1:9">
      <c r="A1648" s="217"/>
      <c r="B1648" s="217"/>
      <c r="C1648" s="217"/>
      <c r="D1648" s="218"/>
      <c r="E1648" s="218"/>
      <c r="F1648" s="340"/>
      <c r="G1648" s="218"/>
      <c r="H1648" s="218"/>
      <c r="I1648" s="219"/>
    </row>
    <row r="1649" spans="1:9">
      <c r="A1649" s="217"/>
      <c r="B1649" s="217"/>
      <c r="C1649" s="217"/>
      <c r="D1649" s="218"/>
      <c r="E1649" s="218"/>
      <c r="F1649" s="340"/>
      <c r="G1649" s="218"/>
      <c r="H1649" s="218"/>
      <c r="I1649" s="219"/>
    </row>
    <row r="1650" spans="1:9">
      <c r="A1650" s="217"/>
      <c r="B1650" s="217"/>
      <c r="C1650" s="217"/>
      <c r="D1650" s="218"/>
      <c r="E1650" s="218"/>
      <c r="F1650" s="340"/>
      <c r="G1650" s="218"/>
      <c r="H1650" s="218"/>
      <c r="I1650" s="219"/>
    </row>
    <row r="1651" spans="1:9">
      <c r="A1651" s="217"/>
      <c r="B1651" s="217"/>
      <c r="C1651" s="217"/>
      <c r="D1651" s="218"/>
      <c r="E1651" s="218"/>
      <c r="F1651" s="340"/>
      <c r="G1651" s="218"/>
      <c r="H1651" s="218"/>
      <c r="I1651" s="219"/>
    </row>
    <row r="1652" spans="1:9">
      <c r="A1652" s="217"/>
      <c r="B1652" s="217"/>
      <c r="C1652" s="217"/>
      <c r="D1652" s="218"/>
      <c r="E1652" s="218"/>
      <c r="F1652" s="340"/>
      <c r="G1652" s="218"/>
      <c r="H1652" s="218"/>
      <c r="I1652" s="219"/>
    </row>
    <row r="1653" spans="1:9">
      <c r="A1653" s="217"/>
      <c r="B1653" s="217"/>
      <c r="C1653" s="217"/>
      <c r="D1653" s="218"/>
      <c r="E1653" s="218"/>
      <c r="F1653" s="340"/>
      <c r="G1653" s="218"/>
      <c r="H1653" s="218"/>
      <c r="I1653" s="219"/>
    </row>
    <row r="1654" spans="1:9">
      <c r="A1654" s="217"/>
      <c r="B1654" s="217"/>
      <c r="C1654" s="217"/>
      <c r="D1654" s="218"/>
      <c r="E1654" s="218"/>
      <c r="F1654" s="340"/>
      <c r="G1654" s="218"/>
      <c r="H1654" s="218"/>
      <c r="I1654" s="219"/>
    </row>
    <row r="1655" spans="1:9">
      <c r="A1655" s="217"/>
      <c r="B1655" s="217"/>
      <c r="C1655" s="217"/>
      <c r="D1655" s="218"/>
      <c r="E1655" s="218"/>
      <c r="F1655" s="340"/>
      <c r="G1655" s="218"/>
      <c r="H1655" s="218"/>
      <c r="I1655" s="219"/>
    </row>
    <row r="1656" spans="1:9">
      <c r="A1656" s="217"/>
      <c r="B1656" s="217"/>
      <c r="C1656" s="217"/>
      <c r="D1656" s="218"/>
      <c r="E1656" s="218"/>
      <c r="F1656" s="340"/>
      <c r="G1656" s="218"/>
      <c r="H1656" s="218"/>
      <c r="I1656" s="219"/>
    </row>
    <row r="1657" spans="1:9">
      <c r="A1657" s="217"/>
      <c r="B1657" s="217"/>
      <c r="C1657" s="217"/>
      <c r="D1657" s="218"/>
      <c r="E1657" s="218"/>
      <c r="F1657" s="340"/>
      <c r="G1657" s="218"/>
      <c r="H1657" s="218"/>
      <c r="I1657" s="219"/>
    </row>
    <row r="1658" spans="1:9">
      <c r="A1658" s="217"/>
      <c r="B1658" s="217"/>
      <c r="C1658" s="217"/>
      <c r="D1658" s="218"/>
      <c r="E1658" s="218"/>
      <c r="F1658" s="340"/>
      <c r="G1658" s="218"/>
      <c r="H1658" s="218"/>
      <c r="I1658" s="219"/>
    </row>
    <row r="1659" spans="1:9">
      <c r="A1659" s="217"/>
      <c r="B1659" s="217"/>
      <c r="C1659" s="217"/>
      <c r="D1659" s="218"/>
      <c r="E1659" s="218"/>
      <c r="F1659" s="340"/>
      <c r="G1659" s="218"/>
      <c r="H1659" s="218"/>
      <c r="I1659" s="219"/>
    </row>
    <row r="1660" spans="1:9">
      <c r="A1660" s="217"/>
      <c r="B1660" s="217"/>
      <c r="C1660" s="217"/>
      <c r="D1660" s="218"/>
      <c r="E1660" s="218"/>
      <c r="F1660" s="340"/>
      <c r="G1660" s="218"/>
      <c r="H1660" s="218"/>
      <c r="I1660" s="219"/>
    </row>
    <row r="1661" spans="1:9">
      <c r="A1661" s="217"/>
      <c r="B1661" s="217"/>
      <c r="C1661" s="217"/>
      <c r="D1661" s="218"/>
      <c r="E1661" s="218"/>
      <c r="F1661" s="340"/>
      <c r="G1661" s="218"/>
      <c r="H1661" s="218"/>
      <c r="I1661" s="219"/>
    </row>
    <row r="1662" spans="1:9">
      <c r="A1662" s="217"/>
      <c r="B1662" s="217"/>
      <c r="C1662" s="217"/>
      <c r="D1662" s="218"/>
      <c r="E1662" s="218"/>
      <c r="F1662" s="340"/>
      <c r="G1662" s="218"/>
      <c r="H1662" s="218"/>
      <c r="I1662" s="219"/>
    </row>
    <row r="1663" spans="1:9">
      <c r="A1663" s="217"/>
      <c r="B1663" s="217"/>
      <c r="C1663" s="217"/>
      <c r="D1663" s="218"/>
      <c r="E1663" s="218"/>
      <c r="F1663" s="340"/>
      <c r="G1663" s="218"/>
      <c r="H1663" s="218"/>
      <c r="I1663" s="219"/>
    </row>
    <row r="1664" spans="1:9">
      <c r="A1664" s="217"/>
      <c r="B1664" s="217"/>
      <c r="C1664" s="217"/>
      <c r="D1664" s="218"/>
      <c r="E1664" s="218"/>
      <c r="F1664" s="340"/>
      <c r="G1664" s="218"/>
      <c r="H1664" s="218"/>
      <c r="I1664" s="219"/>
    </row>
    <row r="1665" spans="1:9">
      <c r="A1665" s="217"/>
      <c r="B1665" s="217"/>
      <c r="C1665" s="217"/>
      <c r="D1665" s="218"/>
      <c r="E1665" s="218"/>
      <c r="F1665" s="340"/>
      <c r="G1665" s="218"/>
      <c r="H1665" s="218"/>
      <c r="I1665" s="219"/>
    </row>
    <row r="1666" spans="1:9">
      <c r="A1666" s="217"/>
      <c r="B1666" s="217"/>
      <c r="C1666" s="217"/>
      <c r="D1666" s="218"/>
      <c r="E1666" s="218"/>
      <c r="F1666" s="340"/>
      <c r="G1666" s="218"/>
      <c r="H1666" s="218"/>
      <c r="I1666" s="219"/>
    </row>
    <row r="1667" spans="1:9">
      <c r="A1667" s="217"/>
      <c r="B1667" s="217"/>
      <c r="C1667" s="217"/>
      <c r="D1667" s="218"/>
      <c r="E1667" s="218"/>
      <c r="F1667" s="340"/>
      <c r="G1667" s="218"/>
      <c r="H1667" s="218"/>
      <c r="I1667" s="219"/>
    </row>
    <row r="1668" spans="1:9">
      <c r="A1668" s="217"/>
      <c r="B1668" s="217"/>
      <c r="C1668" s="217"/>
      <c r="D1668" s="218"/>
      <c r="E1668" s="218"/>
      <c r="F1668" s="340"/>
      <c r="G1668" s="218"/>
      <c r="H1668" s="218"/>
      <c r="I1668" s="219"/>
    </row>
    <row r="1669" spans="1:9">
      <c r="A1669" s="217"/>
      <c r="B1669" s="217"/>
      <c r="C1669" s="217"/>
      <c r="D1669" s="218"/>
      <c r="E1669" s="218"/>
      <c r="F1669" s="340"/>
      <c r="G1669" s="218"/>
      <c r="H1669" s="218"/>
      <c r="I1669" s="219"/>
    </row>
    <row r="1670" spans="1:9">
      <c r="A1670" s="217"/>
      <c r="B1670" s="217"/>
      <c r="C1670" s="217"/>
      <c r="D1670" s="218"/>
      <c r="E1670" s="218"/>
      <c r="F1670" s="340"/>
      <c r="G1670" s="218"/>
      <c r="H1670" s="218"/>
      <c r="I1670" s="219"/>
    </row>
    <row r="1671" spans="1:9">
      <c r="A1671" s="217"/>
      <c r="B1671" s="217"/>
      <c r="C1671" s="217"/>
      <c r="D1671" s="218"/>
      <c r="E1671" s="218"/>
      <c r="F1671" s="340"/>
      <c r="G1671" s="218"/>
      <c r="H1671" s="218"/>
      <c r="I1671" s="219"/>
    </row>
    <row r="1672" spans="1:9">
      <c r="A1672" s="217"/>
      <c r="B1672" s="217"/>
      <c r="C1672" s="217"/>
      <c r="D1672" s="218"/>
      <c r="E1672" s="218"/>
      <c r="F1672" s="340"/>
      <c r="G1672" s="218"/>
      <c r="H1672" s="218"/>
      <c r="I1672" s="219"/>
    </row>
    <row r="1673" spans="1:9">
      <c r="A1673" s="217"/>
      <c r="B1673" s="217"/>
      <c r="C1673" s="217"/>
      <c r="D1673" s="218"/>
      <c r="E1673" s="218"/>
      <c r="F1673" s="340"/>
      <c r="G1673" s="218"/>
      <c r="H1673" s="218"/>
      <c r="I1673" s="219"/>
    </row>
    <row r="1674" spans="1:9">
      <c r="A1674" s="217"/>
      <c r="B1674" s="217"/>
      <c r="C1674" s="217"/>
      <c r="D1674" s="218"/>
      <c r="E1674" s="218"/>
      <c r="F1674" s="340"/>
      <c r="G1674" s="218"/>
      <c r="H1674" s="218"/>
      <c r="I1674" s="219"/>
    </row>
    <row r="1675" spans="1:9">
      <c r="A1675" s="217"/>
      <c r="B1675" s="217"/>
      <c r="C1675" s="217"/>
      <c r="D1675" s="218"/>
      <c r="E1675" s="218"/>
      <c r="F1675" s="340"/>
      <c r="G1675" s="218"/>
      <c r="H1675" s="218"/>
      <c r="I1675" s="219"/>
    </row>
    <row r="1676" spans="1:9">
      <c r="A1676" s="217"/>
      <c r="B1676" s="217"/>
      <c r="C1676" s="217"/>
      <c r="D1676" s="218"/>
      <c r="E1676" s="218"/>
      <c r="F1676" s="340"/>
      <c r="G1676" s="218"/>
      <c r="H1676" s="218"/>
      <c r="I1676" s="219"/>
    </row>
    <row r="1677" spans="1:9">
      <c r="A1677" s="217"/>
      <c r="B1677" s="217"/>
      <c r="C1677" s="217"/>
      <c r="D1677" s="218"/>
      <c r="E1677" s="218"/>
      <c r="F1677" s="340"/>
      <c r="G1677" s="218"/>
      <c r="H1677" s="218"/>
      <c r="I1677" s="219"/>
    </row>
    <row r="1678" spans="1:9">
      <c r="A1678" s="217"/>
      <c r="B1678" s="217"/>
      <c r="C1678" s="217"/>
      <c r="D1678" s="218"/>
      <c r="E1678" s="218"/>
      <c r="F1678" s="340"/>
      <c r="G1678" s="218"/>
      <c r="H1678" s="218"/>
      <c r="I1678" s="219"/>
    </row>
    <row r="1679" spans="1:9">
      <c r="A1679" s="217"/>
      <c r="B1679" s="217"/>
      <c r="C1679" s="217"/>
      <c r="D1679" s="218"/>
      <c r="E1679" s="218"/>
      <c r="F1679" s="340"/>
      <c r="G1679" s="218"/>
      <c r="H1679" s="218"/>
      <c r="I1679" s="219"/>
    </row>
    <row r="1680" spans="1:9">
      <c r="A1680" s="217"/>
      <c r="B1680" s="217"/>
      <c r="C1680" s="217"/>
      <c r="D1680" s="218"/>
      <c r="E1680" s="218"/>
      <c r="F1680" s="340"/>
      <c r="G1680" s="218"/>
      <c r="H1680" s="218"/>
      <c r="I1680" s="219"/>
    </row>
    <row r="1681" spans="1:9">
      <c r="A1681" s="217"/>
      <c r="B1681" s="217"/>
      <c r="C1681" s="217"/>
      <c r="D1681" s="218"/>
      <c r="E1681" s="218"/>
      <c r="F1681" s="340"/>
      <c r="G1681" s="218"/>
      <c r="H1681" s="218"/>
      <c r="I1681" s="219"/>
    </row>
    <row r="1682" spans="1:9">
      <c r="A1682" s="217"/>
      <c r="B1682" s="217"/>
      <c r="C1682" s="217"/>
      <c r="D1682" s="218"/>
      <c r="E1682" s="218"/>
      <c r="F1682" s="340"/>
      <c r="G1682" s="218"/>
      <c r="H1682" s="218"/>
      <c r="I1682" s="219"/>
    </row>
    <row r="1683" spans="1:9">
      <c r="A1683" s="217"/>
      <c r="B1683" s="217"/>
      <c r="C1683" s="217"/>
      <c r="D1683" s="218"/>
      <c r="E1683" s="218"/>
      <c r="F1683" s="340"/>
      <c r="G1683" s="218"/>
      <c r="H1683" s="218"/>
      <c r="I1683" s="219"/>
    </row>
    <row r="1684" spans="1:9">
      <c r="A1684" s="217"/>
      <c r="B1684" s="217"/>
      <c r="C1684" s="217"/>
      <c r="D1684" s="218"/>
      <c r="E1684" s="218"/>
      <c r="F1684" s="340"/>
      <c r="G1684" s="218"/>
      <c r="H1684" s="218"/>
      <c r="I1684" s="219"/>
    </row>
    <row r="1685" spans="1:9">
      <c r="A1685" s="217"/>
      <c r="B1685" s="217"/>
      <c r="C1685" s="217"/>
      <c r="D1685" s="218"/>
      <c r="E1685" s="218"/>
      <c r="F1685" s="340"/>
      <c r="G1685" s="218"/>
      <c r="H1685" s="218"/>
      <c r="I1685" s="219"/>
    </row>
    <row r="1686" spans="1:9">
      <c r="A1686" s="217"/>
      <c r="B1686" s="217"/>
      <c r="C1686" s="217"/>
      <c r="D1686" s="218"/>
      <c r="E1686" s="218"/>
      <c r="F1686" s="340"/>
      <c r="G1686" s="218"/>
      <c r="H1686" s="218"/>
      <c r="I1686" s="219"/>
    </row>
    <row r="1687" spans="1:9">
      <c r="A1687" s="217"/>
      <c r="B1687" s="217"/>
      <c r="C1687" s="217"/>
      <c r="D1687" s="218"/>
      <c r="E1687" s="218"/>
      <c r="F1687" s="340"/>
      <c r="G1687" s="218"/>
      <c r="H1687" s="218"/>
      <c r="I1687" s="219"/>
    </row>
    <row r="1688" spans="1:9">
      <c r="A1688" s="217"/>
      <c r="B1688" s="217"/>
      <c r="C1688" s="217"/>
      <c r="D1688" s="218"/>
      <c r="E1688" s="218"/>
      <c r="F1688" s="340"/>
      <c r="G1688" s="218"/>
      <c r="H1688" s="218"/>
      <c r="I1688" s="219"/>
    </row>
    <row r="1689" spans="1:9">
      <c r="A1689" s="217"/>
      <c r="B1689" s="217"/>
      <c r="C1689" s="217"/>
      <c r="D1689" s="218"/>
      <c r="E1689" s="218"/>
      <c r="F1689" s="340"/>
      <c r="G1689" s="218"/>
      <c r="H1689" s="218"/>
      <c r="I1689" s="219"/>
    </row>
    <row r="1690" spans="1:9">
      <c r="A1690" s="217"/>
      <c r="B1690" s="217"/>
      <c r="C1690" s="217"/>
      <c r="D1690" s="218"/>
      <c r="E1690" s="218"/>
      <c r="F1690" s="340"/>
      <c r="G1690" s="218"/>
      <c r="H1690" s="218"/>
      <c r="I1690" s="219"/>
    </row>
    <row r="1691" spans="1:9">
      <c r="A1691" s="217"/>
      <c r="B1691" s="217"/>
      <c r="C1691" s="217"/>
      <c r="D1691" s="218"/>
      <c r="E1691" s="218"/>
      <c r="F1691" s="340"/>
      <c r="G1691" s="218"/>
      <c r="H1691" s="218"/>
      <c r="I1691" s="219"/>
    </row>
    <row r="1692" spans="1:9">
      <c r="A1692" s="217"/>
      <c r="B1692" s="217"/>
      <c r="C1692" s="217"/>
      <c r="D1692" s="218"/>
      <c r="E1692" s="218"/>
      <c r="F1692" s="340"/>
      <c r="G1692" s="218"/>
      <c r="H1692" s="218"/>
      <c r="I1692" s="219"/>
    </row>
    <row r="1693" spans="1:9">
      <c r="A1693" s="217"/>
      <c r="B1693" s="217"/>
      <c r="C1693" s="217"/>
      <c r="D1693" s="218"/>
      <c r="E1693" s="218"/>
      <c r="F1693" s="340"/>
      <c r="G1693" s="218"/>
      <c r="H1693" s="218"/>
      <c r="I1693" s="219"/>
    </row>
    <row r="1694" spans="1:9">
      <c r="A1694" s="217"/>
      <c r="B1694" s="217"/>
      <c r="C1694" s="217"/>
      <c r="D1694" s="218"/>
      <c r="E1694" s="218"/>
      <c r="F1694" s="340"/>
      <c r="G1694" s="218"/>
      <c r="H1694" s="218"/>
      <c r="I1694" s="219"/>
    </row>
    <row r="1695" spans="1:9">
      <c r="A1695" s="217"/>
      <c r="B1695" s="217"/>
      <c r="C1695" s="217"/>
      <c r="D1695" s="218"/>
      <c r="E1695" s="218"/>
      <c r="F1695" s="340"/>
      <c r="G1695" s="218"/>
      <c r="H1695" s="218"/>
      <c r="I1695" s="219"/>
    </row>
    <row r="1696" spans="1:9">
      <c r="A1696" s="217"/>
      <c r="B1696" s="217"/>
      <c r="C1696" s="217"/>
      <c r="D1696" s="218"/>
      <c r="E1696" s="218"/>
      <c r="F1696" s="340"/>
      <c r="G1696" s="218"/>
      <c r="H1696" s="218"/>
      <c r="I1696" s="219"/>
    </row>
    <row r="1697" spans="1:9">
      <c r="A1697" s="217"/>
      <c r="B1697" s="217"/>
      <c r="C1697" s="217"/>
      <c r="D1697" s="218"/>
      <c r="E1697" s="218"/>
      <c r="F1697" s="340"/>
      <c r="G1697" s="218"/>
      <c r="H1697" s="218"/>
      <c r="I1697" s="219"/>
    </row>
    <row r="1698" spans="1:9">
      <c r="A1698" s="217"/>
      <c r="B1698" s="217"/>
      <c r="C1698" s="217"/>
      <c r="D1698" s="218"/>
      <c r="E1698" s="218"/>
      <c r="F1698" s="340"/>
      <c r="G1698" s="218"/>
      <c r="H1698" s="218"/>
      <c r="I1698" s="219"/>
    </row>
    <row r="1699" spans="1:9">
      <c r="A1699" s="217"/>
      <c r="B1699" s="217"/>
      <c r="C1699" s="217"/>
      <c r="D1699" s="218"/>
      <c r="E1699" s="218"/>
      <c r="F1699" s="340"/>
      <c r="G1699" s="218"/>
      <c r="H1699" s="218"/>
      <c r="I1699" s="219"/>
    </row>
    <row r="1700" spans="1:9">
      <c r="A1700" s="217"/>
      <c r="B1700" s="217"/>
      <c r="C1700" s="217"/>
      <c r="D1700" s="218"/>
      <c r="E1700" s="218"/>
      <c r="F1700" s="340"/>
      <c r="G1700" s="218"/>
      <c r="H1700" s="218"/>
      <c r="I1700" s="219"/>
    </row>
    <row r="1701" spans="1:9">
      <c r="A1701" s="217"/>
      <c r="B1701" s="217"/>
      <c r="C1701" s="217"/>
      <c r="D1701" s="218"/>
      <c r="E1701" s="218"/>
      <c r="F1701" s="340"/>
      <c r="G1701" s="218"/>
      <c r="H1701" s="218"/>
      <c r="I1701" s="219"/>
    </row>
    <row r="1702" spans="1:9">
      <c r="A1702" s="217"/>
      <c r="B1702" s="217"/>
      <c r="C1702" s="217"/>
      <c r="D1702" s="218"/>
      <c r="E1702" s="218"/>
      <c r="F1702" s="340"/>
      <c r="G1702" s="218"/>
      <c r="H1702" s="218"/>
      <c r="I1702" s="219"/>
    </row>
    <row r="1703" spans="1:9">
      <c r="A1703" s="217"/>
      <c r="B1703" s="217"/>
      <c r="C1703" s="217"/>
      <c r="D1703" s="218"/>
      <c r="E1703" s="218"/>
      <c r="F1703" s="340"/>
      <c r="G1703" s="218"/>
      <c r="H1703" s="218"/>
      <c r="I1703" s="219"/>
    </row>
    <row r="1704" spans="1:9">
      <c r="A1704" s="217"/>
      <c r="B1704" s="217"/>
      <c r="C1704" s="217"/>
      <c r="D1704" s="218"/>
      <c r="E1704" s="218"/>
      <c r="F1704" s="340"/>
      <c r="G1704" s="218"/>
      <c r="H1704" s="218"/>
      <c r="I1704" s="219"/>
    </row>
    <row r="1705" spans="1:9">
      <c r="A1705" s="217"/>
      <c r="B1705" s="217"/>
      <c r="C1705" s="217"/>
      <c r="D1705" s="218"/>
      <c r="E1705" s="218"/>
      <c r="F1705" s="340"/>
      <c r="G1705" s="218"/>
      <c r="H1705" s="218"/>
      <c r="I1705" s="219"/>
    </row>
    <row r="1706" spans="1:9">
      <c r="A1706" s="217"/>
      <c r="B1706" s="217"/>
      <c r="C1706" s="217"/>
      <c r="D1706" s="218"/>
      <c r="E1706" s="218"/>
      <c r="F1706" s="340"/>
      <c r="G1706" s="218"/>
      <c r="H1706" s="218"/>
      <c r="I1706" s="219"/>
    </row>
    <row r="1707" spans="1:9">
      <c r="A1707" s="217"/>
      <c r="B1707" s="217"/>
      <c r="C1707" s="217"/>
      <c r="D1707" s="218"/>
      <c r="E1707" s="218"/>
      <c r="F1707" s="340"/>
      <c r="G1707" s="218"/>
      <c r="H1707" s="218"/>
      <c r="I1707" s="219"/>
    </row>
    <row r="1708" spans="1:9">
      <c r="A1708" s="217"/>
      <c r="B1708" s="217"/>
      <c r="C1708" s="217"/>
      <c r="D1708" s="218"/>
      <c r="E1708" s="218"/>
      <c r="F1708" s="340"/>
      <c r="G1708" s="218"/>
      <c r="H1708" s="218"/>
      <c r="I1708" s="219"/>
    </row>
    <row r="1709" spans="1:9">
      <c r="A1709" s="217"/>
      <c r="B1709" s="217"/>
      <c r="C1709" s="217"/>
      <c r="D1709" s="218"/>
      <c r="E1709" s="218"/>
      <c r="F1709" s="340"/>
      <c r="G1709" s="218"/>
      <c r="H1709" s="218"/>
      <c r="I1709" s="219"/>
    </row>
    <row r="1710" spans="1:9">
      <c r="A1710" s="217"/>
      <c r="B1710" s="217"/>
      <c r="C1710" s="217"/>
      <c r="D1710" s="218"/>
      <c r="E1710" s="218"/>
      <c r="F1710" s="340"/>
      <c r="G1710" s="218"/>
      <c r="H1710" s="218"/>
      <c r="I1710" s="219"/>
    </row>
    <row r="1711" spans="1:9">
      <c r="A1711" s="217"/>
      <c r="B1711" s="217"/>
      <c r="C1711" s="217"/>
      <c r="D1711" s="218"/>
      <c r="E1711" s="218"/>
      <c r="F1711" s="340"/>
      <c r="G1711" s="218"/>
      <c r="H1711" s="218"/>
      <c r="I1711" s="219"/>
    </row>
    <row r="1712" spans="1:9">
      <c r="A1712" s="217"/>
      <c r="B1712" s="217"/>
      <c r="C1712" s="217"/>
      <c r="D1712" s="218"/>
      <c r="E1712" s="218"/>
      <c r="F1712" s="340"/>
      <c r="G1712" s="218"/>
      <c r="H1712" s="218"/>
      <c r="I1712" s="219"/>
    </row>
    <row r="1713" spans="1:9">
      <c r="A1713" s="217"/>
      <c r="B1713" s="217"/>
      <c r="C1713" s="217"/>
      <c r="D1713" s="218"/>
      <c r="E1713" s="218"/>
      <c r="F1713" s="340"/>
      <c r="G1713" s="218"/>
      <c r="H1713" s="218"/>
      <c r="I1713" s="219"/>
    </row>
    <row r="1714" spans="1:9">
      <c r="A1714" s="217"/>
      <c r="B1714" s="217"/>
      <c r="C1714" s="217"/>
      <c r="D1714" s="218"/>
      <c r="E1714" s="218"/>
      <c r="F1714" s="340"/>
      <c r="G1714" s="218"/>
      <c r="H1714" s="218"/>
      <c r="I1714" s="219"/>
    </row>
    <row r="1715" spans="1:9">
      <c r="A1715" s="217"/>
      <c r="B1715" s="217"/>
      <c r="C1715" s="217"/>
      <c r="D1715" s="218"/>
      <c r="E1715" s="218"/>
      <c r="F1715" s="340"/>
      <c r="G1715" s="218"/>
      <c r="H1715" s="218"/>
      <c r="I1715" s="219"/>
    </row>
    <row r="1716" spans="1:9">
      <c r="A1716" s="217"/>
      <c r="B1716" s="217"/>
      <c r="C1716" s="217"/>
      <c r="D1716" s="218"/>
      <c r="E1716" s="218"/>
      <c r="F1716" s="340"/>
      <c r="G1716" s="218"/>
      <c r="H1716" s="218"/>
      <c r="I1716" s="219"/>
    </row>
    <row r="1717" spans="1:9">
      <c r="A1717" s="217"/>
      <c r="B1717" s="217"/>
      <c r="C1717" s="217"/>
      <c r="D1717" s="218"/>
      <c r="E1717" s="218"/>
      <c r="F1717" s="340"/>
      <c r="G1717" s="218"/>
      <c r="H1717" s="218"/>
      <c r="I1717" s="219"/>
    </row>
    <row r="1718" spans="1:9">
      <c r="A1718" s="217"/>
      <c r="B1718" s="217"/>
      <c r="C1718" s="217"/>
      <c r="D1718" s="218"/>
      <c r="E1718" s="218"/>
      <c r="F1718" s="340"/>
      <c r="G1718" s="218"/>
      <c r="H1718" s="218"/>
      <c r="I1718" s="219"/>
    </row>
    <row r="1719" spans="1:9">
      <c r="A1719" s="217"/>
      <c r="B1719" s="217"/>
      <c r="C1719" s="217"/>
      <c r="D1719" s="218"/>
      <c r="E1719" s="218"/>
      <c r="F1719" s="340"/>
      <c r="G1719" s="218"/>
      <c r="H1719" s="218"/>
      <c r="I1719" s="219"/>
    </row>
    <row r="1720" spans="1:9">
      <c r="A1720" s="217"/>
      <c r="B1720" s="217"/>
      <c r="C1720" s="217"/>
      <c r="D1720" s="218"/>
      <c r="E1720" s="218"/>
      <c r="F1720" s="340"/>
      <c r="G1720" s="218"/>
      <c r="H1720" s="218"/>
      <c r="I1720" s="219"/>
    </row>
    <row r="1721" spans="1:9">
      <c r="A1721" s="217"/>
      <c r="B1721" s="217"/>
      <c r="C1721" s="217"/>
      <c r="D1721" s="218"/>
      <c r="E1721" s="218"/>
      <c r="F1721" s="340"/>
      <c r="G1721" s="218"/>
      <c r="H1721" s="218"/>
      <c r="I1721" s="219"/>
    </row>
    <row r="1722" spans="1:9">
      <c r="A1722" s="217"/>
      <c r="B1722" s="217"/>
      <c r="C1722" s="217"/>
      <c r="D1722" s="218"/>
      <c r="E1722" s="218"/>
      <c r="F1722" s="340"/>
      <c r="G1722" s="218"/>
      <c r="H1722" s="218"/>
      <c r="I1722" s="219"/>
    </row>
    <row r="1723" spans="1:9">
      <c r="A1723" s="217"/>
      <c r="B1723" s="217"/>
      <c r="C1723" s="217"/>
      <c r="D1723" s="218"/>
      <c r="E1723" s="218"/>
      <c r="F1723" s="340"/>
      <c r="G1723" s="218"/>
      <c r="H1723" s="218"/>
      <c r="I1723" s="219"/>
    </row>
    <row r="1724" spans="1:9">
      <c r="A1724" s="217"/>
      <c r="B1724" s="217"/>
      <c r="C1724" s="217"/>
      <c r="D1724" s="218"/>
      <c r="E1724" s="218"/>
      <c r="F1724" s="340"/>
      <c r="G1724" s="218"/>
      <c r="H1724" s="218"/>
      <c r="I1724" s="219"/>
    </row>
    <row r="1725" spans="1:9">
      <c r="A1725" s="217"/>
      <c r="B1725" s="217"/>
      <c r="C1725" s="217"/>
      <c r="D1725" s="218"/>
      <c r="E1725" s="218"/>
      <c r="F1725" s="340"/>
      <c r="G1725" s="218"/>
      <c r="H1725" s="218"/>
      <c r="I1725" s="219"/>
    </row>
    <row r="1726" spans="1:9">
      <c r="A1726" s="217"/>
      <c r="B1726" s="217"/>
      <c r="C1726" s="217"/>
      <c r="D1726" s="218"/>
      <c r="E1726" s="218"/>
      <c r="F1726" s="340"/>
      <c r="G1726" s="218"/>
      <c r="H1726" s="218"/>
      <c r="I1726" s="219"/>
    </row>
    <row r="1727" spans="1:9">
      <c r="A1727" s="217"/>
      <c r="B1727" s="217"/>
      <c r="C1727" s="217"/>
      <c r="D1727" s="218"/>
      <c r="E1727" s="218"/>
      <c r="F1727" s="340"/>
      <c r="G1727" s="218"/>
      <c r="H1727" s="218"/>
      <c r="I1727" s="219"/>
    </row>
    <row r="1728" spans="1:9">
      <c r="A1728" s="217"/>
      <c r="B1728" s="217"/>
      <c r="C1728" s="217"/>
      <c r="D1728" s="218"/>
      <c r="E1728" s="218"/>
      <c r="F1728" s="340"/>
      <c r="G1728" s="218"/>
      <c r="H1728" s="218"/>
      <c r="I1728" s="219"/>
    </row>
    <row r="1729" spans="1:9">
      <c r="A1729" s="217"/>
      <c r="B1729" s="217"/>
      <c r="C1729" s="217"/>
      <c r="D1729" s="218"/>
      <c r="E1729" s="218"/>
      <c r="F1729" s="340"/>
      <c r="G1729" s="218"/>
      <c r="H1729" s="218"/>
      <c r="I1729" s="219"/>
    </row>
    <row r="1730" spans="1:9">
      <c r="A1730" s="217"/>
      <c r="B1730" s="217"/>
      <c r="C1730" s="217"/>
      <c r="D1730" s="218"/>
      <c r="E1730" s="218"/>
      <c r="F1730" s="340"/>
      <c r="G1730" s="218"/>
      <c r="H1730" s="218"/>
      <c r="I1730" s="219"/>
    </row>
    <row r="1731" spans="1:9">
      <c r="A1731" s="217"/>
      <c r="B1731" s="217"/>
      <c r="C1731" s="217"/>
      <c r="D1731" s="218"/>
      <c r="E1731" s="218"/>
      <c r="F1731" s="340"/>
      <c r="G1731" s="218"/>
      <c r="H1731" s="218"/>
      <c r="I1731" s="219"/>
    </row>
    <row r="1732" spans="1:9">
      <c r="A1732" s="217"/>
      <c r="B1732" s="217"/>
      <c r="C1732" s="217"/>
      <c r="D1732" s="218"/>
      <c r="E1732" s="218"/>
      <c r="F1732" s="340"/>
      <c r="G1732" s="218"/>
      <c r="H1732" s="218"/>
      <c r="I1732" s="219"/>
    </row>
    <row r="1733" spans="1:9">
      <c r="A1733" s="217"/>
      <c r="B1733" s="217"/>
      <c r="C1733" s="217"/>
      <c r="D1733" s="218"/>
      <c r="E1733" s="218"/>
      <c r="F1733" s="340"/>
      <c r="G1733" s="218"/>
      <c r="H1733" s="218"/>
      <c r="I1733" s="219"/>
    </row>
    <row r="1734" spans="1:9">
      <c r="A1734" s="217"/>
      <c r="B1734" s="217"/>
      <c r="C1734" s="217"/>
      <c r="D1734" s="218"/>
      <c r="E1734" s="218"/>
      <c r="F1734" s="340"/>
      <c r="G1734" s="218"/>
      <c r="H1734" s="218"/>
      <c r="I1734" s="219"/>
    </row>
    <row r="1735" spans="1:9">
      <c r="A1735" s="217"/>
      <c r="B1735" s="217"/>
      <c r="C1735" s="217"/>
      <c r="D1735" s="218"/>
      <c r="E1735" s="218"/>
      <c r="F1735" s="340"/>
      <c r="G1735" s="218"/>
      <c r="H1735" s="218"/>
      <c r="I1735" s="219"/>
    </row>
    <row r="1736" spans="1:9">
      <c r="A1736" s="217"/>
      <c r="B1736" s="217"/>
      <c r="C1736" s="217"/>
      <c r="D1736" s="218"/>
      <c r="E1736" s="218"/>
      <c r="F1736" s="340"/>
      <c r="G1736" s="218"/>
      <c r="H1736" s="218"/>
      <c r="I1736" s="219"/>
    </row>
    <row r="1737" spans="1:9">
      <c r="A1737" s="217"/>
      <c r="B1737" s="217"/>
      <c r="C1737" s="217"/>
      <c r="D1737" s="218"/>
      <c r="E1737" s="218"/>
      <c r="F1737" s="340"/>
      <c r="G1737" s="218"/>
      <c r="H1737" s="218"/>
      <c r="I1737" s="219"/>
    </row>
    <row r="1738" spans="1:9">
      <c r="A1738" s="217"/>
      <c r="B1738" s="217"/>
      <c r="C1738" s="217"/>
      <c r="D1738" s="218"/>
      <c r="E1738" s="218"/>
      <c r="F1738" s="340"/>
      <c r="G1738" s="218"/>
      <c r="H1738" s="218"/>
      <c r="I1738" s="219"/>
    </row>
    <row r="1739" spans="1:9">
      <c r="A1739" s="217"/>
      <c r="B1739" s="217"/>
      <c r="C1739" s="217"/>
      <c r="D1739" s="218"/>
      <c r="E1739" s="218"/>
      <c r="F1739" s="340"/>
      <c r="G1739" s="218"/>
      <c r="H1739" s="218"/>
      <c r="I1739" s="219"/>
    </row>
    <row r="1740" spans="1:9">
      <c r="A1740" s="217"/>
      <c r="B1740" s="217"/>
      <c r="C1740" s="217"/>
      <c r="D1740" s="218"/>
      <c r="E1740" s="218"/>
      <c r="F1740" s="340"/>
      <c r="G1740" s="218"/>
      <c r="H1740" s="218"/>
      <c r="I1740" s="219"/>
    </row>
    <row r="1741" spans="1:9">
      <c r="A1741" s="217"/>
      <c r="B1741" s="217"/>
      <c r="C1741" s="217"/>
      <c r="D1741" s="218"/>
      <c r="E1741" s="218"/>
      <c r="F1741" s="340"/>
      <c r="G1741" s="218"/>
      <c r="H1741" s="218"/>
      <c r="I1741" s="219"/>
    </row>
    <row r="1742" spans="1:9">
      <c r="A1742" s="217"/>
      <c r="B1742" s="217"/>
      <c r="C1742" s="217"/>
      <c r="D1742" s="218"/>
      <c r="E1742" s="218"/>
      <c r="F1742" s="340"/>
      <c r="G1742" s="218"/>
      <c r="H1742" s="218"/>
      <c r="I1742" s="219"/>
    </row>
    <row r="1743" spans="1:9">
      <c r="A1743" s="217"/>
      <c r="B1743" s="217"/>
      <c r="C1743" s="217"/>
      <c r="D1743" s="218"/>
      <c r="E1743" s="218"/>
      <c r="F1743" s="340"/>
      <c r="G1743" s="218"/>
      <c r="H1743" s="218"/>
      <c r="I1743" s="219"/>
    </row>
    <row r="1744" spans="1:9">
      <c r="A1744" s="217"/>
      <c r="B1744" s="217"/>
      <c r="C1744" s="217"/>
      <c r="D1744" s="218"/>
      <c r="E1744" s="218"/>
      <c r="F1744" s="340"/>
      <c r="G1744" s="218"/>
      <c r="H1744" s="218"/>
      <c r="I1744" s="219"/>
    </row>
    <row r="1745" spans="1:9">
      <c r="A1745" s="217"/>
      <c r="B1745" s="217"/>
      <c r="C1745" s="217"/>
      <c r="D1745" s="218"/>
      <c r="E1745" s="218"/>
      <c r="F1745" s="340"/>
      <c r="G1745" s="218"/>
      <c r="H1745" s="218"/>
      <c r="I1745" s="219"/>
    </row>
    <row r="1746" spans="1:9">
      <c r="A1746" s="217"/>
      <c r="B1746" s="217"/>
      <c r="C1746" s="217"/>
      <c r="D1746" s="218"/>
      <c r="E1746" s="218"/>
      <c r="F1746" s="340"/>
      <c r="G1746" s="218"/>
      <c r="H1746" s="218"/>
      <c r="I1746" s="219"/>
    </row>
    <row r="1747" spans="1:9">
      <c r="A1747" s="217"/>
      <c r="B1747" s="217"/>
      <c r="C1747" s="217"/>
      <c r="D1747" s="218"/>
      <c r="E1747" s="218"/>
      <c r="F1747" s="340"/>
      <c r="G1747" s="218"/>
      <c r="H1747" s="218"/>
      <c r="I1747" s="219"/>
    </row>
    <row r="1748" spans="1:9">
      <c r="A1748" s="217"/>
      <c r="B1748" s="217"/>
      <c r="C1748" s="217"/>
      <c r="D1748" s="218"/>
      <c r="E1748" s="218"/>
      <c r="F1748" s="340"/>
      <c r="G1748" s="218"/>
      <c r="H1748" s="218"/>
      <c r="I1748" s="219"/>
    </row>
    <row r="1749" spans="1:9">
      <c r="A1749" s="217"/>
      <c r="B1749" s="217"/>
      <c r="C1749" s="217"/>
      <c r="D1749" s="218"/>
      <c r="E1749" s="218"/>
      <c r="F1749" s="340"/>
      <c r="G1749" s="218"/>
      <c r="H1749" s="218"/>
      <c r="I1749" s="219"/>
    </row>
    <row r="1750" spans="1:9">
      <c r="A1750" s="217"/>
      <c r="B1750" s="217"/>
      <c r="C1750" s="217"/>
      <c r="D1750" s="218"/>
      <c r="E1750" s="218"/>
      <c r="F1750" s="340"/>
      <c r="G1750" s="218"/>
      <c r="H1750" s="218"/>
      <c r="I1750" s="219"/>
    </row>
    <row r="1751" spans="1:9">
      <c r="A1751" s="217"/>
      <c r="B1751" s="217"/>
      <c r="C1751" s="217"/>
      <c r="D1751" s="218"/>
      <c r="E1751" s="218"/>
      <c r="F1751" s="340"/>
      <c r="G1751" s="218"/>
      <c r="H1751" s="218"/>
      <c r="I1751" s="219"/>
    </row>
    <row r="1752" spans="1:9">
      <c r="A1752" s="217"/>
      <c r="B1752" s="217"/>
      <c r="C1752" s="217"/>
      <c r="D1752" s="218"/>
      <c r="E1752" s="218"/>
      <c r="F1752" s="340"/>
      <c r="G1752" s="218"/>
      <c r="H1752" s="218"/>
      <c r="I1752" s="219"/>
    </row>
    <row r="1753" spans="1:9">
      <c r="A1753" s="217"/>
      <c r="B1753" s="217"/>
      <c r="C1753" s="217"/>
      <c r="D1753" s="218"/>
      <c r="E1753" s="218"/>
      <c r="F1753" s="340"/>
      <c r="G1753" s="218"/>
      <c r="H1753" s="218"/>
      <c r="I1753" s="219"/>
    </row>
    <row r="1754" spans="1:9">
      <c r="A1754" s="217"/>
      <c r="B1754" s="217"/>
      <c r="C1754" s="217"/>
      <c r="D1754" s="218"/>
      <c r="E1754" s="218"/>
      <c r="F1754" s="340"/>
      <c r="G1754" s="218"/>
      <c r="H1754" s="218"/>
      <c r="I1754" s="219"/>
    </row>
    <row r="1755" spans="1:9">
      <c r="A1755" s="217"/>
      <c r="B1755" s="217"/>
      <c r="C1755" s="217"/>
      <c r="D1755" s="218"/>
      <c r="E1755" s="218"/>
      <c r="F1755" s="340"/>
      <c r="G1755" s="218"/>
      <c r="H1755" s="218"/>
      <c r="I1755" s="219"/>
    </row>
    <row r="1756" spans="1:9">
      <c r="A1756" s="217"/>
      <c r="B1756" s="217"/>
      <c r="C1756" s="217"/>
      <c r="D1756" s="218"/>
      <c r="E1756" s="218"/>
      <c r="F1756" s="340"/>
      <c r="G1756" s="218"/>
      <c r="H1756" s="218"/>
      <c r="I1756" s="219"/>
    </row>
    <row r="1757" spans="1:9">
      <c r="A1757" s="217"/>
      <c r="B1757" s="217"/>
      <c r="C1757" s="217"/>
      <c r="D1757" s="218"/>
      <c r="E1757" s="218"/>
      <c r="F1757" s="340"/>
      <c r="G1757" s="218"/>
      <c r="H1757" s="218"/>
      <c r="I1757" s="219"/>
    </row>
    <row r="1758" spans="1:9">
      <c r="A1758" s="217"/>
      <c r="B1758" s="217"/>
      <c r="C1758" s="217"/>
      <c r="D1758" s="218"/>
      <c r="E1758" s="218"/>
      <c r="F1758" s="340"/>
      <c r="G1758" s="218"/>
      <c r="H1758" s="218"/>
      <c r="I1758" s="219"/>
    </row>
    <row r="1759" spans="1:9">
      <c r="A1759" s="217"/>
      <c r="B1759" s="217"/>
      <c r="C1759" s="217"/>
      <c r="D1759" s="218"/>
      <c r="E1759" s="218"/>
      <c r="F1759" s="340"/>
      <c r="G1759" s="218"/>
      <c r="H1759" s="218"/>
      <c r="I1759" s="219"/>
    </row>
    <row r="1760" spans="1:9">
      <c r="A1760" s="217"/>
      <c r="B1760" s="217"/>
      <c r="C1760" s="217"/>
      <c r="D1760" s="218"/>
      <c r="E1760" s="218"/>
      <c r="F1760" s="340"/>
      <c r="G1760" s="218"/>
      <c r="H1760" s="218"/>
      <c r="I1760" s="219"/>
    </row>
    <row r="1761" spans="1:9">
      <c r="A1761" s="217"/>
      <c r="B1761" s="217"/>
      <c r="C1761" s="217"/>
      <c r="D1761" s="218"/>
      <c r="E1761" s="218"/>
      <c r="F1761" s="340"/>
      <c r="G1761" s="218"/>
      <c r="H1761" s="218"/>
      <c r="I1761" s="219"/>
    </row>
    <row r="1762" spans="1:9">
      <c r="A1762" s="217"/>
      <c r="B1762" s="217"/>
      <c r="C1762" s="217"/>
      <c r="D1762" s="218"/>
      <c r="E1762" s="218"/>
      <c r="F1762" s="340"/>
      <c r="G1762" s="218"/>
      <c r="H1762" s="218"/>
      <c r="I1762" s="219"/>
    </row>
    <row r="1763" spans="1:9">
      <c r="A1763" s="217"/>
      <c r="B1763" s="217"/>
      <c r="C1763" s="217"/>
      <c r="D1763" s="218"/>
      <c r="E1763" s="218"/>
      <c r="F1763" s="340"/>
      <c r="G1763" s="218"/>
      <c r="H1763" s="218"/>
      <c r="I1763" s="219"/>
    </row>
    <row r="1764" spans="1:9">
      <c r="A1764" s="217"/>
      <c r="B1764" s="217"/>
      <c r="C1764" s="217"/>
      <c r="D1764" s="218"/>
      <c r="E1764" s="218"/>
      <c r="F1764" s="340"/>
      <c r="G1764" s="218"/>
      <c r="H1764" s="218"/>
      <c r="I1764" s="219"/>
    </row>
    <row r="1765" spans="1:9">
      <c r="A1765" s="217"/>
      <c r="B1765" s="217"/>
      <c r="C1765" s="217"/>
      <c r="D1765" s="218"/>
      <c r="E1765" s="218"/>
      <c r="F1765" s="340"/>
      <c r="G1765" s="218"/>
      <c r="H1765" s="218"/>
      <c r="I1765" s="219"/>
    </row>
    <row r="1766" spans="1:9">
      <c r="A1766" s="217"/>
      <c r="B1766" s="217"/>
      <c r="C1766" s="217"/>
      <c r="D1766" s="218"/>
      <c r="E1766" s="218"/>
      <c r="F1766" s="340"/>
      <c r="G1766" s="218"/>
      <c r="H1766" s="218"/>
      <c r="I1766" s="219"/>
    </row>
    <row r="1767" spans="1:9">
      <c r="A1767" s="217"/>
      <c r="B1767" s="217"/>
      <c r="C1767" s="217"/>
      <c r="D1767" s="218"/>
      <c r="E1767" s="218"/>
      <c r="F1767" s="340"/>
      <c r="G1767" s="218"/>
      <c r="H1767" s="218"/>
      <c r="I1767" s="219"/>
    </row>
    <row r="1768" spans="1:9">
      <c r="A1768" s="217"/>
      <c r="B1768" s="217"/>
      <c r="C1768" s="217"/>
      <c r="D1768" s="218"/>
      <c r="E1768" s="218"/>
      <c r="F1768" s="340"/>
      <c r="G1768" s="218"/>
      <c r="H1768" s="218"/>
      <c r="I1768" s="219"/>
    </row>
    <row r="1769" spans="1:9">
      <c r="A1769" s="217"/>
      <c r="B1769" s="217"/>
      <c r="C1769" s="217"/>
      <c r="D1769" s="218"/>
      <c r="E1769" s="218"/>
      <c r="F1769" s="340"/>
      <c r="G1769" s="218"/>
      <c r="H1769" s="218"/>
      <c r="I1769" s="219"/>
    </row>
    <row r="1770" spans="1:9">
      <c r="A1770" s="217"/>
      <c r="B1770" s="217"/>
      <c r="C1770" s="217"/>
      <c r="D1770" s="218"/>
      <c r="E1770" s="218"/>
      <c r="F1770" s="340"/>
      <c r="G1770" s="218"/>
      <c r="H1770" s="218"/>
      <c r="I1770" s="219"/>
    </row>
    <row r="1771" spans="1:9">
      <c r="A1771" s="217"/>
      <c r="B1771" s="217"/>
      <c r="C1771" s="217"/>
      <c r="D1771" s="218"/>
      <c r="E1771" s="218"/>
      <c r="F1771" s="340"/>
      <c r="G1771" s="218"/>
      <c r="H1771" s="218"/>
      <c r="I1771" s="219"/>
    </row>
    <row r="1772" spans="1:9">
      <c r="A1772" s="217"/>
      <c r="B1772" s="217"/>
      <c r="C1772" s="217"/>
      <c r="D1772" s="218"/>
      <c r="E1772" s="218"/>
      <c r="F1772" s="340"/>
      <c r="G1772" s="218"/>
      <c r="H1772" s="218"/>
      <c r="I1772" s="219"/>
    </row>
    <row r="1773" spans="1:9">
      <c r="A1773" s="217"/>
      <c r="B1773" s="217"/>
      <c r="C1773" s="217"/>
      <c r="D1773" s="218"/>
      <c r="E1773" s="218"/>
      <c r="F1773" s="340"/>
      <c r="G1773" s="218"/>
      <c r="H1773" s="218"/>
      <c r="I1773" s="219"/>
    </row>
    <row r="1774" spans="1:9">
      <c r="A1774" s="217"/>
      <c r="B1774" s="217"/>
      <c r="C1774" s="217"/>
      <c r="D1774" s="218"/>
      <c r="E1774" s="218"/>
      <c r="F1774" s="340"/>
      <c r="G1774" s="218"/>
      <c r="H1774" s="218"/>
      <c r="I1774" s="219"/>
    </row>
    <row r="1775" spans="1:9">
      <c r="A1775" s="217"/>
      <c r="B1775" s="217"/>
      <c r="C1775" s="217"/>
      <c r="D1775" s="218"/>
      <c r="E1775" s="218"/>
      <c r="F1775" s="340"/>
      <c r="G1775" s="218"/>
      <c r="H1775" s="218"/>
      <c r="I1775" s="219"/>
    </row>
    <row r="1776" spans="1:9">
      <c r="A1776" s="217"/>
      <c r="B1776" s="217"/>
      <c r="C1776" s="217"/>
      <c r="D1776" s="218"/>
      <c r="E1776" s="218"/>
      <c r="F1776" s="340"/>
      <c r="G1776" s="218"/>
      <c r="H1776" s="218"/>
      <c r="I1776" s="219"/>
    </row>
    <row r="1777" spans="1:9">
      <c r="A1777" s="217"/>
      <c r="B1777" s="217"/>
      <c r="C1777" s="217"/>
      <c r="D1777" s="218"/>
      <c r="E1777" s="218"/>
      <c r="F1777" s="340"/>
      <c r="G1777" s="218"/>
      <c r="H1777" s="218"/>
      <c r="I1777" s="219"/>
    </row>
    <row r="1778" spans="1:9">
      <c r="A1778" s="217"/>
      <c r="B1778" s="217"/>
      <c r="C1778" s="217"/>
      <c r="D1778" s="218"/>
      <c r="E1778" s="218"/>
      <c r="F1778" s="340"/>
      <c r="G1778" s="218"/>
      <c r="H1778" s="218"/>
      <c r="I1778" s="219"/>
    </row>
    <row r="1779" spans="1:9">
      <c r="A1779" s="217"/>
      <c r="B1779" s="217"/>
      <c r="C1779" s="217"/>
      <c r="D1779" s="218"/>
      <c r="E1779" s="218"/>
      <c r="F1779" s="340"/>
      <c r="G1779" s="218"/>
      <c r="H1779" s="218"/>
      <c r="I1779" s="219"/>
    </row>
    <row r="1780" spans="1:9">
      <c r="A1780" s="217"/>
      <c r="B1780" s="217"/>
      <c r="C1780" s="217"/>
      <c r="D1780" s="218"/>
      <c r="E1780" s="218"/>
      <c r="F1780" s="340"/>
      <c r="G1780" s="218"/>
      <c r="H1780" s="218"/>
      <c r="I1780" s="219"/>
    </row>
    <row r="1781" spans="1:9">
      <c r="A1781" s="217"/>
      <c r="B1781" s="217"/>
      <c r="C1781" s="217"/>
      <c r="D1781" s="218"/>
      <c r="E1781" s="218"/>
      <c r="F1781" s="340"/>
      <c r="G1781" s="218"/>
      <c r="H1781" s="218"/>
      <c r="I1781" s="219"/>
    </row>
    <row r="1782" spans="1:9">
      <c r="A1782" s="217"/>
      <c r="B1782" s="217"/>
      <c r="C1782" s="217"/>
      <c r="D1782" s="218"/>
      <c r="E1782" s="218"/>
      <c r="F1782" s="340"/>
      <c r="G1782" s="218"/>
      <c r="H1782" s="218"/>
      <c r="I1782" s="219"/>
    </row>
    <row r="1783" spans="1:9">
      <c r="A1783" s="217"/>
      <c r="B1783" s="217"/>
      <c r="C1783" s="217"/>
      <c r="D1783" s="218"/>
      <c r="E1783" s="218"/>
      <c r="F1783" s="340"/>
      <c r="G1783" s="218"/>
      <c r="H1783" s="218"/>
      <c r="I1783" s="219"/>
    </row>
    <row r="1784" spans="1:9">
      <c r="A1784" s="217"/>
      <c r="B1784" s="217"/>
      <c r="C1784" s="217"/>
      <c r="D1784" s="218"/>
      <c r="E1784" s="218"/>
      <c r="F1784" s="340"/>
      <c r="G1784" s="218"/>
      <c r="H1784" s="218"/>
      <c r="I1784" s="219"/>
    </row>
    <row r="1785" spans="1:9">
      <c r="A1785" s="217"/>
      <c r="B1785" s="217"/>
      <c r="C1785" s="217"/>
      <c r="D1785" s="218"/>
      <c r="E1785" s="218"/>
      <c r="F1785" s="340"/>
      <c r="G1785" s="218"/>
      <c r="H1785" s="218"/>
      <c r="I1785" s="219"/>
    </row>
    <row r="1786" spans="1:9">
      <c r="A1786" s="217"/>
      <c r="B1786" s="217"/>
      <c r="C1786" s="217"/>
      <c r="D1786" s="218"/>
      <c r="E1786" s="218"/>
      <c r="F1786" s="340"/>
      <c r="G1786" s="218"/>
      <c r="H1786" s="218"/>
      <c r="I1786" s="219"/>
    </row>
    <row r="1787" spans="1:9">
      <c r="A1787" s="217"/>
      <c r="B1787" s="217"/>
      <c r="C1787" s="217"/>
      <c r="D1787" s="218"/>
      <c r="E1787" s="218"/>
      <c r="F1787" s="340"/>
      <c r="G1787" s="218"/>
      <c r="H1787" s="218"/>
      <c r="I1787" s="219"/>
    </row>
    <row r="1788" spans="1:9">
      <c r="A1788" s="217"/>
      <c r="B1788" s="217"/>
      <c r="C1788" s="217"/>
      <c r="D1788" s="218"/>
      <c r="E1788" s="218"/>
      <c r="F1788" s="340"/>
      <c r="G1788" s="218"/>
      <c r="H1788" s="218"/>
      <c r="I1788" s="219"/>
    </row>
    <row r="1789" spans="1:9">
      <c r="A1789" s="217"/>
      <c r="B1789" s="217"/>
      <c r="C1789" s="217"/>
      <c r="D1789" s="218"/>
      <c r="E1789" s="218"/>
      <c r="F1789" s="340"/>
      <c r="G1789" s="218"/>
      <c r="H1789" s="218"/>
      <c r="I1789" s="219"/>
    </row>
    <row r="1790" spans="1:9">
      <c r="A1790" s="217"/>
      <c r="B1790" s="217"/>
      <c r="C1790" s="217"/>
      <c r="D1790" s="218"/>
      <c r="E1790" s="218"/>
      <c r="F1790" s="340"/>
      <c r="G1790" s="218"/>
      <c r="H1790" s="218"/>
      <c r="I1790" s="219"/>
    </row>
    <row r="1791" spans="1:9">
      <c r="A1791" s="217"/>
      <c r="B1791" s="217"/>
      <c r="C1791" s="217"/>
      <c r="D1791" s="218"/>
      <c r="E1791" s="218"/>
      <c r="F1791" s="340"/>
      <c r="G1791" s="218"/>
      <c r="H1791" s="218"/>
      <c r="I1791" s="219"/>
    </row>
    <row r="1792" spans="1:9">
      <c r="A1792" s="217"/>
      <c r="B1792" s="217"/>
      <c r="C1792" s="217"/>
      <c r="D1792" s="218"/>
      <c r="E1792" s="218"/>
      <c r="F1792" s="340"/>
      <c r="G1792" s="218"/>
      <c r="H1792" s="218"/>
      <c r="I1792" s="219"/>
    </row>
    <row r="1793" spans="1:9">
      <c r="A1793" s="217"/>
      <c r="B1793" s="217"/>
      <c r="C1793" s="217"/>
      <c r="D1793" s="218"/>
      <c r="E1793" s="218"/>
      <c r="F1793" s="340"/>
      <c r="G1793" s="218"/>
      <c r="H1793" s="218"/>
      <c r="I1793" s="219"/>
    </row>
    <row r="1794" spans="1:9">
      <c r="A1794" s="217"/>
      <c r="B1794" s="217"/>
      <c r="C1794" s="217"/>
      <c r="D1794" s="218"/>
      <c r="E1794" s="218"/>
      <c r="F1794" s="340"/>
      <c r="G1794" s="218"/>
      <c r="H1794" s="218"/>
      <c r="I1794" s="219"/>
    </row>
    <row r="1795" spans="1:9">
      <c r="A1795" s="217"/>
      <c r="B1795" s="217"/>
      <c r="C1795" s="217"/>
      <c r="D1795" s="218"/>
      <c r="E1795" s="218"/>
      <c r="F1795" s="340"/>
      <c r="G1795" s="218"/>
      <c r="H1795" s="218"/>
      <c r="I1795" s="219"/>
    </row>
    <row r="1796" spans="1:9">
      <c r="A1796" s="217"/>
      <c r="B1796" s="217"/>
      <c r="C1796" s="217"/>
      <c r="D1796" s="218"/>
      <c r="E1796" s="218"/>
      <c r="F1796" s="340"/>
      <c r="G1796" s="218"/>
      <c r="H1796" s="218"/>
      <c r="I1796" s="219"/>
    </row>
    <row r="1797" spans="1:9">
      <c r="A1797" s="217"/>
      <c r="B1797" s="217"/>
      <c r="C1797" s="217"/>
      <c r="D1797" s="218"/>
      <c r="E1797" s="218"/>
      <c r="F1797" s="340"/>
      <c r="G1797" s="218"/>
      <c r="H1797" s="218"/>
      <c r="I1797" s="219"/>
    </row>
    <row r="1798" spans="1:9">
      <c r="A1798" s="217"/>
      <c r="B1798" s="217"/>
      <c r="C1798" s="217"/>
      <c r="D1798" s="218"/>
      <c r="E1798" s="218"/>
      <c r="F1798" s="340"/>
      <c r="G1798" s="218"/>
      <c r="H1798" s="218"/>
      <c r="I1798" s="219"/>
    </row>
    <row r="1799" spans="1:9">
      <c r="A1799" s="217"/>
      <c r="B1799" s="217"/>
      <c r="C1799" s="217"/>
      <c r="D1799" s="218"/>
      <c r="E1799" s="218"/>
      <c r="F1799" s="340"/>
      <c r="G1799" s="218"/>
      <c r="H1799" s="218"/>
      <c r="I1799" s="219"/>
    </row>
    <row r="1800" spans="1:9">
      <c r="A1800" s="217"/>
      <c r="B1800" s="217"/>
      <c r="C1800" s="217"/>
      <c r="D1800" s="218"/>
      <c r="E1800" s="218"/>
      <c r="F1800" s="340"/>
      <c r="G1800" s="218"/>
      <c r="H1800" s="218"/>
      <c r="I1800" s="219"/>
    </row>
    <row r="1801" spans="1:9">
      <c r="A1801" s="217"/>
      <c r="B1801" s="217"/>
      <c r="C1801" s="217"/>
      <c r="D1801" s="218"/>
      <c r="E1801" s="218"/>
      <c r="F1801" s="340"/>
      <c r="G1801" s="218"/>
      <c r="H1801" s="218"/>
      <c r="I1801" s="219"/>
    </row>
    <row r="1802" spans="1:9">
      <c r="A1802" s="217"/>
      <c r="B1802" s="217"/>
      <c r="C1802" s="217"/>
      <c r="D1802" s="218"/>
      <c r="E1802" s="218"/>
      <c r="F1802" s="340"/>
      <c r="G1802" s="218"/>
      <c r="H1802" s="218"/>
      <c r="I1802" s="219"/>
    </row>
    <row r="1803" spans="1:9">
      <c r="A1803" s="217"/>
      <c r="B1803" s="217"/>
      <c r="C1803" s="217"/>
      <c r="D1803" s="218"/>
      <c r="E1803" s="218"/>
      <c r="F1803" s="340"/>
      <c r="G1803" s="218"/>
      <c r="H1803" s="218"/>
      <c r="I1803" s="219"/>
    </row>
    <row r="1804" spans="1:9">
      <c r="A1804" s="217"/>
      <c r="B1804" s="217"/>
      <c r="C1804" s="217"/>
      <c r="D1804" s="218"/>
      <c r="E1804" s="218"/>
      <c r="F1804" s="340"/>
      <c r="G1804" s="218"/>
      <c r="H1804" s="218"/>
      <c r="I1804" s="219"/>
    </row>
    <row r="1805" spans="1:9">
      <c r="A1805" s="217"/>
      <c r="B1805" s="217"/>
      <c r="C1805" s="217"/>
      <c r="D1805" s="218"/>
      <c r="E1805" s="218"/>
      <c r="F1805" s="340"/>
      <c r="G1805" s="218"/>
      <c r="H1805" s="218"/>
      <c r="I1805" s="219"/>
    </row>
    <row r="1806" spans="1:9">
      <c r="A1806" s="217"/>
      <c r="B1806" s="217"/>
      <c r="C1806" s="217"/>
      <c r="D1806" s="218"/>
      <c r="E1806" s="218"/>
      <c r="F1806" s="340"/>
      <c r="G1806" s="218"/>
      <c r="H1806" s="218"/>
      <c r="I1806" s="219"/>
    </row>
    <row r="1807" spans="1:9">
      <c r="A1807" s="217"/>
      <c r="B1807" s="217"/>
      <c r="C1807" s="217"/>
      <c r="D1807" s="218"/>
      <c r="E1807" s="218"/>
      <c r="F1807" s="340"/>
      <c r="G1807" s="218"/>
      <c r="H1807" s="218"/>
      <c r="I1807" s="219"/>
    </row>
    <row r="1808" spans="1:9">
      <c r="A1808" s="217"/>
      <c r="B1808" s="217"/>
      <c r="C1808" s="217"/>
      <c r="D1808" s="218"/>
      <c r="E1808" s="218"/>
      <c r="F1808" s="340"/>
      <c r="G1808" s="218"/>
      <c r="H1808" s="218"/>
      <c r="I1808" s="219"/>
    </row>
    <row r="1809" spans="1:9">
      <c r="A1809" s="217"/>
      <c r="B1809" s="217"/>
      <c r="C1809" s="217"/>
      <c r="D1809" s="218"/>
      <c r="E1809" s="218"/>
      <c r="F1809" s="340"/>
      <c r="G1809" s="218"/>
      <c r="H1809" s="218"/>
      <c r="I1809" s="219"/>
    </row>
    <row r="1810" spans="1:9">
      <c r="A1810" s="217"/>
      <c r="B1810" s="217"/>
      <c r="C1810" s="217"/>
      <c r="D1810" s="218"/>
      <c r="E1810" s="218"/>
      <c r="F1810" s="340"/>
      <c r="G1810" s="218"/>
      <c r="H1810" s="218"/>
      <c r="I1810" s="219"/>
    </row>
    <row r="1811" spans="1:9">
      <c r="A1811" s="217"/>
      <c r="B1811" s="217"/>
      <c r="C1811" s="217"/>
      <c r="D1811" s="218"/>
      <c r="E1811" s="218"/>
      <c r="F1811" s="340"/>
      <c r="G1811" s="218"/>
      <c r="H1811" s="218"/>
      <c r="I1811" s="219"/>
    </row>
    <row r="1812" spans="1:9">
      <c r="A1812" s="217"/>
      <c r="B1812" s="217"/>
      <c r="C1812" s="217"/>
      <c r="D1812" s="218"/>
      <c r="E1812" s="218"/>
      <c r="F1812" s="340"/>
      <c r="G1812" s="218"/>
      <c r="H1812" s="218"/>
      <c r="I1812" s="219"/>
    </row>
    <row r="1813" spans="1:9">
      <c r="A1813" s="217"/>
      <c r="B1813" s="217"/>
      <c r="C1813" s="217"/>
      <c r="D1813" s="218"/>
      <c r="E1813" s="218"/>
      <c r="F1813" s="340"/>
      <c r="G1813" s="218"/>
      <c r="H1813" s="218"/>
      <c r="I1813" s="219"/>
    </row>
    <row r="1814" spans="1:9">
      <c r="A1814" s="217"/>
      <c r="B1814" s="217"/>
      <c r="C1814" s="217"/>
      <c r="D1814" s="218"/>
      <c r="E1814" s="218"/>
      <c r="F1814" s="340"/>
      <c r="G1814" s="218"/>
      <c r="H1814" s="218"/>
      <c r="I1814" s="219"/>
    </row>
    <row r="1815" spans="1:9">
      <c r="A1815" s="217"/>
      <c r="B1815" s="217"/>
      <c r="C1815" s="217"/>
      <c r="D1815" s="218"/>
      <c r="E1815" s="218"/>
      <c r="F1815" s="340"/>
      <c r="G1815" s="218"/>
      <c r="H1815" s="218"/>
      <c r="I1815" s="219"/>
    </row>
    <row r="1816" spans="1:9">
      <c r="A1816" s="217"/>
      <c r="B1816" s="217"/>
      <c r="C1816" s="217"/>
      <c r="D1816" s="218"/>
      <c r="E1816" s="218"/>
      <c r="F1816" s="340"/>
      <c r="G1816" s="218"/>
      <c r="H1816" s="218"/>
      <c r="I1816" s="219"/>
    </row>
    <row r="1817" spans="1:9">
      <c r="A1817" s="217"/>
      <c r="B1817" s="217"/>
      <c r="C1817" s="217"/>
      <c r="D1817" s="218"/>
      <c r="E1817" s="218"/>
      <c r="F1817" s="340"/>
      <c r="G1817" s="218"/>
      <c r="H1817" s="218"/>
      <c r="I1817" s="219"/>
    </row>
    <row r="1818" spans="1:9">
      <c r="A1818" s="217"/>
      <c r="B1818" s="217"/>
      <c r="C1818" s="217"/>
      <c r="D1818" s="218"/>
      <c r="E1818" s="218"/>
      <c r="F1818" s="340"/>
      <c r="G1818" s="218"/>
      <c r="H1818" s="218"/>
      <c r="I1818" s="219"/>
    </row>
    <row r="1819" spans="1:9">
      <c r="A1819" s="217"/>
      <c r="B1819" s="217"/>
      <c r="C1819" s="217"/>
      <c r="D1819" s="218"/>
      <c r="E1819" s="218"/>
      <c r="F1819" s="340"/>
      <c r="G1819" s="218"/>
      <c r="H1819" s="218"/>
      <c r="I1819" s="219"/>
    </row>
    <row r="1820" spans="1:9">
      <c r="A1820" s="217"/>
      <c r="B1820" s="217"/>
      <c r="C1820" s="217"/>
      <c r="D1820" s="218"/>
      <c r="E1820" s="218"/>
      <c r="F1820" s="340"/>
      <c r="G1820" s="218"/>
      <c r="H1820" s="218"/>
      <c r="I1820" s="219"/>
    </row>
    <row r="1821" spans="1:9">
      <c r="A1821" s="217"/>
      <c r="B1821" s="217"/>
      <c r="C1821" s="217"/>
      <c r="D1821" s="218"/>
      <c r="E1821" s="218"/>
      <c r="F1821" s="340"/>
      <c r="G1821" s="218"/>
      <c r="H1821" s="218"/>
      <c r="I1821" s="219"/>
    </row>
    <row r="1822" spans="1:9">
      <c r="A1822" s="217"/>
      <c r="B1822" s="217"/>
      <c r="C1822" s="217"/>
      <c r="D1822" s="218"/>
      <c r="E1822" s="218"/>
      <c r="F1822" s="340"/>
      <c r="G1822" s="218"/>
      <c r="H1822" s="218"/>
      <c r="I1822" s="219"/>
    </row>
    <row r="1823" spans="1:9">
      <c r="A1823" s="217"/>
      <c r="B1823" s="217"/>
      <c r="C1823" s="217"/>
      <c r="D1823" s="218"/>
      <c r="E1823" s="218"/>
      <c r="F1823" s="340"/>
      <c r="G1823" s="218"/>
      <c r="H1823" s="218"/>
      <c r="I1823" s="219"/>
    </row>
    <row r="1824" spans="1:9">
      <c r="A1824" s="217"/>
      <c r="B1824" s="217"/>
      <c r="C1824" s="217"/>
      <c r="D1824" s="218"/>
      <c r="E1824" s="218"/>
      <c r="F1824" s="340"/>
      <c r="G1824" s="218"/>
      <c r="H1824" s="218"/>
      <c r="I1824" s="219"/>
    </row>
    <row r="1825" spans="1:9">
      <c r="A1825" s="217"/>
      <c r="B1825" s="217"/>
      <c r="C1825" s="217"/>
      <c r="D1825" s="218"/>
      <c r="E1825" s="218"/>
      <c r="F1825" s="340"/>
      <c r="G1825" s="218"/>
      <c r="H1825" s="218"/>
      <c r="I1825" s="219"/>
    </row>
    <row r="1826" spans="1:9">
      <c r="A1826" s="217"/>
      <c r="B1826" s="217"/>
      <c r="C1826" s="217"/>
      <c r="D1826" s="218"/>
      <c r="E1826" s="218"/>
      <c r="F1826" s="340"/>
      <c r="G1826" s="218"/>
      <c r="H1826" s="218"/>
      <c r="I1826" s="219"/>
    </row>
    <row r="1827" spans="1:9">
      <c r="A1827" s="217"/>
      <c r="B1827" s="217"/>
      <c r="C1827" s="217"/>
      <c r="D1827" s="218"/>
      <c r="E1827" s="218"/>
      <c r="F1827" s="340"/>
      <c r="G1827" s="218"/>
      <c r="H1827" s="218"/>
      <c r="I1827" s="219"/>
    </row>
    <row r="1828" spans="1:9">
      <c r="A1828" s="217"/>
      <c r="B1828" s="217"/>
      <c r="C1828" s="217"/>
      <c r="D1828" s="218"/>
      <c r="E1828" s="218"/>
      <c r="F1828" s="340"/>
      <c r="G1828" s="218"/>
      <c r="H1828" s="218"/>
      <c r="I1828" s="219"/>
    </row>
    <row r="1829" spans="1:9">
      <c r="A1829" s="217"/>
      <c r="B1829" s="217"/>
      <c r="C1829" s="217"/>
      <c r="D1829" s="218"/>
      <c r="E1829" s="218"/>
      <c r="F1829" s="340"/>
      <c r="G1829" s="218"/>
      <c r="H1829" s="218"/>
      <c r="I1829" s="219"/>
    </row>
    <row r="1830" spans="1:9">
      <c r="A1830" s="217"/>
      <c r="B1830" s="217"/>
      <c r="C1830" s="217"/>
      <c r="D1830" s="218"/>
      <c r="E1830" s="218"/>
      <c r="F1830" s="340"/>
      <c r="G1830" s="218"/>
      <c r="H1830" s="218"/>
      <c r="I1830" s="219"/>
    </row>
    <row r="1831" spans="1:9">
      <c r="A1831" s="217"/>
      <c r="B1831" s="217"/>
      <c r="C1831" s="217"/>
      <c r="D1831" s="218"/>
      <c r="E1831" s="218"/>
      <c r="F1831" s="340"/>
      <c r="G1831" s="218"/>
      <c r="H1831" s="218"/>
      <c r="I1831" s="219"/>
    </row>
    <row r="1832" spans="1:9">
      <c r="A1832" s="217"/>
      <c r="B1832" s="217"/>
      <c r="C1832" s="217"/>
      <c r="D1832" s="218"/>
      <c r="E1832" s="218"/>
      <c r="F1832" s="340"/>
      <c r="G1832" s="218"/>
      <c r="H1832" s="218"/>
      <c r="I1832" s="219"/>
    </row>
    <row r="1833" spans="1:9">
      <c r="A1833" s="217"/>
      <c r="B1833" s="217"/>
      <c r="C1833" s="217"/>
      <c r="D1833" s="218"/>
      <c r="E1833" s="218"/>
      <c r="F1833" s="340"/>
      <c r="G1833" s="218"/>
      <c r="H1833" s="218"/>
      <c r="I1833" s="219"/>
    </row>
    <row r="1834" spans="1:9">
      <c r="A1834" s="217"/>
      <c r="B1834" s="217"/>
      <c r="C1834" s="217"/>
      <c r="D1834" s="218"/>
      <c r="E1834" s="218"/>
      <c r="F1834" s="340"/>
      <c r="G1834" s="218"/>
      <c r="H1834" s="218"/>
      <c r="I1834" s="219"/>
    </row>
    <row r="1835" spans="1:9">
      <c r="A1835" s="217"/>
      <c r="B1835" s="217"/>
      <c r="C1835" s="217"/>
      <c r="D1835" s="218"/>
      <c r="E1835" s="218"/>
      <c r="F1835" s="340"/>
      <c r="G1835" s="218"/>
      <c r="H1835" s="218"/>
      <c r="I1835" s="219"/>
    </row>
    <row r="1836" spans="1:9">
      <c r="A1836" s="217"/>
      <c r="B1836" s="217"/>
      <c r="C1836" s="217"/>
      <c r="D1836" s="218"/>
      <c r="E1836" s="218"/>
      <c r="F1836" s="340"/>
      <c r="G1836" s="218"/>
      <c r="H1836" s="218"/>
      <c r="I1836" s="219"/>
    </row>
    <row r="1837" spans="1:9">
      <c r="A1837" s="217"/>
      <c r="B1837" s="217"/>
      <c r="C1837" s="217"/>
      <c r="D1837" s="218"/>
      <c r="E1837" s="218"/>
      <c r="F1837" s="340"/>
      <c r="G1837" s="218"/>
      <c r="H1837" s="218"/>
      <c r="I1837" s="219"/>
    </row>
    <row r="1838" spans="1:9">
      <c r="A1838" s="217"/>
      <c r="B1838" s="217"/>
      <c r="C1838" s="217"/>
      <c r="D1838" s="218"/>
      <c r="E1838" s="218"/>
      <c r="F1838" s="340"/>
      <c r="G1838" s="218"/>
      <c r="H1838" s="218"/>
      <c r="I1838" s="219"/>
    </row>
    <row r="1839" spans="1:9">
      <c r="A1839" s="217"/>
      <c r="B1839" s="217"/>
      <c r="C1839" s="217"/>
      <c r="D1839" s="218"/>
      <c r="E1839" s="218"/>
      <c r="F1839" s="340"/>
      <c r="G1839" s="218"/>
      <c r="H1839" s="218"/>
      <c r="I1839" s="219"/>
    </row>
    <row r="1840" spans="1:9">
      <c r="A1840" s="217"/>
      <c r="B1840" s="217"/>
      <c r="C1840" s="217"/>
      <c r="D1840" s="218"/>
      <c r="E1840" s="218"/>
      <c r="F1840" s="340"/>
      <c r="G1840" s="218"/>
      <c r="H1840" s="218"/>
      <c r="I1840" s="219"/>
    </row>
    <row r="1841" spans="1:9">
      <c r="A1841" s="217"/>
      <c r="B1841" s="217"/>
      <c r="C1841" s="217"/>
      <c r="D1841" s="218"/>
      <c r="E1841" s="218"/>
      <c r="F1841" s="340"/>
      <c r="G1841" s="218"/>
      <c r="H1841" s="218"/>
      <c r="I1841" s="219"/>
    </row>
    <row r="1842" spans="1:9">
      <c r="A1842" s="217"/>
      <c r="B1842" s="217"/>
      <c r="C1842" s="217"/>
      <c r="D1842" s="218"/>
      <c r="E1842" s="218"/>
      <c r="F1842" s="340"/>
      <c r="G1842" s="218"/>
      <c r="H1842" s="218"/>
      <c r="I1842" s="219"/>
    </row>
    <row r="1843" spans="1:9">
      <c r="A1843" s="217"/>
      <c r="B1843" s="217"/>
      <c r="C1843" s="217"/>
      <c r="D1843" s="218"/>
      <c r="E1843" s="218"/>
      <c r="F1843" s="340"/>
      <c r="G1843" s="218"/>
      <c r="H1843" s="218"/>
      <c r="I1843" s="219"/>
    </row>
    <row r="1844" spans="1:9">
      <c r="A1844" s="217"/>
      <c r="B1844" s="217"/>
      <c r="C1844" s="217"/>
      <c r="D1844" s="218"/>
      <c r="E1844" s="218"/>
      <c r="F1844" s="340"/>
      <c r="G1844" s="218"/>
      <c r="H1844" s="218"/>
      <c r="I1844" s="219"/>
    </row>
    <row r="1845" spans="1:9">
      <c r="A1845" s="217"/>
      <c r="B1845" s="217"/>
      <c r="C1845" s="217"/>
      <c r="D1845" s="218"/>
      <c r="E1845" s="218"/>
      <c r="F1845" s="340"/>
      <c r="G1845" s="218"/>
      <c r="H1845" s="218"/>
      <c r="I1845" s="219"/>
    </row>
    <row r="1846" spans="1:9">
      <c r="A1846" s="217"/>
      <c r="B1846" s="217"/>
      <c r="C1846" s="217"/>
      <c r="D1846" s="218"/>
      <c r="E1846" s="218"/>
      <c r="F1846" s="340"/>
      <c r="G1846" s="218"/>
      <c r="H1846" s="218"/>
      <c r="I1846" s="219"/>
    </row>
    <row r="1847" spans="1:9">
      <c r="A1847" s="217"/>
      <c r="B1847" s="217"/>
      <c r="C1847" s="217"/>
      <c r="D1847" s="218"/>
      <c r="E1847" s="218"/>
      <c r="F1847" s="340"/>
      <c r="G1847" s="218"/>
      <c r="H1847" s="218"/>
      <c r="I1847" s="219"/>
    </row>
    <row r="1848" spans="1:9">
      <c r="A1848" s="217"/>
      <c r="B1848" s="217"/>
      <c r="C1848" s="217"/>
      <c r="D1848" s="218"/>
      <c r="E1848" s="218"/>
      <c r="F1848" s="340"/>
      <c r="G1848" s="218"/>
      <c r="H1848" s="218"/>
      <c r="I1848" s="219"/>
    </row>
    <row r="1849" spans="1:9">
      <c r="A1849" s="217"/>
      <c r="B1849" s="217"/>
      <c r="C1849" s="217"/>
      <c r="D1849" s="218"/>
      <c r="E1849" s="218"/>
      <c r="F1849" s="340"/>
      <c r="G1849" s="218"/>
      <c r="H1849" s="218"/>
      <c r="I1849" s="219"/>
    </row>
    <row r="1850" spans="1:9">
      <c r="A1850" s="217"/>
      <c r="B1850" s="217"/>
      <c r="C1850" s="217"/>
      <c r="D1850" s="218"/>
      <c r="E1850" s="218"/>
      <c r="F1850" s="340"/>
      <c r="G1850" s="218"/>
      <c r="H1850" s="218"/>
      <c r="I1850" s="219"/>
    </row>
    <row r="1851" spans="1:9">
      <c r="A1851" s="217"/>
      <c r="B1851" s="217"/>
      <c r="C1851" s="217"/>
      <c r="D1851" s="218"/>
      <c r="E1851" s="218"/>
      <c r="F1851" s="340"/>
      <c r="G1851" s="218"/>
      <c r="H1851" s="218"/>
      <c r="I1851" s="219"/>
    </row>
    <row r="1852" spans="1:9">
      <c r="A1852" s="217"/>
      <c r="B1852" s="217"/>
      <c r="C1852" s="217"/>
      <c r="D1852" s="218"/>
      <c r="E1852" s="218"/>
      <c r="F1852" s="340"/>
      <c r="G1852" s="218"/>
      <c r="H1852" s="218"/>
      <c r="I1852" s="219"/>
    </row>
    <row r="1853" spans="1:9">
      <c r="A1853" s="217"/>
      <c r="B1853" s="217"/>
      <c r="C1853" s="217"/>
      <c r="D1853" s="218"/>
      <c r="E1853" s="218"/>
      <c r="F1853" s="340"/>
      <c r="G1853" s="218"/>
      <c r="H1853" s="218"/>
      <c r="I1853" s="219"/>
    </row>
    <row r="1854" spans="1:9">
      <c r="A1854" s="217"/>
      <c r="B1854" s="217"/>
      <c r="C1854" s="217"/>
      <c r="D1854" s="218"/>
      <c r="E1854" s="218"/>
      <c r="F1854" s="340"/>
      <c r="G1854" s="218"/>
      <c r="H1854" s="218"/>
      <c r="I1854" s="219"/>
    </row>
    <row r="1855" spans="1:9">
      <c r="A1855" s="217"/>
      <c r="B1855" s="217"/>
      <c r="C1855" s="217"/>
      <c r="D1855" s="218"/>
      <c r="E1855" s="218"/>
      <c r="F1855" s="340"/>
      <c r="G1855" s="218"/>
      <c r="H1855" s="218"/>
      <c r="I1855" s="219"/>
    </row>
    <row r="1856" spans="1:9">
      <c r="A1856" s="217"/>
      <c r="B1856" s="217"/>
      <c r="C1856" s="217"/>
      <c r="D1856" s="218"/>
      <c r="E1856" s="218"/>
      <c r="F1856" s="340"/>
      <c r="G1856" s="218"/>
      <c r="H1856" s="218"/>
      <c r="I1856" s="219"/>
    </row>
    <row r="1857" spans="1:9">
      <c r="A1857" s="217"/>
      <c r="B1857" s="217"/>
      <c r="C1857" s="217"/>
      <c r="D1857" s="218"/>
      <c r="E1857" s="218"/>
      <c r="F1857" s="340"/>
      <c r="G1857" s="218"/>
      <c r="H1857" s="218"/>
      <c r="I1857" s="219"/>
    </row>
    <row r="1858" spans="1:9">
      <c r="A1858" s="217"/>
      <c r="B1858" s="217"/>
      <c r="C1858" s="217"/>
      <c r="D1858" s="218"/>
      <c r="E1858" s="218"/>
      <c r="F1858" s="340"/>
      <c r="G1858" s="218"/>
      <c r="H1858" s="218"/>
      <c r="I1858" s="219"/>
    </row>
    <row r="1859" spans="1:9">
      <c r="A1859" s="217"/>
      <c r="B1859" s="217"/>
      <c r="C1859" s="217"/>
      <c r="D1859" s="218"/>
      <c r="E1859" s="218"/>
      <c r="F1859" s="340"/>
      <c r="G1859" s="218"/>
      <c r="H1859" s="218"/>
      <c r="I1859" s="219"/>
    </row>
    <row r="1860" spans="1:9">
      <c r="A1860" s="217"/>
      <c r="B1860" s="217"/>
      <c r="C1860" s="217"/>
      <c r="D1860" s="218"/>
      <c r="E1860" s="218"/>
      <c r="F1860" s="340"/>
      <c r="G1860" s="218"/>
      <c r="H1860" s="218"/>
      <c r="I1860" s="219"/>
    </row>
    <row r="1861" spans="1:9">
      <c r="A1861" s="217"/>
      <c r="B1861" s="217"/>
      <c r="C1861" s="217"/>
      <c r="D1861" s="218"/>
      <c r="E1861" s="218"/>
      <c r="F1861" s="340"/>
      <c r="G1861" s="218"/>
      <c r="H1861" s="218"/>
      <c r="I1861" s="219"/>
    </row>
    <row r="1862" spans="1:9">
      <c r="A1862" s="217"/>
      <c r="B1862" s="217"/>
      <c r="C1862" s="217"/>
      <c r="D1862" s="218"/>
      <c r="E1862" s="218"/>
      <c r="F1862" s="340"/>
      <c r="G1862" s="218"/>
      <c r="H1862" s="218"/>
      <c r="I1862" s="219"/>
    </row>
    <row r="1863" spans="1:9">
      <c r="A1863" s="217"/>
      <c r="B1863" s="217"/>
      <c r="C1863" s="217"/>
      <c r="D1863" s="218"/>
      <c r="E1863" s="218"/>
      <c r="F1863" s="340"/>
      <c r="G1863" s="218"/>
      <c r="H1863" s="218"/>
      <c r="I1863" s="219"/>
    </row>
    <row r="1864" spans="1:9">
      <c r="A1864" s="217"/>
      <c r="B1864" s="217"/>
      <c r="C1864" s="217"/>
      <c r="D1864" s="218"/>
      <c r="E1864" s="218"/>
      <c r="F1864" s="340"/>
      <c r="G1864" s="218"/>
      <c r="H1864" s="218"/>
      <c r="I1864" s="219"/>
    </row>
    <row r="1865" spans="1:9">
      <c r="A1865" s="217"/>
      <c r="B1865" s="217"/>
      <c r="C1865" s="217"/>
      <c r="D1865" s="218"/>
      <c r="E1865" s="218"/>
      <c r="F1865" s="340"/>
      <c r="G1865" s="218"/>
      <c r="H1865" s="218"/>
      <c r="I1865" s="219"/>
    </row>
    <row r="1866" spans="1:9">
      <c r="A1866" s="217"/>
      <c r="B1866" s="217"/>
      <c r="C1866" s="217"/>
      <c r="D1866" s="218"/>
      <c r="E1866" s="218"/>
      <c r="F1866" s="340"/>
      <c r="G1866" s="218"/>
      <c r="H1866" s="218"/>
      <c r="I1866" s="219"/>
    </row>
    <row r="1867" spans="1:9">
      <c r="A1867" s="217"/>
      <c r="B1867" s="217"/>
      <c r="C1867" s="217"/>
      <c r="D1867" s="218"/>
      <c r="E1867" s="218"/>
      <c r="F1867" s="340"/>
      <c r="G1867" s="218"/>
      <c r="H1867" s="218"/>
      <c r="I1867" s="219"/>
    </row>
    <row r="1868" spans="1:9">
      <c r="A1868" s="217"/>
      <c r="B1868" s="217"/>
      <c r="C1868" s="217"/>
      <c r="D1868" s="218"/>
      <c r="E1868" s="218"/>
      <c r="F1868" s="340"/>
      <c r="G1868" s="218"/>
      <c r="H1868" s="218"/>
      <c r="I1868" s="219"/>
    </row>
    <row r="1869" spans="1:9">
      <c r="A1869" s="217"/>
      <c r="B1869" s="217"/>
      <c r="C1869" s="217"/>
      <c r="D1869" s="218"/>
      <c r="E1869" s="218"/>
      <c r="F1869" s="340"/>
      <c r="G1869" s="218"/>
      <c r="H1869" s="218"/>
      <c r="I1869" s="219"/>
    </row>
    <row r="1870" spans="1:9">
      <c r="A1870" s="217"/>
      <c r="B1870" s="217"/>
      <c r="C1870" s="217"/>
      <c r="D1870" s="218"/>
      <c r="E1870" s="218"/>
      <c r="F1870" s="340"/>
      <c r="G1870" s="218"/>
      <c r="H1870" s="218"/>
      <c r="I1870" s="219"/>
    </row>
    <row r="1871" spans="1:9">
      <c r="A1871" s="217"/>
      <c r="B1871" s="217"/>
      <c r="C1871" s="217"/>
      <c r="D1871" s="218"/>
      <c r="E1871" s="218"/>
      <c r="F1871" s="340"/>
      <c r="G1871" s="218"/>
      <c r="H1871" s="218"/>
      <c r="I1871" s="219"/>
    </row>
    <row r="1872" spans="1:9">
      <c r="A1872" s="217"/>
      <c r="B1872" s="217"/>
      <c r="C1872" s="217"/>
      <c r="D1872" s="218"/>
      <c r="E1872" s="218"/>
      <c r="F1872" s="340"/>
      <c r="G1872" s="218"/>
      <c r="H1872" s="218"/>
      <c r="I1872" s="219"/>
    </row>
    <row r="1873" spans="1:9">
      <c r="A1873" s="217"/>
      <c r="B1873" s="217"/>
      <c r="C1873" s="217"/>
      <c r="D1873" s="218"/>
      <c r="E1873" s="218"/>
      <c r="F1873" s="340"/>
      <c r="G1873" s="218"/>
      <c r="H1873" s="218"/>
      <c r="I1873" s="219"/>
    </row>
    <row r="1874" spans="1:9">
      <c r="A1874" s="217"/>
      <c r="B1874" s="217"/>
      <c r="C1874" s="217"/>
      <c r="D1874" s="218"/>
      <c r="E1874" s="218"/>
      <c r="F1874" s="340"/>
      <c r="G1874" s="218"/>
      <c r="H1874" s="218"/>
      <c r="I1874" s="219"/>
    </row>
    <row r="1875" spans="1:9">
      <c r="A1875" s="217"/>
      <c r="B1875" s="217"/>
      <c r="C1875" s="217"/>
      <c r="D1875" s="218"/>
      <c r="E1875" s="218"/>
      <c r="F1875" s="340"/>
      <c r="G1875" s="218"/>
      <c r="H1875" s="218"/>
      <c r="I1875" s="219"/>
    </row>
    <row r="1876" spans="1:9">
      <c r="A1876" s="217"/>
      <c r="B1876" s="217"/>
      <c r="C1876" s="217"/>
      <c r="D1876" s="218"/>
      <c r="E1876" s="218"/>
      <c r="F1876" s="340"/>
      <c r="G1876" s="218"/>
      <c r="H1876" s="218"/>
      <c r="I1876" s="219"/>
    </row>
    <row r="1877" spans="1:9">
      <c r="A1877" s="217"/>
      <c r="B1877" s="217"/>
      <c r="C1877" s="217"/>
      <c r="D1877" s="218"/>
      <c r="E1877" s="218"/>
      <c r="F1877" s="340"/>
      <c r="G1877" s="218"/>
      <c r="H1877" s="218"/>
      <c r="I1877" s="219"/>
    </row>
    <row r="1878" spans="1:9">
      <c r="A1878" s="217"/>
      <c r="B1878" s="217"/>
      <c r="C1878" s="217"/>
      <c r="D1878" s="218"/>
      <c r="E1878" s="218"/>
      <c r="F1878" s="340"/>
      <c r="G1878" s="218"/>
      <c r="H1878" s="218"/>
      <c r="I1878" s="219"/>
    </row>
    <row r="1879" spans="1:9">
      <c r="A1879" s="217"/>
      <c r="B1879" s="217"/>
      <c r="C1879" s="217"/>
      <c r="D1879" s="218"/>
      <c r="E1879" s="218"/>
      <c r="F1879" s="340"/>
      <c r="G1879" s="218"/>
      <c r="H1879" s="218"/>
      <c r="I1879" s="219"/>
    </row>
    <row r="1880" spans="1:9">
      <c r="A1880" s="217"/>
      <c r="B1880" s="217"/>
      <c r="C1880" s="217"/>
      <c r="D1880" s="218"/>
      <c r="E1880" s="218"/>
      <c r="F1880" s="340"/>
      <c r="G1880" s="218"/>
      <c r="H1880" s="218"/>
      <c r="I1880" s="219"/>
    </row>
    <row r="1881" spans="1:9">
      <c r="A1881" s="217"/>
      <c r="B1881" s="217"/>
      <c r="C1881" s="217"/>
      <c r="D1881" s="218"/>
      <c r="E1881" s="218"/>
      <c r="F1881" s="340"/>
      <c r="G1881" s="218"/>
      <c r="H1881" s="218"/>
      <c r="I1881" s="219"/>
    </row>
    <row r="1882" spans="1:9">
      <c r="A1882" s="217"/>
      <c r="B1882" s="217"/>
      <c r="C1882" s="217"/>
      <c r="D1882" s="218"/>
      <c r="E1882" s="218"/>
      <c r="F1882" s="340"/>
      <c r="G1882" s="218"/>
      <c r="H1882" s="218"/>
      <c r="I1882" s="219"/>
    </row>
    <row r="1883" spans="1:9">
      <c r="A1883" s="217"/>
      <c r="B1883" s="217"/>
      <c r="C1883" s="217"/>
      <c r="D1883" s="218"/>
      <c r="E1883" s="218"/>
      <c r="F1883" s="340"/>
      <c r="G1883" s="218"/>
      <c r="H1883" s="218"/>
      <c r="I1883" s="219"/>
    </row>
    <row r="1884" spans="1:9">
      <c r="A1884" s="217"/>
      <c r="B1884" s="217"/>
      <c r="C1884" s="217"/>
      <c r="D1884" s="218"/>
      <c r="E1884" s="218"/>
      <c r="F1884" s="340"/>
      <c r="G1884" s="218"/>
      <c r="H1884" s="218"/>
      <c r="I1884" s="219"/>
    </row>
    <row r="1885" spans="1:9">
      <c r="A1885" s="217"/>
      <c r="B1885" s="217"/>
      <c r="C1885" s="217"/>
      <c r="D1885" s="218"/>
      <c r="E1885" s="218"/>
      <c r="F1885" s="340"/>
      <c r="G1885" s="218"/>
      <c r="H1885" s="218"/>
      <c r="I1885" s="219"/>
    </row>
    <row r="1886" spans="1:9">
      <c r="A1886" s="217"/>
      <c r="B1886" s="217"/>
      <c r="C1886" s="217"/>
      <c r="D1886" s="218"/>
      <c r="E1886" s="218"/>
      <c r="F1886" s="340"/>
      <c r="G1886" s="218"/>
      <c r="H1886" s="218"/>
      <c r="I1886" s="219"/>
    </row>
    <row r="1887" spans="1:9">
      <c r="A1887" s="217"/>
      <c r="B1887" s="217"/>
      <c r="C1887" s="217"/>
      <c r="D1887" s="218"/>
      <c r="E1887" s="218"/>
      <c r="F1887" s="340"/>
      <c r="G1887" s="218"/>
      <c r="H1887" s="218"/>
      <c r="I1887" s="219"/>
    </row>
    <row r="1888" spans="1:9">
      <c r="A1888" s="217"/>
      <c r="B1888" s="217"/>
      <c r="C1888" s="217"/>
      <c r="D1888" s="218"/>
      <c r="E1888" s="218"/>
      <c r="F1888" s="340"/>
      <c r="G1888" s="218"/>
      <c r="H1888" s="218"/>
      <c r="I1888" s="219"/>
    </row>
    <row r="1889" spans="1:9">
      <c r="A1889" s="217"/>
      <c r="B1889" s="217"/>
      <c r="C1889" s="217"/>
      <c r="D1889" s="218"/>
      <c r="E1889" s="218"/>
      <c r="F1889" s="340"/>
      <c r="G1889" s="218"/>
      <c r="H1889" s="218"/>
      <c r="I1889" s="219"/>
    </row>
    <row r="1890" spans="1:9">
      <c r="A1890" s="217"/>
      <c r="B1890" s="217"/>
      <c r="C1890" s="217"/>
      <c r="D1890" s="218"/>
      <c r="E1890" s="218"/>
      <c r="F1890" s="340"/>
      <c r="G1890" s="218"/>
      <c r="H1890" s="218"/>
      <c r="I1890" s="219"/>
    </row>
    <row r="1891" spans="1:9">
      <c r="A1891" s="217"/>
      <c r="B1891" s="217"/>
      <c r="C1891" s="217"/>
      <c r="D1891" s="218"/>
      <c r="E1891" s="218"/>
      <c r="F1891" s="340"/>
      <c r="G1891" s="218"/>
      <c r="H1891" s="218"/>
      <c r="I1891" s="219"/>
    </row>
    <row r="1892" spans="1:9">
      <c r="A1892" s="217"/>
      <c r="B1892" s="217"/>
      <c r="C1892" s="217"/>
      <c r="D1892" s="218"/>
      <c r="E1892" s="218"/>
      <c r="F1892" s="340"/>
      <c r="G1892" s="218"/>
      <c r="H1892" s="218"/>
      <c r="I1892" s="219"/>
    </row>
    <row r="1893" spans="1:9">
      <c r="A1893" s="217"/>
      <c r="B1893" s="217"/>
      <c r="C1893" s="217"/>
      <c r="D1893" s="218"/>
      <c r="E1893" s="218"/>
      <c r="F1893" s="340"/>
      <c r="G1893" s="218"/>
      <c r="H1893" s="218"/>
      <c r="I1893" s="219"/>
    </row>
    <row r="1894" spans="1:9">
      <c r="A1894" s="217"/>
      <c r="B1894" s="217"/>
      <c r="C1894" s="217"/>
      <c r="D1894" s="218"/>
      <c r="E1894" s="218"/>
      <c r="F1894" s="340"/>
      <c r="G1894" s="218"/>
      <c r="H1894" s="218"/>
      <c r="I1894" s="219"/>
    </row>
    <row r="1895" spans="1:9">
      <c r="A1895" s="217"/>
      <c r="B1895" s="217"/>
      <c r="C1895" s="217"/>
      <c r="D1895" s="218"/>
      <c r="E1895" s="218"/>
      <c r="F1895" s="340"/>
      <c r="G1895" s="218"/>
      <c r="H1895" s="218"/>
      <c r="I1895" s="219"/>
    </row>
    <row r="1896" spans="1:9">
      <c r="A1896" s="217"/>
      <c r="B1896" s="217"/>
      <c r="C1896" s="217"/>
      <c r="D1896" s="218"/>
      <c r="E1896" s="218"/>
      <c r="F1896" s="340"/>
      <c r="G1896" s="218"/>
      <c r="H1896" s="218"/>
      <c r="I1896" s="219"/>
    </row>
    <row r="1897" spans="1:9">
      <c r="A1897" s="217"/>
      <c r="B1897" s="217"/>
      <c r="C1897" s="217"/>
      <c r="D1897" s="218"/>
      <c r="E1897" s="218"/>
      <c r="F1897" s="340"/>
      <c r="G1897" s="218"/>
      <c r="H1897" s="218"/>
      <c r="I1897" s="219"/>
    </row>
    <row r="1898" spans="1:9">
      <c r="A1898" s="217"/>
      <c r="B1898" s="217"/>
      <c r="C1898" s="217"/>
      <c r="D1898" s="218"/>
      <c r="E1898" s="218"/>
      <c r="F1898" s="340"/>
      <c r="G1898" s="218"/>
      <c r="H1898" s="218"/>
      <c r="I1898" s="219"/>
    </row>
    <row r="1899" spans="1:9">
      <c r="A1899" s="217"/>
      <c r="B1899" s="217"/>
      <c r="C1899" s="217"/>
      <c r="D1899" s="218"/>
      <c r="E1899" s="218"/>
      <c r="F1899" s="340"/>
      <c r="G1899" s="218"/>
      <c r="H1899" s="218"/>
      <c r="I1899" s="219"/>
    </row>
    <row r="1900" spans="1:9">
      <c r="A1900" s="217"/>
      <c r="B1900" s="217"/>
      <c r="C1900" s="217"/>
      <c r="D1900" s="218"/>
      <c r="E1900" s="218"/>
      <c r="F1900" s="340"/>
      <c r="G1900" s="218"/>
      <c r="H1900" s="218"/>
      <c r="I1900" s="219"/>
    </row>
    <row r="1901" spans="1:9">
      <c r="A1901" s="217"/>
      <c r="B1901" s="217"/>
      <c r="C1901" s="217"/>
      <c r="D1901" s="218"/>
      <c r="E1901" s="218"/>
      <c r="F1901" s="340"/>
      <c r="G1901" s="218"/>
      <c r="H1901" s="218"/>
      <c r="I1901" s="219"/>
    </row>
    <row r="1902" spans="1:9">
      <c r="A1902" s="217"/>
      <c r="B1902" s="217"/>
      <c r="C1902" s="217"/>
      <c r="D1902" s="218"/>
      <c r="E1902" s="218"/>
      <c r="F1902" s="340"/>
      <c r="G1902" s="218"/>
      <c r="H1902" s="218"/>
      <c r="I1902" s="219"/>
    </row>
    <row r="1903" spans="1:9">
      <c r="A1903" s="217"/>
      <c r="B1903" s="217"/>
      <c r="C1903" s="217"/>
      <c r="D1903" s="218"/>
      <c r="E1903" s="218"/>
      <c r="F1903" s="340"/>
      <c r="G1903" s="218"/>
      <c r="H1903" s="218"/>
      <c r="I1903" s="219"/>
    </row>
    <row r="1904" spans="1:9">
      <c r="A1904" s="217"/>
      <c r="B1904" s="217"/>
      <c r="C1904" s="217"/>
      <c r="D1904" s="218"/>
      <c r="E1904" s="218"/>
      <c r="F1904" s="340"/>
      <c r="G1904" s="218"/>
      <c r="H1904" s="218"/>
      <c r="I1904" s="219"/>
    </row>
    <row r="1905" spans="1:9">
      <c r="A1905" s="217"/>
      <c r="B1905" s="217"/>
      <c r="C1905" s="217"/>
      <c r="D1905" s="218"/>
      <c r="E1905" s="218"/>
      <c r="F1905" s="340"/>
      <c r="G1905" s="218"/>
      <c r="H1905" s="218"/>
      <c r="I1905" s="219"/>
    </row>
    <row r="1906" spans="1:9">
      <c r="A1906" s="217"/>
      <c r="B1906" s="217"/>
      <c r="C1906" s="217"/>
      <c r="D1906" s="218"/>
      <c r="E1906" s="218"/>
      <c r="F1906" s="340"/>
      <c r="G1906" s="218"/>
      <c r="H1906" s="218"/>
      <c r="I1906" s="219"/>
    </row>
    <row r="1907" spans="1:9">
      <c r="A1907" s="217"/>
      <c r="B1907" s="217"/>
      <c r="C1907" s="217"/>
      <c r="D1907" s="218"/>
      <c r="E1907" s="218"/>
      <c r="F1907" s="340"/>
      <c r="G1907" s="218"/>
      <c r="H1907" s="218"/>
      <c r="I1907" s="219"/>
    </row>
    <row r="1908" spans="1:9">
      <c r="A1908" s="217"/>
      <c r="B1908" s="217"/>
      <c r="C1908" s="217"/>
      <c r="D1908" s="218"/>
      <c r="E1908" s="218"/>
      <c r="F1908" s="340"/>
      <c r="G1908" s="218"/>
      <c r="H1908" s="218"/>
      <c r="I1908" s="219"/>
    </row>
    <row r="1909" spans="1:9">
      <c r="A1909" s="217"/>
      <c r="B1909" s="217"/>
      <c r="C1909" s="217"/>
      <c r="D1909" s="218"/>
      <c r="E1909" s="218"/>
      <c r="F1909" s="340"/>
      <c r="G1909" s="218"/>
      <c r="H1909" s="218"/>
      <c r="I1909" s="219"/>
    </row>
    <row r="1910" spans="1:9">
      <c r="A1910" s="217"/>
      <c r="B1910" s="217"/>
      <c r="C1910" s="217"/>
      <c r="D1910" s="218"/>
      <c r="E1910" s="218"/>
      <c r="F1910" s="340"/>
      <c r="G1910" s="218"/>
      <c r="H1910" s="218"/>
      <c r="I1910" s="219"/>
    </row>
    <row r="1911" spans="1:9">
      <c r="A1911" s="217"/>
      <c r="B1911" s="217"/>
      <c r="C1911" s="217"/>
      <c r="D1911" s="218"/>
      <c r="E1911" s="218"/>
      <c r="F1911" s="340"/>
      <c r="G1911" s="218"/>
      <c r="H1911" s="218"/>
      <c r="I1911" s="219"/>
    </row>
    <row r="1912" spans="1:9">
      <c r="A1912" s="217"/>
      <c r="B1912" s="217"/>
      <c r="C1912" s="217"/>
      <c r="D1912" s="218"/>
      <c r="E1912" s="218"/>
      <c r="F1912" s="340"/>
      <c r="G1912" s="218"/>
      <c r="H1912" s="218"/>
      <c r="I1912" s="219"/>
    </row>
    <row r="1913" spans="1:9">
      <c r="A1913" s="217"/>
      <c r="B1913" s="217"/>
      <c r="C1913" s="217"/>
      <c r="D1913" s="218"/>
      <c r="E1913" s="218"/>
      <c r="F1913" s="340"/>
      <c r="G1913" s="218"/>
      <c r="H1913" s="218"/>
      <c r="I1913" s="219"/>
    </row>
    <row r="1914" spans="1:9">
      <c r="A1914" s="217"/>
      <c r="B1914" s="217"/>
      <c r="C1914" s="217"/>
      <c r="D1914" s="218"/>
      <c r="E1914" s="218"/>
      <c r="F1914" s="340"/>
      <c r="G1914" s="218"/>
      <c r="H1914" s="218"/>
      <c r="I1914" s="219"/>
    </row>
    <row r="1915" spans="1:9">
      <c r="A1915" s="217"/>
      <c r="B1915" s="217"/>
      <c r="C1915" s="217"/>
      <c r="D1915" s="218"/>
      <c r="E1915" s="218"/>
      <c r="F1915" s="340"/>
      <c r="G1915" s="218"/>
      <c r="H1915" s="218"/>
      <c r="I1915" s="219"/>
    </row>
    <row r="1916" spans="1:9">
      <c r="A1916" s="217"/>
      <c r="B1916" s="217"/>
      <c r="C1916" s="217"/>
      <c r="D1916" s="218"/>
      <c r="E1916" s="218"/>
      <c r="F1916" s="340"/>
      <c r="G1916" s="218"/>
      <c r="H1916" s="218"/>
      <c r="I1916" s="219"/>
    </row>
    <row r="1917" spans="1:9">
      <c r="A1917" s="217"/>
      <c r="B1917" s="217"/>
      <c r="C1917" s="217"/>
      <c r="D1917" s="218"/>
      <c r="E1917" s="218"/>
      <c r="F1917" s="340"/>
      <c r="G1917" s="218"/>
      <c r="H1917" s="218"/>
      <c r="I1917" s="219"/>
    </row>
    <row r="1918" spans="1:9">
      <c r="A1918" s="217"/>
      <c r="B1918" s="217"/>
      <c r="C1918" s="217"/>
      <c r="D1918" s="218"/>
      <c r="E1918" s="218"/>
      <c r="F1918" s="340"/>
      <c r="G1918" s="218"/>
      <c r="H1918" s="218"/>
      <c r="I1918" s="219"/>
    </row>
    <row r="1919" spans="1:9">
      <c r="A1919" s="217"/>
      <c r="B1919" s="217"/>
      <c r="C1919" s="217"/>
      <c r="D1919" s="218"/>
      <c r="E1919" s="218"/>
      <c r="F1919" s="340"/>
      <c r="G1919" s="218"/>
      <c r="H1919" s="218"/>
      <c r="I1919" s="219"/>
    </row>
    <row r="1920" spans="1:9">
      <c r="A1920" s="217"/>
      <c r="B1920" s="217"/>
      <c r="C1920" s="217"/>
      <c r="D1920" s="218"/>
      <c r="E1920" s="218"/>
      <c r="F1920" s="340"/>
      <c r="G1920" s="218"/>
      <c r="H1920" s="218"/>
      <c r="I1920" s="219"/>
    </row>
    <row r="1921" spans="1:9">
      <c r="A1921" s="217"/>
      <c r="B1921" s="217"/>
      <c r="C1921" s="217"/>
      <c r="D1921" s="218"/>
      <c r="E1921" s="218"/>
      <c r="F1921" s="340"/>
      <c r="G1921" s="218"/>
      <c r="H1921" s="218"/>
      <c r="I1921" s="219"/>
    </row>
    <row r="1922" spans="1:9">
      <c r="A1922" s="217"/>
      <c r="B1922" s="217"/>
      <c r="C1922" s="217"/>
      <c r="D1922" s="218"/>
      <c r="E1922" s="218"/>
      <c r="F1922" s="340"/>
      <c r="G1922" s="218"/>
      <c r="H1922" s="218"/>
      <c r="I1922" s="219"/>
    </row>
    <row r="1923" spans="1:9">
      <c r="A1923" s="217"/>
      <c r="B1923" s="217"/>
      <c r="C1923" s="217"/>
      <c r="D1923" s="218"/>
      <c r="E1923" s="218"/>
      <c r="F1923" s="340"/>
      <c r="G1923" s="218"/>
      <c r="H1923" s="218"/>
      <c r="I1923" s="219"/>
    </row>
    <row r="1924" spans="1:9">
      <c r="A1924" s="217"/>
      <c r="B1924" s="217"/>
      <c r="C1924" s="217"/>
      <c r="D1924" s="218"/>
      <c r="E1924" s="218"/>
      <c r="F1924" s="340"/>
      <c r="G1924" s="218"/>
      <c r="H1924" s="218"/>
      <c r="I1924" s="219"/>
    </row>
    <row r="1925" spans="1:9">
      <c r="A1925" s="217"/>
      <c r="B1925" s="217"/>
      <c r="C1925" s="217"/>
      <c r="D1925" s="218"/>
      <c r="E1925" s="218"/>
      <c r="F1925" s="340"/>
      <c r="G1925" s="218"/>
      <c r="H1925" s="218"/>
      <c r="I1925" s="219"/>
    </row>
    <row r="1926" spans="1:9">
      <c r="A1926" s="217"/>
      <c r="B1926" s="217"/>
      <c r="C1926" s="217"/>
      <c r="D1926" s="218"/>
      <c r="E1926" s="218"/>
      <c r="F1926" s="340"/>
      <c r="G1926" s="218"/>
      <c r="H1926" s="218"/>
      <c r="I1926" s="219"/>
    </row>
    <row r="1927" spans="1:9">
      <c r="A1927" s="217"/>
      <c r="B1927" s="217"/>
      <c r="C1927" s="217"/>
      <c r="D1927" s="218"/>
      <c r="E1927" s="218"/>
      <c r="F1927" s="340"/>
      <c r="G1927" s="218"/>
      <c r="H1927" s="218"/>
      <c r="I1927" s="219"/>
    </row>
    <row r="1928" spans="1:9">
      <c r="A1928" s="217"/>
      <c r="B1928" s="217"/>
      <c r="C1928" s="217"/>
      <c r="D1928" s="218"/>
      <c r="E1928" s="218"/>
      <c r="F1928" s="340"/>
      <c r="G1928" s="218"/>
      <c r="H1928" s="218"/>
      <c r="I1928" s="219"/>
    </row>
    <row r="1929" spans="1:9">
      <c r="A1929" s="217"/>
      <c r="B1929" s="217"/>
      <c r="C1929" s="217"/>
      <c r="D1929" s="218"/>
      <c r="E1929" s="218"/>
      <c r="F1929" s="340"/>
      <c r="G1929" s="218"/>
      <c r="H1929" s="218"/>
      <c r="I1929" s="219"/>
    </row>
    <row r="1930" spans="1:9">
      <c r="A1930" s="217"/>
      <c r="B1930" s="217"/>
      <c r="C1930" s="217"/>
      <c r="D1930" s="218"/>
      <c r="E1930" s="218"/>
      <c r="F1930" s="340"/>
      <c r="G1930" s="218"/>
      <c r="H1930" s="218"/>
      <c r="I1930" s="219"/>
    </row>
    <row r="1931" spans="1:9">
      <c r="A1931" s="217"/>
      <c r="B1931" s="217"/>
      <c r="C1931" s="217"/>
      <c r="D1931" s="218"/>
      <c r="E1931" s="218"/>
      <c r="F1931" s="340"/>
      <c r="G1931" s="218"/>
      <c r="H1931" s="218"/>
      <c r="I1931" s="219"/>
    </row>
    <row r="1932" spans="1:9">
      <c r="A1932" s="217"/>
      <c r="B1932" s="217"/>
      <c r="C1932" s="217"/>
      <c r="D1932" s="218"/>
      <c r="E1932" s="218"/>
      <c r="F1932" s="340"/>
      <c r="G1932" s="218"/>
      <c r="H1932" s="218"/>
      <c r="I1932" s="219"/>
    </row>
    <row r="1933" spans="1:9">
      <c r="A1933" s="217"/>
      <c r="B1933" s="217"/>
      <c r="C1933" s="217"/>
      <c r="D1933" s="218"/>
      <c r="E1933" s="218"/>
      <c r="F1933" s="340"/>
      <c r="G1933" s="218"/>
      <c r="H1933" s="218"/>
      <c r="I1933" s="219"/>
    </row>
    <row r="1934" spans="1:9">
      <c r="A1934" s="217"/>
      <c r="B1934" s="217"/>
      <c r="C1934" s="217"/>
      <c r="D1934" s="218"/>
      <c r="E1934" s="218"/>
      <c r="F1934" s="340"/>
      <c r="G1934" s="218"/>
      <c r="H1934" s="218"/>
      <c r="I1934" s="219"/>
    </row>
    <row r="1935" spans="1:9">
      <c r="A1935" s="217"/>
      <c r="B1935" s="217"/>
      <c r="C1935" s="217"/>
      <c r="D1935" s="218"/>
      <c r="E1935" s="218"/>
      <c r="F1935" s="340"/>
      <c r="G1935" s="218"/>
      <c r="H1935" s="218"/>
      <c r="I1935" s="219"/>
    </row>
    <row r="1936" spans="1:9">
      <c r="A1936" s="217"/>
      <c r="B1936" s="217"/>
      <c r="C1936" s="217"/>
      <c r="D1936" s="218"/>
      <c r="E1936" s="218"/>
      <c r="F1936" s="340"/>
      <c r="G1936" s="218"/>
      <c r="H1936" s="218"/>
      <c r="I1936" s="219"/>
    </row>
    <row r="1937" spans="1:9">
      <c r="A1937" s="217"/>
      <c r="B1937" s="217"/>
      <c r="C1937" s="217"/>
      <c r="D1937" s="218"/>
      <c r="E1937" s="218"/>
      <c r="F1937" s="340"/>
      <c r="G1937" s="218"/>
      <c r="H1937" s="218"/>
      <c r="I1937" s="219"/>
    </row>
    <row r="1938" spans="1:9">
      <c r="A1938" s="217"/>
      <c r="B1938" s="217"/>
      <c r="C1938" s="217"/>
      <c r="D1938" s="218"/>
      <c r="E1938" s="218"/>
      <c r="F1938" s="340"/>
      <c r="G1938" s="218"/>
      <c r="H1938" s="218"/>
      <c r="I1938" s="219"/>
    </row>
    <row r="1939" spans="1:9">
      <c r="A1939" s="217"/>
      <c r="B1939" s="217"/>
      <c r="C1939" s="217"/>
      <c r="D1939" s="218"/>
      <c r="E1939" s="218"/>
      <c r="F1939" s="340"/>
      <c r="G1939" s="218"/>
      <c r="H1939" s="218"/>
      <c r="I1939" s="219"/>
    </row>
    <row r="1940" spans="1:9">
      <c r="A1940" s="217"/>
      <c r="B1940" s="217"/>
      <c r="C1940" s="217"/>
      <c r="D1940" s="218"/>
      <c r="E1940" s="218"/>
      <c r="F1940" s="340"/>
      <c r="G1940" s="218"/>
      <c r="H1940" s="218"/>
      <c r="I1940" s="219"/>
    </row>
    <row r="1941" spans="1:9">
      <c r="A1941" s="217"/>
      <c r="B1941" s="217"/>
      <c r="C1941" s="217"/>
      <c r="D1941" s="218"/>
      <c r="E1941" s="218"/>
      <c r="F1941" s="340"/>
      <c r="G1941" s="218"/>
      <c r="H1941" s="218"/>
      <c r="I1941" s="219"/>
    </row>
    <row r="1942" spans="1:9">
      <c r="A1942" s="217"/>
      <c r="B1942" s="217"/>
      <c r="C1942" s="217"/>
      <c r="D1942" s="218"/>
      <c r="E1942" s="218"/>
      <c r="F1942" s="340"/>
      <c r="G1942" s="218"/>
      <c r="H1942" s="218"/>
      <c r="I1942" s="219"/>
    </row>
    <row r="1943" spans="1:9">
      <c r="A1943" s="217"/>
      <c r="B1943" s="217"/>
      <c r="C1943" s="217"/>
      <c r="D1943" s="218"/>
      <c r="E1943" s="218"/>
      <c r="F1943" s="340"/>
      <c r="G1943" s="218"/>
      <c r="H1943" s="218"/>
      <c r="I1943" s="219"/>
    </row>
    <row r="1944" spans="1:9">
      <c r="A1944" s="217"/>
      <c r="B1944" s="217"/>
      <c r="C1944" s="217"/>
      <c r="D1944" s="218"/>
      <c r="E1944" s="218"/>
      <c r="F1944" s="340"/>
      <c r="G1944" s="218"/>
      <c r="H1944" s="218"/>
      <c r="I1944" s="219"/>
    </row>
    <row r="1945" spans="1:9">
      <c r="A1945" s="217"/>
      <c r="B1945" s="217"/>
      <c r="C1945" s="217"/>
      <c r="D1945" s="218"/>
      <c r="E1945" s="218"/>
      <c r="F1945" s="340"/>
      <c r="G1945" s="218"/>
      <c r="H1945" s="218"/>
      <c r="I1945" s="219"/>
    </row>
    <row r="1946" spans="1:9">
      <c r="A1946" s="217"/>
      <c r="B1946" s="217"/>
      <c r="C1946" s="217"/>
      <c r="D1946" s="218"/>
      <c r="E1946" s="218"/>
      <c r="F1946" s="340"/>
      <c r="G1946" s="218"/>
      <c r="H1946" s="218"/>
      <c r="I1946" s="219"/>
    </row>
    <row r="1947" spans="1:9">
      <c r="A1947" s="217"/>
      <c r="B1947" s="217"/>
      <c r="C1947" s="217"/>
      <c r="D1947" s="218"/>
      <c r="E1947" s="218"/>
      <c r="F1947" s="340"/>
      <c r="G1947" s="218"/>
      <c r="H1947" s="218"/>
      <c r="I1947" s="219"/>
    </row>
    <row r="1948" spans="1:9">
      <c r="A1948" s="217"/>
      <c r="B1948" s="217"/>
      <c r="C1948" s="217"/>
      <c r="D1948" s="218"/>
      <c r="E1948" s="218"/>
      <c r="F1948" s="340"/>
      <c r="G1948" s="218"/>
      <c r="H1948" s="218"/>
      <c r="I1948" s="219"/>
    </row>
    <row r="1949" spans="1:9">
      <c r="A1949" s="217"/>
      <c r="B1949" s="217"/>
      <c r="C1949" s="217"/>
      <c r="D1949" s="218"/>
      <c r="E1949" s="218"/>
      <c r="F1949" s="340"/>
      <c r="G1949" s="218"/>
      <c r="H1949" s="218"/>
      <c r="I1949" s="219"/>
    </row>
    <row r="1950" spans="1:9">
      <c r="A1950" s="217"/>
      <c r="B1950" s="217"/>
      <c r="C1950" s="217"/>
      <c r="D1950" s="218"/>
      <c r="E1950" s="218"/>
      <c r="F1950" s="340"/>
      <c r="G1950" s="218"/>
      <c r="H1950" s="218"/>
      <c r="I1950" s="219"/>
    </row>
    <row r="1951" spans="1:9">
      <c r="A1951" s="217"/>
      <c r="B1951" s="217"/>
      <c r="C1951" s="217"/>
      <c r="D1951" s="218"/>
      <c r="E1951" s="218"/>
      <c r="F1951" s="340"/>
      <c r="G1951" s="218"/>
      <c r="H1951" s="218"/>
      <c r="I1951" s="219"/>
    </row>
    <row r="1952" spans="1:9">
      <c r="A1952" s="217"/>
      <c r="B1952" s="217"/>
      <c r="C1952" s="217"/>
      <c r="D1952" s="218"/>
      <c r="E1952" s="218"/>
      <c r="F1952" s="340"/>
      <c r="G1952" s="218"/>
      <c r="H1952" s="218"/>
      <c r="I1952" s="219"/>
    </row>
    <row r="1953" spans="1:9">
      <c r="A1953" s="217"/>
      <c r="B1953" s="217"/>
      <c r="C1953" s="217"/>
      <c r="D1953" s="218"/>
      <c r="E1953" s="218"/>
      <c r="F1953" s="340"/>
      <c r="G1953" s="218"/>
      <c r="H1953" s="218"/>
      <c r="I1953" s="219"/>
    </row>
    <row r="1954" spans="1:9">
      <c r="A1954" s="217"/>
      <c r="B1954" s="217"/>
      <c r="C1954" s="217"/>
      <c r="D1954" s="218"/>
      <c r="E1954" s="218"/>
      <c r="F1954" s="340"/>
      <c r="G1954" s="218"/>
      <c r="H1954" s="218"/>
      <c r="I1954" s="219"/>
    </row>
    <row r="1955" spans="1:9">
      <c r="A1955" s="217"/>
      <c r="B1955" s="217"/>
      <c r="C1955" s="217"/>
      <c r="D1955" s="218"/>
      <c r="E1955" s="218"/>
      <c r="F1955" s="340"/>
      <c r="G1955" s="218"/>
      <c r="H1955" s="218"/>
      <c r="I1955" s="219"/>
    </row>
    <row r="1956" spans="1:9">
      <c r="A1956" s="217"/>
      <c r="B1956" s="217"/>
      <c r="C1956" s="217"/>
      <c r="D1956" s="218"/>
      <c r="E1956" s="218"/>
      <c r="F1956" s="340"/>
      <c r="G1956" s="218"/>
      <c r="H1956" s="218"/>
      <c r="I1956" s="219"/>
    </row>
    <row r="1957" spans="1:9">
      <c r="A1957" s="217"/>
      <c r="B1957" s="217"/>
      <c r="C1957" s="217"/>
      <c r="D1957" s="218"/>
      <c r="E1957" s="218"/>
      <c r="F1957" s="340"/>
      <c r="G1957" s="218"/>
      <c r="H1957" s="218"/>
      <c r="I1957" s="219"/>
    </row>
    <row r="1958" spans="1:9">
      <c r="A1958" s="217"/>
      <c r="B1958" s="217"/>
      <c r="C1958" s="217"/>
      <c r="D1958" s="218"/>
      <c r="E1958" s="218"/>
      <c r="F1958" s="340"/>
      <c r="G1958" s="218"/>
      <c r="H1958" s="218"/>
      <c r="I1958" s="219"/>
    </row>
    <row r="1959" spans="1:9">
      <c r="A1959" s="217"/>
      <c r="B1959" s="217"/>
      <c r="C1959" s="217"/>
      <c r="D1959" s="218"/>
      <c r="E1959" s="218"/>
      <c r="F1959" s="340"/>
      <c r="G1959" s="218"/>
      <c r="H1959" s="218"/>
      <c r="I1959" s="219"/>
    </row>
    <row r="1960" spans="1:9">
      <c r="A1960" s="217"/>
      <c r="B1960" s="217"/>
      <c r="C1960" s="217"/>
      <c r="D1960" s="218"/>
      <c r="E1960" s="218"/>
      <c r="F1960" s="340"/>
      <c r="G1960" s="218"/>
      <c r="H1960" s="218"/>
      <c r="I1960" s="219"/>
    </row>
    <row r="1961" spans="1:9">
      <c r="A1961" s="217"/>
      <c r="B1961" s="217"/>
      <c r="C1961" s="217"/>
      <c r="D1961" s="218"/>
      <c r="E1961" s="218"/>
      <c r="F1961" s="340"/>
      <c r="G1961" s="218"/>
      <c r="H1961" s="218"/>
      <c r="I1961" s="219"/>
    </row>
    <row r="1962" spans="1:9">
      <c r="A1962" s="217"/>
      <c r="B1962" s="217"/>
      <c r="C1962" s="217"/>
      <c r="D1962" s="218"/>
      <c r="E1962" s="218"/>
      <c r="F1962" s="340"/>
      <c r="G1962" s="218"/>
      <c r="H1962" s="218"/>
      <c r="I1962" s="219"/>
    </row>
    <row r="1963" spans="1:9">
      <c r="A1963" s="217"/>
      <c r="B1963" s="217"/>
      <c r="C1963" s="217"/>
      <c r="D1963" s="218"/>
      <c r="E1963" s="218"/>
      <c r="F1963" s="340"/>
      <c r="G1963" s="218"/>
      <c r="H1963" s="218"/>
      <c r="I1963" s="219"/>
    </row>
    <row r="1964" spans="1:9">
      <c r="A1964" s="217"/>
      <c r="B1964" s="217"/>
      <c r="C1964" s="217"/>
      <c r="D1964" s="218"/>
      <c r="E1964" s="218"/>
      <c r="F1964" s="340"/>
      <c r="G1964" s="218"/>
      <c r="H1964" s="218"/>
      <c r="I1964" s="219"/>
    </row>
    <row r="1965" spans="1:9">
      <c r="A1965" s="217"/>
      <c r="B1965" s="217"/>
      <c r="C1965" s="217"/>
      <c r="D1965" s="218"/>
      <c r="E1965" s="218"/>
      <c r="F1965" s="340"/>
      <c r="G1965" s="218"/>
      <c r="H1965" s="218"/>
      <c r="I1965" s="219"/>
    </row>
    <row r="1966" spans="1:9">
      <c r="A1966" s="217"/>
      <c r="B1966" s="217"/>
      <c r="C1966" s="217"/>
      <c r="D1966" s="218"/>
      <c r="E1966" s="218"/>
      <c r="F1966" s="340"/>
      <c r="G1966" s="218"/>
      <c r="H1966" s="218"/>
      <c r="I1966" s="219"/>
    </row>
    <row r="1967" spans="1:9">
      <c r="A1967" s="217"/>
      <c r="B1967" s="217"/>
      <c r="C1967" s="217"/>
      <c r="D1967" s="218"/>
      <c r="E1967" s="218"/>
      <c r="F1967" s="340"/>
      <c r="G1967" s="218"/>
      <c r="H1967" s="218"/>
      <c r="I1967" s="219"/>
    </row>
    <row r="1968" spans="1:9">
      <c r="A1968" s="217"/>
      <c r="B1968" s="217"/>
      <c r="C1968" s="217"/>
      <c r="D1968" s="218"/>
      <c r="E1968" s="218"/>
      <c r="F1968" s="340"/>
      <c r="G1968" s="218"/>
      <c r="H1968" s="218"/>
      <c r="I1968" s="219"/>
    </row>
    <row r="1969" spans="1:9">
      <c r="A1969" s="217"/>
      <c r="B1969" s="217"/>
      <c r="C1969" s="217"/>
      <c r="D1969" s="218"/>
      <c r="E1969" s="218"/>
      <c r="F1969" s="340"/>
      <c r="G1969" s="218"/>
      <c r="H1969" s="218"/>
      <c r="I1969" s="219"/>
    </row>
    <row r="1970" spans="1:9">
      <c r="A1970" s="217"/>
      <c r="B1970" s="217"/>
      <c r="C1970" s="217"/>
      <c r="D1970" s="218"/>
      <c r="E1970" s="218"/>
      <c r="F1970" s="340"/>
      <c r="G1970" s="218"/>
      <c r="H1970" s="218"/>
      <c r="I1970" s="219"/>
    </row>
    <row r="1971" spans="1:9">
      <c r="A1971" s="217"/>
      <c r="B1971" s="217"/>
      <c r="C1971" s="217"/>
      <c r="D1971" s="218"/>
      <c r="E1971" s="218"/>
      <c r="F1971" s="340"/>
      <c r="G1971" s="218"/>
      <c r="H1971" s="218"/>
      <c r="I1971" s="219"/>
    </row>
    <row r="1972" spans="1:9">
      <c r="A1972" s="217"/>
      <c r="B1972" s="217"/>
      <c r="C1972" s="217"/>
      <c r="D1972" s="218"/>
      <c r="E1972" s="218"/>
      <c r="F1972" s="340"/>
      <c r="G1972" s="218"/>
      <c r="H1972" s="218"/>
      <c r="I1972" s="219"/>
    </row>
    <row r="1973" spans="1:9">
      <c r="A1973" s="217"/>
      <c r="B1973" s="217"/>
      <c r="C1973" s="217"/>
      <c r="D1973" s="218"/>
      <c r="E1973" s="218"/>
      <c r="F1973" s="340"/>
      <c r="G1973" s="218"/>
      <c r="H1973" s="218"/>
      <c r="I1973" s="219"/>
    </row>
    <row r="1974" spans="1:9">
      <c r="A1974" s="217"/>
      <c r="B1974" s="217"/>
      <c r="C1974" s="217"/>
      <c r="D1974" s="218"/>
      <c r="E1974" s="218"/>
      <c r="F1974" s="340"/>
      <c r="G1974" s="218"/>
      <c r="H1974" s="218"/>
      <c r="I1974" s="219"/>
    </row>
    <row r="1975" spans="1:9">
      <c r="A1975" s="217"/>
      <c r="B1975" s="217"/>
      <c r="C1975" s="217"/>
      <c r="D1975" s="218"/>
      <c r="E1975" s="218"/>
      <c r="F1975" s="340"/>
      <c r="G1975" s="218"/>
      <c r="H1975" s="218"/>
      <c r="I1975" s="219"/>
    </row>
    <row r="1976" spans="1:9">
      <c r="A1976" s="217"/>
      <c r="B1976" s="217"/>
      <c r="C1976" s="217"/>
      <c r="D1976" s="218"/>
      <c r="E1976" s="218"/>
      <c r="F1976" s="340"/>
      <c r="G1976" s="218"/>
      <c r="H1976" s="218"/>
      <c r="I1976" s="219"/>
    </row>
    <row r="1977" spans="1:9">
      <c r="A1977" s="217"/>
      <c r="B1977" s="217"/>
      <c r="C1977" s="217"/>
      <c r="D1977" s="218"/>
      <c r="E1977" s="218"/>
      <c r="F1977" s="340"/>
      <c r="G1977" s="218"/>
      <c r="H1977" s="218"/>
      <c r="I1977" s="219"/>
    </row>
    <row r="1978" spans="1:9">
      <c r="A1978" s="217"/>
      <c r="B1978" s="217"/>
      <c r="C1978" s="217"/>
      <c r="D1978" s="218"/>
      <c r="E1978" s="218"/>
      <c r="F1978" s="340"/>
      <c r="G1978" s="218"/>
      <c r="H1978" s="218"/>
      <c r="I1978" s="219"/>
    </row>
    <row r="1979" spans="1:9">
      <c r="A1979" s="217"/>
      <c r="B1979" s="217"/>
      <c r="C1979" s="217"/>
      <c r="D1979" s="218"/>
      <c r="E1979" s="218"/>
      <c r="F1979" s="340"/>
      <c r="G1979" s="218"/>
      <c r="H1979" s="218"/>
      <c r="I1979" s="219"/>
    </row>
    <row r="1980" spans="1:9">
      <c r="A1980" s="217"/>
      <c r="B1980" s="217"/>
      <c r="C1980" s="217"/>
      <c r="D1980" s="218"/>
      <c r="E1980" s="218"/>
      <c r="F1980" s="340"/>
      <c r="G1980" s="218"/>
      <c r="H1980" s="218"/>
      <c r="I1980" s="219"/>
    </row>
    <row r="1981" spans="1:9">
      <c r="A1981" s="217"/>
      <c r="B1981" s="217"/>
      <c r="C1981" s="217"/>
      <c r="D1981" s="218"/>
      <c r="E1981" s="218"/>
      <c r="F1981" s="340"/>
      <c r="G1981" s="218"/>
      <c r="H1981" s="218"/>
      <c r="I1981" s="219"/>
    </row>
    <row r="1982" spans="1:9">
      <c r="A1982" s="217"/>
      <c r="B1982" s="217"/>
      <c r="C1982" s="217"/>
      <c r="D1982" s="218"/>
      <c r="E1982" s="218"/>
      <c r="F1982" s="340"/>
      <c r="G1982" s="218"/>
      <c r="H1982" s="218"/>
      <c r="I1982" s="219"/>
    </row>
    <row r="1983" spans="1:9">
      <c r="A1983" s="217"/>
      <c r="B1983" s="217"/>
      <c r="C1983" s="217"/>
      <c r="D1983" s="218"/>
      <c r="E1983" s="218"/>
      <c r="F1983" s="340"/>
      <c r="G1983" s="218"/>
      <c r="H1983" s="218"/>
      <c r="I1983" s="219"/>
    </row>
    <row r="1984" spans="1:9">
      <c r="A1984" s="217"/>
      <c r="B1984" s="217"/>
      <c r="C1984" s="217"/>
      <c r="D1984" s="218"/>
      <c r="E1984" s="218"/>
      <c r="F1984" s="340"/>
      <c r="G1984" s="218"/>
      <c r="H1984" s="218"/>
      <c r="I1984" s="219"/>
    </row>
    <row r="1985" spans="1:9">
      <c r="A1985" s="217"/>
      <c r="B1985" s="217"/>
      <c r="C1985" s="217"/>
      <c r="D1985" s="218"/>
      <c r="E1985" s="218"/>
      <c r="F1985" s="340"/>
      <c r="G1985" s="218"/>
      <c r="H1985" s="218"/>
      <c r="I1985" s="219"/>
    </row>
    <row r="1986" spans="1:9">
      <c r="A1986" s="217"/>
      <c r="B1986" s="217"/>
      <c r="C1986" s="217"/>
      <c r="D1986" s="218"/>
      <c r="E1986" s="218"/>
      <c r="F1986" s="340"/>
      <c r="G1986" s="218"/>
      <c r="H1986" s="218"/>
      <c r="I1986" s="219"/>
    </row>
    <row r="1987" spans="1:9">
      <c r="A1987" s="217"/>
      <c r="B1987" s="217"/>
      <c r="C1987" s="217"/>
      <c r="D1987" s="218"/>
      <c r="E1987" s="218"/>
      <c r="F1987" s="340"/>
      <c r="G1987" s="218"/>
      <c r="H1987" s="218"/>
      <c r="I1987" s="219"/>
    </row>
    <row r="1988" spans="1:9">
      <c r="A1988" s="217"/>
      <c r="B1988" s="217"/>
      <c r="C1988" s="217"/>
      <c r="D1988" s="218"/>
      <c r="E1988" s="218"/>
      <c r="F1988" s="340"/>
      <c r="G1988" s="218"/>
      <c r="H1988" s="218"/>
      <c r="I1988" s="219"/>
    </row>
    <row r="1989" spans="1:9">
      <c r="A1989" s="217"/>
      <c r="B1989" s="217"/>
      <c r="C1989" s="217"/>
      <c r="D1989" s="218"/>
      <c r="E1989" s="218"/>
      <c r="F1989" s="340"/>
      <c r="G1989" s="218"/>
      <c r="H1989" s="218"/>
      <c r="I1989" s="219"/>
    </row>
    <row r="1990" spans="1:9">
      <c r="A1990" s="217"/>
      <c r="B1990" s="217"/>
      <c r="C1990" s="217"/>
      <c r="D1990" s="218"/>
      <c r="E1990" s="218"/>
      <c r="F1990" s="340"/>
      <c r="G1990" s="218"/>
      <c r="H1990" s="218"/>
      <c r="I1990" s="219"/>
    </row>
    <row r="1991" spans="1:9">
      <c r="A1991" s="217"/>
      <c r="B1991" s="217"/>
      <c r="C1991" s="217"/>
      <c r="D1991" s="218"/>
      <c r="E1991" s="218"/>
      <c r="F1991" s="340"/>
      <c r="G1991" s="218"/>
      <c r="H1991" s="218"/>
      <c r="I1991" s="219"/>
    </row>
    <row r="1992" spans="1:9">
      <c r="A1992" s="217"/>
      <c r="B1992" s="217"/>
      <c r="C1992" s="217"/>
      <c r="D1992" s="218"/>
      <c r="E1992" s="218"/>
      <c r="F1992" s="340"/>
      <c r="G1992" s="218"/>
      <c r="H1992" s="218"/>
      <c r="I1992" s="219"/>
    </row>
    <row r="1993" spans="1:9">
      <c r="A1993" s="217"/>
      <c r="B1993" s="217"/>
      <c r="C1993" s="217"/>
      <c r="D1993" s="218"/>
      <c r="E1993" s="218"/>
      <c r="F1993" s="340"/>
      <c r="G1993" s="218"/>
      <c r="H1993" s="218"/>
      <c r="I1993" s="219"/>
    </row>
    <row r="1994" spans="1:9">
      <c r="A1994" s="217"/>
      <c r="B1994" s="217"/>
      <c r="C1994" s="217"/>
      <c r="D1994" s="218"/>
      <c r="E1994" s="218"/>
      <c r="F1994" s="340"/>
      <c r="G1994" s="218"/>
      <c r="H1994" s="218"/>
      <c r="I1994" s="219"/>
    </row>
    <row r="1995" spans="1:9">
      <c r="A1995" s="217"/>
      <c r="B1995" s="217"/>
      <c r="C1995" s="217"/>
      <c r="D1995" s="218"/>
      <c r="E1995" s="218"/>
      <c r="F1995" s="340"/>
      <c r="G1995" s="218"/>
      <c r="H1995" s="218"/>
      <c r="I1995" s="219"/>
    </row>
    <row r="1996" spans="1:9">
      <c r="A1996" s="217"/>
      <c r="B1996" s="217"/>
      <c r="C1996" s="217"/>
      <c r="D1996" s="218"/>
      <c r="E1996" s="218"/>
      <c r="F1996" s="340"/>
      <c r="G1996" s="218"/>
      <c r="H1996" s="218"/>
      <c r="I1996" s="219"/>
    </row>
    <row r="1997" spans="1:9">
      <c r="A1997" s="217"/>
      <c r="B1997" s="217"/>
      <c r="C1997" s="217"/>
      <c r="D1997" s="218"/>
      <c r="E1997" s="218"/>
      <c r="F1997" s="340"/>
      <c r="G1997" s="218"/>
      <c r="H1997" s="218"/>
      <c r="I1997" s="219"/>
    </row>
    <row r="1998" spans="1:9">
      <c r="A1998" s="217"/>
      <c r="B1998" s="217"/>
      <c r="C1998" s="217"/>
      <c r="D1998" s="218"/>
      <c r="E1998" s="218"/>
      <c r="F1998" s="340"/>
      <c r="G1998" s="218"/>
      <c r="H1998" s="218"/>
      <c r="I1998" s="219"/>
    </row>
    <row r="1999" spans="1:9">
      <c r="A1999" s="217"/>
      <c r="B1999" s="217"/>
      <c r="C1999" s="217"/>
      <c r="D1999" s="218"/>
      <c r="E1999" s="218"/>
      <c r="F1999" s="340"/>
      <c r="G1999" s="218"/>
      <c r="H1999" s="218"/>
      <c r="I1999" s="219"/>
    </row>
    <row r="2000" spans="1:9">
      <c r="A2000" s="217"/>
      <c r="B2000" s="217"/>
      <c r="C2000" s="217"/>
      <c r="D2000" s="218"/>
      <c r="E2000" s="218"/>
      <c r="F2000" s="340"/>
      <c r="G2000" s="218"/>
      <c r="H2000" s="218"/>
      <c r="I2000" s="219"/>
    </row>
    <row r="2001" spans="1:9">
      <c r="A2001" s="217"/>
      <c r="B2001" s="217"/>
      <c r="C2001" s="217"/>
      <c r="D2001" s="218"/>
      <c r="E2001" s="218"/>
      <c r="F2001" s="340"/>
      <c r="G2001" s="218"/>
      <c r="H2001" s="218"/>
      <c r="I2001" s="219"/>
    </row>
    <row r="2002" spans="1:9">
      <c r="A2002" s="217"/>
      <c r="B2002" s="217"/>
      <c r="C2002" s="217"/>
      <c r="D2002" s="218"/>
      <c r="E2002" s="218"/>
      <c r="F2002" s="340"/>
      <c r="G2002" s="218"/>
      <c r="H2002" s="218"/>
      <c r="I2002" s="219"/>
    </row>
    <row r="2003" spans="1:9">
      <c r="A2003" s="217"/>
      <c r="B2003" s="217"/>
      <c r="C2003" s="217"/>
      <c r="D2003" s="218"/>
      <c r="E2003" s="218"/>
      <c r="F2003" s="340"/>
      <c r="G2003" s="218"/>
      <c r="H2003" s="218"/>
      <c r="I2003" s="219"/>
    </row>
    <row r="2004" spans="1:9">
      <c r="A2004" s="217"/>
      <c r="B2004" s="217"/>
      <c r="C2004" s="217"/>
      <c r="D2004" s="218"/>
      <c r="E2004" s="218"/>
      <c r="F2004" s="340"/>
      <c r="G2004" s="218"/>
      <c r="H2004" s="218"/>
      <c r="I2004" s="219"/>
    </row>
    <row r="2005" spans="1:9">
      <c r="A2005" s="217"/>
      <c r="B2005" s="217"/>
      <c r="C2005" s="217"/>
      <c r="D2005" s="218"/>
      <c r="E2005" s="218"/>
      <c r="F2005" s="340"/>
      <c r="G2005" s="218"/>
      <c r="H2005" s="218"/>
      <c r="I2005" s="219"/>
    </row>
    <row r="2006" spans="1:9">
      <c r="A2006" s="217"/>
      <c r="B2006" s="217"/>
      <c r="C2006" s="217"/>
      <c r="D2006" s="218"/>
      <c r="E2006" s="218"/>
      <c r="F2006" s="340"/>
      <c r="G2006" s="218"/>
      <c r="H2006" s="218"/>
      <c r="I2006" s="219"/>
    </row>
    <row r="2007" spans="1:9">
      <c r="A2007" s="217"/>
      <c r="B2007" s="217"/>
      <c r="C2007" s="217"/>
      <c r="D2007" s="218"/>
      <c r="E2007" s="218"/>
      <c r="F2007" s="340"/>
      <c r="G2007" s="218"/>
      <c r="H2007" s="218"/>
      <c r="I2007" s="219"/>
    </row>
    <row r="2008" spans="1:9">
      <c r="A2008" s="217"/>
      <c r="B2008" s="217"/>
      <c r="C2008" s="217"/>
      <c r="D2008" s="218"/>
      <c r="E2008" s="218"/>
      <c r="F2008" s="340"/>
      <c r="G2008" s="218"/>
      <c r="H2008" s="218"/>
      <c r="I2008" s="219"/>
    </row>
    <row r="2009" spans="1:9">
      <c r="A2009" s="217"/>
      <c r="B2009" s="217"/>
      <c r="C2009" s="217"/>
      <c r="D2009" s="218"/>
      <c r="E2009" s="218"/>
      <c r="F2009" s="340"/>
      <c r="G2009" s="218"/>
      <c r="H2009" s="218"/>
      <c r="I2009" s="219"/>
    </row>
    <row r="2010" spans="1:9">
      <c r="A2010" s="217"/>
      <c r="B2010" s="217"/>
      <c r="C2010" s="217"/>
      <c r="D2010" s="218"/>
      <c r="E2010" s="218"/>
      <c r="F2010" s="340"/>
      <c r="G2010" s="218"/>
      <c r="H2010" s="218"/>
      <c r="I2010" s="219"/>
    </row>
    <row r="2011" spans="1:9">
      <c r="A2011" s="217"/>
      <c r="B2011" s="217"/>
      <c r="C2011" s="217"/>
      <c r="D2011" s="218"/>
      <c r="E2011" s="218"/>
      <c r="F2011" s="340"/>
      <c r="G2011" s="218"/>
      <c r="H2011" s="218"/>
      <c r="I2011" s="219"/>
    </row>
    <row r="2012" spans="1:9">
      <c r="A2012" s="217"/>
      <c r="B2012" s="217"/>
      <c r="C2012" s="217"/>
      <c r="D2012" s="218"/>
      <c r="E2012" s="218"/>
      <c r="F2012" s="340"/>
      <c r="G2012" s="218"/>
      <c r="H2012" s="218"/>
      <c r="I2012" s="219"/>
    </row>
    <row r="2013" spans="1:9">
      <c r="A2013" s="217"/>
      <c r="B2013" s="217"/>
      <c r="C2013" s="217"/>
      <c r="D2013" s="218"/>
      <c r="E2013" s="218"/>
      <c r="F2013" s="340"/>
      <c r="G2013" s="218"/>
      <c r="H2013" s="218"/>
      <c r="I2013" s="219"/>
    </row>
    <row r="2014" spans="1:9">
      <c r="A2014" s="217"/>
      <c r="B2014" s="217"/>
      <c r="C2014" s="217"/>
      <c r="D2014" s="218"/>
      <c r="E2014" s="218"/>
      <c r="F2014" s="340"/>
      <c r="G2014" s="218"/>
      <c r="H2014" s="218"/>
      <c r="I2014" s="219"/>
    </row>
    <row r="2015" spans="1:9">
      <c r="A2015" s="217"/>
      <c r="B2015" s="217"/>
      <c r="C2015" s="217"/>
      <c r="D2015" s="218"/>
      <c r="E2015" s="218"/>
      <c r="F2015" s="340"/>
      <c r="G2015" s="218"/>
      <c r="H2015" s="218"/>
      <c r="I2015" s="219"/>
    </row>
    <row r="2016" spans="1:9">
      <c r="A2016" s="217"/>
      <c r="B2016" s="217"/>
      <c r="C2016" s="217"/>
      <c r="D2016" s="218"/>
      <c r="E2016" s="218"/>
      <c r="F2016" s="340"/>
      <c r="G2016" s="218"/>
      <c r="H2016" s="218"/>
      <c r="I2016" s="219"/>
    </row>
    <row r="2017" spans="1:9">
      <c r="A2017" s="217"/>
      <c r="B2017" s="217"/>
      <c r="C2017" s="217"/>
      <c r="D2017" s="218"/>
      <c r="E2017" s="218"/>
      <c r="F2017" s="340"/>
      <c r="G2017" s="218"/>
      <c r="H2017" s="218"/>
      <c r="I2017" s="219"/>
    </row>
    <row r="2018" spans="1:9">
      <c r="A2018" s="217"/>
      <c r="B2018" s="217"/>
      <c r="C2018" s="217"/>
      <c r="D2018" s="218"/>
      <c r="E2018" s="218"/>
      <c r="F2018" s="340"/>
      <c r="G2018" s="218"/>
      <c r="H2018" s="218"/>
      <c r="I2018" s="219"/>
    </row>
    <row r="2019" spans="1:9">
      <c r="A2019" s="217"/>
      <c r="B2019" s="217"/>
      <c r="C2019" s="217"/>
      <c r="D2019" s="218"/>
      <c r="E2019" s="218"/>
      <c r="F2019" s="340"/>
      <c r="G2019" s="218"/>
      <c r="H2019" s="218"/>
      <c r="I2019" s="219"/>
    </row>
    <row r="2020" spans="1:9">
      <c r="A2020" s="217"/>
      <c r="B2020" s="217"/>
      <c r="C2020" s="217"/>
      <c r="D2020" s="218"/>
      <c r="E2020" s="218"/>
      <c r="F2020" s="340"/>
      <c r="G2020" s="218"/>
      <c r="H2020" s="218"/>
      <c r="I2020" s="219"/>
    </row>
    <row r="2021" spans="1:9">
      <c r="A2021" s="217"/>
      <c r="B2021" s="217"/>
      <c r="C2021" s="217"/>
      <c r="D2021" s="218"/>
      <c r="E2021" s="218"/>
      <c r="F2021" s="340"/>
      <c r="G2021" s="218"/>
      <c r="H2021" s="218"/>
      <c r="I2021" s="219"/>
    </row>
    <row r="2022" spans="1:9">
      <c r="A2022" s="217"/>
      <c r="B2022" s="217"/>
      <c r="C2022" s="217"/>
      <c r="D2022" s="218"/>
      <c r="E2022" s="218"/>
      <c r="F2022" s="340"/>
      <c r="G2022" s="218"/>
      <c r="H2022" s="218"/>
      <c r="I2022" s="219"/>
    </row>
    <row r="2023" spans="1:9">
      <c r="A2023" s="217"/>
      <c r="B2023" s="217"/>
      <c r="C2023" s="217"/>
      <c r="D2023" s="218"/>
      <c r="E2023" s="218"/>
      <c r="F2023" s="340"/>
      <c r="G2023" s="218"/>
      <c r="H2023" s="218"/>
      <c r="I2023" s="219"/>
    </row>
    <row r="2024" spans="1:9">
      <c r="A2024" s="217"/>
      <c r="B2024" s="217"/>
      <c r="C2024" s="217"/>
      <c r="D2024" s="218"/>
      <c r="E2024" s="218"/>
      <c r="F2024" s="340"/>
      <c r="G2024" s="218"/>
      <c r="H2024" s="218"/>
      <c r="I2024" s="219"/>
    </row>
    <row r="2025" spans="1:9">
      <c r="A2025" s="217"/>
      <c r="B2025" s="217"/>
      <c r="C2025" s="217"/>
      <c r="D2025" s="218"/>
      <c r="E2025" s="218"/>
      <c r="F2025" s="340"/>
      <c r="G2025" s="218"/>
      <c r="H2025" s="218"/>
      <c r="I2025" s="219"/>
    </row>
    <row r="2026" spans="1:9">
      <c r="A2026" s="217"/>
      <c r="B2026" s="217"/>
      <c r="C2026" s="217"/>
      <c r="D2026" s="218"/>
      <c r="E2026" s="218"/>
      <c r="F2026" s="340"/>
      <c r="G2026" s="218"/>
      <c r="H2026" s="218"/>
      <c r="I2026" s="219"/>
    </row>
    <row r="2027" spans="1:9">
      <c r="A2027" s="217"/>
      <c r="B2027" s="217"/>
      <c r="C2027" s="217"/>
      <c r="D2027" s="218"/>
      <c r="E2027" s="218"/>
      <c r="F2027" s="340"/>
      <c r="G2027" s="218"/>
      <c r="H2027" s="218"/>
      <c r="I2027" s="219"/>
    </row>
    <row r="2028" spans="1:9">
      <c r="A2028" s="217"/>
      <c r="B2028" s="217"/>
      <c r="C2028" s="217"/>
      <c r="D2028" s="218"/>
      <c r="E2028" s="218"/>
      <c r="F2028" s="340"/>
      <c r="G2028" s="218"/>
      <c r="H2028" s="218"/>
      <c r="I2028" s="219"/>
    </row>
    <row r="2029" spans="1:9">
      <c r="A2029" s="217"/>
      <c r="B2029" s="217"/>
      <c r="C2029" s="217"/>
      <c r="D2029" s="218"/>
      <c r="E2029" s="218"/>
      <c r="F2029" s="340"/>
      <c r="G2029" s="218"/>
      <c r="H2029" s="218"/>
      <c r="I2029" s="219"/>
    </row>
    <row r="2030" spans="1:9">
      <c r="A2030" s="217"/>
      <c r="B2030" s="217"/>
      <c r="C2030" s="217"/>
      <c r="D2030" s="218"/>
      <c r="E2030" s="218"/>
      <c r="F2030" s="340"/>
      <c r="G2030" s="218"/>
      <c r="H2030" s="218"/>
      <c r="I2030" s="219"/>
    </row>
    <row r="2031" spans="1:9">
      <c r="A2031" s="217"/>
      <c r="B2031" s="217"/>
      <c r="C2031" s="217"/>
      <c r="D2031" s="218"/>
      <c r="E2031" s="218"/>
      <c r="F2031" s="340"/>
      <c r="G2031" s="218"/>
      <c r="H2031" s="218"/>
      <c r="I2031" s="219"/>
    </row>
    <row r="2032" spans="1:9">
      <c r="A2032" s="217"/>
      <c r="B2032" s="217"/>
      <c r="C2032" s="217"/>
      <c r="D2032" s="218"/>
      <c r="E2032" s="218"/>
      <c r="F2032" s="340"/>
      <c r="G2032" s="218"/>
      <c r="H2032" s="218"/>
      <c r="I2032" s="219"/>
    </row>
    <row r="2033" spans="1:9">
      <c r="A2033" s="217"/>
      <c r="B2033" s="217"/>
      <c r="C2033" s="217"/>
      <c r="D2033" s="218"/>
      <c r="E2033" s="218"/>
      <c r="F2033" s="340"/>
      <c r="G2033" s="218"/>
      <c r="H2033" s="218"/>
      <c r="I2033" s="219"/>
    </row>
    <row r="2034" spans="1:9">
      <c r="A2034" s="217"/>
      <c r="B2034" s="217"/>
      <c r="C2034" s="217"/>
      <c r="D2034" s="218"/>
      <c r="E2034" s="218"/>
      <c r="F2034" s="340"/>
      <c r="G2034" s="218"/>
      <c r="H2034" s="218"/>
      <c r="I2034" s="219"/>
    </row>
    <row r="2035" spans="1:9">
      <c r="A2035" s="217"/>
      <c r="B2035" s="217"/>
      <c r="C2035" s="217"/>
      <c r="D2035" s="218"/>
      <c r="E2035" s="218"/>
      <c r="F2035" s="340"/>
      <c r="G2035" s="218"/>
      <c r="H2035" s="218"/>
      <c r="I2035" s="219"/>
    </row>
    <row r="2036" spans="1:9">
      <c r="A2036" s="217"/>
      <c r="B2036" s="217"/>
      <c r="C2036" s="217"/>
      <c r="D2036" s="218"/>
      <c r="E2036" s="218"/>
      <c r="F2036" s="340"/>
      <c r="G2036" s="218"/>
      <c r="H2036" s="218"/>
      <c r="I2036" s="219"/>
    </row>
    <row r="2037" spans="1:9">
      <c r="A2037" s="217"/>
      <c r="B2037" s="217"/>
      <c r="C2037" s="217"/>
      <c r="D2037" s="218"/>
      <c r="E2037" s="218"/>
      <c r="F2037" s="340"/>
      <c r="G2037" s="218"/>
      <c r="H2037" s="218"/>
      <c r="I2037" s="219"/>
    </row>
    <row r="2038" spans="1:9">
      <c r="A2038" s="217"/>
      <c r="B2038" s="217"/>
      <c r="C2038" s="217"/>
      <c r="D2038" s="218"/>
      <c r="E2038" s="218"/>
      <c r="F2038" s="340"/>
      <c r="G2038" s="218"/>
      <c r="H2038" s="218"/>
      <c r="I2038" s="219"/>
    </row>
    <row r="2039" spans="1:9">
      <c r="A2039" s="217"/>
      <c r="B2039" s="217"/>
      <c r="C2039" s="217"/>
      <c r="D2039" s="218"/>
      <c r="E2039" s="218"/>
      <c r="F2039" s="340"/>
      <c r="G2039" s="218"/>
      <c r="H2039" s="218"/>
      <c r="I2039" s="219"/>
    </row>
    <row r="2040" spans="1:9">
      <c r="A2040" s="217"/>
      <c r="B2040" s="217"/>
      <c r="C2040" s="217"/>
      <c r="D2040" s="218"/>
      <c r="E2040" s="218"/>
      <c r="F2040" s="340"/>
      <c r="G2040" s="218"/>
      <c r="H2040" s="218"/>
      <c r="I2040" s="219"/>
    </row>
    <row r="2041" spans="1:9">
      <c r="A2041" s="217"/>
      <c r="B2041" s="217"/>
      <c r="C2041" s="217"/>
      <c r="D2041" s="218"/>
      <c r="E2041" s="218"/>
      <c r="F2041" s="340"/>
      <c r="G2041" s="218"/>
      <c r="H2041" s="218"/>
      <c r="I2041" s="219"/>
    </row>
    <row r="2042" spans="1:9">
      <c r="A2042" s="217"/>
      <c r="B2042" s="217"/>
      <c r="C2042" s="217"/>
      <c r="D2042" s="218"/>
      <c r="E2042" s="218"/>
      <c r="F2042" s="340"/>
      <c r="G2042" s="218"/>
      <c r="H2042" s="218"/>
      <c r="I2042" s="219"/>
    </row>
    <row r="2043" spans="1:9">
      <c r="A2043" s="217"/>
      <c r="B2043" s="217"/>
      <c r="C2043" s="217"/>
      <c r="D2043" s="218"/>
      <c r="E2043" s="218"/>
      <c r="F2043" s="340"/>
      <c r="G2043" s="218"/>
      <c r="H2043" s="218"/>
      <c r="I2043" s="219"/>
    </row>
    <row r="2044" spans="1:9">
      <c r="A2044" s="217"/>
      <c r="B2044" s="217"/>
      <c r="C2044" s="217"/>
      <c r="D2044" s="218"/>
      <c r="E2044" s="218"/>
      <c r="F2044" s="340"/>
      <c r="G2044" s="218"/>
      <c r="H2044" s="218"/>
      <c r="I2044" s="219"/>
    </row>
    <row r="2045" spans="1:9">
      <c r="A2045" s="217"/>
      <c r="B2045" s="217"/>
      <c r="C2045" s="217"/>
      <c r="D2045" s="218"/>
      <c r="E2045" s="218"/>
      <c r="F2045" s="340"/>
      <c r="G2045" s="218"/>
      <c r="H2045" s="218"/>
      <c r="I2045" s="219"/>
    </row>
    <row r="2046" spans="1:9">
      <c r="A2046" s="217"/>
      <c r="B2046" s="217"/>
      <c r="C2046" s="217"/>
      <c r="D2046" s="218"/>
      <c r="E2046" s="218"/>
      <c r="F2046" s="340"/>
      <c r="G2046" s="218"/>
      <c r="H2046" s="218"/>
      <c r="I2046" s="219"/>
    </row>
    <row r="2047" spans="1:9">
      <c r="A2047" s="217"/>
      <c r="B2047" s="217"/>
      <c r="C2047" s="217"/>
      <c r="D2047" s="218"/>
      <c r="E2047" s="218"/>
      <c r="F2047" s="340"/>
      <c r="G2047" s="218"/>
      <c r="H2047" s="218"/>
      <c r="I2047" s="219"/>
    </row>
    <row r="2048" spans="1:9">
      <c r="A2048" s="217"/>
      <c r="B2048" s="217"/>
      <c r="C2048" s="217"/>
      <c r="D2048" s="218"/>
      <c r="E2048" s="218"/>
      <c r="F2048" s="340"/>
      <c r="G2048" s="218"/>
      <c r="H2048" s="218"/>
      <c r="I2048" s="219"/>
    </row>
    <row r="2049" spans="1:9">
      <c r="A2049" s="217"/>
      <c r="B2049" s="217"/>
      <c r="C2049" s="217"/>
      <c r="D2049" s="218"/>
      <c r="E2049" s="218"/>
      <c r="F2049" s="340"/>
      <c r="G2049" s="218"/>
      <c r="H2049" s="218"/>
      <c r="I2049" s="219"/>
    </row>
    <row r="2050" spans="1:9">
      <c r="A2050" s="217"/>
      <c r="B2050" s="217"/>
      <c r="C2050" s="217"/>
      <c r="D2050" s="218"/>
      <c r="E2050" s="218"/>
      <c r="F2050" s="340"/>
      <c r="G2050" s="218"/>
      <c r="H2050" s="218"/>
      <c r="I2050" s="219"/>
    </row>
    <row r="2051" spans="1:9">
      <c r="A2051" s="217"/>
      <c r="B2051" s="217"/>
      <c r="C2051" s="217"/>
      <c r="D2051" s="218"/>
      <c r="E2051" s="218"/>
      <c r="F2051" s="340"/>
      <c r="G2051" s="218"/>
      <c r="H2051" s="218"/>
      <c r="I2051" s="219"/>
    </row>
    <row r="2052" spans="1:9">
      <c r="A2052" s="217"/>
      <c r="B2052" s="217"/>
      <c r="C2052" s="217"/>
      <c r="D2052" s="218"/>
      <c r="E2052" s="218"/>
      <c r="F2052" s="340"/>
      <c r="G2052" s="218"/>
      <c r="H2052" s="218"/>
      <c r="I2052" s="219"/>
    </row>
    <row r="2053" spans="1:9">
      <c r="A2053" s="217"/>
      <c r="B2053" s="217"/>
      <c r="C2053" s="217"/>
      <c r="D2053" s="218"/>
      <c r="E2053" s="218"/>
      <c r="F2053" s="340"/>
      <c r="G2053" s="218"/>
      <c r="H2053" s="218"/>
      <c r="I2053" s="219"/>
    </row>
  </sheetData>
  <sheetProtection password="CDF2" sheet="1" objects="1" scenarios="1"/>
  <autoFilter ref="A1:J160" xr:uid="{00000000-0009-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DFB3-CE33-4797-83D4-0245E27C4B0B}">
  <dimension ref="A1:H58"/>
  <sheetViews>
    <sheetView zoomScale="90" zoomScaleNormal="90" workbookViewId="0">
      <selection activeCell="D19" sqref="D19"/>
    </sheetView>
  </sheetViews>
  <sheetFormatPr defaultRowHeight="15"/>
  <cols>
    <col min="1" max="1" width="11.5703125" style="220" customWidth="1"/>
    <col min="2" max="2" width="10.5703125" customWidth="1"/>
    <col min="3" max="3" width="10.7109375" bestFit="1" customWidth="1"/>
    <col min="4" max="4" width="11.28515625" bestFit="1" customWidth="1"/>
    <col min="5" max="5" width="52.5703125" customWidth="1"/>
    <col min="7" max="7" width="12.42578125" bestFit="1" customWidth="1"/>
    <col min="8" max="8" width="11.7109375" bestFit="1" customWidth="1"/>
  </cols>
  <sheetData>
    <row r="1" spans="1:8">
      <c r="A1" s="209" t="s">
        <v>0</v>
      </c>
      <c r="B1" s="209" t="s">
        <v>1</v>
      </c>
      <c r="C1" s="209" t="s">
        <v>2</v>
      </c>
      <c r="D1" s="296" t="s">
        <v>3</v>
      </c>
      <c r="E1" s="210" t="s">
        <v>4</v>
      </c>
      <c r="F1" s="286" t="s">
        <v>5</v>
      </c>
      <c r="G1" s="212" t="s">
        <v>6</v>
      </c>
      <c r="H1" s="213" t="s">
        <v>7</v>
      </c>
    </row>
    <row r="2" spans="1:8">
      <c r="A2" s="79">
        <v>43455</v>
      </c>
      <c r="B2" t="s">
        <v>6295</v>
      </c>
      <c r="C2" s="77" t="s">
        <v>48</v>
      </c>
      <c r="D2" s="220">
        <v>50011</v>
      </c>
      <c r="E2" t="s">
        <v>6296</v>
      </c>
      <c r="F2" s="220">
        <v>1</v>
      </c>
      <c r="G2" s="464" t="s">
        <v>6306</v>
      </c>
      <c r="H2" s="464" t="s">
        <v>6322</v>
      </c>
    </row>
    <row r="3" spans="1:8">
      <c r="A3" s="79">
        <v>43455</v>
      </c>
      <c r="B3" t="s">
        <v>6295</v>
      </c>
      <c r="C3" s="77" t="s">
        <v>48</v>
      </c>
      <c r="D3" s="220">
        <v>632574</v>
      </c>
      <c r="E3" t="s">
        <v>2286</v>
      </c>
      <c r="F3" s="220">
        <v>1</v>
      </c>
      <c r="G3" s="464" t="s">
        <v>6307</v>
      </c>
      <c r="H3" s="464" t="s">
        <v>6323</v>
      </c>
    </row>
    <row r="4" spans="1:8">
      <c r="A4" s="79">
        <v>43455</v>
      </c>
      <c r="B4" t="s">
        <v>6295</v>
      </c>
      <c r="C4" s="77" t="s">
        <v>48</v>
      </c>
      <c r="D4" s="220" t="s">
        <v>5374</v>
      </c>
      <c r="E4" t="s">
        <v>6297</v>
      </c>
      <c r="F4" s="220">
        <v>1</v>
      </c>
      <c r="G4" s="464" t="s">
        <v>6308</v>
      </c>
      <c r="H4" s="464" t="s">
        <v>6324</v>
      </c>
    </row>
    <row r="5" spans="1:8">
      <c r="A5" s="79">
        <v>43455</v>
      </c>
      <c r="B5" t="s">
        <v>6295</v>
      </c>
      <c r="C5" s="77" t="s">
        <v>48</v>
      </c>
      <c r="D5" s="220">
        <v>484677</v>
      </c>
      <c r="E5" t="s">
        <v>6298</v>
      </c>
      <c r="F5" s="220">
        <v>2</v>
      </c>
      <c r="G5" s="464" t="s">
        <v>6309</v>
      </c>
      <c r="H5" s="464" t="s">
        <v>6325</v>
      </c>
    </row>
    <row r="6" spans="1:8">
      <c r="A6" s="79">
        <v>43455</v>
      </c>
      <c r="B6" t="s">
        <v>6295</v>
      </c>
      <c r="C6" s="77" t="s">
        <v>48</v>
      </c>
      <c r="D6" s="220">
        <v>484678</v>
      </c>
      <c r="E6" t="s">
        <v>6299</v>
      </c>
      <c r="F6" s="220">
        <v>1</v>
      </c>
      <c r="G6" s="464" t="s">
        <v>6310</v>
      </c>
      <c r="H6" s="464" t="s">
        <v>6326</v>
      </c>
    </row>
    <row r="7" spans="1:8">
      <c r="A7" s="79">
        <v>43455</v>
      </c>
      <c r="B7" t="s">
        <v>6295</v>
      </c>
      <c r="C7" s="77" t="s">
        <v>48</v>
      </c>
      <c r="D7" s="220">
        <v>484671</v>
      </c>
      <c r="E7" t="s">
        <v>6300</v>
      </c>
      <c r="F7" s="220">
        <v>1</v>
      </c>
      <c r="G7" s="464" t="s">
        <v>6311</v>
      </c>
      <c r="H7" s="464" t="s">
        <v>6227</v>
      </c>
    </row>
    <row r="8" spans="1:8">
      <c r="A8" s="79">
        <v>43455</v>
      </c>
      <c r="B8" t="s">
        <v>6295</v>
      </c>
      <c r="C8" s="77" t="s">
        <v>48</v>
      </c>
      <c r="D8" s="220">
        <v>484626</v>
      </c>
      <c r="E8" t="s">
        <v>6301</v>
      </c>
      <c r="F8" s="220">
        <v>1</v>
      </c>
      <c r="G8" s="464" t="s">
        <v>6312</v>
      </c>
      <c r="H8" s="464" t="s">
        <v>6327</v>
      </c>
    </row>
    <row r="9" spans="1:8">
      <c r="A9" s="79">
        <v>43455</v>
      </c>
      <c r="B9" t="s">
        <v>6295</v>
      </c>
      <c r="C9" s="77" t="s">
        <v>48</v>
      </c>
      <c r="D9" s="220">
        <v>487241</v>
      </c>
      <c r="E9" t="s">
        <v>6302</v>
      </c>
      <c r="F9" s="220">
        <v>1</v>
      </c>
      <c r="G9" s="464" t="s">
        <v>6313</v>
      </c>
      <c r="H9" s="464" t="s">
        <v>6328</v>
      </c>
    </row>
    <row r="10" spans="1:8">
      <c r="A10" s="79">
        <v>43455</v>
      </c>
      <c r="B10" t="s">
        <v>6295</v>
      </c>
      <c r="C10" s="77" t="s">
        <v>48</v>
      </c>
      <c r="D10" s="220">
        <v>480791</v>
      </c>
      <c r="E10" t="s">
        <v>6303</v>
      </c>
      <c r="F10" s="220">
        <v>1</v>
      </c>
      <c r="G10" s="464" t="s">
        <v>6314</v>
      </c>
      <c r="H10" s="464" t="s">
        <v>6329</v>
      </c>
    </row>
    <row r="11" spans="1:8">
      <c r="A11" s="79">
        <v>43455</v>
      </c>
      <c r="B11" t="s">
        <v>6295</v>
      </c>
      <c r="C11" s="77" t="s">
        <v>48</v>
      </c>
      <c r="D11" s="220">
        <v>480497</v>
      </c>
      <c r="E11" t="s">
        <v>6304</v>
      </c>
      <c r="F11" s="220">
        <v>1</v>
      </c>
      <c r="G11" s="464" t="s">
        <v>6315</v>
      </c>
      <c r="H11" s="464" t="s">
        <v>6330</v>
      </c>
    </row>
    <row r="12" spans="1:8">
      <c r="A12" s="79">
        <v>43455</v>
      </c>
      <c r="B12" t="s">
        <v>6295</v>
      </c>
      <c r="C12" s="77" t="s">
        <v>48</v>
      </c>
      <c r="D12" s="220">
        <v>480493</v>
      </c>
      <c r="E12" t="s">
        <v>2324</v>
      </c>
      <c r="F12" s="220">
        <v>1</v>
      </c>
      <c r="G12" s="464" t="s">
        <v>6316</v>
      </c>
      <c r="H12" s="464" t="s">
        <v>6331</v>
      </c>
    </row>
    <row r="13" spans="1:8">
      <c r="A13" s="79">
        <v>43455</v>
      </c>
      <c r="B13" t="s">
        <v>6295</v>
      </c>
      <c r="C13" s="77" t="s">
        <v>48</v>
      </c>
      <c r="D13" s="220">
        <v>480498</v>
      </c>
      <c r="E13" t="s">
        <v>2215</v>
      </c>
      <c r="F13" s="220">
        <v>1</v>
      </c>
      <c r="G13" s="464" t="s">
        <v>6317</v>
      </c>
      <c r="H13" s="464" t="s">
        <v>6332</v>
      </c>
    </row>
    <row r="14" spans="1:8">
      <c r="A14" s="79">
        <v>43455</v>
      </c>
      <c r="B14" t="s">
        <v>6295</v>
      </c>
      <c r="C14" s="77" t="s">
        <v>48</v>
      </c>
      <c r="D14" s="220">
        <v>480492</v>
      </c>
      <c r="E14" t="s">
        <v>2330</v>
      </c>
      <c r="F14" s="220">
        <v>1</v>
      </c>
      <c r="G14" s="464" t="s">
        <v>6318</v>
      </c>
      <c r="H14" s="464" t="s">
        <v>6333</v>
      </c>
    </row>
    <row r="15" spans="1:8">
      <c r="A15" s="79">
        <v>43455</v>
      </c>
      <c r="B15" t="s">
        <v>6295</v>
      </c>
      <c r="C15" s="77" t="s">
        <v>48</v>
      </c>
      <c r="D15" s="220">
        <v>480499</v>
      </c>
      <c r="E15" t="s">
        <v>2253</v>
      </c>
      <c r="F15" s="220">
        <v>1</v>
      </c>
      <c r="G15" s="464" t="s">
        <v>6319</v>
      </c>
      <c r="H15" s="464" t="s">
        <v>6334</v>
      </c>
    </row>
    <row r="16" spans="1:8">
      <c r="A16" s="79">
        <v>43455</v>
      </c>
      <c r="B16" t="s">
        <v>6295</v>
      </c>
      <c r="C16" s="77" t="s">
        <v>48</v>
      </c>
      <c r="D16" s="220">
        <v>632668</v>
      </c>
      <c r="E16" t="s">
        <v>6305</v>
      </c>
      <c r="F16" s="220">
        <v>1</v>
      </c>
      <c r="G16" s="464" t="s">
        <v>6320</v>
      </c>
      <c r="H16" s="464" t="s">
        <v>6335</v>
      </c>
    </row>
    <row r="17" spans="1:8">
      <c r="A17" s="79">
        <v>43455</v>
      </c>
      <c r="B17" t="s">
        <v>6295</v>
      </c>
      <c r="C17" s="77" t="s">
        <v>48</v>
      </c>
      <c r="D17" s="220">
        <v>480140</v>
      </c>
      <c r="E17" t="s">
        <v>2429</v>
      </c>
      <c r="F17" s="220">
        <v>1</v>
      </c>
      <c r="G17" s="464" t="s">
        <v>6321</v>
      </c>
      <c r="H17" s="464" t="s">
        <v>6336</v>
      </c>
    </row>
    <row r="18" spans="1:8">
      <c r="A18" s="447">
        <v>43496</v>
      </c>
      <c r="B18" t="s">
        <v>6468</v>
      </c>
      <c r="C18" s="77" t="s">
        <v>48</v>
      </c>
      <c r="D18" s="220">
        <v>489632</v>
      </c>
      <c r="E18" t="s">
        <v>2611</v>
      </c>
      <c r="F18" s="220">
        <v>1</v>
      </c>
      <c r="G18" s="464" t="s">
        <v>6474</v>
      </c>
      <c r="H18" s="464" t="s">
        <v>6480</v>
      </c>
    </row>
    <row r="19" spans="1:8">
      <c r="A19" s="447">
        <v>43496</v>
      </c>
      <c r="B19" t="s">
        <v>6468</v>
      </c>
      <c r="C19" s="77" t="s">
        <v>48</v>
      </c>
      <c r="D19" s="220" t="s">
        <v>6469</v>
      </c>
      <c r="E19" t="s">
        <v>6470</v>
      </c>
      <c r="F19" s="220">
        <v>1</v>
      </c>
      <c r="G19" s="464" t="s">
        <v>6475</v>
      </c>
      <c r="H19" s="464" t="s">
        <v>6481</v>
      </c>
    </row>
    <row r="20" spans="1:8">
      <c r="A20" s="447">
        <v>43496</v>
      </c>
      <c r="B20" t="s">
        <v>6468</v>
      </c>
      <c r="C20" s="77" t="s">
        <v>48</v>
      </c>
      <c r="D20" s="220">
        <v>487391</v>
      </c>
      <c r="E20" t="s">
        <v>6471</v>
      </c>
      <c r="F20" s="220">
        <v>2</v>
      </c>
      <c r="G20" s="464" t="s">
        <v>6476</v>
      </c>
      <c r="H20" s="464" t="s">
        <v>6482</v>
      </c>
    </row>
    <row r="21" spans="1:8">
      <c r="A21" s="447">
        <v>43496</v>
      </c>
      <c r="B21" t="s">
        <v>6468</v>
      </c>
      <c r="C21" s="77" t="s">
        <v>48</v>
      </c>
      <c r="D21" s="220">
        <v>492446</v>
      </c>
      <c r="E21" t="s">
        <v>6472</v>
      </c>
      <c r="F21" s="220">
        <v>1</v>
      </c>
      <c r="G21" s="464" t="s">
        <v>6477</v>
      </c>
      <c r="H21" s="464" t="s">
        <v>6483</v>
      </c>
    </row>
    <row r="22" spans="1:8">
      <c r="A22" s="447">
        <v>43496</v>
      </c>
      <c r="B22" t="s">
        <v>6468</v>
      </c>
      <c r="C22" s="77" t="s">
        <v>48</v>
      </c>
      <c r="D22" s="220">
        <v>490321</v>
      </c>
      <c r="E22" t="s">
        <v>6473</v>
      </c>
      <c r="F22" s="220">
        <v>1</v>
      </c>
      <c r="G22" s="464" t="s">
        <v>6478</v>
      </c>
      <c r="H22" s="464" t="s">
        <v>6484</v>
      </c>
    </row>
    <row r="23" spans="1:8">
      <c r="A23" s="447">
        <v>43496</v>
      </c>
      <c r="B23" t="s">
        <v>6468</v>
      </c>
      <c r="C23" s="77" t="s">
        <v>48</v>
      </c>
      <c r="D23" s="220">
        <v>489632</v>
      </c>
      <c r="E23" t="s">
        <v>2611</v>
      </c>
      <c r="F23" s="220">
        <v>1</v>
      </c>
      <c r="G23" s="464" t="s">
        <v>6479</v>
      </c>
      <c r="H23" s="464" t="s">
        <v>6485</v>
      </c>
    </row>
    <row r="24" spans="1:8">
      <c r="A24" s="447">
        <v>43496</v>
      </c>
      <c r="B24" t="s">
        <v>6468</v>
      </c>
      <c r="C24" s="77" t="s">
        <v>48</v>
      </c>
      <c r="D24" s="220">
        <v>632668</v>
      </c>
      <c r="E24" t="s">
        <v>6305</v>
      </c>
      <c r="F24" s="220">
        <v>1</v>
      </c>
      <c r="G24" s="464" t="s">
        <v>6320</v>
      </c>
      <c r="H24" s="464" t="s">
        <v>6335</v>
      </c>
    </row>
    <row r="25" spans="1:8">
      <c r="A25" s="447">
        <v>43522</v>
      </c>
      <c r="B25" t="s">
        <v>6649</v>
      </c>
      <c r="C25" s="77" t="s">
        <v>48</v>
      </c>
      <c r="D25" s="220">
        <v>494514</v>
      </c>
      <c r="E25" t="s">
        <v>6650</v>
      </c>
      <c r="F25" s="220">
        <v>1</v>
      </c>
      <c r="G25" s="464" t="s">
        <v>6678</v>
      </c>
      <c r="H25" s="464" t="s">
        <v>6679</v>
      </c>
    </row>
    <row r="26" spans="1:8">
      <c r="A26" s="447">
        <v>43522</v>
      </c>
      <c r="B26" t="s">
        <v>6649</v>
      </c>
      <c r="C26" s="77" t="s">
        <v>48</v>
      </c>
      <c r="D26" s="220">
        <v>494513</v>
      </c>
      <c r="E26" t="s">
        <v>6651</v>
      </c>
      <c r="F26" s="220">
        <v>1</v>
      </c>
      <c r="G26" s="464" t="s">
        <v>6677</v>
      </c>
      <c r="H26" s="464" t="s">
        <v>6680</v>
      </c>
    </row>
    <row r="27" spans="1:8">
      <c r="A27" s="447">
        <v>43522</v>
      </c>
      <c r="B27" t="s">
        <v>6649</v>
      </c>
      <c r="C27" s="77" t="s">
        <v>48</v>
      </c>
      <c r="D27" s="220">
        <v>484616</v>
      </c>
      <c r="E27" t="s">
        <v>6373</v>
      </c>
      <c r="F27" s="220">
        <v>1</v>
      </c>
      <c r="G27" s="464" t="s">
        <v>6676</v>
      </c>
      <c r="H27" s="464" t="s">
        <v>6681</v>
      </c>
    </row>
    <row r="28" spans="1:8">
      <c r="A28" s="447">
        <v>43522</v>
      </c>
      <c r="B28" t="s">
        <v>6649</v>
      </c>
      <c r="C28" s="77" t="s">
        <v>48</v>
      </c>
      <c r="D28" s="220">
        <v>632574</v>
      </c>
      <c r="E28" t="s">
        <v>2225</v>
      </c>
      <c r="F28" s="220">
        <v>1</v>
      </c>
      <c r="G28" s="464" t="s">
        <v>6662</v>
      </c>
      <c r="H28" s="464" t="s">
        <v>6323</v>
      </c>
    </row>
    <row r="29" spans="1:8">
      <c r="A29" s="447">
        <v>43522</v>
      </c>
      <c r="B29" t="s">
        <v>6649</v>
      </c>
      <c r="C29" s="77" t="s">
        <v>48</v>
      </c>
      <c r="D29" s="220" t="s">
        <v>5374</v>
      </c>
      <c r="E29" t="s">
        <v>6297</v>
      </c>
      <c r="F29" s="220">
        <v>1</v>
      </c>
      <c r="G29" s="464" t="s">
        <v>6675</v>
      </c>
      <c r="H29" s="464" t="s">
        <v>6324</v>
      </c>
    </row>
    <row r="30" spans="1:8">
      <c r="A30" s="447">
        <v>43522</v>
      </c>
      <c r="B30" t="s">
        <v>6649</v>
      </c>
      <c r="C30" s="77" t="s">
        <v>48</v>
      </c>
      <c r="D30" s="220">
        <v>484677</v>
      </c>
      <c r="E30" t="s">
        <v>6652</v>
      </c>
      <c r="F30" s="220">
        <v>2</v>
      </c>
      <c r="G30" s="464" t="s">
        <v>6663</v>
      </c>
      <c r="H30" s="464" t="s">
        <v>6325</v>
      </c>
    </row>
    <row r="31" spans="1:8">
      <c r="A31" s="447">
        <v>43522</v>
      </c>
      <c r="B31" t="s">
        <v>6649</v>
      </c>
      <c r="C31" s="77" t="s">
        <v>48</v>
      </c>
      <c r="D31" s="220">
        <v>484678</v>
      </c>
      <c r="E31" t="s">
        <v>2288</v>
      </c>
      <c r="F31" s="220">
        <v>1</v>
      </c>
      <c r="G31" s="464" t="s">
        <v>6310</v>
      </c>
      <c r="H31" s="464" t="s">
        <v>6682</v>
      </c>
    </row>
    <row r="32" spans="1:8">
      <c r="A32" s="447">
        <v>43522</v>
      </c>
      <c r="B32" t="s">
        <v>6649</v>
      </c>
      <c r="C32" s="77" t="s">
        <v>48</v>
      </c>
      <c r="D32" s="220">
        <v>484626</v>
      </c>
      <c r="E32" t="s">
        <v>6657</v>
      </c>
      <c r="F32" s="220">
        <v>2</v>
      </c>
      <c r="G32" s="464" t="s">
        <v>6664</v>
      </c>
      <c r="H32" s="464" t="s">
        <v>6327</v>
      </c>
    </row>
    <row r="33" spans="1:8">
      <c r="A33" s="447">
        <v>43522</v>
      </c>
      <c r="B33" t="s">
        <v>6649</v>
      </c>
      <c r="C33" s="77" t="s">
        <v>48</v>
      </c>
      <c r="D33" s="220">
        <v>487241</v>
      </c>
      <c r="E33" t="s">
        <v>6658</v>
      </c>
      <c r="F33" s="220">
        <v>2</v>
      </c>
      <c r="G33" s="464" t="s">
        <v>6665</v>
      </c>
      <c r="H33" s="464" t="s">
        <v>6683</v>
      </c>
    </row>
    <row r="34" spans="1:8">
      <c r="A34" s="447">
        <v>43522</v>
      </c>
      <c r="B34" t="s">
        <v>6649</v>
      </c>
      <c r="C34" s="77" t="s">
        <v>48</v>
      </c>
      <c r="D34" s="220">
        <v>480791</v>
      </c>
      <c r="E34" t="s">
        <v>6303</v>
      </c>
      <c r="F34" s="220">
        <v>1</v>
      </c>
      <c r="G34" s="464" t="s">
        <v>6674</v>
      </c>
      <c r="H34" s="464" t="s">
        <v>6329</v>
      </c>
    </row>
    <row r="35" spans="1:8">
      <c r="A35" s="447">
        <v>43522</v>
      </c>
      <c r="B35" t="s">
        <v>6649</v>
      </c>
      <c r="C35" s="77" t="s">
        <v>48</v>
      </c>
      <c r="D35" s="220">
        <v>480497</v>
      </c>
      <c r="E35" t="s">
        <v>6653</v>
      </c>
      <c r="F35" s="220">
        <v>1</v>
      </c>
      <c r="G35" s="464" t="s">
        <v>6315</v>
      </c>
      <c r="H35" s="464" t="s">
        <v>6330</v>
      </c>
    </row>
    <row r="36" spans="1:8">
      <c r="A36" s="447">
        <v>43522</v>
      </c>
      <c r="B36" t="s">
        <v>6649</v>
      </c>
      <c r="C36" s="77" t="s">
        <v>48</v>
      </c>
      <c r="D36" s="220">
        <v>480493</v>
      </c>
      <c r="E36" t="s">
        <v>6659</v>
      </c>
      <c r="F36" s="220">
        <v>3</v>
      </c>
      <c r="G36" s="464" t="s">
        <v>6666</v>
      </c>
      <c r="H36" s="464" t="s">
        <v>6331</v>
      </c>
    </row>
    <row r="37" spans="1:8">
      <c r="A37" s="447">
        <v>43522</v>
      </c>
      <c r="B37" t="s">
        <v>6649</v>
      </c>
      <c r="C37" s="77" t="s">
        <v>48</v>
      </c>
      <c r="D37" s="220">
        <v>480498</v>
      </c>
      <c r="E37" t="s">
        <v>6654</v>
      </c>
      <c r="F37" s="220">
        <v>1</v>
      </c>
      <c r="G37" s="464" t="s">
        <v>6673</v>
      </c>
      <c r="H37" s="464" t="s">
        <v>6332</v>
      </c>
    </row>
    <row r="38" spans="1:8">
      <c r="A38" s="447">
        <v>43522</v>
      </c>
      <c r="B38" t="s">
        <v>6649</v>
      </c>
      <c r="C38" s="77" t="s">
        <v>48</v>
      </c>
      <c r="D38" s="220">
        <v>480492</v>
      </c>
      <c r="E38" t="s">
        <v>6660</v>
      </c>
      <c r="F38" s="220">
        <v>2</v>
      </c>
      <c r="G38" s="464" t="s">
        <v>6667</v>
      </c>
      <c r="H38" s="464" t="s">
        <v>6333</v>
      </c>
    </row>
    <row r="39" spans="1:8">
      <c r="A39" s="447">
        <v>43522</v>
      </c>
      <c r="B39" t="s">
        <v>6649</v>
      </c>
      <c r="C39" s="77" t="s">
        <v>48</v>
      </c>
      <c r="D39" s="220">
        <v>480499</v>
      </c>
      <c r="E39" t="s">
        <v>2253</v>
      </c>
      <c r="F39" s="220">
        <v>1</v>
      </c>
      <c r="G39" s="464" t="s">
        <v>6672</v>
      </c>
      <c r="H39" s="464" t="s">
        <v>6684</v>
      </c>
    </row>
    <row r="40" spans="1:8">
      <c r="A40" s="447">
        <v>43522</v>
      </c>
      <c r="B40" t="s">
        <v>6649</v>
      </c>
      <c r="C40" s="77" t="s">
        <v>48</v>
      </c>
      <c r="D40" s="220">
        <v>632668</v>
      </c>
      <c r="E40" t="s">
        <v>2253</v>
      </c>
      <c r="F40" s="220">
        <v>1</v>
      </c>
      <c r="G40" s="464" t="s">
        <v>6668</v>
      </c>
      <c r="H40" s="464" t="s">
        <v>6335</v>
      </c>
    </row>
    <row r="41" spans="1:8">
      <c r="A41" s="447">
        <v>43522</v>
      </c>
      <c r="B41" t="s">
        <v>6649</v>
      </c>
      <c r="C41" s="77" t="s">
        <v>48</v>
      </c>
      <c r="D41" s="220">
        <v>480140</v>
      </c>
      <c r="E41" t="s">
        <v>6655</v>
      </c>
      <c r="F41" s="220">
        <v>1</v>
      </c>
      <c r="G41" s="464" t="s">
        <v>6321</v>
      </c>
      <c r="H41" s="464" t="s">
        <v>6685</v>
      </c>
    </row>
    <row r="42" spans="1:8">
      <c r="A42" s="447">
        <v>43522</v>
      </c>
      <c r="B42" t="s">
        <v>6649</v>
      </c>
      <c r="C42" s="77" t="s">
        <v>48</v>
      </c>
      <c r="D42" s="220">
        <v>484671</v>
      </c>
      <c r="E42" t="s">
        <v>6300</v>
      </c>
      <c r="F42" s="220">
        <v>1</v>
      </c>
      <c r="G42" s="464" t="s">
        <v>6669</v>
      </c>
      <c r="H42" s="464" t="s">
        <v>6227</v>
      </c>
    </row>
    <row r="43" spans="1:8">
      <c r="A43" s="447">
        <v>43522</v>
      </c>
      <c r="B43" t="s">
        <v>6649</v>
      </c>
      <c r="C43" s="77" t="s">
        <v>48</v>
      </c>
      <c r="D43" s="220">
        <v>480756</v>
      </c>
      <c r="E43" t="s">
        <v>6661</v>
      </c>
      <c r="F43" s="220">
        <v>1</v>
      </c>
      <c r="G43" s="464" t="s">
        <v>6671</v>
      </c>
      <c r="H43" s="464" t="s">
        <v>6686</v>
      </c>
    </row>
    <row r="44" spans="1:8">
      <c r="A44" s="447">
        <v>43522</v>
      </c>
      <c r="B44" t="s">
        <v>6649</v>
      </c>
      <c r="C44" s="77" t="s">
        <v>48</v>
      </c>
      <c r="D44" s="220">
        <v>494592</v>
      </c>
      <c r="E44" t="s">
        <v>6656</v>
      </c>
      <c r="F44" s="220">
        <v>1</v>
      </c>
      <c r="G44" s="464" t="s">
        <v>6670</v>
      </c>
      <c r="H44" s="464" t="s">
        <v>6687</v>
      </c>
    </row>
    <row r="45" spans="1:8">
      <c r="A45" s="447">
        <v>43556</v>
      </c>
      <c r="B45" t="s">
        <v>7089</v>
      </c>
      <c r="C45" s="77" t="s">
        <v>48</v>
      </c>
      <c r="D45" s="220" t="s">
        <v>6469</v>
      </c>
      <c r="E45" t="s">
        <v>6470</v>
      </c>
      <c r="F45" s="220">
        <v>1</v>
      </c>
      <c r="G45" s="464">
        <v>1107.75</v>
      </c>
      <c r="H45" s="464">
        <v>1846.25</v>
      </c>
    </row>
    <row r="46" spans="1:8">
      <c r="A46" s="447">
        <v>43556</v>
      </c>
      <c r="B46" t="s">
        <v>7089</v>
      </c>
      <c r="C46" s="77" t="s">
        <v>48</v>
      </c>
      <c r="D46" s="220">
        <v>487391</v>
      </c>
      <c r="E46" t="s">
        <v>6471</v>
      </c>
      <c r="F46" s="220">
        <v>2</v>
      </c>
      <c r="G46" s="464">
        <v>37.409999999999997</v>
      </c>
      <c r="H46" s="464">
        <v>113.13</v>
      </c>
    </row>
    <row r="47" spans="1:8">
      <c r="A47" s="447">
        <v>43556</v>
      </c>
      <c r="B47" t="s">
        <v>7089</v>
      </c>
      <c r="C47" s="77" t="s">
        <v>48</v>
      </c>
      <c r="D47" s="220">
        <v>492446</v>
      </c>
      <c r="E47" t="s">
        <v>6472</v>
      </c>
      <c r="F47" s="220">
        <v>1</v>
      </c>
      <c r="G47" s="464">
        <v>4.2</v>
      </c>
      <c r="H47" s="464">
        <v>16.8</v>
      </c>
    </row>
    <row r="48" spans="1:8">
      <c r="A48" s="447">
        <v>43556</v>
      </c>
      <c r="B48" t="s">
        <v>7089</v>
      </c>
      <c r="C48" s="77" t="s">
        <v>48</v>
      </c>
      <c r="D48" s="220">
        <v>490321</v>
      </c>
      <c r="E48" t="s">
        <v>6473</v>
      </c>
      <c r="F48" s="220">
        <v>1</v>
      </c>
      <c r="G48" s="464">
        <v>534.29</v>
      </c>
      <c r="H48" s="464">
        <v>1163.1400000000001</v>
      </c>
    </row>
    <row r="49" spans="1:8">
      <c r="A49" s="447">
        <v>43556</v>
      </c>
      <c r="B49" t="s">
        <v>7089</v>
      </c>
      <c r="C49" s="77" t="s">
        <v>48</v>
      </c>
      <c r="D49" s="220">
        <v>489632</v>
      </c>
      <c r="E49" t="s">
        <v>2611</v>
      </c>
      <c r="F49" s="220">
        <v>1</v>
      </c>
      <c r="G49" s="464">
        <v>326.73</v>
      </c>
      <c r="H49" s="464">
        <v>692.11</v>
      </c>
    </row>
    <row r="50" spans="1:8">
      <c r="G50" s="353"/>
      <c r="H50" s="353"/>
    </row>
    <row r="51" spans="1:8">
      <c r="G51" s="353"/>
      <c r="H51" s="353"/>
    </row>
    <row r="52" spans="1:8">
      <c r="G52" s="353"/>
      <c r="H52" s="353"/>
    </row>
    <row r="53" spans="1:8">
      <c r="G53" s="353"/>
      <c r="H53" s="353"/>
    </row>
    <row r="54" spans="1:8">
      <c r="G54" s="353"/>
      <c r="H54" s="353"/>
    </row>
    <row r="55" spans="1:8">
      <c r="G55" s="353"/>
      <c r="H55" s="353"/>
    </row>
    <row r="56" spans="1:8">
      <c r="G56" s="353"/>
      <c r="H56" s="353"/>
    </row>
    <row r="57" spans="1:8">
      <c r="G57" s="353"/>
      <c r="H57" s="353"/>
    </row>
    <row r="58" spans="1:8">
      <c r="G58" s="353"/>
      <c r="H58" s="353"/>
    </row>
  </sheetData>
  <sheetProtection password="CDF2"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9"/>
  <sheetViews>
    <sheetView workbookViewId="0">
      <selection activeCell="E16" sqref="E16"/>
    </sheetView>
  </sheetViews>
  <sheetFormatPr defaultRowHeight="15"/>
  <cols>
    <col min="1" max="1" width="10.7109375" style="287" bestFit="1" customWidth="1"/>
    <col min="2" max="2" width="9.140625" style="287"/>
    <col min="3" max="3" width="17.5703125" style="287" customWidth="1"/>
    <col min="4" max="4" width="18.5703125" style="287" customWidth="1"/>
    <col min="5" max="5" width="54.140625" customWidth="1"/>
    <col min="6" max="6" width="11" customWidth="1"/>
    <col min="7" max="7" width="14.42578125" customWidth="1"/>
    <col min="8" max="8" width="17.5703125" customWidth="1"/>
  </cols>
  <sheetData>
    <row r="1" spans="1:8">
      <c r="A1" s="286" t="s">
        <v>0</v>
      </c>
      <c r="B1" s="286" t="s">
        <v>1</v>
      </c>
      <c r="C1" s="286" t="s">
        <v>2</v>
      </c>
      <c r="D1" s="286" t="s">
        <v>3</v>
      </c>
      <c r="E1" s="286" t="s">
        <v>4</v>
      </c>
      <c r="F1" s="286" t="s">
        <v>5</v>
      </c>
      <c r="G1" s="365" t="s">
        <v>6</v>
      </c>
      <c r="H1" s="365" t="s">
        <v>7</v>
      </c>
    </row>
    <row r="2" spans="1:8" ht="28.5" customHeight="1">
      <c r="A2" s="389">
        <v>43236</v>
      </c>
      <c r="B2" s="287">
        <v>302028</v>
      </c>
      <c r="C2" s="287" t="s">
        <v>609</v>
      </c>
      <c r="D2" s="287">
        <v>64416</v>
      </c>
      <c r="E2" s="355" t="s">
        <v>5162</v>
      </c>
      <c r="F2" s="287">
        <v>2</v>
      </c>
      <c r="G2" s="374">
        <v>798</v>
      </c>
      <c r="H2" s="374">
        <v>1596</v>
      </c>
    </row>
    <row r="3" spans="1:8" ht="18" customHeight="1">
      <c r="A3" s="389">
        <v>43236</v>
      </c>
      <c r="B3" s="287">
        <v>302028</v>
      </c>
      <c r="C3" s="287" t="s">
        <v>609</v>
      </c>
      <c r="D3" s="287">
        <v>44263</v>
      </c>
      <c r="E3" s="355" t="s">
        <v>5163</v>
      </c>
      <c r="F3" s="287">
        <v>2</v>
      </c>
      <c r="G3" s="374">
        <v>35</v>
      </c>
      <c r="H3" s="374">
        <v>105</v>
      </c>
    </row>
    <row r="4" spans="1:8" ht="18.75" customHeight="1">
      <c r="A4" s="389">
        <v>43236</v>
      </c>
      <c r="B4" s="287">
        <v>302028</v>
      </c>
      <c r="C4" s="287" t="s">
        <v>609</v>
      </c>
      <c r="D4" s="287">
        <v>41889</v>
      </c>
      <c r="E4" s="355" t="s">
        <v>4217</v>
      </c>
      <c r="F4" s="287">
        <v>2</v>
      </c>
      <c r="G4" s="374">
        <v>208</v>
      </c>
      <c r="H4" s="374">
        <v>416</v>
      </c>
    </row>
    <row r="5" spans="1:8">
      <c r="A5" s="389">
        <v>43258</v>
      </c>
      <c r="B5" s="287">
        <v>302028</v>
      </c>
      <c r="C5" s="287" t="s">
        <v>609</v>
      </c>
      <c r="D5" s="287" t="s">
        <v>3506</v>
      </c>
      <c r="E5" s="355" t="s">
        <v>5312</v>
      </c>
      <c r="F5" s="287">
        <v>2</v>
      </c>
      <c r="G5" s="374">
        <v>359.84</v>
      </c>
      <c r="H5" s="374">
        <v>719.68</v>
      </c>
    </row>
    <row r="6" spans="1:8">
      <c r="A6" s="389">
        <v>43496</v>
      </c>
      <c r="B6" s="287" t="s">
        <v>6412</v>
      </c>
      <c r="C6" s="287" t="s">
        <v>609</v>
      </c>
      <c r="D6" s="287" t="s">
        <v>6413</v>
      </c>
      <c r="E6" t="s">
        <v>6436</v>
      </c>
      <c r="F6" s="220">
        <v>2</v>
      </c>
      <c r="G6" s="374">
        <v>49.5</v>
      </c>
      <c r="H6" s="374">
        <v>154.76997573894548</v>
      </c>
    </row>
    <row r="7" spans="1:8">
      <c r="A7" s="389">
        <v>43496</v>
      </c>
      <c r="B7" s="287" t="s">
        <v>6412</v>
      </c>
      <c r="C7" s="287" t="s">
        <v>609</v>
      </c>
      <c r="D7" s="287" t="s">
        <v>6414</v>
      </c>
      <c r="E7" t="s">
        <v>6437</v>
      </c>
      <c r="F7" s="220" t="s">
        <v>6463</v>
      </c>
      <c r="G7" s="374">
        <v>243</v>
      </c>
      <c r="H7" s="374">
        <v>510.29975913763803</v>
      </c>
    </row>
    <row r="8" spans="1:8">
      <c r="A8" s="389">
        <v>43496</v>
      </c>
      <c r="B8" s="287" t="s">
        <v>6412</v>
      </c>
      <c r="C8" s="287" t="s">
        <v>609</v>
      </c>
      <c r="D8" s="287" t="s">
        <v>6415</v>
      </c>
      <c r="E8" t="s">
        <v>6438</v>
      </c>
      <c r="F8" s="220" t="s">
        <v>6463</v>
      </c>
      <c r="G8" s="374">
        <v>27.14</v>
      </c>
      <c r="H8" s="374">
        <v>85.499990262996405</v>
      </c>
    </row>
    <row r="9" spans="1:8">
      <c r="A9" s="389">
        <v>43496</v>
      </c>
      <c r="B9" s="287" t="s">
        <v>6412</v>
      </c>
      <c r="C9" s="287" t="s">
        <v>609</v>
      </c>
      <c r="D9" s="287" t="s">
        <v>6416</v>
      </c>
      <c r="E9" t="s">
        <v>6439</v>
      </c>
      <c r="F9" s="220" t="s">
        <v>6464</v>
      </c>
      <c r="G9" s="374">
        <v>22.6</v>
      </c>
      <c r="H9" s="374">
        <v>81.62999194287265</v>
      </c>
    </row>
    <row r="10" spans="1:8">
      <c r="A10" s="389">
        <v>43496</v>
      </c>
      <c r="B10" s="287" t="s">
        <v>6412</v>
      </c>
      <c r="C10" s="287" t="s">
        <v>609</v>
      </c>
      <c r="D10" s="287" t="s">
        <v>6417</v>
      </c>
      <c r="E10" t="s">
        <v>6440</v>
      </c>
      <c r="F10" s="220" t="s">
        <v>6463</v>
      </c>
      <c r="G10" s="374">
        <v>768</v>
      </c>
      <c r="H10" s="374">
        <v>1612.8</v>
      </c>
    </row>
    <row r="11" spans="1:8">
      <c r="A11" s="389">
        <v>43496</v>
      </c>
      <c r="B11" s="287" t="s">
        <v>6412</v>
      </c>
      <c r="C11" s="287" t="s">
        <v>609</v>
      </c>
      <c r="D11" s="287" t="s">
        <v>6418</v>
      </c>
      <c r="E11" t="s">
        <v>6441</v>
      </c>
      <c r="F11" s="220" t="s">
        <v>6463</v>
      </c>
      <c r="G11" s="374">
        <v>264</v>
      </c>
      <c r="H11" s="374">
        <v>554.4</v>
      </c>
    </row>
    <row r="12" spans="1:8">
      <c r="A12" s="389">
        <v>43496</v>
      </c>
      <c r="B12" s="287" t="s">
        <v>6412</v>
      </c>
      <c r="C12" s="287" t="s">
        <v>609</v>
      </c>
      <c r="D12" s="287" t="s">
        <v>6419</v>
      </c>
      <c r="E12" t="s">
        <v>6442</v>
      </c>
      <c r="F12" s="220" t="s">
        <v>6463</v>
      </c>
      <c r="G12" s="374">
        <v>5.39</v>
      </c>
      <c r="H12" s="374">
        <v>22.639834833507361</v>
      </c>
    </row>
    <row r="13" spans="1:8">
      <c r="A13" s="389">
        <v>43496</v>
      </c>
      <c r="B13" s="287" t="s">
        <v>6412</v>
      </c>
      <c r="C13" s="287" t="s">
        <v>609</v>
      </c>
      <c r="D13" s="287" t="s">
        <v>6420</v>
      </c>
      <c r="E13" t="s">
        <v>6443</v>
      </c>
      <c r="F13" s="220" t="s">
        <v>6463</v>
      </c>
      <c r="G13" s="374">
        <v>220</v>
      </c>
      <c r="H13" s="374">
        <v>461.99978193531018</v>
      </c>
    </row>
    <row r="14" spans="1:8">
      <c r="A14" s="389">
        <v>43496</v>
      </c>
      <c r="B14" s="287" t="s">
        <v>6412</v>
      </c>
      <c r="C14" s="287" t="s">
        <v>609</v>
      </c>
      <c r="D14" s="287" t="s">
        <v>6421</v>
      </c>
      <c r="E14" t="s">
        <v>6444</v>
      </c>
      <c r="F14" s="220" t="s">
        <v>6465</v>
      </c>
      <c r="G14" s="374">
        <v>246</v>
      </c>
      <c r="H14" s="374">
        <v>516.6</v>
      </c>
    </row>
    <row r="15" spans="1:8">
      <c r="A15" s="389">
        <v>43496</v>
      </c>
      <c r="B15" s="287" t="s">
        <v>6412</v>
      </c>
      <c r="C15" s="287" t="s">
        <v>609</v>
      </c>
      <c r="D15" s="287" t="s">
        <v>6422</v>
      </c>
      <c r="E15" t="s">
        <v>5541</v>
      </c>
      <c r="F15" s="220" t="s">
        <v>6465</v>
      </c>
      <c r="G15" s="374">
        <v>271</v>
      </c>
      <c r="H15" s="374">
        <v>623.29999999999995</v>
      </c>
    </row>
    <row r="16" spans="1:8">
      <c r="A16" s="389">
        <v>43496</v>
      </c>
      <c r="B16" s="287" t="s">
        <v>6412</v>
      </c>
      <c r="C16" s="287" t="s">
        <v>609</v>
      </c>
      <c r="D16" s="287" t="s">
        <v>6423</v>
      </c>
      <c r="E16" t="s">
        <v>6445</v>
      </c>
      <c r="F16" s="220" t="s">
        <v>6465</v>
      </c>
      <c r="G16" s="374">
        <v>3.27</v>
      </c>
      <c r="H16" s="374">
        <v>13.719906968916476</v>
      </c>
    </row>
    <row r="17" spans="1:8">
      <c r="A17" s="389">
        <v>43496</v>
      </c>
      <c r="B17" s="287" t="s">
        <v>6412</v>
      </c>
      <c r="C17" s="287" t="s">
        <v>609</v>
      </c>
      <c r="D17" s="287" t="s">
        <v>161</v>
      </c>
      <c r="E17" t="s">
        <v>6446</v>
      </c>
      <c r="F17" s="220" t="s">
        <v>6466</v>
      </c>
      <c r="G17" s="374">
        <v>10.36</v>
      </c>
      <c r="H17" s="374">
        <v>37.290003142924576</v>
      </c>
    </row>
    <row r="18" spans="1:8">
      <c r="A18" s="389">
        <v>43496</v>
      </c>
      <c r="B18" s="287" t="s">
        <v>6412</v>
      </c>
      <c r="C18" s="287" t="s">
        <v>609</v>
      </c>
      <c r="D18" s="287" t="s">
        <v>1182</v>
      </c>
      <c r="E18" t="s">
        <v>6447</v>
      </c>
      <c r="F18" s="220" t="s">
        <v>6466</v>
      </c>
      <c r="G18" s="374">
        <v>101.79</v>
      </c>
      <c r="H18" s="374">
        <v>244.29600000000002</v>
      </c>
    </row>
    <row r="19" spans="1:8">
      <c r="A19" s="389">
        <v>43496</v>
      </c>
      <c r="B19" s="287" t="s">
        <v>6412</v>
      </c>
      <c r="C19" s="287" t="s">
        <v>609</v>
      </c>
      <c r="D19" s="287" t="s">
        <v>1659</v>
      </c>
      <c r="E19" t="s">
        <v>6448</v>
      </c>
      <c r="F19" s="220">
        <v>2</v>
      </c>
      <c r="G19" s="374">
        <v>66</v>
      </c>
      <c r="H19" s="374">
        <v>207.89998525193698</v>
      </c>
    </row>
    <row r="20" spans="1:8">
      <c r="A20" s="389">
        <v>43496</v>
      </c>
      <c r="B20" s="287" t="s">
        <v>6412</v>
      </c>
      <c r="C20" s="287" t="s">
        <v>609</v>
      </c>
      <c r="D20" s="287" t="s">
        <v>6424</v>
      </c>
      <c r="E20" t="s">
        <v>6449</v>
      </c>
      <c r="F20" s="220">
        <v>2</v>
      </c>
      <c r="G20" s="374">
        <v>695</v>
      </c>
      <c r="H20" s="374">
        <v>1459.4993111138208</v>
      </c>
    </row>
    <row r="21" spans="1:8">
      <c r="A21" s="389">
        <v>43496</v>
      </c>
      <c r="B21" s="287" t="s">
        <v>6412</v>
      </c>
      <c r="C21" s="287" t="s">
        <v>609</v>
      </c>
      <c r="D21" s="287" t="s">
        <v>6425</v>
      </c>
      <c r="E21" t="s">
        <v>6450</v>
      </c>
      <c r="F21" s="220">
        <v>2</v>
      </c>
      <c r="G21" s="374">
        <v>482</v>
      </c>
      <c r="H21" s="374">
        <v>1012.2</v>
      </c>
    </row>
    <row r="22" spans="1:8">
      <c r="A22" s="389">
        <v>43496</v>
      </c>
      <c r="B22" s="287" t="s">
        <v>6412</v>
      </c>
      <c r="C22" s="287" t="s">
        <v>609</v>
      </c>
      <c r="D22" s="287" t="s">
        <v>6426</v>
      </c>
      <c r="E22" t="s">
        <v>6451</v>
      </c>
      <c r="F22" s="220">
        <v>2</v>
      </c>
      <c r="G22" s="374">
        <v>272</v>
      </c>
      <c r="H22" s="374">
        <v>571.20000000000005</v>
      </c>
    </row>
    <row r="23" spans="1:8">
      <c r="A23" s="389">
        <v>43496</v>
      </c>
      <c r="B23" s="287" t="s">
        <v>6412</v>
      </c>
      <c r="C23" s="287" t="s">
        <v>609</v>
      </c>
      <c r="D23" s="287" t="s">
        <v>6427</v>
      </c>
      <c r="E23" t="s">
        <v>6452</v>
      </c>
      <c r="F23" s="220">
        <v>1</v>
      </c>
      <c r="G23" s="374">
        <v>570</v>
      </c>
      <c r="H23" s="374">
        <v>1311</v>
      </c>
    </row>
    <row r="24" spans="1:8">
      <c r="A24" s="389">
        <v>43496</v>
      </c>
      <c r="B24" s="287" t="s">
        <v>6412</v>
      </c>
      <c r="C24" s="287" t="s">
        <v>609</v>
      </c>
      <c r="D24" s="287" t="s">
        <v>6428</v>
      </c>
      <c r="E24" t="s">
        <v>6453</v>
      </c>
      <c r="F24" s="220">
        <v>1</v>
      </c>
      <c r="G24" s="374">
        <v>1104</v>
      </c>
      <c r="H24" s="374">
        <v>2318.4</v>
      </c>
    </row>
    <row r="25" spans="1:8">
      <c r="A25" s="389">
        <v>43496</v>
      </c>
      <c r="B25" s="287" t="s">
        <v>6412</v>
      </c>
      <c r="C25" s="287" t="s">
        <v>609</v>
      </c>
      <c r="D25" s="287" t="s">
        <v>6429</v>
      </c>
      <c r="E25" t="s">
        <v>6454</v>
      </c>
      <c r="F25" s="220">
        <v>1</v>
      </c>
      <c r="G25" s="374">
        <v>3298.1</v>
      </c>
      <c r="H25" s="374">
        <v>5771.6750000000002</v>
      </c>
    </row>
    <row r="26" spans="1:8">
      <c r="A26" s="389">
        <v>43496</v>
      </c>
      <c r="B26" s="287" t="s">
        <v>6412</v>
      </c>
      <c r="C26" s="287" t="s">
        <v>609</v>
      </c>
      <c r="D26" s="287" t="s">
        <v>6430</v>
      </c>
      <c r="E26" t="s">
        <v>6455</v>
      </c>
      <c r="F26" s="220">
        <v>2</v>
      </c>
      <c r="G26" s="374">
        <v>390</v>
      </c>
      <c r="H26" s="374">
        <v>818.99986398639726</v>
      </c>
    </row>
    <row r="27" spans="1:8">
      <c r="A27" s="389">
        <v>43496</v>
      </c>
      <c r="B27" s="287" t="s">
        <v>6412</v>
      </c>
      <c r="C27" s="287" t="s">
        <v>609</v>
      </c>
      <c r="D27" s="287" t="s">
        <v>6431</v>
      </c>
      <c r="E27" t="s">
        <v>6456</v>
      </c>
      <c r="F27" s="220">
        <v>1</v>
      </c>
      <c r="G27" s="374">
        <v>6.33</v>
      </c>
      <c r="H27" s="374">
        <v>30.399771742473668</v>
      </c>
    </row>
    <row r="28" spans="1:8">
      <c r="A28" s="389">
        <v>43496</v>
      </c>
      <c r="B28" s="287" t="s">
        <v>6412</v>
      </c>
      <c r="C28" s="287" t="s">
        <v>609</v>
      </c>
      <c r="D28" s="287" t="s">
        <v>3353</v>
      </c>
      <c r="E28" t="s">
        <v>6457</v>
      </c>
      <c r="F28" s="220" t="s">
        <v>6466</v>
      </c>
      <c r="G28" s="374">
        <v>102</v>
      </c>
      <c r="H28" s="374">
        <v>214.2</v>
      </c>
    </row>
    <row r="29" spans="1:8">
      <c r="A29" s="389">
        <v>43496</v>
      </c>
      <c r="B29" s="287" t="s">
        <v>6412</v>
      </c>
      <c r="C29" s="287" t="s">
        <v>609</v>
      </c>
      <c r="D29" s="287" t="s">
        <v>3378</v>
      </c>
      <c r="E29" t="s">
        <v>6458</v>
      </c>
      <c r="F29" s="220" t="s">
        <v>6466</v>
      </c>
      <c r="G29" s="374">
        <v>254</v>
      </c>
      <c r="H29" s="374">
        <v>609.6</v>
      </c>
    </row>
    <row r="30" spans="1:8">
      <c r="A30" s="389">
        <v>43496</v>
      </c>
      <c r="B30" s="287" t="s">
        <v>6412</v>
      </c>
      <c r="C30" s="287" t="s">
        <v>609</v>
      </c>
      <c r="D30" s="287" t="s">
        <v>6432</v>
      </c>
      <c r="E30" t="s">
        <v>6459</v>
      </c>
      <c r="F30" s="220">
        <v>1</v>
      </c>
      <c r="G30" s="374">
        <v>233</v>
      </c>
      <c r="H30" s="374">
        <v>489.3</v>
      </c>
    </row>
    <row r="31" spans="1:8">
      <c r="A31" s="389">
        <v>43496</v>
      </c>
      <c r="B31" s="287" t="s">
        <v>6412</v>
      </c>
      <c r="C31" s="287" t="s">
        <v>609</v>
      </c>
      <c r="D31" s="287" t="s">
        <v>6433</v>
      </c>
      <c r="E31" t="s">
        <v>6460</v>
      </c>
      <c r="F31" s="220">
        <v>1</v>
      </c>
      <c r="G31" s="374">
        <v>6315</v>
      </c>
      <c r="H31" s="374">
        <v>11051.25</v>
      </c>
    </row>
    <row r="32" spans="1:8">
      <c r="A32" s="389">
        <v>43496</v>
      </c>
      <c r="B32" s="287" t="s">
        <v>6412</v>
      </c>
      <c r="C32" s="287" t="s">
        <v>609</v>
      </c>
      <c r="D32" s="287" t="s">
        <v>6434</v>
      </c>
      <c r="E32" t="s">
        <v>6461</v>
      </c>
      <c r="F32" s="220">
        <v>2</v>
      </c>
      <c r="G32" s="374">
        <v>1363</v>
      </c>
      <c r="H32" s="374">
        <v>2862.3</v>
      </c>
    </row>
    <row r="33" spans="1:8">
      <c r="A33" s="389">
        <v>43496</v>
      </c>
      <c r="B33" s="287" t="s">
        <v>6412</v>
      </c>
      <c r="C33" s="287" t="s">
        <v>609</v>
      </c>
      <c r="D33" s="287" t="s">
        <v>6435</v>
      </c>
      <c r="E33" t="s">
        <v>6462</v>
      </c>
      <c r="F33" s="220">
        <v>1</v>
      </c>
      <c r="G33" s="374">
        <v>1880</v>
      </c>
      <c r="H33" s="374">
        <v>3948</v>
      </c>
    </row>
    <row r="34" spans="1:8">
      <c r="A34" s="389">
        <v>43557</v>
      </c>
      <c r="B34" s="287" t="s">
        <v>7141</v>
      </c>
      <c r="C34" s="287" t="s">
        <v>609</v>
      </c>
      <c r="D34" s="287" t="s">
        <v>6416</v>
      </c>
      <c r="E34" t="s">
        <v>6439</v>
      </c>
      <c r="F34" s="220" t="s">
        <v>6464</v>
      </c>
      <c r="G34" s="374">
        <v>22.6</v>
      </c>
      <c r="H34" s="374">
        <v>81.62999194287265</v>
      </c>
    </row>
    <row r="35" spans="1:8">
      <c r="A35" s="389">
        <v>43557</v>
      </c>
      <c r="B35" s="287" t="s">
        <v>7141</v>
      </c>
      <c r="C35" s="287" t="s">
        <v>609</v>
      </c>
      <c r="D35" s="287" t="s">
        <v>6419</v>
      </c>
      <c r="E35" t="s">
        <v>6442</v>
      </c>
      <c r="F35" s="220" t="s">
        <v>6463</v>
      </c>
      <c r="G35" s="374">
        <v>5.39</v>
      </c>
      <c r="H35" s="374">
        <v>22.639834833507361</v>
      </c>
    </row>
    <row r="36" spans="1:8">
      <c r="A36" s="389">
        <v>43557</v>
      </c>
      <c r="B36" s="287" t="s">
        <v>7141</v>
      </c>
      <c r="C36" s="287" t="s">
        <v>609</v>
      </c>
      <c r="D36" s="287" t="s">
        <v>6420</v>
      </c>
      <c r="E36" t="s">
        <v>6443</v>
      </c>
      <c r="F36" s="220" t="s">
        <v>6463</v>
      </c>
      <c r="G36" s="374">
        <v>220</v>
      </c>
      <c r="H36" s="374">
        <v>461.99978193531018</v>
      </c>
    </row>
    <row r="37" spans="1:8">
      <c r="A37" s="389">
        <v>43557</v>
      </c>
      <c r="B37" s="287" t="s">
        <v>7141</v>
      </c>
      <c r="C37" s="287" t="s">
        <v>609</v>
      </c>
      <c r="D37" s="287" t="s">
        <v>6423</v>
      </c>
      <c r="E37" t="s">
        <v>6445</v>
      </c>
      <c r="F37" s="220" t="s">
        <v>6465</v>
      </c>
      <c r="G37" s="374">
        <v>3.27</v>
      </c>
      <c r="H37" s="374">
        <v>13.719906968916476</v>
      </c>
    </row>
    <row r="38" spans="1:8">
      <c r="A38" s="389">
        <v>43557</v>
      </c>
      <c r="B38" s="287" t="s">
        <v>7141</v>
      </c>
      <c r="C38" s="287" t="s">
        <v>609</v>
      </c>
      <c r="D38" s="287" t="s">
        <v>161</v>
      </c>
      <c r="E38" t="s">
        <v>6446</v>
      </c>
      <c r="F38" s="220" t="s">
        <v>6466</v>
      </c>
      <c r="G38" s="374">
        <v>10.36</v>
      </c>
      <c r="H38" s="374">
        <v>37.290003142924576</v>
      </c>
    </row>
    <row r="39" spans="1:8">
      <c r="A39" s="389">
        <v>43557</v>
      </c>
      <c r="B39" s="287" t="s">
        <v>7141</v>
      </c>
      <c r="C39" s="287" t="s">
        <v>609</v>
      </c>
      <c r="D39" s="287" t="s">
        <v>1182</v>
      </c>
      <c r="E39" t="s">
        <v>6447</v>
      </c>
      <c r="F39" s="220" t="s">
        <v>6466</v>
      </c>
      <c r="G39" s="374">
        <v>101.79</v>
      </c>
      <c r="H39" s="374">
        <v>244.29600000000002</v>
      </c>
    </row>
    <row r="40" spans="1:8">
      <c r="A40" s="389">
        <v>43557</v>
      </c>
      <c r="B40" s="287" t="s">
        <v>7141</v>
      </c>
      <c r="C40" s="287" t="s">
        <v>609</v>
      </c>
      <c r="D40" s="287" t="s">
        <v>1659</v>
      </c>
      <c r="E40" t="s">
        <v>6448</v>
      </c>
      <c r="F40" s="220">
        <v>2</v>
      </c>
      <c r="G40" s="374">
        <v>66</v>
      </c>
      <c r="H40" s="374">
        <v>207.89998525193698</v>
      </c>
    </row>
    <row r="41" spans="1:8">
      <c r="A41" s="389">
        <v>43557</v>
      </c>
      <c r="B41" s="287" t="s">
        <v>7141</v>
      </c>
      <c r="C41" s="287" t="s">
        <v>609</v>
      </c>
      <c r="D41" s="287" t="s">
        <v>6426</v>
      </c>
      <c r="E41" t="s">
        <v>6451</v>
      </c>
      <c r="F41" s="220">
        <v>2</v>
      </c>
      <c r="G41" s="374">
        <v>272</v>
      </c>
      <c r="H41" s="374">
        <v>571.20000000000005</v>
      </c>
    </row>
    <row r="42" spans="1:8">
      <c r="A42" s="389">
        <v>43557</v>
      </c>
      <c r="B42" s="287" t="s">
        <v>7141</v>
      </c>
      <c r="C42" s="287" t="s">
        <v>609</v>
      </c>
      <c r="D42" s="287" t="s">
        <v>6431</v>
      </c>
      <c r="E42" t="s">
        <v>6456</v>
      </c>
      <c r="F42" s="220">
        <v>1</v>
      </c>
      <c r="G42" s="374">
        <v>6.33</v>
      </c>
      <c r="H42" s="374">
        <v>30.399771742473668</v>
      </c>
    </row>
    <row r="43" spans="1:8">
      <c r="A43" s="389">
        <v>43557</v>
      </c>
      <c r="B43" s="287" t="s">
        <v>7141</v>
      </c>
      <c r="C43" s="287" t="s">
        <v>609</v>
      </c>
      <c r="D43" s="287" t="s">
        <v>3353</v>
      </c>
      <c r="E43" t="s">
        <v>6457</v>
      </c>
      <c r="F43" s="220" t="s">
        <v>6466</v>
      </c>
      <c r="G43" s="374">
        <v>102</v>
      </c>
      <c r="H43" s="374">
        <v>214.2</v>
      </c>
    </row>
    <row r="44" spans="1:8" ht="15" customHeight="1">
      <c r="A44" s="389">
        <v>43582</v>
      </c>
      <c r="B44" s="287">
        <v>1966367</v>
      </c>
      <c r="C44" s="287" t="s">
        <v>7291</v>
      </c>
      <c r="D44" s="287" t="s">
        <v>7292</v>
      </c>
      <c r="E44" s="350" t="s">
        <v>7294</v>
      </c>
      <c r="F44" s="220">
        <v>2</v>
      </c>
      <c r="G44" s="374">
        <v>9.7200000000000006</v>
      </c>
      <c r="H44" s="374">
        <v>38.880000000000003</v>
      </c>
    </row>
    <row r="45" spans="1:8">
      <c r="A45" s="389">
        <v>43582</v>
      </c>
      <c r="B45" s="287">
        <v>1966367</v>
      </c>
      <c r="C45" s="287" t="s">
        <v>7291</v>
      </c>
      <c r="D45" s="287">
        <v>133077</v>
      </c>
      <c r="E45" t="s">
        <v>7295</v>
      </c>
      <c r="F45" s="220">
        <v>2</v>
      </c>
      <c r="G45" s="374">
        <v>8.11</v>
      </c>
      <c r="H45" s="374">
        <v>32.44</v>
      </c>
    </row>
    <row r="46" spans="1:8">
      <c r="A46" s="389">
        <v>43582</v>
      </c>
      <c r="B46" s="287">
        <v>1966367</v>
      </c>
      <c r="C46" s="287" t="s">
        <v>7291</v>
      </c>
      <c r="D46" s="287">
        <v>72094</v>
      </c>
      <c r="E46" t="s">
        <v>3700</v>
      </c>
      <c r="F46" s="220">
        <v>35</v>
      </c>
      <c r="G46" s="374">
        <v>0.72</v>
      </c>
      <c r="H46" s="374">
        <v>2.88</v>
      </c>
    </row>
    <row r="47" spans="1:8">
      <c r="A47" s="389">
        <v>43582</v>
      </c>
      <c r="B47" s="287">
        <v>1966367</v>
      </c>
      <c r="C47" s="287" t="s">
        <v>7291</v>
      </c>
      <c r="D47" s="287">
        <v>72096</v>
      </c>
      <c r="E47" t="s">
        <v>2777</v>
      </c>
      <c r="F47" s="220">
        <v>19</v>
      </c>
      <c r="G47" s="374">
        <v>0.8</v>
      </c>
      <c r="H47" s="374">
        <v>3.2</v>
      </c>
    </row>
    <row r="48" spans="1:8">
      <c r="A48" s="389">
        <v>43582</v>
      </c>
      <c r="B48" s="287">
        <v>1966367</v>
      </c>
      <c r="C48" s="287" t="s">
        <v>7291</v>
      </c>
      <c r="D48" s="287" t="s">
        <v>7293</v>
      </c>
      <c r="E48" t="s">
        <v>7296</v>
      </c>
      <c r="F48" s="220">
        <v>2</v>
      </c>
      <c r="G48" s="374">
        <v>5.49</v>
      </c>
      <c r="H48" s="374">
        <v>21.96</v>
      </c>
    </row>
    <row r="49" spans="1:8" ht="15" customHeight="1">
      <c r="A49" s="389">
        <v>43591</v>
      </c>
      <c r="B49" s="287">
        <v>2031590</v>
      </c>
      <c r="C49" s="287" t="s">
        <v>337</v>
      </c>
      <c r="D49" s="287" t="s">
        <v>7336</v>
      </c>
      <c r="E49" s="350" t="s">
        <v>7337</v>
      </c>
      <c r="F49" s="220">
        <v>2</v>
      </c>
      <c r="G49" s="374">
        <v>33903.480000000003</v>
      </c>
      <c r="H49" s="374">
        <v>62552.55</v>
      </c>
    </row>
  </sheetData>
  <sheetProtection algorithmName="SHA-512" hashValue="luaHGDLnbnMZC27wrpze+RtufYDA9NKQk5XB0+/Stbd+46rh8D2Wf+E21U2AdZEnQKPMvdz5QU0aTpXh+V4XyQ==" saltValue="OqQU7M5eZqfE0+cmoZMLIg==" spinCount="100000" sheet="1" objects="1" scenarios="1"/>
  <pageMargins left="0.7" right="0.7" top="0.75" bottom="0.75" header="0.3" footer="0.3"/>
  <ignoredErrors>
    <ignoredError sqref="F7:F18 F28:F29 F34:F4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14"/>
  <sheetViews>
    <sheetView workbookViewId="0">
      <pane ySplit="1" topLeftCell="A2" activePane="bottomLeft" state="frozen"/>
      <selection pane="bottomLeft" activeCell="D2" sqref="D2"/>
    </sheetView>
  </sheetViews>
  <sheetFormatPr defaultColWidth="9.140625" defaultRowHeight="15"/>
  <cols>
    <col min="1" max="1" width="10.7109375" style="287" bestFit="1" customWidth="1"/>
    <col min="2" max="2" width="16" style="287" customWidth="1"/>
    <col min="3" max="3" width="10.7109375" style="287" bestFit="1" customWidth="1"/>
    <col min="4" max="4" width="11.28515625" style="293" bestFit="1" customWidth="1"/>
    <col min="5" max="5" width="61.42578125" style="293" bestFit="1" customWidth="1"/>
    <col min="6" max="6" width="3.85546875" style="287" bestFit="1" customWidth="1"/>
    <col min="7" max="7" width="12.42578125" style="366" bestFit="1" customWidth="1"/>
    <col min="8" max="8" width="11.7109375" style="366" bestFit="1" customWidth="1"/>
    <col min="9" max="16384" width="9.140625" style="287"/>
  </cols>
  <sheetData>
    <row r="1" spans="1:8">
      <c r="A1" s="286" t="s">
        <v>0</v>
      </c>
      <c r="B1" s="286" t="s">
        <v>1</v>
      </c>
      <c r="C1" s="286" t="s">
        <v>2</v>
      </c>
      <c r="D1" s="288" t="s">
        <v>3</v>
      </c>
      <c r="E1" s="288" t="s">
        <v>4</v>
      </c>
      <c r="F1" s="286" t="s">
        <v>5</v>
      </c>
      <c r="G1" s="365" t="s">
        <v>6</v>
      </c>
      <c r="H1" s="365" t="s">
        <v>7</v>
      </c>
    </row>
    <row r="2" spans="1:8">
      <c r="A2" s="56">
        <v>43080</v>
      </c>
      <c r="B2" s="57" t="s">
        <v>4437</v>
      </c>
      <c r="C2" s="57" t="s">
        <v>2960</v>
      </c>
      <c r="D2" s="355">
        <v>72094</v>
      </c>
      <c r="E2" s="355" t="s">
        <v>4439</v>
      </c>
      <c r="F2" s="57">
        <v>45</v>
      </c>
      <c r="G2" s="374">
        <v>0.8</v>
      </c>
      <c r="H2" s="374">
        <v>3.2</v>
      </c>
    </row>
    <row r="3" spans="1:8">
      <c r="A3" s="56">
        <v>43080</v>
      </c>
      <c r="B3" s="57" t="s">
        <v>4437</v>
      </c>
      <c r="C3" s="57" t="s">
        <v>2960</v>
      </c>
      <c r="D3" s="355">
        <v>72096</v>
      </c>
      <c r="E3" s="355" t="s">
        <v>4440</v>
      </c>
      <c r="F3" s="57">
        <v>70</v>
      </c>
      <c r="G3" s="374">
        <v>0.8</v>
      </c>
      <c r="H3" s="374">
        <v>3.2</v>
      </c>
    </row>
    <row r="4" spans="1:8">
      <c r="A4" s="56">
        <v>43080</v>
      </c>
      <c r="B4" s="57" t="s">
        <v>4437</v>
      </c>
      <c r="C4" s="57" t="s">
        <v>2960</v>
      </c>
      <c r="D4" s="355" t="s">
        <v>4438</v>
      </c>
      <c r="E4" s="355" t="s">
        <v>4441</v>
      </c>
      <c r="F4" s="57">
        <v>4</v>
      </c>
      <c r="G4" s="374">
        <v>18.07</v>
      </c>
      <c r="H4" s="374">
        <v>54.21</v>
      </c>
    </row>
    <row r="5" spans="1:8">
      <c r="A5" s="56">
        <v>43080</v>
      </c>
      <c r="B5" s="57" t="s">
        <v>4437</v>
      </c>
      <c r="C5" s="57" t="s">
        <v>2960</v>
      </c>
      <c r="D5" s="355">
        <v>130285</v>
      </c>
      <c r="E5" s="355" t="s">
        <v>4442</v>
      </c>
      <c r="F5" s="57">
        <v>8</v>
      </c>
      <c r="G5" s="374">
        <v>30.79</v>
      </c>
      <c r="H5" s="374">
        <v>92.37</v>
      </c>
    </row>
    <row r="6" spans="1:8">
      <c r="A6" s="56">
        <v>43088</v>
      </c>
      <c r="B6" s="57" t="s">
        <v>4558</v>
      </c>
      <c r="C6" s="57" t="s">
        <v>2960</v>
      </c>
      <c r="D6" s="355" t="s">
        <v>4117</v>
      </c>
      <c r="E6" s="355" t="s">
        <v>4559</v>
      </c>
      <c r="F6" s="57">
        <v>1</v>
      </c>
      <c r="G6" s="374">
        <v>4.2699999999999996</v>
      </c>
      <c r="H6" s="374">
        <v>17.079876118083138</v>
      </c>
    </row>
    <row r="7" spans="1:8">
      <c r="A7" s="56">
        <v>43088</v>
      </c>
      <c r="B7" s="57" t="s">
        <v>4558</v>
      </c>
      <c r="C7" s="57" t="s">
        <v>2960</v>
      </c>
      <c r="D7" s="355" t="s">
        <v>4560</v>
      </c>
      <c r="E7" s="355" t="s">
        <v>4561</v>
      </c>
      <c r="F7" s="57">
        <v>2</v>
      </c>
      <c r="G7" s="374">
        <v>12.76</v>
      </c>
      <c r="H7" s="374">
        <v>38.279995620368354</v>
      </c>
    </row>
    <row r="8" spans="1:8">
      <c r="A8" s="56">
        <v>43088</v>
      </c>
      <c r="B8" s="57" t="s">
        <v>4558</v>
      </c>
      <c r="C8" s="57" t="s">
        <v>2960</v>
      </c>
      <c r="D8" s="355" t="s">
        <v>485</v>
      </c>
      <c r="E8" s="355" t="s">
        <v>4562</v>
      </c>
      <c r="F8" s="57">
        <v>1</v>
      </c>
      <c r="G8" s="374">
        <v>3.87</v>
      </c>
      <c r="H8" s="374">
        <v>15.479887722946547</v>
      </c>
    </row>
    <row r="9" spans="1:8">
      <c r="A9" s="56">
        <v>43088</v>
      </c>
      <c r="B9" s="57" t="s">
        <v>4558</v>
      </c>
      <c r="C9" s="57" t="s">
        <v>2960</v>
      </c>
      <c r="D9" s="355" t="s">
        <v>4563</v>
      </c>
      <c r="E9" s="355" t="s">
        <v>4564</v>
      </c>
      <c r="F9" s="57">
        <v>2</v>
      </c>
      <c r="G9" s="374">
        <v>13.01</v>
      </c>
      <c r="H9" s="374">
        <v>39.029995534560506</v>
      </c>
    </row>
    <row r="10" spans="1:8">
      <c r="A10" s="56">
        <v>43074</v>
      </c>
      <c r="B10" s="57" t="s">
        <v>4650</v>
      </c>
      <c r="C10" s="57" t="s">
        <v>4719</v>
      </c>
      <c r="D10" s="355" t="s">
        <v>4651</v>
      </c>
      <c r="E10" s="355" t="s">
        <v>864</v>
      </c>
      <c r="F10" s="57">
        <v>3</v>
      </c>
      <c r="G10" s="374">
        <v>368</v>
      </c>
      <c r="H10" s="374">
        <v>736</v>
      </c>
    </row>
    <row r="11" spans="1:8">
      <c r="A11" s="56">
        <v>43074</v>
      </c>
      <c r="B11" s="57" t="s">
        <v>4650</v>
      </c>
      <c r="C11" s="57" t="s">
        <v>4719</v>
      </c>
      <c r="D11" s="355" t="s">
        <v>279</v>
      </c>
      <c r="E11" s="355" t="s">
        <v>280</v>
      </c>
      <c r="F11" s="57">
        <v>2</v>
      </c>
      <c r="G11" s="374">
        <v>2.62</v>
      </c>
      <c r="H11" s="374">
        <v>10.48</v>
      </c>
    </row>
    <row r="12" spans="1:8">
      <c r="A12" s="56">
        <v>43074</v>
      </c>
      <c r="B12" s="57" t="s">
        <v>4650</v>
      </c>
      <c r="C12" s="57" t="s">
        <v>4719</v>
      </c>
      <c r="D12" s="355" t="s">
        <v>281</v>
      </c>
      <c r="E12" s="355" t="s">
        <v>4652</v>
      </c>
      <c r="F12" s="57">
        <v>2</v>
      </c>
      <c r="G12" s="374">
        <v>2.2000000000000002</v>
      </c>
      <c r="H12" s="374">
        <v>8.8000000000000007</v>
      </c>
    </row>
    <row r="13" spans="1:8">
      <c r="A13" s="56">
        <v>43074</v>
      </c>
      <c r="B13" s="57" t="s">
        <v>4650</v>
      </c>
      <c r="C13" s="57" t="s">
        <v>4719</v>
      </c>
      <c r="D13" s="355">
        <v>78499</v>
      </c>
      <c r="E13" s="355" t="s">
        <v>4653</v>
      </c>
      <c r="F13" s="57">
        <v>2</v>
      </c>
      <c r="G13" s="374">
        <v>32.270000000000003</v>
      </c>
      <c r="H13" s="374">
        <v>96.81</v>
      </c>
    </row>
    <row r="14" spans="1:8">
      <c r="A14" s="56">
        <v>43074</v>
      </c>
      <c r="B14" s="57" t="s">
        <v>4650</v>
      </c>
      <c r="C14" s="57" t="s">
        <v>4719</v>
      </c>
      <c r="D14" s="355" t="s">
        <v>538</v>
      </c>
      <c r="E14" s="355" t="s">
        <v>855</v>
      </c>
      <c r="F14" s="57">
        <v>1</v>
      </c>
      <c r="G14" s="374">
        <v>3.69</v>
      </c>
      <c r="H14" s="374">
        <v>14.76</v>
      </c>
    </row>
    <row r="15" spans="1:8">
      <c r="A15" s="56">
        <v>43074</v>
      </c>
      <c r="B15" s="57" t="s">
        <v>4650</v>
      </c>
      <c r="C15" s="57" t="s">
        <v>4719</v>
      </c>
      <c r="D15" s="355" t="s">
        <v>540</v>
      </c>
      <c r="E15" s="355" t="s">
        <v>4654</v>
      </c>
      <c r="F15" s="57">
        <v>1</v>
      </c>
      <c r="G15" s="374">
        <v>5.92</v>
      </c>
      <c r="H15" s="374">
        <v>23.68</v>
      </c>
    </row>
    <row r="16" spans="1:8">
      <c r="A16" s="56">
        <v>43074</v>
      </c>
      <c r="B16" s="57" t="s">
        <v>4650</v>
      </c>
      <c r="C16" s="57" t="s">
        <v>4719</v>
      </c>
      <c r="D16" s="355" t="s">
        <v>285</v>
      </c>
      <c r="E16" s="355" t="s">
        <v>4655</v>
      </c>
      <c r="F16" s="57">
        <v>2</v>
      </c>
      <c r="G16" s="374">
        <v>6.23</v>
      </c>
      <c r="H16" s="374">
        <v>24.92</v>
      </c>
    </row>
    <row r="17" spans="1:9">
      <c r="A17" s="56">
        <v>43074</v>
      </c>
      <c r="B17" s="57" t="s">
        <v>4650</v>
      </c>
      <c r="C17" s="57" t="s">
        <v>4719</v>
      </c>
      <c r="D17" s="355" t="s">
        <v>4656</v>
      </c>
      <c r="E17" s="355" t="s">
        <v>4657</v>
      </c>
      <c r="F17" s="57">
        <v>4</v>
      </c>
      <c r="G17" s="374">
        <v>61.56</v>
      </c>
      <c r="H17" s="374">
        <v>184.68</v>
      </c>
    </row>
    <row r="18" spans="1:9">
      <c r="A18" s="56">
        <v>43074</v>
      </c>
      <c r="B18" s="57" t="s">
        <v>4650</v>
      </c>
      <c r="C18" s="57" t="s">
        <v>4719</v>
      </c>
      <c r="D18" s="355" t="s">
        <v>1618</v>
      </c>
      <c r="E18" s="355" t="s">
        <v>4658</v>
      </c>
      <c r="F18" s="57">
        <v>1</v>
      </c>
      <c r="G18" s="374">
        <v>192.06</v>
      </c>
      <c r="H18" s="374">
        <v>384.12</v>
      </c>
    </row>
    <row r="19" spans="1:9">
      <c r="A19" s="56">
        <v>43074</v>
      </c>
      <c r="B19" s="57" t="s">
        <v>4650</v>
      </c>
      <c r="C19" s="57" t="s">
        <v>4719</v>
      </c>
      <c r="D19" s="355" t="s">
        <v>1620</v>
      </c>
      <c r="E19" s="355" t="s">
        <v>4659</v>
      </c>
      <c r="F19" s="57">
        <v>1</v>
      </c>
      <c r="G19" s="374">
        <v>120.97</v>
      </c>
      <c r="H19" s="374">
        <v>241.94</v>
      </c>
    </row>
    <row r="20" spans="1:9">
      <c r="A20" s="56">
        <v>43074</v>
      </c>
      <c r="B20" s="57" t="s">
        <v>4650</v>
      </c>
      <c r="C20" s="57" t="s">
        <v>4719</v>
      </c>
      <c r="D20" s="355" t="s">
        <v>4660</v>
      </c>
      <c r="E20" s="355" t="s">
        <v>4661</v>
      </c>
      <c r="F20" s="57">
        <v>4</v>
      </c>
      <c r="G20" s="374">
        <v>73.150000000000006</v>
      </c>
      <c r="H20" s="374">
        <v>219.45</v>
      </c>
    </row>
    <row r="21" spans="1:9">
      <c r="A21" s="56">
        <v>43123</v>
      </c>
      <c r="B21" s="57" t="s">
        <v>4686</v>
      </c>
      <c r="C21" s="57" t="s">
        <v>337</v>
      </c>
      <c r="D21" s="355" t="s">
        <v>4687</v>
      </c>
      <c r="E21" s="355" t="s">
        <v>4688</v>
      </c>
      <c r="F21" s="57">
        <v>9</v>
      </c>
      <c r="G21" s="374">
        <v>609.84</v>
      </c>
      <c r="H21" s="374">
        <v>1219.68</v>
      </c>
      <c r="I21" s="375"/>
    </row>
    <row r="22" spans="1:9" ht="15" customHeight="1">
      <c r="A22" s="56">
        <v>43124</v>
      </c>
      <c r="B22" s="57" t="s">
        <v>4689</v>
      </c>
      <c r="C22" s="57" t="s">
        <v>337</v>
      </c>
      <c r="D22" s="355" t="s">
        <v>4690</v>
      </c>
      <c r="E22" s="376" t="s">
        <v>4691</v>
      </c>
      <c r="F22" s="57">
        <v>1</v>
      </c>
      <c r="G22" s="374">
        <v>20870.78</v>
      </c>
      <c r="H22" s="374">
        <v>34784.629999999997</v>
      </c>
    </row>
    <row r="23" spans="1:9">
      <c r="A23" s="56">
        <v>43132</v>
      </c>
      <c r="B23" s="57" t="s">
        <v>4714</v>
      </c>
      <c r="C23" s="57" t="s">
        <v>2960</v>
      </c>
      <c r="D23" s="355" t="s">
        <v>9</v>
      </c>
      <c r="E23" s="355" t="s">
        <v>1820</v>
      </c>
      <c r="F23" s="57">
        <v>1</v>
      </c>
      <c r="G23" s="374">
        <v>10.74</v>
      </c>
      <c r="H23" s="374">
        <v>32.21999631369561</v>
      </c>
    </row>
    <row r="24" spans="1:9">
      <c r="A24" s="56">
        <v>43132</v>
      </c>
      <c r="B24" s="57" t="s">
        <v>4714</v>
      </c>
      <c r="C24" s="57" t="s">
        <v>2960</v>
      </c>
      <c r="D24" s="355" t="s">
        <v>4715</v>
      </c>
      <c r="E24" s="355" t="s">
        <v>4716</v>
      </c>
      <c r="F24" s="57">
        <v>10</v>
      </c>
      <c r="G24" s="374">
        <v>299</v>
      </c>
      <c r="H24" s="374">
        <v>460</v>
      </c>
    </row>
    <row r="25" spans="1:9">
      <c r="A25" s="56">
        <v>43132</v>
      </c>
      <c r="B25" s="57" t="s">
        <v>4714</v>
      </c>
      <c r="C25" s="57" t="s">
        <v>2960</v>
      </c>
      <c r="D25" s="355" t="s">
        <v>53</v>
      </c>
      <c r="E25" s="355" t="s">
        <v>430</v>
      </c>
      <c r="F25" s="57">
        <v>1</v>
      </c>
      <c r="G25" s="374">
        <v>29.85</v>
      </c>
      <c r="H25" s="374">
        <v>89.549989754545066</v>
      </c>
    </row>
    <row r="26" spans="1:9">
      <c r="A26" s="56">
        <v>43132</v>
      </c>
      <c r="B26" s="57" t="s">
        <v>4714</v>
      </c>
      <c r="C26" s="57" t="s">
        <v>2960</v>
      </c>
      <c r="D26" s="355">
        <v>50433</v>
      </c>
      <c r="E26" s="355" t="s">
        <v>752</v>
      </c>
      <c r="F26" s="57">
        <v>1</v>
      </c>
      <c r="G26" s="374">
        <v>602.70000000000005</v>
      </c>
      <c r="H26" s="374">
        <v>1205.4000000000001</v>
      </c>
    </row>
    <row r="27" spans="1:9">
      <c r="A27" s="56">
        <v>43132</v>
      </c>
      <c r="B27" s="57" t="s">
        <v>4714</v>
      </c>
      <c r="C27" s="57" t="s">
        <v>2960</v>
      </c>
      <c r="D27" s="355">
        <v>128232</v>
      </c>
      <c r="E27" s="355" t="s">
        <v>4717</v>
      </c>
      <c r="F27" s="57">
        <v>4</v>
      </c>
      <c r="G27" s="374">
        <v>65</v>
      </c>
      <c r="H27" s="374">
        <v>194.99997768996411</v>
      </c>
    </row>
    <row r="28" spans="1:9">
      <c r="A28" s="56">
        <v>43132</v>
      </c>
      <c r="B28" s="57" t="s">
        <v>4714</v>
      </c>
      <c r="C28" s="57" t="s">
        <v>2960</v>
      </c>
      <c r="D28" s="355">
        <v>126659</v>
      </c>
      <c r="E28" s="355" t="s">
        <v>4718</v>
      </c>
      <c r="F28" s="57">
        <v>2</v>
      </c>
      <c r="G28" s="374">
        <v>62</v>
      </c>
      <c r="H28" s="374">
        <v>185.99997871965806</v>
      </c>
    </row>
    <row r="29" spans="1:9">
      <c r="A29" s="56">
        <v>43143</v>
      </c>
      <c r="B29" s="57" t="s">
        <v>4768</v>
      </c>
      <c r="C29" s="57" t="s">
        <v>2960</v>
      </c>
      <c r="D29" s="355" t="s">
        <v>4769</v>
      </c>
      <c r="E29" s="382" t="s">
        <v>4770</v>
      </c>
      <c r="F29" s="57">
        <v>2</v>
      </c>
      <c r="G29" s="374">
        <v>22.65</v>
      </c>
      <c r="H29" s="374">
        <v>67.95</v>
      </c>
    </row>
    <row r="30" spans="1:9">
      <c r="A30" s="56">
        <v>43143</v>
      </c>
      <c r="B30" s="57" t="s">
        <v>4768</v>
      </c>
      <c r="C30" s="57" t="s">
        <v>2960</v>
      </c>
      <c r="D30" s="355">
        <v>129700</v>
      </c>
      <c r="E30" s="355" t="s">
        <v>4771</v>
      </c>
      <c r="F30" s="57">
        <v>1</v>
      </c>
      <c r="G30" s="374">
        <v>2</v>
      </c>
      <c r="H30" s="374">
        <v>8</v>
      </c>
    </row>
    <row r="31" spans="1:9">
      <c r="A31" s="56">
        <v>43143</v>
      </c>
      <c r="B31" s="57" t="s">
        <v>4780</v>
      </c>
      <c r="C31" s="57" t="s">
        <v>2960</v>
      </c>
      <c r="D31" s="355" t="s">
        <v>4772</v>
      </c>
      <c r="E31" s="382" t="s">
        <v>4773</v>
      </c>
      <c r="F31" s="57">
        <v>2</v>
      </c>
      <c r="G31" s="374">
        <v>20</v>
      </c>
      <c r="H31" s="374">
        <v>60</v>
      </c>
    </row>
    <row r="32" spans="1:9">
      <c r="A32" s="56">
        <v>43143</v>
      </c>
      <c r="B32" s="57" t="s">
        <v>4780</v>
      </c>
      <c r="C32" s="57" t="s">
        <v>2960</v>
      </c>
      <c r="D32" s="355" t="s">
        <v>4774</v>
      </c>
      <c r="E32" s="355" t="s">
        <v>4775</v>
      </c>
      <c r="F32" s="57">
        <v>2</v>
      </c>
      <c r="G32" s="374">
        <v>40.909999999999997</v>
      </c>
      <c r="H32" s="374">
        <v>122.72998595840667</v>
      </c>
    </row>
    <row r="33" spans="1:8">
      <c r="A33" s="56">
        <v>43143</v>
      </c>
      <c r="B33" s="57" t="s">
        <v>4780</v>
      </c>
      <c r="C33" s="57" t="s">
        <v>2960</v>
      </c>
      <c r="D33" s="355" t="s">
        <v>4776</v>
      </c>
      <c r="E33" s="355" t="s">
        <v>4777</v>
      </c>
      <c r="F33" s="57">
        <v>4</v>
      </c>
      <c r="G33" s="374">
        <v>16.84</v>
      </c>
      <c r="H33" s="374">
        <v>50.519994219984561</v>
      </c>
    </row>
    <row r="34" spans="1:8">
      <c r="A34" s="56">
        <v>43143</v>
      </c>
      <c r="B34" s="57" t="s">
        <v>4780</v>
      </c>
      <c r="C34" s="57" t="s">
        <v>2960</v>
      </c>
      <c r="D34" s="355">
        <v>167285</v>
      </c>
      <c r="E34" s="355" t="s">
        <v>4778</v>
      </c>
      <c r="F34" s="57">
        <v>2</v>
      </c>
      <c r="G34" s="374">
        <v>142.21</v>
      </c>
      <c r="H34" s="374">
        <v>284.42</v>
      </c>
    </row>
    <row r="35" spans="1:8">
      <c r="A35" s="56">
        <v>43143</v>
      </c>
      <c r="B35" s="57" t="s">
        <v>4780</v>
      </c>
      <c r="C35" s="57" t="s">
        <v>2960</v>
      </c>
      <c r="D35" s="355">
        <v>77973</v>
      </c>
      <c r="E35" s="355" t="s">
        <v>4779</v>
      </c>
      <c r="F35" s="57">
        <v>2</v>
      </c>
      <c r="G35" s="374">
        <v>51.48</v>
      </c>
      <c r="H35" s="374">
        <v>154.43998233045156</v>
      </c>
    </row>
    <row r="36" spans="1:8">
      <c r="A36" s="56">
        <v>43143</v>
      </c>
      <c r="B36" s="57" t="s">
        <v>4781</v>
      </c>
      <c r="C36" s="57" t="s">
        <v>2960</v>
      </c>
      <c r="D36" s="355" t="s">
        <v>4782</v>
      </c>
      <c r="E36" s="355" t="s">
        <v>4784</v>
      </c>
      <c r="F36" s="57">
        <v>2</v>
      </c>
      <c r="G36" s="374">
        <v>11.85</v>
      </c>
      <c r="H36" s="374">
        <v>35.549999999999997</v>
      </c>
    </row>
    <row r="37" spans="1:8">
      <c r="A37" s="56">
        <v>43143</v>
      </c>
      <c r="B37" s="57" t="s">
        <v>4781</v>
      </c>
      <c r="C37" s="57" t="s">
        <v>2960</v>
      </c>
      <c r="D37" s="355" t="s">
        <v>4783</v>
      </c>
      <c r="E37" s="355" t="s">
        <v>4785</v>
      </c>
      <c r="F37" s="57">
        <v>2</v>
      </c>
      <c r="G37" s="374">
        <v>13.13</v>
      </c>
      <c r="H37" s="374">
        <v>39.39</v>
      </c>
    </row>
    <row r="38" spans="1:8">
      <c r="A38" s="56">
        <v>43143</v>
      </c>
      <c r="B38" s="57" t="s">
        <v>4786</v>
      </c>
      <c r="C38" s="57" t="s">
        <v>2960</v>
      </c>
      <c r="D38" s="355">
        <v>90614</v>
      </c>
      <c r="E38" s="355" t="s">
        <v>581</v>
      </c>
      <c r="F38" s="57">
        <v>1</v>
      </c>
      <c r="G38" s="374">
        <v>46.7</v>
      </c>
      <c r="H38" s="374">
        <v>140.1</v>
      </c>
    </row>
    <row r="39" spans="1:8">
      <c r="A39" s="56">
        <v>43143</v>
      </c>
      <c r="B39" s="57" t="s">
        <v>4786</v>
      </c>
      <c r="C39" s="57" t="s">
        <v>2960</v>
      </c>
      <c r="D39" s="355">
        <v>32015</v>
      </c>
      <c r="E39" s="355" t="s">
        <v>4787</v>
      </c>
      <c r="F39" s="57">
        <v>1</v>
      </c>
      <c r="G39" s="374">
        <v>9.0500000000000007</v>
      </c>
      <c r="H39" s="374">
        <v>36.200000000000003</v>
      </c>
    </row>
    <row r="40" spans="1:8">
      <c r="A40" s="56">
        <v>43146</v>
      </c>
      <c r="B40" s="57" t="s">
        <v>4437</v>
      </c>
      <c r="C40" s="57" t="s">
        <v>2960</v>
      </c>
      <c r="D40" s="355">
        <v>69417</v>
      </c>
      <c r="E40" s="355" t="s">
        <v>4808</v>
      </c>
      <c r="F40" s="57">
        <v>16</v>
      </c>
      <c r="G40" s="374">
        <v>26.34</v>
      </c>
      <c r="H40" s="374">
        <v>79.02</v>
      </c>
    </row>
    <row r="41" spans="1:8">
      <c r="A41" s="56">
        <v>43146</v>
      </c>
      <c r="B41" s="57" t="s">
        <v>4437</v>
      </c>
      <c r="C41" s="57" t="s">
        <v>2960</v>
      </c>
      <c r="D41" s="355" t="s">
        <v>1344</v>
      </c>
      <c r="E41" s="355" t="s">
        <v>4161</v>
      </c>
      <c r="F41" s="57">
        <v>4</v>
      </c>
      <c r="G41" s="374">
        <v>0.2</v>
      </c>
      <c r="H41" s="374">
        <v>0.8</v>
      </c>
    </row>
    <row r="42" spans="1:8">
      <c r="A42" s="56">
        <v>43146</v>
      </c>
      <c r="B42" s="57" t="s">
        <v>4437</v>
      </c>
      <c r="C42" s="57" t="s">
        <v>2960</v>
      </c>
      <c r="D42" s="355" t="s">
        <v>4809</v>
      </c>
      <c r="E42" s="355" t="s">
        <v>4810</v>
      </c>
      <c r="F42" s="57">
        <v>4</v>
      </c>
      <c r="G42" s="374">
        <v>254</v>
      </c>
      <c r="H42" s="374">
        <v>508</v>
      </c>
    </row>
    <row r="43" spans="1:8">
      <c r="A43" s="56">
        <v>43146</v>
      </c>
      <c r="B43" s="57" t="s">
        <v>4437</v>
      </c>
      <c r="C43" s="57" t="s">
        <v>2960</v>
      </c>
      <c r="D43" s="355">
        <v>144605</v>
      </c>
      <c r="E43" s="355" t="s">
        <v>4811</v>
      </c>
      <c r="F43" s="57">
        <v>2</v>
      </c>
      <c r="G43" s="374">
        <v>4720</v>
      </c>
      <c r="H43" s="374">
        <v>7261.54</v>
      </c>
    </row>
    <row r="44" spans="1:8">
      <c r="A44" s="56">
        <v>43146</v>
      </c>
      <c r="B44" s="57" t="s">
        <v>4437</v>
      </c>
      <c r="C44" s="57" t="s">
        <v>2960</v>
      </c>
      <c r="D44" s="355" t="s">
        <v>451</v>
      </c>
      <c r="E44" s="355" t="s">
        <v>4812</v>
      </c>
      <c r="F44" s="57">
        <v>2</v>
      </c>
      <c r="G44" s="374">
        <v>12</v>
      </c>
      <c r="H44" s="374">
        <v>36</v>
      </c>
    </row>
    <row r="45" spans="1:8">
      <c r="A45" s="56">
        <v>43152</v>
      </c>
      <c r="B45" s="57" t="s">
        <v>4437</v>
      </c>
      <c r="C45" s="57" t="s">
        <v>2960</v>
      </c>
      <c r="D45" s="355">
        <v>372617</v>
      </c>
      <c r="E45" s="355" t="s">
        <v>4835</v>
      </c>
      <c r="F45" s="57">
        <v>2</v>
      </c>
      <c r="G45" s="374">
        <v>1419</v>
      </c>
      <c r="H45" s="374">
        <v>2838</v>
      </c>
    </row>
    <row r="46" spans="1:8">
      <c r="A46" s="56">
        <v>43152</v>
      </c>
      <c r="B46" s="57" t="s">
        <v>4437</v>
      </c>
      <c r="C46" s="57" t="s">
        <v>2960</v>
      </c>
      <c r="D46" s="355">
        <v>159599</v>
      </c>
      <c r="E46" s="355" t="s">
        <v>3335</v>
      </c>
      <c r="F46" s="57">
        <v>3</v>
      </c>
      <c r="G46" s="374">
        <v>107.69</v>
      </c>
      <c r="H46" s="374">
        <v>215.38</v>
      </c>
    </row>
    <row r="47" spans="1:8">
      <c r="A47" s="56">
        <v>43152</v>
      </c>
      <c r="B47" s="57" t="s">
        <v>4437</v>
      </c>
      <c r="C47" s="57" t="s">
        <v>2960</v>
      </c>
      <c r="D47" s="355">
        <v>126910</v>
      </c>
      <c r="E47" s="355" t="s">
        <v>4836</v>
      </c>
      <c r="F47" s="57">
        <v>2</v>
      </c>
      <c r="G47" s="374">
        <v>200</v>
      </c>
      <c r="H47" s="374">
        <v>400</v>
      </c>
    </row>
    <row r="48" spans="1:8">
      <c r="A48" s="56">
        <v>43152</v>
      </c>
      <c r="B48" s="57" t="s">
        <v>4437</v>
      </c>
      <c r="C48" s="57" t="s">
        <v>2960</v>
      </c>
      <c r="D48" s="355">
        <v>950149</v>
      </c>
      <c r="E48" s="355" t="s">
        <v>4837</v>
      </c>
      <c r="F48" s="57">
        <v>10</v>
      </c>
      <c r="G48" s="374">
        <v>18.71</v>
      </c>
      <c r="H48" s="374">
        <v>56.13</v>
      </c>
    </row>
    <row r="49" spans="1:9">
      <c r="A49" s="56">
        <v>43152</v>
      </c>
      <c r="B49" s="57" t="s">
        <v>4437</v>
      </c>
      <c r="C49" s="57" t="s">
        <v>2960</v>
      </c>
      <c r="D49" s="355" t="s">
        <v>4776</v>
      </c>
      <c r="E49" s="355" t="s">
        <v>4777</v>
      </c>
      <c r="F49" s="57">
        <v>1</v>
      </c>
      <c r="G49" s="374">
        <v>1495</v>
      </c>
      <c r="H49" s="374">
        <v>2990</v>
      </c>
    </row>
    <row r="50" spans="1:9">
      <c r="A50" s="56">
        <v>43152</v>
      </c>
      <c r="B50" s="57" t="s">
        <v>4437</v>
      </c>
      <c r="C50" s="57" t="s">
        <v>2960</v>
      </c>
      <c r="D50" s="355">
        <v>139583</v>
      </c>
      <c r="E50" s="355" t="s">
        <v>4838</v>
      </c>
      <c r="F50" s="57">
        <v>4</v>
      </c>
      <c r="G50" s="374">
        <v>30</v>
      </c>
      <c r="H50" s="374">
        <v>70</v>
      </c>
      <c r="I50" s="287" t="s">
        <v>4839</v>
      </c>
    </row>
    <row r="51" spans="1:9">
      <c r="A51" s="56">
        <v>43166</v>
      </c>
      <c r="B51" s="57" t="s">
        <v>4988</v>
      </c>
      <c r="C51" s="57" t="s">
        <v>4719</v>
      </c>
      <c r="D51" s="355">
        <v>122818</v>
      </c>
      <c r="E51" s="355" t="s">
        <v>4990</v>
      </c>
      <c r="F51" s="57">
        <v>2</v>
      </c>
      <c r="G51" s="374">
        <v>7.54</v>
      </c>
      <c r="H51" s="374">
        <v>30.16</v>
      </c>
    </row>
    <row r="52" spans="1:9">
      <c r="A52" s="56">
        <v>43166</v>
      </c>
      <c r="B52" s="57" t="s">
        <v>4988</v>
      </c>
      <c r="C52" s="57" t="s">
        <v>4719</v>
      </c>
      <c r="D52" s="355" t="s">
        <v>4989</v>
      </c>
      <c r="E52" s="355" t="s">
        <v>4991</v>
      </c>
      <c r="F52" s="57">
        <v>2</v>
      </c>
      <c r="G52" s="374">
        <v>0.68</v>
      </c>
      <c r="H52" s="374">
        <v>2.72</v>
      </c>
    </row>
    <row r="53" spans="1:9">
      <c r="A53" s="56">
        <v>43166</v>
      </c>
      <c r="B53" s="57" t="s">
        <v>4988</v>
      </c>
      <c r="C53" s="57" t="s">
        <v>4719</v>
      </c>
      <c r="D53" s="355">
        <v>70204</v>
      </c>
      <c r="E53" s="355" t="s">
        <v>4992</v>
      </c>
      <c r="F53" s="57">
        <v>8</v>
      </c>
      <c r="G53" s="374">
        <v>6.31</v>
      </c>
      <c r="H53" s="374">
        <v>25.24</v>
      </c>
    </row>
    <row r="54" spans="1:9">
      <c r="A54" s="56">
        <v>43166</v>
      </c>
      <c r="B54" s="57" t="s">
        <v>4988</v>
      </c>
      <c r="C54" s="57" t="s">
        <v>4719</v>
      </c>
      <c r="D54" s="355" t="s">
        <v>49</v>
      </c>
      <c r="E54" s="355" t="s">
        <v>4993</v>
      </c>
      <c r="F54" s="57">
        <v>10</v>
      </c>
      <c r="G54" s="374">
        <v>10.83</v>
      </c>
      <c r="H54" s="374">
        <v>43.32</v>
      </c>
    </row>
    <row r="55" spans="1:9">
      <c r="A55" s="56">
        <v>43166</v>
      </c>
      <c r="B55" s="57" t="s">
        <v>4988</v>
      </c>
      <c r="C55" s="57" t="s">
        <v>4719</v>
      </c>
      <c r="D55" s="355">
        <v>71492</v>
      </c>
      <c r="E55" s="355" t="s">
        <v>3576</v>
      </c>
      <c r="F55" s="57">
        <v>6</v>
      </c>
      <c r="G55" s="374">
        <v>29.96</v>
      </c>
      <c r="H55" s="374">
        <v>119.84</v>
      </c>
    </row>
    <row r="56" spans="1:9">
      <c r="A56" s="56">
        <v>43214</v>
      </c>
      <c r="B56" s="57" t="s">
        <v>5129</v>
      </c>
      <c r="C56" s="57" t="s">
        <v>4719</v>
      </c>
      <c r="D56" s="355">
        <v>144605</v>
      </c>
      <c r="E56" s="355" t="s">
        <v>3342</v>
      </c>
      <c r="F56" s="57">
        <v>2</v>
      </c>
      <c r="G56" s="374">
        <v>3456</v>
      </c>
      <c r="H56" s="374">
        <v>5316.92</v>
      </c>
    </row>
    <row r="57" spans="1:9" ht="15" customHeight="1">
      <c r="A57" s="56">
        <v>43217</v>
      </c>
      <c r="B57" s="57" t="s">
        <v>5148</v>
      </c>
      <c r="C57" s="57" t="s">
        <v>4719</v>
      </c>
      <c r="D57" s="355" t="s">
        <v>936</v>
      </c>
      <c r="E57" s="376" t="s">
        <v>5149</v>
      </c>
      <c r="F57" s="57">
        <v>12</v>
      </c>
      <c r="G57" s="374">
        <v>1.08</v>
      </c>
      <c r="H57" s="374">
        <v>4.32</v>
      </c>
    </row>
    <row r="58" spans="1:9" ht="15" customHeight="1">
      <c r="A58" s="56">
        <v>43217</v>
      </c>
      <c r="B58" s="57" t="s">
        <v>5148</v>
      </c>
      <c r="C58" s="57" t="s">
        <v>4719</v>
      </c>
      <c r="D58" s="355" t="s">
        <v>2966</v>
      </c>
      <c r="E58" s="376" t="s">
        <v>5587</v>
      </c>
      <c r="F58" s="57">
        <v>12</v>
      </c>
      <c r="G58" s="374">
        <v>0.56000000000000005</v>
      </c>
      <c r="H58" s="374">
        <v>2.2400000000000002</v>
      </c>
    </row>
    <row r="59" spans="1:9" ht="15" customHeight="1">
      <c r="A59" s="56">
        <v>43350</v>
      </c>
      <c r="B59" s="57" t="s">
        <v>5585</v>
      </c>
      <c r="C59" s="57" t="s">
        <v>4719</v>
      </c>
      <c r="D59" s="355">
        <v>153153</v>
      </c>
      <c r="E59" s="376" t="s">
        <v>5586</v>
      </c>
      <c r="F59" s="57">
        <v>2</v>
      </c>
      <c r="G59" s="374">
        <v>580.41999999999996</v>
      </c>
      <c r="H59" s="374">
        <v>1160.8399999999999</v>
      </c>
    </row>
    <row r="60" spans="1:9">
      <c r="A60" s="57"/>
      <c r="B60" s="57"/>
      <c r="C60" s="57"/>
      <c r="D60" s="355"/>
      <c r="E60" s="355"/>
      <c r="F60" s="57"/>
      <c r="G60" s="374"/>
      <c r="H60" s="374"/>
    </row>
    <row r="61" spans="1:9">
      <c r="A61" s="57"/>
      <c r="B61" s="57"/>
      <c r="C61" s="57"/>
      <c r="D61" s="355"/>
      <c r="E61" s="355"/>
      <c r="F61" s="57"/>
      <c r="G61" s="374"/>
      <c r="H61" s="374"/>
    </row>
    <row r="62" spans="1:9">
      <c r="A62" s="57"/>
      <c r="B62" s="57"/>
      <c r="C62" s="57"/>
      <c r="D62" s="355"/>
      <c r="E62" s="355"/>
      <c r="F62" s="57"/>
      <c r="G62" s="374"/>
      <c r="H62" s="374"/>
    </row>
    <row r="63" spans="1:9">
      <c r="A63" s="57"/>
      <c r="B63" s="57"/>
      <c r="C63" s="57"/>
      <c r="D63" s="355"/>
      <c r="E63" s="355"/>
      <c r="F63" s="57"/>
      <c r="G63" s="374"/>
      <c r="H63" s="374"/>
    </row>
    <row r="64" spans="1:9">
      <c r="A64" s="57"/>
      <c r="B64" s="57"/>
      <c r="C64" s="57"/>
      <c r="D64" s="355"/>
      <c r="E64" s="355"/>
      <c r="F64" s="57"/>
      <c r="G64" s="374"/>
      <c r="H64" s="374"/>
    </row>
    <row r="65" spans="1:8">
      <c r="A65" s="57"/>
      <c r="B65" s="57"/>
      <c r="C65" s="57"/>
      <c r="D65" s="355"/>
      <c r="E65" s="355"/>
      <c r="F65" s="57"/>
      <c r="G65" s="374"/>
      <c r="H65" s="374"/>
    </row>
    <row r="66" spans="1:8">
      <c r="A66" s="57"/>
      <c r="B66" s="57"/>
      <c r="C66" s="57"/>
      <c r="D66" s="355"/>
      <c r="E66" s="355"/>
      <c r="F66" s="57"/>
      <c r="G66" s="374"/>
      <c r="H66" s="374"/>
    </row>
    <row r="67" spans="1:8">
      <c r="A67" s="57"/>
      <c r="B67" s="57"/>
      <c r="C67" s="57"/>
      <c r="D67" s="355"/>
      <c r="E67" s="355"/>
      <c r="F67" s="57"/>
      <c r="G67" s="374"/>
      <c r="H67" s="374"/>
    </row>
    <row r="68" spans="1:8">
      <c r="A68" s="57"/>
      <c r="B68" s="57"/>
      <c r="C68" s="57"/>
      <c r="D68" s="355"/>
      <c r="E68" s="355"/>
      <c r="F68" s="57"/>
      <c r="G68" s="374"/>
      <c r="H68" s="374"/>
    </row>
    <row r="69" spans="1:8">
      <c r="A69" s="57"/>
      <c r="B69" s="57"/>
      <c r="C69" s="57"/>
      <c r="D69" s="355"/>
      <c r="E69" s="355"/>
      <c r="F69" s="57"/>
      <c r="G69" s="374"/>
      <c r="H69" s="374"/>
    </row>
    <row r="70" spans="1:8">
      <c r="A70" s="57"/>
      <c r="B70" s="57"/>
      <c r="C70" s="57"/>
      <c r="D70" s="355"/>
      <c r="E70" s="355"/>
      <c r="F70" s="57"/>
      <c r="G70" s="374"/>
      <c r="H70" s="374"/>
    </row>
    <row r="71" spans="1:8">
      <c r="A71" s="57"/>
      <c r="B71" s="57"/>
      <c r="C71" s="57"/>
      <c r="D71" s="355"/>
      <c r="E71" s="355"/>
      <c r="F71" s="57"/>
      <c r="G71" s="374"/>
      <c r="H71" s="374"/>
    </row>
    <row r="72" spans="1:8">
      <c r="A72" s="57"/>
      <c r="B72" s="57"/>
      <c r="C72" s="57"/>
      <c r="D72" s="355"/>
      <c r="E72" s="355"/>
      <c r="F72" s="57"/>
      <c r="G72" s="374"/>
      <c r="H72" s="374"/>
    </row>
    <row r="73" spans="1:8">
      <c r="A73" s="57"/>
      <c r="B73" s="57"/>
      <c r="C73" s="57"/>
      <c r="D73" s="355"/>
      <c r="E73" s="355"/>
      <c r="F73" s="57"/>
      <c r="G73" s="374"/>
      <c r="H73" s="374"/>
    </row>
    <row r="74" spans="1:8">
      <c r="A74" s="57"/>
      <c r="B74" s="57"/>
      <c r="C74" s="57"/>
      <c r="D74" s="355"/>
      <c r="E74" s="355"/>
      <c r="F74" s="57"/>
      <c r="G74" s="374"/>
      <c r="H74" s="374"/>
    </row>
    <row r="75" spans="1:8">
      <c r="A75" s="57"/>
      <c r="B75" s="57"/>
      <c r="C75" s="57"/>
      <c r="D75" s="355"/>
      <c r="E75" s="355"/>
      <c r="F75" s="57"/>
      <c r="G75" s="374"/>
      <c r="H75" s="374"/>
    </row>
    <row r="76" spans="1:8">
      <c r="A76" s="57"/>
      <c r="B76" s="57"/>
      <c r="C76" s="57"/>
      <c r="D76" s="355"/>
      <c r="E76" s="355"/>
      <c r="F76" s="57"/>
      <c r="G76" s="374"/>
      <c r="H76" s="374"/>
    </row>
    <row r="77" spans="1:8">
      <c r="A77" s="57"/>
      <c r="B77" s="57"/>
      <c r="C77" s="57"/>
      <c r="D77" s="355"/>
      <c r="E77" s="355"/>
      <c r="F77" s="57"/>
      <c r="G77" s="374"/>
      <c r="H77" s="374"/>
    </row>
    <row r="78" spans="1:8">
      <c r="A78" s="57"/>
      <c r="B78" s="57"/>
      <c r="C78" s="57"/>
      <c r="D78" s="355"/>
      <c r="E78" s="355"/>
      <c r="F78" s="57"/>
      <c r="G78" s="374"/>
      <c r="H78" s="374"/>
    </row>
    <row r="79" spans="1:8">
      <c r="A79" s="57"/>
      <c r="B79" s="57"/>
      <c r="C79" s="57"/>
      <c r="D79" s="355"/>
      <c r="E79" s="355"/>
      <c r="F79" s="57"/>
      <c r="G79" s="374"/>
      <c r="H79" s="374"/>
    </row>
    <row r="80" spans="1:8">
      <c r="A80" s="57"/>
      <c r="B80" s="57"/>
      <c r="C80" s="57"/>
      <c r="D80" s="355"/>
      <c r="E80" s="355"/>
      <c r="F80" s="57"/>
      <c r="G80" s="374"/>
      <c r="H80" s="374"/>
    </row>
    <row r="81" spans="1:8">
      <c r="A81" s="57"/>
      <c r="B81" s="57"/>
      <c r="C81" s="57"/>
      <c r="D81" s="355"/>
      <c r="E81" s="355"/>
      <c r="F81" s="57"/>
      <c r="G81" s="374"/>
      <c r="H81" s="374"/>
    </row>
    <row r="82" spans="1:8">
      <c r="A82" s="57"/>
      <c r="B82" s="57"/>
      <c r="C82" s="57"/>
      <c r="D82" s="355"/>
      <c r="E82" s="355"/>
      <c r="F82" s="57"/>
      <c r="G82" s="374"/>
      <c r="H82" s="374"/>
    </row>
    <row r="83" spans="1:8">
      <c r="A83" s="57"/>
      <c r="B83" s="57"/>
      <c r="C83" s="57"/>
      <c r="D83" s="355"/>
      <c r="E83" s="355"/>
      <c r="F83" s="57"/>
      <c r="G83" s="374"/>
      <c r="H83" s="374"/>
    </row>
    <row r="84" spans="1:8">
      <c r="A84" s="57"/>
      <c r="B84" s="57"/>
      <c r="C84" s="57"/>
      <c r="D84" s="355"/>
      <c r="E84" s="355"/>
      <c r="F84" s="57"/>
      <c r="G84" s="374"/>
      <c r="H84" s="374"/>
    </row>
    <row r="85" spans="1:8">
      <c r="A85" s="57"/>
      <c r="B85" s="57"/>
      <c r="C85" s="57"/>
      <c r="D85" s="355"/>
      <c r="E85" s="355"/>
      <c r="F85" s="57"/>
      <c r="G85" s="374"/>
      <c r="H85" s="374"/>
    </row>
    <row r="86" spans="1:8">
      <c r="A86" s="57"/>
      <c r="B86" s="57"/>
      <c r="C86" s="57"/>
      <c r="D86" s="355"/>
      <c r="E86" s="355"/>
      <c r="F86" s="57"/>
      <c r="G86" s="374"/>
      <c r="H86" s="374"/>
    </row>
    <row r="87" spans="1:8">
      <c r="A87" s="57"/>
      <c r="B87" s="57"/>
      <c r="C87" s="57"/>
      <c r="D87" s="355"/>
      <c r="E87" s="355"/>
      <c r="F87" s="57"/>
      <c r="G87" s="374"/>
      <c r="H87" s="374"/>
    </row>
    <row r="88" spans="1:8">
      <c r="A88" s="57"/>
      <c r="B88" s="57"/>
      <c r="C88" s="57"/>
      <c r="D88" s="355"/>
      <c r="E88" s="355"/>
      <c r="F88" s="57"/>
      <c r="G88" s="374"/>
      <c r="H88" s="374"/>
    </row>
    <row r="89" spans="1:8">
      <c r="A89" s="57"/>
      <c r="B89" s="57"/>
      <c r="C89" s="57"/>
      <c r="D89" s="355"/>
      <c r="E89" s="355"/>
      <c r="F89" s="57"/>
      <c r="G89" s="374"/>
      <c r="H89" s="374"/>
    </row>
    <row r="90" spans="1:8">
      <c r="A90" s="57"/>
      <c r="B90" s="57"/>
      <c r="C90" s="57"/>
      <c r="D90" s="355"/>
      <c r="E90" s="355"/>
      <c r="F90" s="57"/>
      <c r="G90" s="374"/>
      <c r="H90" s="374"/>
    </row>
    <row r="91" spans="1:8">
      <c r="A91" s="57"/>
      <c r="B91" s="57"/>
      <c r="C91" s="57"/>
      <c r="D91" s="355"/>
      <c r="E91" s="355"/>
      <c r="F91" s="57"/>
      <c r="G91" s="374"/>
      <c r="H91" s="374"/>
    </row>
    <row r="92" spans="1:8">
      <c r="A92" s="57"/>
      <c r="B92" s="57"/>
      <c r="C92" s="57"/>
      <c r="D92" s="355"/>
      <c r="E92" s="355"/>
      <c r="F92" s="57"/>
      <c r="G92" s="374"/>
      <c r="H92" s="374"/>
    </row>
    <row r="93" spans="1:8">
      <c r="A93" s="57"/>
      <c r="B93" s="57"/>
      <c r="C93" s="57"/>
      <c r="D93" s="355"/>
      <c r="E93" s="355"/>
      <c r="F93" s="57"/>
      <c r="G93" s="374"/>
      <c r="H93" s="374"/>
    </row>
    <row r="94" spans="1:8">
      <c r="A94" s="57"/>
      <c r="B94" s="57"/>
      <c r="C94" s="57"/>
      <c r="D94" s="355"/>
      <c r="E94" s="355"/>
      <c r="F94" s="57"/>
      <c r="G94" s="374"/>
      <c r="H94" s="374"/>
    </row>
    <row r="95" spans="1:8">
      <c r="A95" s="57"/>
      <c r="B95" s="57"/>
      <c r="C95" s="57"/>
      <c r="D95" s="355"/>
      <c r="E95" s="355"/>
      <c r="F95" s="57"/>
      <c r="G95" s="374"/>
      <c r="H95" s="374"/>
    </row>
    <row r="96" spans="1:8">
      <c r="A96" s="57"/>
      <c r="B96" s="57"/>
      <c r="C96" s="57"/>
      <c r="D96" s="355"/>
      <c r="E96" s="355"/>
      <c r="F96" s="57"/>
      <c r="G96" s="374"/>
      <c r="H96" s="374"/>
    </row>
    <row r="97" spans="1:8">
      <c r="A97" s="57"/>
      <c r="B97" s="57"/>
      <c r="C97" s="57"/>
      <c r="D97" s="355"/>
      <c r="E97" s="355"/>
      <c r="F97" s="57"/>
      <c r="G97" s="374"/>
      <c r="H97" s="374"/>
    </row>
    <row r="98" spans="1:8">
      <c r="A98" s="57"/>
      <c r="B98" s="57"/>
      <c r="C98" s="57"/>
      <c r="D98" s="355"/>
      <c r="E98" s="355"/>
      <c r="F98" s="57"/>
      <c r="G98" s="374"/>
      <c r="H98" s="374"/>
    </row>
    <row r="99" spans="1:8">
      <c r="A99" s="57"/>
      <c r="B99" s="57"/>
      <c r="C99" s="57"/>
      <c r="D99" s="355"/>
      <c r="E99" s="355"/>
      <c r="F99" s="57"/>
      <c r="G99" s="374"/>
      <c r="H99" s="374"/>
    </row>
    <row r="100" spans="1:8">
      <c r="A100" s="57"/>
      <c r="B100" s="57"/>
      <c r="C100" s="57"/>
      <c r="D100" s="355"/>
      <c r="E100" s="355"/>
      <c r="F100" s="57"/>
      <c r="G100" s="374"/>
      <c r="H100" s="374"/>
    </row>
    <row r="101" spans="1:8">
      <c r="A101" s="57"/>
      <c r="B101" s="57"/>
      <c r="C101" s="57"/>
      <c r="D101" s="355"/>
      <c r="E101" s="355"/>
      <c r="F101" s="57"/>
      <c r="G101" s="374"/>
      <c r="H101" s="374"/>
    </row>
    <row r="102" spans="1:8">
      <c r="A102" s="57"/>
      <c r="B102" s="57"/>
      <c r="C102" s="57"/>
      <c r="D102" s="355"/>
      <c r="E102" s="355"/>
      <c r="F102" s="57"/>
      <c r="G102" s="374"/>
      <c r="H102" s="374"/>
    </row>
    <row r="103" spans="1:8">
      <c r="A103" s="57"/>
      <c r="B103" s="57"/>
      <c r="C103" s="57"/>
      <c r="D103" s="355"/>
      <c r="E103" s="355"/>
      <c r="F103" s="57"/>
      <c r="G103" s="374"/>
      <c r="H103" s="374"/>
    </row>
    <row r="104" spans="1:8">
      <c r="A104" s="57"/>
      <c r="B104" s="57"/>
      <c r="C104" s="57"/>
      <c r="D104" s="355"/>
      <c r="E104" s="355"/>
      <c r="F104" s="57"/>
      <c r="G104" s="374"/>
      <c r="H104" s="374"/>
    </row>
    <row r="105" spans="1:8">
      <c r="A105" s="57"/>
      <c r="B105" s="57"/>
      <c r="C105" s="57"/>
      <c r="D105" s="355"/>
      <c r="E105" s="355"/>
      <c r="F105" s="57"/>
      <c r="G105" s="374"/>
      <c r="H105" s="374"/>
    </row>
    <row r="106" spans="1:8">
      <c r="A106" s="57"/>
      <c r="B106" s="57"/>
      <c r="C106" s="57"/>
      <c r="D106" s="355"/>
      <c r="E106" s="355"/>
      <c r="F106" s="57"/>
      <c r="G106" s="374"/>
      <c r="H106" s="374"/>
    </row>
    <row r="107" spans="1:8">
      <c r="A107" s="57"/>
      <c r="B107" s="57"/>
      <c r="C107" s="57"/>
      <c r="D107" s="355"/>
      <c r="E107" s="355"/>
      <c r="F107" s="57"/>
      <c r="G107" s="374"/>
      <c r="H107" s="374"/>
    </row>
    <row r="108" spans="1:8">
      <c r="A108" s="57"/>
      <c r="B108" s="57"/>
      <c r="C108" s="57"/>
      <c r="D108" s="355"/>
      <c r="E108" s="355"/>
      <c r="F108" s="57"/>
      <c r="G108" s="374"/>
      <c r="H108" s="374"/>
    </row>
    <row r="109" spans="1:8">
      <c r="A109" s="57"/>
      <c r="B109" s="57"/>
      <c r="C109" s="57"/>
      <c r="D109" s="355"/>
      <c r="E109" s="355"/>
      <c r="F109" s="57"/>
      <c r="G109" s="374"/>
      <c r="H109" s="374"/>
    </row>
    <row r="110" spans="1:8">
      <c r="A110" s="57"/>
      <c r="B110" s="57"/>
      <c r="C110" s="57"/>
      <c r="D110" s="355"/>
      <c r="E110" s="355"/>
      <c r="F110" s="57"/>
      <c r="G110" s="374"/>
      <c r="H110" s="374"/>
    </row>
    <row r="111" spans="1:8">
      <c r="A111" s="57"/>
      <c r="B111" s="57"/>
      <c r="C111" s="57"/>
      <c r="D111" s="355"/>
      <c r="E111" s="355"/>
      <c r="F111" s="57"/>
      <c r="G111" s="374"/>
      <c r="H111" s="374"/>
    </row>
    <row r="112" spans="1:8">
      <c r="A112" s="57"/>
      <c r="B112" s="57"/>
      <c r="C112" s="57"/>
      <c r="D112" s="355"/>
      <c r="E112" s="355"/>
      <c r="F112" s="57"/>
      <c r="G112" s="374"/>
      <c r="H112" s="374"/>
    </row>
    <row r="113" spans="1:8">
      <c r="A113" s="57"/>
      <c r="B113" s="57"/>
      <c r="C113" s="57"/>
      <c r="D113" s="355"/>
      <c r="E113" s="355"/>
      <c r="F113" s="57"/>
      <c r="G113" s="374"/>
      <c r="H113" s="374"/>
    </row>
    <row r="114" spans="1:8">
      <c r="A114" s="57"/>
      <c r="B114" s="57"/>
      <c r="C114" s="57"/>
      <c r="D114" s="355"/>
      <c r="E114" s="355"/>
      <c r="F114" s="57"/>
      <c r="G114" s="374"/>
      <c r="H114" s="374"/>
    </row>
    <row r="115" spans="1:8">
      <c r="A115" s="57"/>
      <c r="B115" s="57"/>
      <c r="C115" s="57"/>
      <c r="D115" s="355"/>
      <c r="E115" s="355"/>
      <c r="F115" s="57"/>
      <c r="G115" s="374"/>
      <c r="H115" s="374"/>
    </row>
    <row r="116" spans="1:8">
      <c r="A116" s="57"/>
      <c r="B116" s="57"/>
      <c r="C116" s="57"/>
      <c r="D116" s="355"/>
      <c r="E116" s="355"/>
      <c r="F116" s="57"/>
      <c r="G116" s="374"/>
      <c r="H116" s="374"/>
    </row>
    <row r="117" spans="1:8">
      <c r="A117" s="57"/>
      <c r="B117" s="57"/>
      <c r="C117" s="57"/>
      <c r="D117" s="355"/>
      <c r="E117" s="355"/>
      <c r="F117" s="57"/>
      <c r="G117" s="374"/>
      <c r="H117" s="374"/>
    </row>
    <row r="118" spans="1:8">
      <c r="A118" s="57"/>
      <c r="B118" s="57"/>
      <c r="C118" s="57"/>
      <c r="D118" s="355"/>
      <c r="E118" s="355"/>
      <c r="F118" s="57"/>
      <c r="G118" s="374"/>
      <c r="H118" s="374"/>
    </row>
    <row r="119" spans="1:8">
      <c r="A119" s="57"/>
      <c r="B119" s="57"/>
      <c r="C119" s="57"/>
      <c r="D119" s="355"/>
      <c r="E119" s="355"/>
      <c r="F119" s="57"/>
      <c r="G119" s="374"/>
      <c r="H119" s="374"/>
    </row>
    <row r="120" spans="1:8">
      <c r="A120" s="57"/>
      <c r="B120" s="57"/>
      <c r="C120" s="57"/>
      <c r="D120" s="355"/>
      <c r="E120" s="355"/>
      <c r="F120" s="57"/>
      <c r="G120" s="374"/>
      <c r="H120" s="374"/>
    </row>
    <row r="121" spans="1:8">
      <c r="A121" s="57"/>
      <c r="B121" s="57"/>
      <c r="C121" s="57"/>
      <c r="D121" s="355"/>
      <c r="E121" s="355"/>
      <c r="F121" s="57"/>
      <c r="G121" s="374"/>
      <c r="H121" s="374"/>
    </row>
    <row r="122" spans="1:8">
      <c r="A122" s="57"/>
      <c r="B122" s="57"/>
      <c r="C122" s="57"/>
      <c r="D122" s="355"/>
      <c r="E122" s="355"/>
      <c r="F122" s="57"/>
      <c r="G122" s="374"/>
      <c r="H122" s="374"/>
    </row>
    <row r="123" spans="1:8">
      <c r="A123" s="57"/>
      <c r="B123" s="57"/>
      <c r="C123" s="57"/>
      <c r="D123" s="355"/>
      <c r="E123" s="355"/>
      <c r="F123" s="57"/>
      <c r="G123" s="374"/>
      <c r="H123" s="374"/>
    </row>
    <row r="124" spans="1:8">
      <c r="A124" s="57"/>
      <c r="B124" s="57"/>
      <c r="C124" s="57"/>
      <c r="D124" s="355"/>
      <c r="E124" s="355"/>
      <c r="F124" s="57"/>
      <c r="G124" s="374"/>
      <c r="H124" s="374"/>
    </row>
    <row r="125" spans="1:8">
      <c r="A125" s="57"/>
      <c r="B125" s="57"/>
      <c r="C125" s="57"/>
      <c r="D125" s="355"/>
      <c r="E125" s="355"/>
      <c r="F125" s="57"/>
      <c r="G125" s="374"/>
      <c r="H125" s="374"/>
    </row>
    <row r="126" spans="1:8">
      <c r="A126" s="57"/>
      <c r="B126" s="57"/>
      <c r="C126" s="57"/>
      <c r="D126" s="355"/>
      <c r="E126" s="355"/>
      <c r="F126" s="57"/>
      <c r="G126" s="374"/>
      <c r="H126" s="374"/>
    </row>
    <row r="127" spans="1:8">
      <c r="A127" s="57"/>
      <c r="B127" s="57"/>
      <c r="C127" s="57"/>
      <c r="D127" s="355"/>
      <c r="E127" s="355"/>
      <c r="F127" s="57"/>
      <c r="G127" s="374"/>
      <c r="H127" s="374"/>
    </row>
    <row r="128" spans="1:8">
      <c r="A128" s="57"/>
      <c r="B128" s="57"/>
      <c r="C128" s="57"/>
      <c r="D128" s="355"/>
      <c r="E128" s="355"/>
      <c r="F128" s="57"/>
      <c r="G128" s="374"/>
      <c r="H128" s="374"/>
    </row>
    <row r="129" spans="1:8">
      <c r="A129" s="57"/>
      <c r="B129" s="57"/>
      <c r="C129" s="57"/>
      <c r="D129" s="355"/>
      <c r="E129" s="355"/>
      <c r="F129" s="57"/>
      <c r="G129" s="374"/>
      <c r="H129" s="374"/>
    </row>
    <row r="130" spans="1:8">
      <c r="A130" s="57"/>
      <c r="B130" s="57"/>
      <c r="C130" s="57"/>
      <c r="D130" s="355"/>
      <c r="E130" s="355"/>
      <c r="F130" s="57"/>
      <c r="G130" s="374"/>
      <c r="H130" s="374"/>
    </row>
    <row r="131" spans="1:8">
      <c r="A131" s="57"/>
      <c r="B131" s="57"/>
      <c r="C131" s="57"/>
      <c r="D131" s="355"/>
      <c r="E131" s="355"/>
      <c r="F131" s="57"/>
      <c r="G131" s="374"/>
      <c r="H131" s="374"/>
    </row>
    <row r="132" spans="1:8">
      <c r="A132" s="57"/>
      <c r="B132" s="57"/>
      <c r="C132" s="57"/>
      <c r="D132" s="355"/>
      <c r="E132" s="355"/>
      <c r="F132" s="57"/>
      <c r="G132" s="374"/>
      <c r="H132" s="374"/>
    </row>
    <row r="133" spans="1:8">
      <c r="A133" s="57"/>
      <c r="B133" s="57"/>
      <c r="C133" s="57"/>
      <c r="D133" s="355"/>
      <c r="E133" s="355"/>
      <c r="F133" s="57"/>
      <c r="G133" s="374"/>
      <c r="H133" s="374"/>
    </row>
    <row r="134" spans="1:8">
      <c r="A134" s="57"/>
      <c r="B134" s="57"/>
      <c r="C134" s="57"/>
      <c r="D134" s="355"/>
      <c r="E134" s="355"/>
      <c r="F134" s="57"/>
      <c r="G134" s="374"/>
      <c r="H134" s="374"/>
    </row>
    <row r="135" spans="1:8">
      <c r="A135" s="57"/>
      <c r="B135" s="57"/>
      <c r="C135" s="57"/>
      <c r="D135" s="355"/>
      <c r="E135" s="355"/>
      <c r="F135" s="57"/>
      <c r="G135" s="374"/>
      <c r="H135" s="374"/>
    </row>
    <row r="136" spans="1:8">
      <c r="A136" s="57"/>
      <c r="B136" s="57"/>
      <c r="C136" s="57"/>
      <c r="D136" s="355"/>
      <c r="E136" s="355"/>
      <c r="F136" s="57"/>
      <c r="G136" s="374"/>
      <c r="H136" s="374"/>
    </row>
    <row r="137" spans="1:8">
      <c r="A137" s="57"/>
      <c r="B137" s="57"/>
      <c r="C137" s="57"/>
      <c r="D137" s="355"/>
      <c r="E137" s="355"/>
      <c r="F137" s="57"/>
      <c r="G137" s="374"/>
      <c r="H137" s="374"/>
    </row>
    <row r="138" spans="1:8">
      <c r="A138" s="57"/>
      <c r="B138" s="57"/>
      <c r="C138" s="57"/>
      <c r="D138" s="355"/>
      <c r="E138" s="355"/>
      <c r="F138" s="57"/>
      <c r="G138" s="374"/>
      <c r="H138" s="374"/>
    </row>
    <row r="139" spans="1:8">
      <c r="A139" s="57"/>
      <c r="B139" s="57"/>
      <c r="C139" s="57"/>
      <c r="D139" s="355"/>
      <c r="E139" s="355"/>
      <c r="F139" s="57"/>
      <c r="G139" s="374"/>
      <c r="H139" s="374"/>
    </row>
    <row r="140" spans="1:8">
      <c r="A140" s="57"/>
      <c r="B140" s="57"/>
      <c r="C140" s="57"/>
      <c r="D140" s="355"/>
      <c r="E140" s="355"/>
      <c r="F140" s="57"/>
      <c r="G140" s="374"/>
      <c r="H140" s="374"/>
    </row>
    <row r="141" spans="1:8">
      <c r="A141" s="57"/>
      <c r="B141" s="57"/>
      <c r="C141" s="57"/>
      <c r="D141" s="355"/>
      <c r="E141" s="355"/>
      <c r="F141" s="57"/>
      <c r="G141" s="374"/>
      <c r="H141" s="374"/>
    </row>
    <row r="142" spans="1:8">
      <c r="A142" s="57"/>
      <c r="B142" s="57"/>
      <c r="C142" s="57"/>
      <c r="D142" s="355"/>
      <c r="E142" s="355"/>
      <c r="F142" s="57"/>
      <c r="G142" s="374"/>
      <c r="H142" s="374"/>
    </row>
    <row r="143" spans="1:8">
      <c r="A143" s="57"/>
      <c r="B143" s="57"/>
      <c r="C143" s="57"/>
      <c r="D143" s="355"/>
      <c r="E143" s="355"/>
      <c r="F143" s="57"/>
      <c r="G143" s="374"/>
      <c r="H143" s="374"/>
    </row>
    <row r="144" spans="1:8">
      <c r="A144" s="57"/>
      <c r="B144" s="57"/>
      <c r="C144" s="57"/>
      <c r="D144" s="355"/>
      <c r="E144" s="355"/>
      <c r="F144" s="57"/>
      <c r="G144" s="374"/>
      <c r="H144" s="374"/>
    </row>
    <row r="145" spans="1:8">
      <c r="A145" s="57"/>
      <c r="B145" s="57"/>
      <c r="C145" s="57"/>
      <c r="D145" s="355"/>
      <c r="E145" s="355"/>
      <c r="F145" s="57"/>
      <c r="G145" s="374"/>
      <c r="H145" s="374"/>
    </row>
    <row r="146" spans="1:8">
      <c r="A146" s="57"/>
      <c r="B146" s="57"/>
      <c r="C146" s="57"/>
      <c r="D146" s="355"/>
      <c r="E146" s="355"/>
      <c r="F146" s="57"/>
      <c r="G146" s="374"/>
      <c r="H146" s="374"/>
    </row>
    <row r="147" spans="1:8">
      <c r="A147" s="57"/>
      <c r="B147" s="57"/>
      <c r="C147" s="57"/>
      <c r="D147" s="355"/>
      <c r="E147" s="355"/>
      <c r="F147" s="57"/>
      <c r="G147" s="374"/>
      <c r="H147" s="374"/>
    </row>
    <row r="148" spans="1:8">
      <c r="A148" s="57"/>
      <c r="B148" s="57"/>
      <c r="C148" s="57"/>
      <c r="D148" s="355"/>
      <c r="E148" s="355"/>
      <c r="F148" s="57"/>
      <c r="G148" s="374"/>
      <c r="H148" s="374"/>
    </row>
    <row r="149" spans="1:8">
      <c r="A149" s="57"/>
      <c r="B149" s="57"/>
      <c r="C149" s="57"/>
      <c r="D149" s="355"/>
      <c r="E149" s="355"/>
      <c r="F149" s="57"/>
      <c r="G149" s="374"/>
      <c r="H149" s="374"/>
    </row>
    <row r="150" spans="1:8">
      <c r="A150" s="57"/>
      <c r="B150" s="57"/>
      <c r="C150" s="57"/>
      <c r="D150" s="355"/>
      <c r="E150" s="355"/>
      <c r="F150" s="57"/>
      <c r="G150" s="374"/>
      <c r="H150" s="374"/>
    </row>
    <row r="151" spans="1:8">
      <c r="A151" s="57"/>
      <c r="B151" s="57"/>
      <c r="C151" s="57"/>
      <c r="D151" s="355"/>
      <c r="E151" s="355"/>
      <c r="F151" s="57"/>
      <c r="G151" s="374"/>
      <c r="H151" s="374"/>
    </row>
    <row r="152" spans="1:8">
      <c r="A152" s="57"/>
      <c r="B152" s="57"/>
      <c r="C152" s="57"/>
      <c r="D152" s="355"/>
      <c r="E152" s="355"/>
      <c r="F152" s="57"/>
      <c r="G152" s="374"/>
      <c r="H152" s="374"/>
    </row>
    <row r="153" spans="1:8">
      <c r="A153" s="57"/>
      <c r="B153" s="57"/>
      <c r="C153" s="57"/>
      <c r="D153" s="355"/>
      <c r="E153" s="355"/>
      <c r="F153" s="57"/>
      <c r="G153" s="374"/>
      <c r="H153" s="374"/>
    </row>
    <row r="154" spans="1:8">
      <c r="A154" s="57"/>
      <c r="B154" s="57"/>
      <c r="C154" s="57"/>
      <c r="D154" s="355"/>
      <c r="E154" s="355"/>
      <c r="F154" s="57"/>
      <c r="G154" s="374"/>
      <c r="H154" s="374"/>
    </row>
    <row r="155" spans="1:8">
      <c r="A155" s="57"/>
      <c r="B155" s="57"/>
      <c r="C155" s="57"/>
      <c r="D155" s="355"/>
      <c r="E155" s="355"/>
      <c r="F155" s="57"/>
      <c r="G155" s="374"/>
      <c r="H155" s="374"/>
    </row>
    <row r="156" spans="1:8">
      <c r="A156" s="57"/>
      <c r="B156" s="57"/>
      <c r="C156" s="57"/>
      <c r="D156" s="355"/>
      <c r="E156" s="355"/>
      <c r="F156" s="57"/>
      <c r="G156" s="374"/>
      <c r="H156" s="374"/>
    </row>
    <row r="157" spans="1:8">
      <c r="A157" s="57"/>
      <c r="B157" s="57"/>
      <c r="C157" s="57"/>
      <c r="D157" s="355"/>
      <c r="E157" s="355"/>
      <c r="F157" s="57"/>
      <c r="G157" s="374"/>
      <c r="H157" s="374"/>
    </row>
    <row r="158" spans="1:8">
      <c r="A158" s="57"/>
      <c r="B158" s="57"/>
      <c r="C158" s="57"/>
      <c r="D158" s="355"/>
      <c r="E158" s="355"/>
      <c r="F158" s="57"/>
      <c r="G158" s="374"/>
      <c r="H158" s="374"/>
    </row>
    <row r="159" spans="1:8">
      <c r="A159" s="57"/>
      <c r="B159" s="57"/>
      <c r="C159" s="57"/>
      <c r="D159" s="355"/>
      <c r="E159" s="355"/>
      <c r="F159" s="57"/>
      <c r="G159" s="374"/>
      <c r="H159" s="374"/>
    </row>
    <row r="160" spans="1:8">
      <c r="A160" s="57"/>
      <c r="B160" s="57"/>
      <c r="C160" s="57"/>
      <c r="D160" s="355"/>
      <c r="E160" s="355"/>
      <c r="F160" s="57"/>
      <c r="G160" s="374"/>
      <c r="H160" s="374"/>
    </row>
    <row r="161" spans="1:8">
      <c r="A161" s="57"/>
      <c r="B161" s="57"/>
      <c r="C161" s="57"/>
      <c r="D161" s="355"/>
      <c r="E161" s="355"/>
      <c r="F161" s="57"/>
      <c r="G161" s="374"/>
      <c r="H161" s="374"/>
    </row>
    <row r="162" spans="1:8">
      <c r="A162" s="57"/>
      <c r="B162" s="57"/>
      <c r="C162" s="57"/>
      <c r="D162" s="355"/>
      <c r="E162" s="355"/>
      <c r="F162" s="57"/>
      <c r="G162" s="374"/>
      <c r="H162" s="374"/>
    </row>
    <row r="163" spans="1:8">
      <c r="A163" s="57"/>
      <c r="B163" s="57"/>
      <c r="C163" s="57"/>
      <c r="D163" s="355"/>
      <c r="E163" s="355"/>
      <c r="F163" s="57"/>
      <c r="G163" s="374"/>
      <c r="H163" s="374"/>
    </row>
    <row r="164" spans="1:8">
      <c r="A164" s="57"/>
      <c r="B164" s="57"/>
      <c r="C164" s="57"/>
      <c r="D164" s="355"/>
      <c r="E164" s="355"/>
      <c r="F164" s="57"/>
      <c r="G164" s="374"/>
      <c r="H164" s="374"/>
    </row>
    <row r="165" spans="1:8">
      <c r="A165" s="57"/>
      <c r="B165" s="57"/>
      <c r="C165" s="57"/>
      <c r="D165" s="355"/>
      <c r="E165" s="355"/>
      <c r="F165" s="57"/>
      <c r="G165" s="374"/>
      <c r="H165" s="374"/>
    </row>
    <row r="166" spans="1:8">
      <c r="A166" s="57"/>
      <c r="B166" s="57"/>
      <c r="C166" s="57"/>
      <c r="D166" s="355"/>
      <c r="E166" s="355"/>
      <c r="F166" s="57"/>
      <c r="G166" s="374"/>
      <c r="H166" s="374"/>
    </row>
    <row r="167" spans="1:8">
      <c r="A167" s="57"/>
      <c r="B167" s="57"/>
      <c r="C167" s="57"/>
      <c r="D167" s="355"/>
      <c r="E167" s="355"/>
      <c r="F167" s="57"/>
      <c r="G167" s="374"/>
      <c r="H167" s="374"/>
    </row>
    <row r="168" spans="1:8">
      <c r="A168" s="57"/>
      <c r="B168" s="57"/>
      <c r="C168" s="57"/>
      <c r="D168" s="355"/>
      <c r="E168" s="355"/>
      <c r="F168" s="57"/>
      <c r="G168" s="374"/>
      <c r="H168" s="374"/>
    </row>
    <row r="169" spans="1:8">
      <c r="A169" s="57"/>
      <c r="B169" s="57"/>
      <c r="C169" s="57"/>
      <c r="D169" s="355"/>
      <c r="E169" s="355"/>
      <c r="F169" s="57"/>
      <c r="G169" s="374"/>
      <c r="H169" s="374"/>
    </row>
    <row r="170" spans="1:8">
      <c r="A170" s="57"/>
      <c r="B170" s="57"/>
      <c r="C170" s="57"/>
      <c r="D170" s="355"/>
      <c r="E170" s="355"/>
      <c r="F170" s="57"/>
      <c r="G170" s="374"/>
      <c r="H170" s="374"/>
    </row>
    <row r="171" spans="1:8">
      <c r="A171" s="57"/>
      <c r="B171" s="57"/>
      <c r="C171" s="57"/>
      <c r="D171" s="355"/>
      <c r="E171" s="355"/>
      <c r="F171" s="57"/>
      <c r="G171" s="374"/>
      <c r="H171" s="374"/>
    </row>
    <row r="172" spans="1:8">
      <c r="A172" s="57"/>
      <c r="B172" s="57"/>
      <c r="C172" s="57"/>
      <c r="D172" s="355"/>
      <c r="E172" s="355"/>
      <c r="F172" s="57"/>
      <c r="G172" s="374"/>
      <c r="H172" s="374"/>
    </row>
    <row r="173" spans="1:8">
      <c r="A173" s="57"/>
      <c r="B173" s="57"/>
      <c r="C173" s="57"/>
      <c r="D173" s="355"/>
      <c r="E173" s="355"/>
      <c r="F173" s="57"/>
      <c r="G173" s="374"/>
      <c r="H173" s="374"/>
    </row>
    <row r="174" spans="1:8">
      <c r="A174" s="57"/>
      <c r="B174" s="57"/>
      <c r="C174" s="57"/>
      <c r="D174" s="355"/>
      <c r="E174" s="355"/>
      <c r="F174" s="57"/>
      <c r="G174" s="374"/>
      <c r="H174" s="374"/>
    </row>
    <row r="175" spans="1:8">
      <c r="A175" s="57"/>
      <c r="B175" s="57"/>
      <c r="C175" s="57"/>
      <c r="D175" s="355"/>
      <c r="E175" s="355"/>
      <c r="F175" s="57"/>
      <c r="G175" s="374"/>
      <c r="H175" s="374"/>
    </row>
    <row r="176" spans="1:8">
      <c r="A176" s="57"/>
      <c r="B176" s="57"/>
      <c r="C176" s="57"/>
      <c r="D176" s="355"/>
      <c r="E176" s="355"/>
      <c r="F176" s="57"/>
      <c r="G176" s="374"/>
      <c r="H176" s="374"/>
    </row>
    <row r="177" spans="1:8">
      <c r="A177" s="57"/>
      <c r="B177" s="57"/>
      <c r="C177" s="57"/>
      <c r="D177" s="355"/>
      <c r="E177" s="355"/>
      <c r="F177" s="57"/>
      <c r="G177" s="374"/>
      <c r="H177" s="374"/>
    </row>
    <row r="178" spans="1:8">
      <c r="A178" s="57"/>
      <c r="B178" s="57"/>
      <c r="C178" s="57"/>
      <c r="D178" s="355"/>
      <c r="E178" s="355"/>
      <c r="F178" s="57"/>
      <c r="G178" s="374"/>
      <c r="H178" s="374"/>
    </row>
    <row r="179" spans="1:8">
      <c r="A179" s="57"/>
      <c r="B179" s="57"/>
      <c r="C179" s="57"/>
      <c r="D179" s="355"/>
      <c r="E179" s="355"/>
      <c r="F179" s="57"/>
      <c r="G179" s="374"/>
      <c r="H179" s="374"/>
    </row>
    <row r="180" spans="1:8">
      <c r="A180" s="57"/>
      <c r="B180" s="57"/>
      <c r="C180" s="57"/>
      <c r="D180" s="355"/>
      <c r="E180" s="355"/>
      <c r="F180" s="57"/>
      <c r="G180" s="374"/>
      <c r="H180" s="374"/>
    </row>
    <row r="181" spans="1:8">
      <c r="A181" s="57"/>
      <c r="B181" s="57"/>
      <c r="C181" s="57"/>
      <c r="D181" s="355"/>
      <c r="E181" s="355"/>
      <c r="F181" s="57"/>
      <c r="G181" s="374"/>
      <c r="H181" s="374"/>
    </row>
    <row r="182" spans="1:8">
      <c r="A182" s="57"/>
      <c r="B182" s="57"/>
      <c r="C182" s="57"/>
      <c r="D182" s="355"/>
      <c r="E182" s="355"/>
      <c r="F182" s="57"/>
      <c r="G182" s="374"/>
      <c r="H182" s="374"/>
    </row>
    <row r="183" spans="1:8">
      <c r="A183" s="57"/>
      <c r="B183" s="57"/>
      <c r="C183" s="57"/>
      <c r="D183" s="355"/>
      <c r="E183" s="355"/>
      <c r="F183" s="57"/>
      <c r="G183" s="374"/>
      <c r="H183" s="374"/>
    </row>
    <row r="184" spans="1:8">
      <c r="A184" s="57"/>
      <c r="B184" s="57"/>
      <c r="C184" s="57"/>
      <c r="D184" s="355"/>
      <c r="E184" s="355"/>
      <c r="F184" s="57"/>
      <c r="G184" s="374"/>
      <c r="H184" s="374"/>
    </row>
    <row r="185" spans="1:8">
      <c r="A185" s="57"/>
      <c r="B185" s="57"/>
      <c r="C185" s="57"/>
      <c r="D185" s="355"/>
      <c r="E185" s="355"/>
      <c r="F185" s="57"/>
      <c r="G185" s="374"/>
      <c r="H185" s="374"/>
    </row>
    <row r="186" spans="1:8">
      <c r="A186" s="57"/>
      <c r="B186" s="57"/>
      <c r="C186" s="57"/>
      <c r="D186" s="355"/>
      <c r="E186" s="355"/>
      <c r="F186" s="57"/>
      <c r="G186" s="374"/>
      <c r="H186" s="374"/>
    </row>
    <row r="187" spans="1:8">
      <c r="A187" s="57"/>
      <c r="B187" s="57"/>
      <c r="C187" s="57"/>
      <c r="D187" s="355"/>
      <c r="E187" s="355"/>
      <c r="F187" s="57"/>
      <c r="G187" s="374"/>
      <c r="H187" s="374"/>
    </row>
    <row r="188" spans="1:8">
      <c r="A188" s="57"/>
      <c r="B188" s="57"/>
      <c r="C188" s="57"/>
      <c r="D188" s="355"/>
      <c r="E188" s="355"/>
      <c r="F188" s="57"/>
      <c r="G188" s="374"/>
      <c r="H188" s="374"/>
    </row>
    <row r="189" spans="1:8">
      <c r="A189" s="57"/>
      <c r="B189" s="57"/>
      <c r="C189" s="57"/>
      <c r="D189" s="355"/>
      <c r="E189" s="355"/>
      <c r="F189" s="57"/>
      <c r="G189" s="374"/>
      <c r="H189" s="374"/>
    </row>
    <row r="190" spans="1:8">
      <c r="A190" s="57"/>
      <c r="B190" s="57"/>
      <c r="C190" s="57"/>
      <c r="D190" s="355"/>
      <c r="E190" s="355"/>
      <c r="F190" s="57"/>
      <c r="G190" s="374"/>
      <c r="H190" s="374"/>
    </row>
    <row r="191" spans="1:8">
      <c r="A191" s="57"/>
      <c r="B191" s="57"/>
      <c r="C191" s="57"/>
      <c r="D191" s="355"/>
      <c r="E191" s="355"/>
      <c r="F191" s="57"/>
      <c r="G191" s="374"/>
      <c r="H191" s="374"/>
    </row>
    <row r="192" spans="1:8">
      <c r="A192" s="57"/>
      <c r="B192" s="57"/>
      <c r="C192" s="57"/>
      <c r="D192" s="355"/>
      <c r="E192" s="355"/>
      <c r="F192" s="57"/>
      <c r="G192" s="374"/>
      <c r="H192" s="374"/>
    </row>
    <row r="193" spans="1:8">
      <c r="A193" s="57"/>
      <c r="B193" s="57"/>
      <c r="C193" s="57"/>
      <c r="D193" s="355"/>
      <c r="E193" s="355"/>
      <c r="F193" s="57"/>
      <c r="G193" s="374"/>
      <c r="H193" s="374"/>
    </row>
    <row r="194" spans="1:8">
      <c r="A194" s="57"/>
      <c r="B194" s="57"/>
      <c r="C194" s="57"/>
      <c r="D194" s="355"/>
      <c r="E194" s="355"/>
      <c r="F194" s="57"/>
      <c r="G194" s="374"/>
      <c r="H194" s="374"/>
    </row>
    <row r="195" spans="1:8">
      <c r="A195" s="57"/>
      <c r="B195" s="57"/>
      <c r="C195" s="57"/>
      <c r="D195" s="355"/>
      <c r="E195" s="355"/>
      <c r="F195" s="57"/>
      <c r="G195" s="374"/>
      <c r="H195" s="374"/>
    </row>
    <row r="196" spans="1:8">
      <c r="A196" s="57"/>
      <c r="B196" s="57"/>
      <c r="C196" s="57"/>
      <c r="D196" s="355"/>
      <c r="E196" s="355"/>
      <c r="F196" s="57"/>
      <c r="G196" s="374"/>
      <c r="H196" s="374"/>
    </row>
    <row r="197" spans="1:8">
      <c r="A197" s="57"/>
      <c r="B197" s="57"/>
      <c r="C197" s="57"/>
      <c r="D197" s="355"/>
      <c r="E197" s="355"/>
      <c r="F197" s="57"/>
      <c r="G197" s="374"/>
      <c r="H197" s="374"/>
    </row>
    <row r="198" spans="1:8">
      <c r="A198" s="57"/>
      <c r="B198" s="57"/>
      <c r="C198" s="57"/>
      <c r="D198" s="355"/>
      <c r="E198" s="355"/>
      <c r="F198" s="57"/>
      <c r="G198" s="374"/>
      <c r="H198" s="374"/>
    </row>
    <row r="199" spans="1:8">
      <c r="A199" s="57"/>
      <c r="B199" s="57"/>
      <c r="C199" s="57"/>
      <c r="D199" s="355"/>
      <c r="E199" s="355"/>
      <c r="F199" s="57"/>
      <c r="G199" s="374"/>
      <c r="H199" s="374"/>
    </row>
    <row r="200" spans="1:8">
      <c r="A200" s="57"/>
      <c r="B200" s="57"/>
      <c r="C200" s="57"/>
      <c r="D200" s="355"/>
      <c r="E200" s="355"/>
      <c r="F200" s="57"/>
      <c r="G200" s="374"/>
      <c r="H200" s="374"/>
    </row>
    <row r="201" spans="1:8">
      <c r="A201" s="57"/>
      <c r="B201" s="57"/>
      <c r="C201" s="57"/>
      <c r="D201" s="355"/>
      <c r="E201" s="355"/>
      <c r="F201" s="57"/>
      <c r="G201" s="374"/>
      <c r="H201" s="374"/>
    </row>
    <row r="202" spans="1:8">
      <c r="A202" s="57"/>
      <c r="B202" s="57"/>
      <c r="C202" s="57"/>
      <c r="D202" s="355"/>
      <c r="E202" s="355"/>
      <c r="F202" s="57"/>
      <c r="G202" s="374"/>
      <c r="H202" s="374"/>
    </row>
    <row r="203" spans="1:8">
      <c r="A203" s="57"/>
      <c r="B203" s="57"/>
      <c r="C203" s="57"/>
      <c r="D203" s="355"/>
      <c r="E203" s="355"/>
      <c r="F203" s="57"/>
      <c r="G203" s="374"/>
      <c r="H203" s="374"/>
    </row>
    <row r="204" spans="1:8">
      <c r="A204" s="57"/>
      <c r="B204" s="57"/>
      <c r="C204" s="57"/>
      <c r="D204" s="355"/>
      <c r="E204" s="355"/>
      <c r="F204" s="57"/>
      <c r="G204" s="374"/>
      <c r="H204" s="374"/>
    </row>
    <row r="205" spans="1:8">
      <c r="A205" s="57"/>
      <c r="B205" s="57"/>
      <c r="C205" s="57"/>
      <c r="D205" s="355"/>
      <c r="E205" s="355"/>
      <c r="F205" s="57"/>
      <c r="G205" s="374"/>
      <c r="H205" s="374"/>
    </row>
    <row r="206" spans="1:8">
      <c r="A206" s="57"/>
      <c r="B206" s="57"/>
      <c r="C206" s="57"/>
      <c r="D206" s="355"/>
      <c r="E206" s="355"/>
      <c r="F206" s="57"/>
      <c r="G206" s="374"/>
      <c r="H206" s="374"/>
    </row>
    <row r="207" spans="1:8">
      <c r="A207" s="57"/>
      <c r="B207" s="57"/>
      <c r="C207" s="57"/>
      <c r="D207" s="355"/>
      <c r="E207" s="355"/>
      <c r="F207" s="57"/>
      <c r="G207" s="374"/>
      <c r="H207" s="374"/>
    </row>
    <row r="208" spans="1:8">
      <c r="A208" s="57"/>
      <c r="B208" s="57"/>
      <c r="C208" s="57"/>
      <c r="D208" s="355"/>
      <c r="E208" s="355"/>
      <c r="F208" s="57"/>
      <c r="G208" s="374"/>
      <c r="H208" s="374"/>
    </row>
    <row r="209" spans="1:8">
      <c r="A209" s="57"/>
      <c r="B209" s="57"/>
      <c r="C209" s="57"/>
      <c r="D209" s="355"/>
      <c r="E209" s="355"/>
      <c r="F209" s="57"/>
      <c r="G209" s="374"/>
      <c r="H209" s="374"/>
    </row>
    <row r="210" spans="1:8">
      <c r="A210" s="57"/>
      <c r="B210" s="57"/>
      <c r="C210" s="57"/>
      <c r="D210" s="355"/>
      <c r="E210" s="355"/>
      <c r="F210" s="57"/>
      <c r="G210" s="374"/>
      <c r="H210" s="374"/>
    </row>
    <row r="211" spans="1:8">
      <c r="A211" s="57"/>
      <c r="B211" s="57"/>
      <c r="C211" s="57"/>
      <c r="D211" s="355"/>
      <c r="E211" s="355"/>
      <c r="F211" s="57"/>
      <c r="G211" s="374"/>
      <c r="H211" s="374"/>
    </row>
    <row r="212" spans="1:8">
      <c r="A212" s="57"/>
      <c r="B212" s="57"/>
      <c r="C212" s="57"/>
      <c r="D212" s="355"/>
      <c r="E212" s="355"/>
      <c r="F212" s="57"/>
      <c r="G212" s="374"/>
      <c r="H212" s="374"/>
    </row>
    <row r="213" spans="1:8">
      <c r="A213" s="57"/>
      <c r="B213" s="57"/>
      <c r="C213" s="57"/>
      <c r="D213" s="355"/>
      <c r="E213" s="355"/>
      <c r="F213" s="57"/>
      <c r="G213" s="374"/>
      <c r="H213" s="374"/>
    </row>
    <row r="214" spans="1:8">
      <c r="A214" s="57"/>
      <c r="B214" s="57"/>
      <c r="C214" s="57"/>
      <c r="D214" s="355"/>
      <c r="E214" s="355"/>
      <c r="F214" s="57"/>
      <c r="G214" s="374"/>
      <c r="H214" s="374"/>
    </row>
    <row r="215" spans="1:8">
      <c r="A215" s="57"/>
      <c r="B215" s="57"/>
      <c r="C215" s="57"/>
      <c r="D215" s="355"/>
      <c r="E215" s="355"/>
      <c r="F215" s="57"/>
      <c r="G215" s="374"/>
      <c r="H215" s="374"/>
    </row>
    <row r="216" spans="1:8">
      <c r="A216" s="57"/>
      <c r="B216" s="57"/>
      <c r="C216" s="57"/>
      <c r="D216" s="355"/>
      <c r="E216" s="355"/>
      <c r="F216" s="57"/>
      <c r="G216" s="374"/>
      <c r="H216" s="374"/>
    </row>
    <row r="217" spans="1:8">
      <c r="A217" s="57"/>
      <c r="B217" s="57"/>
      <c r="C217" s="57"/>
      <c r="D217" s="355"/>
      <c r="E217" s="355"/>
      <c r="F217" s="57"/>
      <c r="G217" s="374"/>
      <c r="H217" s="374"/>
    </row>
    <row r="218" spans="1:8">
      <c r="A218" s="57"/>
      <c r="B218" s="57"/>
      <c r="C218" s="57"/>
      <c r="D218" s="355"/>
      <c r="E218" s="355"/>
      <c r="F218" s="57"/>
      <c r="G218" s="374"/>
      <c r="H218" s="374"/>
    </row>
    <row r="219" spans="1:8">
      <c r="A219" s="57"/>
      <c r="B219" s="57"/>
      <c r="C219" s="57"/>
      <c r="D219" s="355"/>
      <c r="E219" s="355"/>
      <c r="F219" s="57"/>
      <c r="G219" s="374"/>
      <c r="H219" s="374"/>
    </row>
    <row r="220" spans="1:8">
      <c r="A220" s="57"/>
      <c r="B220" s="57"/>
      <c r="C220" s="57"/>
      <c r="D220" s="355"/>
      <c r="E220" s="355"/>
      <c r="F220" s="57"/>
      <c r="G220" s="374"/>
      <c r="H220" s="374"/>
    </row>
    <row r="221" spans="1:8">
      <c r="A221" s="57"/>
      <c r="B221" s="57"/>
      <c r="C221" s="57"/>
      <c r="D221" s="355"/>
      <c r="E221" s="355"/>
      <c r="F221" s="57"/>
      <c r="G221" s="374"/>
      <c r="H221" s="374"/>
    </row>
    <row r="222" spans="1:8">
      <c r="A222" s="57"/>
      <c r="B222" s="57"/>
      <c r="C222" s="57"/>
      <c r="D222" s="355"/>
      <c r="E222" s="355"/>
      <c r="F222" s="57"/>
      <c r="G222" s="374"/>
      <c r="H222" s="374"/>
    </row>
    <row r="223" spans="1:8">
      <c r="A223" s="57"/>
      <c r="B223" s="57"/>
      <c r="C223" s="57"/>
      <c r="D223" s="355"/>
      <c r="E223" s="355"/>
      <c r="F223" s="57"/>
      <c r="G223" s="374"/>
      <c r="H223" s="374"/>
    </row>
    <row r="224" spans="1:8">
      <c r="A224" s="57"/>
      <c r="B224" s="57"/>
      <c r="C224" s="57"/>
      <c r="D224" s="355"/>
      <c r="E224" s="355"/>
      <c r="F224" s="57"/>
      <c r="G224" s="374"/>
      <c r="H224" s="374"/>
    </row>
    <row r="225" spans="1:8">
      <c r="A225" s="57"/>
      <c r="B225" s="57"/>
      <c r="C225" s="57"/>
      <c r="D225" s="355"/>
      <c r="E225" s="355"/>
      <c r="F225" s="57"/>
      <c r="G225" s="374"/>
      <c r="H225" s="374"/>
    </row>
    <row r="226" spans="1:8">
      <c r="A226" s="57"/>
      <c r="B226" s="57"/>
      <c r="C226" s="57"/>
      <c r="D226" s="355"/>
      <c r="E226" s="355"/>
      <c r="F226" s="57"/>
      <c r="G226" s="374"/>
      <c r="H226" s="374"/>
    </row>
    <row r="227" spans="1:8">
      <c r="A227" s="57"/>
      <c r="B227" s="57"/>
      <c r="C227" s="57"/>
      <c r="D227" s="355"/>
      <c r="E227" s="355"/>
      <c r="F227" s="57"/>
      <c r="G227" s="374"/>
      <c r="H227" s="374"/>
    </row>
    <row r="228" spans="1:8">
      <c r="A228" s="57"/>
      <c r="B228" s="57"/>
      <c r="C228" s="57"/>
      <c r="D228" s="355"/>
      <c r="E228" s="355"/>
      <c r="F228" s="57"/>
      <c r="G228" s="374"/>
      <c r="H228" s="374"/>
    </row>
    <row r="229" spans="1:8">
      <c r="A229" s="57"/>
      <c r="B229" s="57"/>
      <c r="C229" s="57"/>
      <c r="D229" s="355"/>
      <c r="E229" s="355"/>
      <c r="F229" s="57"/>
      <c r="G229" s="374"/>
      <c r="H229" s="374"/>
    </row>
    <row r="230" spans="1:8">
      <c r="A230" s="57"/>
      <c r="B230" s="57"/>
      <c r="C230" s="57"/>
      <c r="D230" s="355"/>
      <c r="E230" s="355"/>
      <c r="F230" s="57"/>
      <c r="G230" s="374"/>
      <c r="H230" s="374"/>
    </row>
    <row r="231" spans="1:8">
      <c r="A231" s="57"/>
      <c r="B231" s="57"/>
      <c r="C231" s="57"/>
      <c r="D231" s="355"/>
      <c r="E231" s="355"/>
      <c r="F231" s="57"/>
      <c r="G231" s="374"/>
      <c r="H231" s="374"/>
    </row>
    <row r="232" spans="1:8">
      <c r="A232" s="57"/>
      <c r="B232" s="57"/>
      <c r="C232" s="57"/>
      <c r="D232" s="355"/>
      <c r="E232" s="355"/>
      <c r="F232" s="57"/>
      <c r="G232" s="374"/>
      <c r="H232" s="374"/>
    </row>
    <row r="233" spans="1:8">
      <c r="A233" s="57"/>
      <c r="B233" s="57"/>
      <c r="C233" s="57"/>
      <c r="D233" s="355"/>
      <c r="E233" s="355"/>
      <c r="F233" s="57"/>
      <c r="G233" s="374"/>
      <c r="H233" s="374"/>
    </row>
    <row r="234" spans="1:8">
      <c r="A234" s="57"/>
      <c r="B234" s="57"/>
      <c r="C234" s="57"/>
      <c r="D234" s="355"/>
      <c r="E234" s="355"/>
      <c r="F234" s="57"/>
      <c r="G234" s="374"/>
      <c r="H234" s="374"/>
    </row>
    <row r="235" spans="1:8">
      <c r="A235" s="57"/>
      <c r="B235" s="57"/>
      <c r="C235" s="57"/>
      <c r="D235" s="355"/>
      <c r="E235" s="355"/>
      <c r="F235" s="57"/>
      <c r="G235" s="374"/>
      <c r="H235" s="374"/>
    </row>
    <row r="236" spans="1:8">
      <c r="A236" s="57"/>
      <c r="B236" s="57"/>
      <c r="C236" s="57"/>
      <c r="D236" s="355"/>
      <c r="E236" s="355"/>
      <c r="F236" s="57"/>
      <c r="G236" s="374"/>
      <c r="H236" s="374"/>
    </row>
    <row r="237" spans="1:8">
      <c r="A237" s="57"/>
      <c r="B237" s="57"/>
      <c r="C237" s="57"/>
      <c r="D237" s="355"/>
      <c r="E237" s="355"/>
      <c r="F237" s="57"/>
      <c r="G237" s="374"/>
      <c r="H237" s="374"/>
    </row>
    <row r="238" spans="1:8">
      <c r="A238" s="57"/>
      <c r="B238" s="57"/>
      <c r="C238" s="57"/>
      <c r="D238" s="355"/>
      <c r="E238" s="355"/>
      <c r="F238" s="57"/>
      <c r="G238" s="374"/>
      <c r="H238" s="374"/>
    </row>
    <row r="239" spans="1:8">
      <c r="A239" s="57"/>
      <c r="B239" s="57"/>
      <c r="C239" s="57"/>
      <c r="D239" s="355"/>
      <c r="E239" s="355"/>
      <c r="F239" s="57"/>
      <c r="G239" s="374"/>
      <c r="H239" s="374"/>
    </row>
    <row r="240" spans="1:8">
      <c r="A240" s="57"/>
      <c r="B240" s="57"/>
      <c r="C240" s="57"/>
      <c r="D240" s="355"/>
      <c r="E240" s="355"/>
      <c r="F240" s="57"/>
      <c r="G240" s="374"/>
      <c r="H240" s="374"/>
    </row>
    <row r="241" spans="1:8">
      <c r="A241" s="57"/>
      <c r="B241" s="57"/>
      <c r="C241" s="57"/>
      <c r="D241" s="355"/>
      <c r="E241" s="355"/>
      <c r="F241" s="57"/>
      <c r="G241" s="374"/>
      <c r="H241" s="374"/>
    </row>
    <row r="242" spans="1:8">
      <c r="A242" s="57"/>
      <c r="B242" s="57"/>
      <c r="C242" s="57"/>
      <c r="D242" s="355"/>
      <c r="E242" s="355"/>
      <c r="F242" s="57"/>
      <c r="G242" s="374"/>
      <c r="H242" s="374"/>
    </row>
    <row r="243" spans="1:8">
      <c r="A243" s="57"/>
      <c r="B243" s="57"/>
      <c r="C243" s="57"/>
      <c r="D243" s="355"/>
      <c r="E243" s="355"/>
      <c r="F243" s="57"/>
      <c r="G243" s="374"/>
      <c r="H243" s="374"/>
    </row>
    <row r="244" spans="1:8">
      <c r="A244" s="57"/>
      <c r="B244" s="57"/>
      <c r="C244" s="57"/>
      <c r="D244" s="355"/>
      <c r="E244" s="355"/>
      <c r="F244" s="57"/>
      <c r="G244" s="374"/>
      <c r="H244" s="374"/>
    </row>
    <row r="245" spans="1:8">
      <c r="A245" s="57"/>
      <c r="B245" s="57"/>
      <c r="C245" s="57"/>
      <c r="D245" s="355"/>
      <c r="E245" s="355"/>
      <c r="F245" s="57"/>
      <c r="G245" s="374"/>
      <c r="H245" s="374"/>
    </row>
    <row r="246" spans="1:8">
      <c r="A246" s="57"/>
      <c r="B246" s="57"/>
      <c r="C246" s="57"/>
      <c r="D246" s="355"/>
      <c r="E246" s="355"/>
      <c r="F246" s="57"/>
      <c r="G246" s="374"/>
      <c r="H246" s="374"/>
    </row>
    <row r="247" spans="1:8">
      <c r="A247" s="57"/>
      <c r="B247" s="57"/>
      <c r="C247" s="57"/>
      <c r="D247" s="355"/>
      <c r="E247" s="355"/>
      <c r="F247" s="57"/>
      <c r="G247" s="374"/>
      <c r="H247" s="374"/>
    </row>
    <row r="248" spans="1:8">
      <c r="A248" s="57"/>
      <c r="B248" s="57"/>
      <c r="C248" s="57"/>
      <c r="D248" s="355"/>
      <c r="E248" s="355"/>
      <c r="F248" s="57"/>
      <c r="G248" s="374"/>
      <c r="H248" s="374"/>
    </row>
    <row r="249" spans="1:8">
      <c r="A249" s="57"/>
      <c r="B249" s="57"/>
      <c r="C249" s="57"/>
      <c r="D249" s="355"/>
      <c r="E249" s="355"/>
      <c r="F249" s="57"/>
      <c r="G249" s="374"/>
      <c r="H249" s="374"/>
    </row>
    <row r="250" spans="1:8">
      <c r="A250" s="57"/>
      <c r="B250" s="57"/>
      <c r="C250" s="57"/>
      <c r="D250" s="355"/>
      <c r="E250" s="355"/>
      <c r="F250" s="57"/>
      <c r="G250" s="374"/>
      <c r="H250" s="374"/>
    </row>
    <row r="251" spans="1:8">
      <c r="A251" s="57"/>
      <c r="B251" s="57"/>
      <c r="C251" s="57"/>
      <c r="D251" s="355"/>
      <c r="E251" s="355"/>
      <c r="F251" s="57"/>
      <c r="G251" s="374"/>
      <c r="H251" s="374"/>
    </row>
    <row r="252" spans="1:8">
      <c r="A252" s="57"/>
      <c r="B252" s="57"/>
      <c r="C252" s="57"/>
      <c r="D252" s="355"/>
      <c r="E252" s="355"/>
      <c r="F252" s="57"/>
      <c r="G252" s="374"/>
      <c r="H252" s="374"/>
    </row>
    <row r="253" spans="1:8">
      <c r="A253" s="57"/>
      <c r="B253" s="57"/>
      <c r="C253" s="57"/>
      <c r="D253" s="355"/>
      <c r="E253" s="355"/>
      <c r="F253" s="57"/>
      <c r="G253" s="374"/>
      <c r="H253" s="374"/>
    </row>
    <row r="254" spans="1:8">
      <c r="A254" s="57"/>
      <c r="B254" s="57"/>
      <c r="C254" s="57"/>
      <c r="D254" s="355"/>
      <c r="E254" s="355"/>
      <c r="F254" s="57"/>
      <c r="G254" s="374"/>
      <c r="H254" s="374"/>
    </row>
    <row r="255" spans="1:8">
      <c r="A255" s="57"/>
      <c r="B255" s="57"/>
      <c r="C255" s="57"/>
      <c r="D255" s="355"/>
      <c r="E255" s="355"/>
      <c r="F255" s="57"/>
      <c r="G255" s="374"/>
      <c r="H255" s="374"/>
    </row>
    <row r="256" spans="1:8">
      <c r="A256" s="57"/>
      <c r="B256" s="57"/>
      <c r="C256" s="57"/>
      <c r="D256" s="355"/>
      <c r="E256" s="355"/>
      <c r="F256" s="57"/>
      <c r="G256" s="374"/>
      <c r="H256" s="374"/>
    </row>
    <row r="257" spans="1:8">
      <c r="A257" s="57"/>
      <c r="B257" s="57"/>
      <c r="C257" s="57"/>
      <c r="D257" s="355"/>
      <c r="E257" s="355"/>
      <c r="F257" s="57"/>
      <c r="G257" s="374"/>
      <c r="H257" s="374"/>
    </row>
    <row r="258" spans="1:8">
      <c r="A258" s="57"/>
      <c r="B258" s="57"/>
      <c r="C258" s="57"/>
      <c r="D258" s="355"/>
      <c r="E258" s="355"/>
      <c r="F258" s="57"/>
      <c r="G258" s="374"/>
      <c r="H258" s="374"/>
    </row>
    <row r="259" spans="1:8">
      <c r="A259" s="57"/>
      <c r="B259" s="57"/>
      <c r="C259" s="57"/>
      <c r="D259" s="355"/>
      <c r="E259" s="355"/>
      <c r="F259" s="57"/>
      <c r="G259" s="374"/>
      <c r="H259" s="374"/>
    </row>
    <row r="260" spans="1:8">
      <c r="A260" s="57"/>
      <c r="B260" s="57"/>
      <c r="C260" s="57"/>
      <c r="D260" s="355"/>
      <c r="E260" s="355"/>
      <c r="F260" s="57"/>
      <c r="G260" s="374"/>
      <c r="H260" s="374"/>
    </row>
    <row r="261" spans="1:8">
      <c r="A261" s="57"/>
      <c r="B261" s="57"/>
      <c r="C261" s="57"/>
      <c r="D261" s="355"/>
      <c r="E261" s="355"/>
      <c r="F261" s="57"/>
      <c r="G261" s="374"/>
      <c r="H261" s="374"/>
    </row>
    <row r="262" spans="1:8">
      <c r="A262" s="57"/>
      <c r="B262" s="57"/>
      <c r="C262" s="57"/>
      <c r="D262" s="355"/>
      <c r="E262" s="355"/>
      <c r="F262" s="57"/>
      <c r="G262" s="374"/>
      <c r="H262" s="374"/>
    </row>
    <row r="263" spans="1:8">
      <c r="A263" s="57"/>
      <c r="B263" s="57"/>
      <c r="C263" s="57"/>
      <c r="D263" s="355"/>
      <c r="E263" s="355"/>
      <c r="F263" s="57"/>
      <c r="G263" s="374"/>
      <c r="H263" s="374"/>
    </row>
    <row r="264" spans="1:8">
      <c r="A264" s="57"/>
      <c r="B264" s="57"/>
      <c r="C264" s="57"/>
      <c r="D264" s="355"/>
      <c r="E264" s="355"/>
      <c r="F264" s="57"/>
      <c r="G264" s="374"/>
      <c r="H264" s="374"/>
    </row>
    <row r="265" spans="1:8">
      <c r="A265" s="57"/>
      <c r="B265" s="57"/>
      <c r="C265" s="57"/>
      <c r="D265" s="355"/>
      <c r="E265" s="355"/>
      <c r="F265" s="57"/>
      <c r="G265" s="374"/>
      <c r="H265" s="374"/>
    </row>
    <row r="266" spans="1:8">
      <c r="A266" s="57"/>
      <c r="B266" s="57"/>
      <c r="C266" s="57"/>
      <c r="D266" s="355"/>
      <c r="E266" s="355"/>
      <c r="F266" s="57"/>
      <c r="G266" s="374"/>
      <c r="H266" s="374"/>
    </row>
    <row r="267" spans="1:8">
      <c r="A267" s="57"/>
      <c r="B267" s="57"/>
      <c r="C267" s="57"/>
      <c r="D267" s="355"/>
      <c r="E267" s="355"/>
      <c r="F267" s="57"/>
      <c r="G267" s="374"/>
      <c r="H267" s="374"/>
    </row>
    <row r="268" spans="1:8">
      <c r="A268" s="57"/>
      <c r="B268" s="57"/>
      <c r="C268" s="57"/>
      <c r="D268" s="355"/>
      <c r="E268" s="355"/>
      <c r="F268" s="57"/>
      <c r="G268" s="374"/>
      <c r="H268" s="374"/>
    </row>
    <row r="269" spans="1:8">
      <c r="A269" s="57"/>
      <c r="B269" s="57"/>
      <c r="C269" s="57"/>
      <c r="D269" s="355"/>
      <c r="E269" s="355"/>
      <c r="F269" s="57"/>
      <c r="G269" s="374"/>
      <c r="H269" s="374"/>
    </row>
    <row r="270" spans="1:8">
      <c r="A270" s="57"/>
      <c r="B270" s="57"/>
      <c r="C270" s="57"/>
      <c r="D270" s="355"/>
      <c r="E270" s="355"/>
      <c r="F270" s="57"/>
      <c r="G270" s="374"/>
      <c r="H270" s="374"/>
    </row>
    <row r="271" spans="1:8">
      <c r="A271" s="57"/>
      <c r="B271" s="57"/>
      <c r="C271" s="57"/>
      <c r="D271" s="355"/>
      <c r="E271" s="355"/>
      <c r="F271" s="57"/>
      <c r="G271" s="374"/>
      <c r="H271" s="374"/>
    </row>
    <row r="272" spans="1:8">
      <c r="A272" s="57"/>
      <c r="B272" s="57"/>
      <c r="C272" s="57"/>
      <c r="D272" s="355"/>
      <c r="E272" s="355"/>
      <c r="F272" s="57"/>
      <c r="G272" s="374"/>
      <c r="H272" s="374"/>
    </row>
    <row r="273" spans="1:8">
      <c r="A273" s="57"/>
      <c r="B273" s="57"/>
      <c r="C273" s="57"/>
      <c r="D273" s="355"/>
      <c r="E273" s="355"/>
      <c r="F273" s="57"/>
      <c r="G273" s="374"/>
      <c r="H273" s="374"/>
    </row>
    <row r="274" spans="1:8">
      <c r="A274" s="57"/>
      <c r="B274" s="57"/>
      <c r="C274" s="57"/>
      <c r="D274" s="355"/>
      <c r="E274" s="355"/>
      <c r="F274" s="57"/>
      <c r="G274" s="374"/>
      <c r="H274" s="374"/>
    </row>
    <row r="275" spans="1:8">
      <c r="A275" s="57"/>
      <c r="B275" s="57"/>
      <c r="C275" s="57"/>
      <c r="D275" s="355"/>
      <c r="E275" s="355"/>
      <c r="F275" s="57"/>
      <c r="G275" s="374"/>
      <c r="H275" s="374"/>
    </row>
    <row r="276" spans="1:8">
      <c r="A276" s="57"/>
      <c r="B276" s="57"/>
      <c r="C276" s="57"/>
      <c r="D276" s="355"/>
      <c r="E276" s="355"/>
      <c r="F276" s="57"/>
      <c r="G276" s="374"/>
      <c r="H276" s="374"/>
    </row>
    <row r="277" spans="1:8">
      <c r="A277" s="57"/>
      <c r="B277" s="57"/>
      <c r="C277" s="57"/>
      <c r="D277" s="355"/>
      <c r="E277" s="355"/>
      <c r="F277" s="57"/>
      <c r="G277" s="374"/>
      <c r="H277" s="374"/>
    </row>
    <row r="278" spans="1:8">
      <c r="A278" s="57"/>
      <c r="B278" s="57"/>
      <c r="C278" s="57"/>
      <c r="D278" s="355"/>
      <c r="E278" s="355"/>
      <c r="F278" s="57"/>
      <c r="G278" s="374"/>
      <c r="H278" s="374"/>
    </row>
    <row r="279" spans="1:8">
      <c r="A279" s="57"/>
      <c r="B279" s="57"/>
      <c r="C279" s="57"/>
      <c r="D279" s="355"/>
      <c r="E279" s="355"/>
      <c r="F279" s="57"/>
      <c r="G279" s="374"/>
      <c r="H279" s="374"/>
    </row>
    <row r="280" spans="1:8">
      <c r="A280" s="57"/>
      <c r="B280" s="57"/>
      <c r="C280" s="57"/>
      <c r="D280" s="355"/>
      <c r="E280" s="355"/>
      <c r="F280" s="57"/>
      <c r="G280" s="374"/>
      <c r="H280" s="374"/>
    </row>
    <row r="281" spans="1:8">
      <c r="A281" s="57"/>
      <c r="B281" s="57"/>
      <c r="C281" s="57"/>
      <c r="D281" s="355"/>
      <c r="E281" s="355"/>
      <c r="F281" s="57"/>
      <c r="G281" s="374"/>
      <c r="H281" s="374"/>
    </row>
    <row r="282" spans="1:8">
      <c r="A282" s="57"/>
      <c r="B282" s="57"/>
      <c r="C282" s="57"/>
      <c r="D282" s="355"/>
      <c r="E282" s="355"/>
      <c r="F282" s="57"/>
      <c r="G282" s="374"/>
      <c r="H282" s="374"/>
    </row>
    <row r="283" spans="1:8">
      <c r="A283" s="57"/>
      <c r="B283" s="57"/>
      <c r="C283" s="57"/>
      <c r="D283" s="355"/>
      <c r="E283" s="355"/>
      <c r="F283" s="57"/>
      <c r="G283" s="374"/>
      <c r="H283" s="374"/>
    </row>
    <row r="284" spans="1:8">
      <c r="A284" s="57"/>
      <c r="B284" s="57"/>
      <c r="C284" s="57"/>
      <c r="D284" s="355"/>
      <c r="E284" s="355"/>
      <c r="F284" s="57"/>
      <c r="G284" s="374"/>
      <c r="H284" s="374"/>
    </row>
    <row r="285" spans="1:8">
      <c r="A285" s="57"/>
      <c r="B285" s="57"/>
      <c r="C285" s="57"/>
      <c r="D285" s="355"/>
      <c r="E285" s="355"/>
      <c r="F285" s="57"/>
      <c r="G285" s="374"/>
      <c r="H285" s="374"/>
    </row>
    <row r="286" spans="1:8">
      <c r="A286" s="57"/>
      <c r="B286" s="57"/>
      <c r="C286" s="57"/>
      <c r="D286" s="355"/>
      <c r="E286" s="355"/>
      <c r="F286" s="57"/>
      <c r="G286" s="374"/>
      <c r="H286" s="374"/>
    </row>
    <row r="287" spans="1:8">
      <c r="A287" s="57"/>
      <c r="B287" s="57"/>
      <c r="C287" s="57"/>
      <c r="D287" s="355"/>
      <c r="E287" s="355"/>
      <c r="F287" s="57"/>
      <c r="G287" s="374"/>
      <c r="H287" s="374"/>
    </row>
    <row r="288" spans="1:8">
      <c r="A288" s="57"/>
      <c r="B288" s="57"/>
      <c r="C288" s="57"/>
      <c r="D288" s="355"/>
      <c r="E288" s="355"/>
      <c r="F288" s="57"/>
      <c r="G288" s="374"/>
      <c r="H288" s="374"/>
    </row>
    <row r="289" spans="1:8">
      <c r="A289" s="57"/>
      <c r="B289" s="57"/>
      <c r="C289" s="57"/>
      <c r="D289" s="355"/>
      <c r="E289" s="355"/>
      <c r="F289" s="57"/>
      <c r="G289" s="374"/>
      <c r="H289" s="374"/>
    </row>
    <row r="290" spans="1:8">
      <c r="A290" s="57"/>
      <c r="B290" s="57"/>
      <c r="C290" s="57"/>
      <c r="D290" s="355"/>
      <c r="E290" s="355"/>
      <c r="F290" s="57"/>
      <c r="G290" s="374"/>
      <c r="H290" s="374"/>
    </row>
    <row r="291" spans="1:8">
      <c r="A291" s="57"/>
      <c r="B291" s="57"/>
      <c r="C291" s="57"/>
      <c r="D291" s="355"/>
      <c r="E291" s="355"/>
      <c r="F291" s="57"/>
      <c r="G291" s="374"/>
      <c r="H291" s="374"/>
    </row>
    <row r="292" spans="1:8">
      <c r="A292" s="57"/>
      <c r="B292" s="57"/>
      <c r="C292" s="57"/>
      <c r="D292" s="355"/>
      <c r="E292" s="355"/>
      <c r="F292" s="57"/>
      <c r="G292" s="374"/>
      <c r="H292" s="374"/>
    </row>
    <row r="293" spans="1:8">
      <c r="A293" s="57"/>
      <c r="B293" s="57"/>
      <c r="C293" s="57"/>
      <c r="D293" s="355"/>
      <c r="E293" s="355"/>
      <c r="F293" s="57"/>
      <c r="G293" s="374"/>
      <c r="H293" s="374"/>
    </row>
    <row r="294" spans="1:8">
      <c r="A294" s="57"/>
      <c r="B294" s="57"/>
      <c r="C294" s="57"/>
      <c r="D294" s="355"/>
      <c r="E294" s="355"/>
      <c r="F294" s="57"/>
      <c r="G294" s="374"/>
      <c r="H294" s="374"/>
    </row>
    <row r="295" spans="1:8">
      <c r="A295" s="57"/>
      <c r="B295" s="57"/>
      <c r="C295" s="57"/>
      <c r="D295" s="355"/>
      <c r="E295" s="355"/>
      <c r="F295" s="57"/>
      <c r="G295" s="374"/>
      <c r="H295" s="374"/>
    </row>
    <row r="296" spans="1:8">
      <c r="A296" s="57"/>
      <c r="B296" s="57"/>
      <c r="C296" s="57"/>
      <c r="D296" s="355"/>
      <c r="E296" s="355"/>
      <c r="F296" s="57"/>
      <c r="G296" s="374"/>
      <c r="H296" s="374"/>
    </row>
    <row r="297" spans="1:8">
      <c r="A297" s="57"/>
      <c r="B297" s="57"/>
      <c r="C297" s="57"/>
      <c r="D297" s="355"/>
      <c r="E297" s="355"/>
      <c r="F297" s="57"/>
      <c r="G297" s="374"/>
      <c r="H297" s="374"/>
    </row>
    <row r="298" spans="1:8">
      <c r="A298" s="57"/>
      <c r="B298" s="57"/>
      <c r="C298" s="57"/>
      <c r="D298" s="355"/>
      <c r="E298" s="355"/>
      <c r="F298" s="57"/>
      <c r="G298" s="374"/>
      <c r="H298" s="374"/>
    </row>
    <row r="299" spans="1:8">
      <c r="A299" s="57"/>
      <c r="B299" s="57"/>
      <c r="C299" s="57"/>
      <c r="D299" s="355"/>
      <c r="E299" s="355"/>
      <c r="F299" s="57"/>
      <c r="G299" s="374"/>
      <c r="H299" s="374"/>
    </row>
    <row r="300" spans="1:8">
      <c r="A300" s="57"/>
      <c r="B300" s="57"/>
      <c r="C300" s="57"/>
      <c r="D300" s="355"/>
      <c r="E300" s="355"/>
      <c r="F300" s="57"/>
      <c r="G300" s="374"/>
      <c r="H300" s="374"/>
    </row>
    <row r="301" spans="1:8">
      <c r="A301" s="57"/>
      <c r="B301" s="57"/>
      <c r="C301" s="57"/>
      <c r="D301" s="355"/>
      <c r="E301" s="355"/>
      <c r="F301" s="57"/>
      <c r="G301" s="374"/>
      <c r="H301" s="374"/>
    </row>
    <row r="302" spans="1:8">
      <c r="A302" s="57"/>
      <c r="B302" s="57"/>
      <c r="C302" s="57"/>
      <c r="D302" s="355"/>
      <c r="E302" s="355"/>
      <c r="F302" s="57"/>
      <c r="G302" s="374"/>
      <c r="H302" s="374"/>
    </row>
    <row r="303" spans="1:8">
      <c r="A303" s="57"/>
      <c r="B303" s="57"/>
      <c r="C303" s="57"/>
      <c r="D303" s="355"/>
      <c r="E303" s="355"/>
      <c r="F303" s="57"/>
      <c r="G303" s="374"/>
      <c r="H303" s="374"/>
    </row>
    <row r="304" spans="1:8">
      <c r="A304" s="57"/>
      <c r="B304" s="57"/>
      <c r="C304" s="57"/>
      <c r="D304" s="355"/>
      <c r="E304" s="355"/>
      <c r="F304" s="57"/>
      <c r="G304" s="374"/>
      <c r="H304" s="374"/>
    </row>
    <row r="305" spans="1:8">
      <c r="A305" s="57"/>
      <c r="B305" s="57"/>
      <c r="C305" s="57"/>
      <c r="D305" s="355"/>
      <c r="E305" s="355"/>
      <c r="F305" s="57"/>
      <c r="G305" s="374"/>
      <c r="H305" s="374"/>
    </row>
    <row r="306" spans="1:8">
      <c r="A306" s="57"/>
      <c r="B306" s="57"/>
      <c r="C306" s="57"/>
      <c r="D306" s="355"/>
      <c r="E306" s="355"/>
      <c r="F306" s="57"/>
      <c r="G306" s="374"/>
      <c r="H306" s="374"/>
    </row>
    <row r="307" spans="1:8">
      <c r="A307" s="57"/>
      <c r="B307" s="57"/>
      <c r="C307" s="57"/>
      <c r="D307" s="355"/>
      <c r="E307" s="355"/>
      <c r="F307" s="57"/>
      <c r="G307" s="374"/>
      <c r="H307" s="374"/>
    </row>
    <row r="308" spans="1:8">
      <c r="A308" s="57"/>
      <c r="B308" s="57"/>
      <c r="C308" s="57"/>
      <c r="D308" s="355"/>
      <c r="E308" s="355"/>
      <c r="F308" s="57"/>
      <c r="G308" s="374"/>
      <c r="H308" s="374"/>
    </row>
    <row r="309" spans="1:8">
      <c r="A309" s="57"/>
      <c r="B309" s="57"/>
      <c r="C309" s="57"/>
      <c r="D309" s="355"/>
      <c r="E309" s="355"/>
      <c r="F309" s="57"/>
      <c r="G309" s="374"/>
      <c r="H309" s="374"/>
    </row>
    <row r="310" spans="1:8">
      <c r="A310" s="57"/>
      <c r="B310" s="57"/>
      <c r="C310" s="57"/>
      <c r="D310" s="355"/>
      <c r="E310" s="355"/>
      <c r="F310" s="57"/>
      <c r="G310" s="374"/>
      <c r="H310" s="374"/>
    </row>
    <row r="311" spans="1:8">
      <c r="A311" s="57"/>
      <c r="B311" s="57"/>
      <c r="C311" s="57"/>
      <c r="D311" s="355"/>
      <c r="E311" s="355"/>
      <c r="F311" s="57"/>
      <c r="G311" s="374"/>
      <c r="H311" s="374"/>
    </row>
    <row r="312" spans="1:8">
      <c r="A312" s="57"/>
      <c r="B312" s="57"/>
      <c r="C312" s="57"/>
      <c r="D312" s="355"/>
      <c r="E312" s="355"/>
      <c r="F312" s="57"/>
      <c r="G312" s="374"/>
      <c r="H312" s="374"/>
    </row>
    <row r="313" spans="1:8">
      <c r="A313" s="57"/>
      <c r="B313" s="57"/>
      <c r="C313" s="57"/>
      <c r="D313" s="355"/>
      <c r="E313" s="355"/>
      <c r="F313" s="57"/>
      <c r="G313" s="374"/>
      <c r="H313" s="374"/>
    </row>
    <row r="314" spans="1:8">
      <c r="A314" s="57"/>
      <c r="B314" s="57"/>
      <c r="C314" s="57"/>
      <c r="D314" s="355"/>
      <c r="E314" s="355"/>
      <c r="F314" s="57"/>
      <c r="G314" s="374"/>
      <c r="H314" s="374"/>
    </row>
  </sheetData>
  <sheetProtection algorithmName="SHA-512" hashValue="lYJGpKH8gudt9r+4F0L5+OOm7qi4YFE9+5Rf3AZkNGbXoi0Ja6cSlrQPbIX+8yDrRMzdGHv+k5RqyLFk0QnCKQ==" saltValue="H5b+TwOY0nktgW+xHbgYjg==" spinCount="100000" sheet="1" objects="1" scenarios="1"/>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5"/>
  <sheetViews>
    <sheetView topLeftCell="A13" workbookViewId="0">
      <selection activeCell="D35" sqref="D35"/>
    </sheetView>
  </sheetViews>
  <sheetFormatPr defaultRowHeight="15"/>
  <cols>
    <col min="1" max="1" width="12.5703125" customWidth="1"/>
    <col min="2" max="2" width="12.42578125" customWidth="1"/>
    <col min="3" max="3" width="15.85546875" customWidth="1"/>
    <col min="4" max="4" width="13.7109375" customWidth="1"/>
    <col min="5" max="5" width="31.85546875" customWidth="1"/>
    <col min="6" max="6" width="11.7109375" customWidth="1"/>
    <col min="7" max="7" width="15.42578125" customWidth="1"/>
    <col min="8" max="8" width="18.28515625" style="432" customWidth="1"/>
    <col min="9" max="9" width="15.28515625" customWidth="1"/>
  </cols>
  <sheetData>
    <row r="1" spans="1:9">
      <c r="A1" s="286" t="s">
        <v>0</v>
      </c>
      <c r="B1" s="286" t="s">
        <v>1</v>
      </c>
      <c r="C1" s="286" t="s">
        <v>2</v>
      </c>
      <c r="D1" s="286" t="s">
        <v>3</v>
      </c>
      <c r="E1" s="286" t="s">
        <v>4</v>
      </c>
      <c r="F1" s="286" t="s">
        <v>5</v>
      </c>
      <c r="G1" s="365" t="s">
        <v>6</v>
      </c>
      <c r="H1" s="289" t="s">
        <v>7</v>
      </c>
    </row>
    <row r="2" spans="1:9">
      <c r="A2" s="56">
        <v>43249</v>
      </c>
      <c r="B2" s="57" t="s">
        <v>5173</v>
      </c>
      <c r="C2" s="57" t="s">
        <v>4719</v>
      </c>
      <c r="D2" s="57">
        <v>482081</v>
      </c>
      <c r="E2" s="168" t="s">
        <v>5176</v>
      </c>
      <c r="F2" s="57">
        <v>6</v>
      </c>
      <c r="G2" s="57">
        <v>175</v>
      </c>
      <c r="H2" s="433">
        <v>350</v>
      </c>
      <c r="I2" s="203"/>
    </row>
    <row r="3" spans="1:9">
      <c r="A3" s="56">
        <v>43249</v>
      </c>
      <c r="B3" s="57" t="s">
        <v>5173</v>
      </c>
      <c r="C3" s="57" t="s">
        <v>4719</v>
      </c>
      <c r="D3" s="57">
        <v>480085</v>
      </c>
      <c r="E3" s="168" t="s">
        <v>5177</v>
      </c>
      <c r="F3" s="57">
        <v>6</v>
      </c>
      <c r="G3" s="57">
        <v>80</v>
      </c>
      <c r="H3" s="433">
        <v>240</v>
      </c>
      <c r="I3" s="203"/>
    </row>
    <row r="4" spans="1:9">
      <c r="A4" s="56">
        <v>43249</v>
      </c>
      <c r="B4" s="57" t="s">
        <v>5173</v>
      </c>
      <c r="C4" s="57" t="s">
        <v>4719</v>
      </c>
      <c r="D4" s="57">
        <v>72094</v>
      </c>
      <c r="E4" s="168" t="s">
        <v>5178</v>
      </c>
      <c r="F4" s="57" t="s">
        <v>5183</v>
      </c>
      <c r="G4" s="57">
        <v>0.57999999999999996</v>
      </c>
      <c r="H4" s="433">
        <v>2.3199999999999998</v>
      </c>
      <c r="I4" s="203" t="s">
        <v>5184</v>
      </c>
    </row>
    <row r="5" spans="1:9">
      <c r="A5" s="56">
        <v>43249</v>
      </c>
      <c r="B5" s="57" t="s">
        <v>5173</v>
      </c>
      <c r="C5" s="57" t="s">
        <v>4719</v>
      </c>
      <c r="D5" s="57">
        <v>481067</v>
      </c>
      <c r="E5" s="168" t="s">
        <v>5179</v>
      </c>
      <c r="F5" s="57">
        <v>6</v>
      </c>
      <c r="G5" s="57">
        <v>4.25</v>
      </c>
      <c r="H5" s="433">
        <v>17</v>
      </c>
      <c r="I5" s="203"/>
    </row>
    <row r="6" spans="1:9">
      <c r="A6" s="56">
        <v>43249</v>
      </c>
      <c r="B6" s="57" t="s">
        <v>5173</v>
      </c>
      <c r="C6" s="57" t="s">
        <v>4719</v>
      </c>
      <c r="D6" s="57">
        <v>482086</v>
      </c>
      <c r="E6" s="168" t="s">
        <v>5180</v>
      </c>
      <c r="F6" s="57">
        <v>12</v>
      </c>
      <c r="G6" s="57">
        <v>8.35</v>
      </c>
      <c r="H6" s="433">
        <v>33.4</v>
      </c>
      <c r="I6" s="203"/>
    </row>
    <row r="7" spans="1:9">
      <c r="A7" s="56">
        <v>43249</v>
      </c>
      <c r="B7" s="57" t="s">
        <v>5173</v>
      </c>
      <c r="C7" s="57" t="s">
        <v>4719</v>
      </c>
      <c r="D7" s="57" t="s">
        <v>2944</v>
      </c>
      <c r="E7" s="168" t="s">
        <v>2945</v>
      </c>
      <c r="F7" s="57">
        <v>3</v>
      </c>
      <c r="G7" s="57">
        <v>421.07</v>
      </c>
      <c r="H7" s="433">
        <v>842.14</v>
      </c>
      <c r="I7" s="203"/>
    </row>
    <row r="8" spans="1:9">
      <c r="A8" s="56">
        <v>43249</v>
      </c>
      <c r="B8" s="57" t="s">
        <v>5173</v>
      </c>
      <c r="C8" s="57" t="s">
        <v>4719</v>
      </c>
      <c r="D8" s="57" t="s">
        <v>5174</v>
      </c>
      <c r="E8" s="168" t="s">
        <v>5181</v>
      </c>
      <c r="F8" s="57">
        <v>3</v>
      </c>
      <c r="G8" s="57">
        <v>228.21</v>
      </c>
      <c r="H8" s="433">
        <v>456.42</v>
      </c>
      <c r="I8" s="203"/>
    </row>
    <row r="9" spans="1:9">
      <c r="A9" s="56">
        <v>43249</v>
      </c>
      <c r="B9" s="57" t="s">
        <v>5173</v>
      </c>
      <c r="C9" s="57" t="s">
        <v>4719</v>
      </c>
      <c r="D9" s="57" t="s">
        <v>5175</v>
      </c>
      <c r="E9" s="168" t="s">
        <v>5182</v>
      </c>
      <c r="F9" s="57">
        <v>60</v>
      </c>
      <c r="G9" s="57">
        <v>33.9</v>
      </c>
      <c r="H9" s="433">
        <v>101.7</v>
      </c>
      <c r="I9" s="203"/>
    </row>
    <row r="10" spans="1:9">
      <c r="A10" s="56">
        <v>43249</v>
      </c>
      <c r="B10" s="57" t="s">
        <v>5173</v>
      </c>
      <c r="C10" s="57" t="s">
        <v>4719</v>
      </c>
      <c r="D10" s="57" t="s">
        <v>5264</v>
      </c>
      <c r="E10" s="168" t="s">
        <v>5265</v>
      </c>
      <c r="F10" s="57">
        <v>1</v>
      </c>
      <c r="G10" s="57">
        <v>1290</v>
      </c>
      <c r="H10" s="433">
        <v>2580</v>
      </c>
      <c r="I10" s="203"/>
    </row>
    <row r="11" spans="1:9">
      <c r="A11" s="56">
        <v>43249</v>
      </c>
      <c r="B11" s="57" t="s">
        <v>5173</v>
      </c>
      <c r="C11" s="57" t="s">
        <v>4719</v>
      </c>
      <c r="D11" s="57">
        <v>481998</v>
      </c>
      <c r="E11" s="168" t="s">
        <v>5266</v>
      </c>
      <c r="F11" s="57">
        <v>48</v>
      </c>
      <c r="G11" s="57">
        <v>600</v>
      </c>
      <c r="H11" s="433">
        <v>932.08</v>
      </c>
      <c r="I11" s="203"/>
    </row>
    <row r="12" spans="1:9">
      <c r="A12" s="56">
        <v>43249</v>
      </c>
      <c r="B12" s="57" t="s">
        <v>5173</v>
      </c>
      <c r="C12" s="57" t="s">
        <v>4719</v>
      </c>
      <c r="D12" s="57" t="s">
        <v>4176</v>
      </c>
      <c r="E12" s="168" t="s">
        <v>5267</v>
      </c>
      <c r="F12" s="57">
        <v>6</v>
      </c>
      <c r="G12" s="57">
        <v>210</v>
      </c>
      <c r="H12" s="433">
        <v>420</v>
      </c>
      <c r="I12" s="203"/>
    </row>
    <row r="13" spans="1:9">
      <c r="A13" s="56">
        <v>43249</v>
      </c>
      <c r="B13" s="57" t="s">
        <v>5173</v>
      </c>
      <c r="C13" s="57" t="s">
        <v>4719</v>
      </c>
      <c r="D13" s="57" t="s">
        <v>5268</v>
      </c>
      <c r="E13" s="168" t="s">
        <v>5269</v>
      </c>
      <c r="F13" s="57">
        <v>1</v>
      </c>
      <c r="G13" s="57">
        <v>11063.9</v>
      </c>
      <c r="H13" s="433">
        <v>18439.830000000002</v>
      </c>
      <c r="I13" s="203"/>
    </row>
    <row r="14" spans="1:9">
      <c r="A14" s="56">
        <v>43249</v>
      </c>
      <c r="B14" s="57" t="s">
        <v>5173</v>
      </c>
      <c r="C14" s="57" t="s">
        <v>4719</v>
      </c>
      <c r="D14" s="57">
        <v>481953</v>
      </c>
      <c r="E14" s="168" t="s">
        <v>5270</v>
      </c>
      <c r="F14" s="57">
        <v>2</v>
      </c>
      <c r="G14" s="57">
        <v>3616.07</v>
      </c>
      <c r="H14" s="433">
        <v>6026.79</v>
      </c>
      <c r="I14" s="203"/>
    </row>
    <row r="15" spans="1:9">
      <c r="A15" s="56">
        <v>43249</v>
      </c>
      <c r="B15" s="57" t="s">
        <v>5173</v>
      </c>
      <c r="C15" s="57" t="s">
        <v>4719</v>
      </c>
      <c r="D15" s="57">
        <v>481953</v>
      </c>
      <c r="E15" s="168" t="s">
        <v>5271</v>
      </c>
      <c r="F15" s="57">
        <v>1</v>
      </c>
      <c r="G15" s="57">
        <v>2500.5</v>
      </c>
      <c r="H15" s="433">
        <v>4167.5</v>
      </c>
      <c r="I15" s="203"/>
    </row>
    <row r="16" spans="1:9">
      <c r="A16" s="56">
        <v>43257</v>
      </c>
      <c r="B16" s="57" t="s">
        <v>5173</v>
      </c>
      <c r="C16" s="57" t="s">
        <v>4719</v>
      </c>
      <c r="D16" s="57">
        <v>481976</v>
      </c>
      <c r="E16" s="168" t="s">
        <v>5300</v>
      </c>
      <c r="F16" s="57">
        <v>12</v>
      </c>
      <c r="G16" s="57">
        <v>54.88</v>
      </c>
      <c r="H16" s="433">
        <v>164.64</v>
      </c>
      <c r="I16" s="203"/>
    </row>
    <row r="17" spans="1:9">
      <c r="A17" s="56">
        <v>43257</v>
      </c>
      <c r="B17" s="57" t="s">
        <v>5173</v>
      </c>
      <c r="C17" s="57" t="s">
        <v>4719</v>
      </c>
      <c r="D17" s="57">
        <v>481975</v>
      </c>
      <c r="E17" s="168" t="s">
        <v>5301</v>
      </c>
      <c r="F17" s="57">
        <v>12</v>
      </c>
      <c r="G17" s="57">
        <v>55.3</v>
      </c>
      <c r="H17" s="433">
        <v>165.9</v>
      </c>
      <c r="I17" s="203"/>
    </row>
    <row r="18" spans="1:9">
      <c r="A18" s="56">
        <v>43257</v>
      </c>
      <c r="B18" s="57" t="s">
        <v>5173</v>
      </c>
      <c r="C18" s="57" t="s">
        <v>4719</v>
      </c>
      <c r="D18" s="57">
        <v>484441</v>
      </c>
      <c r="E18" s="168" t="s">
        <v>5302</v>
      </c>
      <c r="F18" s="57">
        <v>72</v>
      </c>
      <c r="G18" s="57">
        <v>50</v>
      </c>
      <c r="H18" s="433">
        <v>150</v>
      </c>
      <c r="I18" s="203"/>
    </row>
    <row r="19" spans="1:9">
      <c r="A19" s="56">
        <v>43272</v>
      </c>
      <c r="B19" s="57" t="s">
        <v>5343</v>
      </c>
      <c r="C19" s="57" t="s">
        <v>4719</v>
      </c>
      <c r="D19" s="57">
        <v>481275</v>
      </c>
      <c r="E19" s="168" t="s">
        <v>5344</v>
      </c>
      <c r="F19" s="57">
        <v>12</v>
      </c>
      <c r="G19" s="57">
        <v>111.01</v>
      </c>
      <c r="H19" s="433">
        <v>222.02</v>
      </c>
      <c r="I19" s="203"/>
    </row>
    <row r="20" spans="1:9">
      <c r="A20" s="56">
        <v>43272</v>
      </c>
      <c r="B20" s="57" t="s">
        <v>5343</v>
      </c>
      <c r="C20" s="57" t="s">
        <v>4719</v>
      </c>
      <c r="D20" s="57">
        <v>481066</v>
      </c>
      <c r="E20" s="168" t="s">
        <v>5345</v>
      </c>
      <c r="F20" s="57">
        <v>9</v>
      </c>
      <c r="G20" s="57">
        <v>3.69</v>
      </c>
      <c r="H20" s="433">
        <v>14.75</v>
      </c>
      <c r="I20" s="203"/>
    </row>
    <row r="21" spans="1:9">
      <c r="A21" s="56">
        <v>43410</v>
      </c>
      <c r="B21" s="57" t="s">
        <v>5679</v>
      </c>
      <c r="C21" s="57" t="s">
        <v>4719</v>
      </c>
      <c r="D21" s="57">
        <v>484681</v>
      </c>
      <c r="E21" s="168" t="s">
        <v>6062</v>
      </c>
      <c r="F21" s="57">
        <v>3</v>
      </c>
      <c r="G21" s="57">
        <v>2250</v>
      </c>
      <c r="H21" s="433">
        <v>3750</v>
      </c>
      <c r="I21" s="203"/>
    </row>
    <row r="22" spans="1:9">
      <c r="A22" s="56">
        <v>43410</v>
      </c>
      <c r="B22" s="57" t="s">
        <v>5679</v>
      </c>
      <c r="C22" s="57" t="s">
        <v>4719</v>
      </c>
      <c r="D22" s="57">
        <v>484800</v>
      </c>
      <c r="E22" s="168" t="s">
        <v>6063</v>
      </c>
      <c r="F22" s="57">
        <v>3</v>
      </c>
      <c r="G22" s="57">
        <v>2250</v>
      </c>
      <c r="H22" s="433">
        <v>3750</v>
      </c>
      <c r="I22" s="203"/>
    </row>
    <row r="23" spans="1:9">
      <c r="A23" s="56">
        <v>43410</v>
      </c>
      <c r="B23" s="57" t="s">
        <v>5679</v>
      </c>
      <c r="C23" s="57" t="s">
        <v>4719</v>
      </c>
      <c r="D23" s="57">
        <v>484616</v>
      </c>
      <c r="E23" s="168" t="s">
        <v>5680</v>
      </c>
      <c r="F23" s="57">
        <v>3</v>
      </c>
      <c r="G23" s="57">
        <v>761.25</v>
      </c>
      <c r="H23" s="433">
        <v>1522.5</v>
      </c>
      <c r="I23" s="203"/>
    </row>
    <row r="24" spans="1:9">
      <c r="A24" s="56">
        <v>43410</v>
      </c>
      <c r="B24" s="57" t="s">
        <v>5679</v>
      </c>
      <c r="C24" s="57" t="s">
        <v>4719</v>
      </c>
      <c r="D24" s="57">
        <v>484671</v>
      </c>
      <c r="E24" s="168" t="s">
        <v>6064</v>
      </c>
      <c r="F24" s="57">
        <v>3</v>
      </c>
      <c r="G24" s="57">
        <v>0.74</v>
      </c>
      <c r="H24" s="433">
        <v>2.96</v>
      </c>
      <c r="I24" s="203"/>
    </row>
    <row r="25" spans="1:9">
      <c r="A25" s="56">
        <v>43410</v>
      </c>
      <c r="B25" s="57" t="s">
        <v>5679</v>
      </c>
      <c r="C25" s="57" t="s">
        <v>4719</v>
      </c>
      <c r="D25" s="57">
        <v>484626</v>
      </c>
      <c r="E25" s="168" t="s">
        <v>5681</v>
      </c>
      <c r="F25" s="57">
        <v>3</v>
      </c>
      <c r="G25" s="57">
        <v>260.95999999999998</v>
      </c>
      <c r="H25" s="433">
        <v>521.92999999999995</v>
      </c>
      <c r="I25" s="203"/>
    </row>
    <row r="26" spans="1:9">
      <c r="A26" s="56">
        <v>43410</v>
      </c>
      <c r="B26" s="57" t="s">
        <v>5679</v>
      </c>
      <c r="C26" s="57" t="s">
        <v>4719</v>
      </c>
      <c r="D26" s="57">
        <v>487241</v>
      </c>
      <c r="E26" s="168" t="s">
        <v>5682</v>
      </c>
      <c r="F26" s="57">
        <v>3</v>
      </c>
      <c r="G26" s="57">
        <v>234.21</v>
      </c>
      <c r="H26" s="433">
        <v>468.42</v>
      </c>
      <c r="I26" s="203"/>
    </row>
    <row r="27" spans="1:9">
      <c r="A27" s="56">
        <v>43410</v>
      </c>
      <c r="B27" s="57" t="s">
        <v>5679</v>
      </c>
      <c r="C27" s="57" t="s">
        <v>4719</v>
      </c>
      <c r="D27" s="57" t="s">
        <v>5374</v>
      </c>
      <c r="E27" s="168" t="s">
        <v>6065</v>
      </c>
      <c r="F27" s="57">
        <v>3</v>
      </c>
      <c r="G27" s="57">
        <v>246.75</v>
      </c>
      <c r="H27" s="433">
        <v>493.5</v>
      </c>
      <c r="I27" s="203"/>
    </row>
    <row r="28" spans="1:9">
      <c r="A28" s="56">
        <v>43410</v>
      </c>
      <c r="B28" s="57" t="s">
        <v>5679</v>
      </c>
      <c r="C28" s="57" t="s">
        <v>4719</v>
      </c>
      <c r="D28" s="57">
        <v>484678</v>
      </c>
      <c r="E28" s="168" t="s">
        <v>6066</v>
      </c>
      <c r="F28" s="57">
        <v>3</v>
      </c>
      <c r="G28" s="57">
        <v>9.43</v>
      </c>
      <c r="H28" s="433">
        <v>37.72</v>
      </c>
      <c r="I28" s="203"/>
    </row>
    <row r="29" spans="1:9">
      <c r="A29" s="56">
        <v>43410</v>
      </c>
      <c r="B29" s="57" t="s">
        <v>5679</v>
      </c>
      <c r="C29" s="57" t="s">
        <v>4719</v>
      </c>
      <c r="D29" s="57">
        <v>484674</v>
      </c>
      <c r="E29" s="168" t="s">
        <v>5683</v>
      </c>
      <c r="F29" s="57">
        <v>3</v>
      </c>
      <c r="G29" s="57">
        <v>164.59</v>
      </c>
      <c r="H29" s="433">
        <v>329.18</v>
      </c>
      <c r="I29" s="203"/>
    </row>
    <row r="30" spans="1:9">
      <c r="A30" s="56">
        <v>43410</v>
      </c>
      <c r="B30" s="57" t="s">
        <v>5679</v>
      </c>
      <c r="C30" s="57" t="s">
        <v>4719</v>
      </c>
      <c r="D30" s="57">
        <v>484676</v>
      </c>
      <c r="E30" s="168" t="s">
        <v>6070</v>
      </c>
      <c r="F30" s="57">
        <v>3</v>
      </c>
      <c r="G30" s="57">
        <v>624.75</v>
      </c>
      <c r="H30" s="433">
        <v>1249.5</v>
      </c>
      <c r="I30" s="203"/>
    </row>
    <row r="31" spans="1:9">
      <c r="A31" s="56">
        <v>43411</v>
      </c>
      <c r="B31" s="57">
        <v>1732589</v>
      </c>
      <c r="C31" s="57" t="s">
        <v>337</v>
      </c>
      <c r="D31" s="57" t="s">
        <v>1380</v>
      </c>
      <c r="E31" s="168" t="s">
        <v>6083</v>
      </c>
      <c r="F31" s="57">
        <v>9</v>
      </c>
      <c r="G31" s="57">
        <v>15420</v>
      </c>
      <c r="H31" s="433">
        <v>30840</v>
      </c>
    </row>
    <row r="32" spans="1:9">
      <c r="A32" s="56">
        <v>43411</v>
      </c>
      <c r="B32" s="57">
        <v>1732589</v>
      </c>
      <c r="C32" s="57" t="s">
        <v>337</v>
      </c>
      <c r="D32" s="57" t="s">
        <v>1380</v>
      </c>
      <c r="E32" s="168" t="s">
        <v>6084</v>
      </c>
      <c r="F32" s="57">
        <v>9</v>
      </c>
      <c r="G32" s="57">
        <v>19135.310000000001</v>
      </c>
      <c r="H32" s="433">
        <v>38270.620000000003</v>
      </c>
    </row>
    <row r="33" spans="1:8">
      <c r="A33" s="56">
        <v>43411</v>
      </c>
      <c r="B33" s="57">
        <v>1732589</v>
      </c>
      <c r="C33" s="57" t="s">
        <v>337</v>
      </c>
      <c r="D33" s="57" t="s">
        <v>1380</v>
      </c>
      <c r="E33" s="168" t="s">
        <v>6085</v>
      </c>
      <c r="F33" s="57">
        <v>9</v>
      </c>
      <c r="G33" s="57">
        <v>18173.87</v>
      </c>
      <c r="H33" s="433">
        <v>36347.74</v>
      </c>
    </row>
    <row r="34" spans="1:8">
      <c r="A34" s="447">
        <v>43556</v>
      </c>
      <c r="B34" s="220" t="s">
        <v>7096</v>
      </c>
      <c r="C34" s="57" t="s">
        <v>4719</v>
      </c>
      <c r="D34" s="220">
        <v>481362</v>
      </c>
      <c r="E34" t="s">
        <v>2259</v>
      </c>
      <c r="F34" s="57">
        <v>5</v>
      </c>
      <c r="G34" s="220" t="s">
        <v>7094</v>
      </c>
      <c r="H34" s="465" t="s">
        <v>7093</v>
      </c>
    </row>
    <row r="35" spans="1:8">
      <c r="A35" s="447">
        <v>43556</v>
      </c>
      <c r="B35" s="220" t="s">
        <v>7096</v>
      </c>
      <c r="C35" s="57" t="s">
        <v>4719</v>
      </c>
      <c r="D35" s="220">
        <v>481353</v>
      </c>
      <c r="E35" t="s">
        <v>2258</v>
      </c>
      <c r="F35" s="57">
        <v>5</v>
      </c>
      <c r="G35" s="220" t="s">
        <v>7095</v>
      </c>
      <c r="H35" s="465" t="s">
        <v>7092</v>
      </c>
    </row>
  </sheetData>
  <sheetProtection algorithmName="SHA-512" hashValue="75HRgoxvlpPRj/vJjQAMKOPlwXc6Jvp0Rl8JHqTfkPeTMt0pvp0YkAJjKYjw7y4hHaDm2PhlU0rGwiv4qO2+FA==" saltValue="cVyT61WbZ0496shuqcaHaw=="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0545-A3DF-47DE-BA18-5529B735F5AE}">
  <dimension ref="A1:H22"/>
  <sheetViews>
    <sheetView workbookViewId="0">
      <selection activeCell="E11" sqref="E11"/>
    </sheetView>
  </sheetViews>
  <sheetFormatPr defaultRowHeight="15"/>
  <cols>
    <col min="1" max="1" width="12" customWidth="1"/>
    <col min="2" max="2" width="10.140625" customWidth="1"/>
    <col min="3" max="3" width="13.7109375" customWidth="1"/>
    <col min="4" max="4" width="16" customWidth="1"/>
    <col min="5" max="5" width="42.85546875" customWidth="1"/>
  </cols>
  <sheetData>
    <row r="1" spans="1:8">
      <c r="A1" t="s">
        <v>0</v>
      </c>
      <c r="B1" t="s">
        <v>1</v>
      </c>
      <c r="C1" t="s">
        <v>2</v>
      </c>
      <c r="D1" t="s">
        <v>3</v>
      </c>
      <c r="E1" s="341" t="s">
        <v>4</v>
      </c>
      <c r="F1" t="s">
        <v>5</v>
      </c>
      <c r="G1" t="s">
        <v>6</v>
      </c>
      <c r="H1" t="s">
        <v>7</v>
      </c>
    </row>
    <row r="2" spans="1:8">
      <c r="A2" s="110">
        <v>43552</v>
      </c>
      <c r="B2" s="110" t="s">
        <v>7058</v>
      </c>
      <c r="C2" s="93" t="s">
        <v>48</v>
      </c>
      <c r="D2" s="416">
        <v>71510157</v>
      </c>
      <c r="E2" s="126" t="s">
        <v>7060</v>
      </c>
      <c r="F2" s="110">
        <v>1</v>
      </c>
      <c r="G2" s="228">
        <v>8.93</v>
      </c>
      <c r="H2" s="228">
        <v>37.519721103384477</v>
      </c>
    </row>
    <row r="3" spans="1:8">
      <c r="A3" s="110">
        <v>43552</v>
      </c>
      <c r="B3" s="110" t="s">
        <v>7058</v>
      </c>
      <c r="C3" s="93" t="s">
        <v>48</v>
      </c>
      <c r="D3" s="416">
        <v>800904</v>
      </c>
      <c r="E3" s="126" t="s">
        <v>7061</v>
      </c>
      <c r="F3" s="110">
        <v>1</v>
      </c>
      <c r="G3" s="228">
        <v>0.24</v>
      </c>
      <c r="H3" s="228">
        <v>0.99982691308936367</v>
      </c>
    </row>
    <row r="4" spans="1:8">
      <c r="A4" s="110">
        <v>43552</v>
      </c>
      <c r="B4" s="110" t="s">
        <v>7058</v>
      </c>
      <c r="C4" s="93" t="s">
        <v>48</v>
      </c>
      <c r="D4" s="416">
        <v>72010087</v>
      </c>
      <c r="E4" s="126" t="s">
        <v>7062</v>
      </c>
      <c r="F4" s="110">
        <v>1</v>
      </c>
      <c r="G4" s="228">
        <v>5</v>
      </c>
      <c r="H4" s="228">
        <v>20.999847686167797</v>
      </c>
    </row>
    <row r="5" spans="1:8">
      <c r="A5" s="110">
        <v>43552</v>
      </c>
      <c r="B5" s="110" t="s">
        <v>7058</v>
      </c>
      <c r="C5" s="93" t="s">
        <v>48</v>
      </c>
      <c r="D5" s="416">
        <v>36011411</v>
      </c>
      <c r="E5" s="126" t="s">
        <v>7063</v>
      </c>
      <c r="F5" s="110">
        <v>10</v>
      </c>
      <c r="G5" s="228">
        <v>6.2</v>
      </c>
      <c r="H5" s="228">
        <v>29.75978414954065</v>
      </c>
    </row>
    <row r="6" spans="1:8">
      <c r="A6" s="110">
        <v>43552</v>
      </c>
      <c r="B6" s="110" t="s">
        <v>7058</v>
      </c>
      <c r="C6" s="93" t="s">
        <v>48</v>
      </c>
      <c r="D6" s="416">
        <v>71510158</v>
      </c>
      <c r="E6" s="126" t="s">
        <v>7064</v>
      </c>
      <c r="F6" s="110">
        <v>1</v>
      </c>
      <c r="G6" s="228">
        <v>7.69</v>
      </c>
      <c r="H6" s="228">
        <v>32.279774322372162</v>
      </c>
    </row>
    <row r="7" spans="1:8">
      <c r="A7" s="110">
        <v>43552</v>
      </c>
      <c r="B7" s="110" t="s">
        <v>7058</v>
      </c>
      <c r="C7" s="93" t="s">
        <v>48</v>
      </c>
      <c r="D7" s="416">
        <v>71010135</v>
      </c>
      <c r="E7" s="126" t="s">
        <v>7065</v>
      </c>
      <c r="F7" s="110">
        <v>20</v>
      </c>
      <c r="G7" s="228">
        <v>0.31</v>
      </c>
      <c r="H7" s="228">
        <v>1.4806764447427836</v>
      </c>
    </row>
    <row r="8" spans="1:8">
      <c r="A8" s="110">
        <v>43552</v>
      </c>
      <c r="B8" s="110" t="s">
        <v>7058</v>
      </c>
      <c r="C8" s="93" t="s">
        <v>48</v>
      </c>
      <c r="D8" s="416">
        <v>72010066</v>
      </c>
      <c r="E8" s="126" t="s">
        <v>7066</v>
      </c>
      <c r="F8" s="110">
        <v>1</v>
      </c>
      <c r="G8" s="228">
        <v>4.97</v>
      </c>
      <c r="H8" s="228">
        <v>23.839834573125291</v>
      </c>
    </row>
    <row r="9" spans="1:8">
      <c r="A9" s="110">
        <v>43552</v>
      </c>
      <c r="B9" s="110" t="s">
        <v>7058</v>
      </c>
      <c r="C9" s="93" t="s">
        <v>48</v>
      </c>
      <c r="D9" s="416">
        <v>36010955</v>
      </c>
      <c r="E9" s="126" t="s">
        <v>7067</v>
      </c>
      <c r="F9" s="110">
        <v>5</v>
      </c>
      <c r="G9" s="228">
        <v>43.56</v>
      </c>
      <c r="H9" s="228">
        <v>156.80998202916763</v>
      </c>
    </row>
    <row r="10" spans="1:8">
      <c r="A10" s="110">
        <v>43552</v>
      </c>
      <c r="B10" s="110" t="s">
        <v>7058</v>
      </c>
      <c r="C10" s="93" t="s">
        <v>48</v>
      </c>
      <c r="D10" s="416">
        <v>71510159</v>
      </c>
      <c r="E10" s="126" t="s">
        <v>7068</v>
      </c>
      <c r="F10" s="110">
        <v>10</v>
      </c>
      <c r="G10" s="228">
        <v>2</v>
      </c>
      <c r="H10" s="228">
        <v>9.599930370819564</v>
      </c>
    </row>
    <row r="11" spans="1:8">
      <c r="A11" s="110">
        <v>43552</v>
      </c>
      <c r="B11" s="110" t="s">
        <v>7058</v>
      </c>
      <c r="C11" s="93" t="s">
        <v>48</v>
      </c>
      <c r="D11" s="416">
        <v>36010956</v>
      </c>
      <c r="E11" s="126" t="s">
        <v>7069</v>
      </c>
      <c r="F11" s="110">
        <v>1</v>
      </c>
      <c r="G11" s="228">
        <v>97.18</v>
      </c>
      <c r="H11" s="228">
        <v>204.07990361211486</v>
      </c>
    </row>
    <row r="12" spans="1:8">
      <c r="A12" s="110">
        <v>43552</v>
      </c>
      <c r="B12" s="110" t="s">
        <v>7058</v>
      </c>
      <c r="C12" s="93" t="s">
        <v>48</v>
      </c>
      <c r="D12" s="416">
        <v>71510334</v>
      </c>
      <c r="E12" s="126" t="s">
        <v>7070</v>
      </c>
      <c r="F12" s="110">
        <v>7</v>
      </c>
      <c r="G12" s="228">
        <v>1.33</v>
      </c>
      <c r="H12" s="228">
        <v>5.5999521602269118</v>
      </c>
    </row>
    <row r="13" spans="1:8">
      <c r="A13" s="110">
        <v>43552</v>
      </c>
      <c r="B13" s="110" t="s">
        <v>7058</v>
      </c>
      <c r="C13" s="93" t="s">
        <v>48</v>
      </c>
      <c r="D13" s="416" t="s">
        <v>7059</v>
      </c>
      <c r="E13" s="126" t="s">
        <v>7071</v>
      </c>
      <c r="F13" s="110">
        <v>1</v>
      </c>
      <c r="G13" s="228">
        <v>0.68</v>
      </c>
      <c r="H13" s="228">
        <v>2.8399858545471712</v>
      </c>
    </row>
    <row r="14" spans="1:8">
      <c r="A14" s="110">
        <v>43552</v>
      </c>
      <c r="B14" s="110" t="s">
        <v>7058</v>
      </c>
      <c r="C14" s="93" t="s">
        <v>48</v>
      </c>
      <c r="D14" s="416">
        <v>71010136</v>
      </c>
      <c r="E14" s="126" t="s">
        <v>7072</v>
      </c>
      <c r="F14" s="110">
        <v>1</v>
      </c>
      <c r="G14" s="228">
        <v>0.32</v>
      </c>
      <c r="H14" s="228">
        <v>1.3599790178882949</v>
      </c>
    </row>
    <row r="15" spans="1:8">
      <c r="A15" s="110">
        <v>43552</v>
      </c>
      <c r="B15" s="110" t="s">
        <v>7058</v>
      </c>
      <c r="C15" s="93" t="s">
        <v>48</v>
      </c>
      <c r="D15" s="416">
        <v>72010067</v>
      </c>
      <c r="E15" s="126" t="s">
        <v>7073</v>
      </c>
      <c r="F15" s="110">
        <v>1</v>
      </c>
      <c r="G15" s="228">
        <v>5.38</v>
      </c>
      <c r="H15" s="228">
        <v>25.839804794116635</v>
      </c>
    </row>
    <row r="16" spans="1:8">
      <c r="A16" s="110">
        <v>43552</v>
      </c>
      <c r="B16" s="110" t="s">
        <v>7058</v>
      </c>
      <c r="C16" s="93" t="s">
        <v>48</v>
      </c>
      <c r="D16" s="416">
        <v>71000078</v>
      </c>
      <c r="E16" s="126" t="s">
        <v>7074</v>
      </c>
      <c r="F16" s="110">
        <v>1</v>
      </c>
      <c r="G16" s="228">
        <v>0.11</v>
      </c>
      <c r="H16" s="228">
        <v>0.47996573253874725</v>
      </c>
    </row>
    <row r="17" spans="1:8">
      <c r="A17" s="110">
        <v>43552</v>
      </c>
      <c r="B17" s="110" t="s">
        <v>7058</v>
      </c>
      <c r="C17" s="93" t="s">
        <v>48</v>
      </c>
      <c r="D17" s="416">
        <v>70010495</v>
      </c>
      <c r="E17" s="126" t="s">
        <v>7075</v>
      </c>
      <c r="F17" s="110">
        <v>50</v>
      </c>
      <c r="G17" s="228">
        <v>0.77</v>
      </c>
      <c r="H17" s="228">
        <v>3.679980011255938</v>
      </c>
    </row>
    <row r="18" spans="1:8">
      <c r="A18" s="110">
        <v>43552</v>
      </c>
      <c r="B18" s="110" t="s">
        <v>7058</v>
      </c>
      <c r="C18" s="93" t="s">
        <v>48</v>
      </c>
      <c r="D18" s="416" t="s">
        <v>6826</v>
      </c>
      <c r="E18" s="126" t="s">
        <v>7076</v>
      </c>
      <c r="F18" s="110">
        <v>1</v>
      </c>
      <c r="G18" s="228">
        <v>0.68</v>
      </c>
      <c r="H18" s="228">
        <v>2.8399858545471712</v>
      </c>
    </row>
    <row r="19" spans="1:8">
      <c r="A19" s="110">
        <v>43552</v>
      </c>
      <c r="B19" s="110" t="s">
        <v>7058</v>
      </c>
      <c r="C19" s="93" t="s">
        <v>48</v>
      </c>
      <c r="D19" s="416">
        <v>71510413</v>
      </c>
      <c r="E19" s="126" t="s">
        <v>7077</v>
      </c>
      <c r="F19" s="110">
        <v>1</v>
      </c>
      <c r="G19" s="228">
        <v>63.97</v>
      </c>
      <c r="H19" s="228">
        <v>201.50997696772779</v>
      </c>
    </row>
    <row r="20" spans="1:8">
      <c r="A20" s="110">
        <v>43552</v>
      </c>
      <c r="B20" s="110" t="s">
        <v>7058</v>
      </c>
      <c r="C20" s="93" t="s">
        <v>48</v>
      </c>
      <c r="D20" s="416">
        <v>70510038</v>
      </c>
      <c r="E20" s="126" t="s">
        <v>7078</v>
      </c>
      <c r="F20" s="110">
        <v>197</v>
      </c>
      <c r="G20" s="228">
        <v>0.16</v>
      </c>
      <c r="H20" s="228">
        <v>0.68062217276892079</v>
      </c>
    </row>
    <row r="21" spans="1:8">
      <c r="A21" s="110">
        <v>43552</v>
      </c>
      <c r="B21" s="110" t="s">
        <v>7058</v>
      </c>
      <c r="C21" s="93" t="s">
        <v>48</v>
      </c>
      <c r="D21" s="416">
        <v>71510401</v>
      </c>
      <c r="E21" s="126" t="s">
        <v>7079</v>
      </c>
      <c r="F21" s="110">
        <v>10</v>
      </c>
      <c r="G21" s="228">
        <v>104.36</v>
      </c>
      <c r="H21" s="228">
        <v>250.45988190604464</v>
      </c>
    </row>
    <row r="22" spans="1:8">
      <c r="A22" s="110">
        <v>43552</v>
      </c>
      <c r="B22" s="110" t="s">
        <v>7058</v>
      </c>
      <c r="C22" s="93" t="s">
        <v>48</v>
      </c>
      <c r="D22" s="416">
        <v>71510418</v>
      </c>
      <c r="E22" s="126" t="s">
        <v>7080</v>
      </c>
      <c r="F22" s="110">
        <v>1</v>
      </c>
      <c r="G22" s="228">
        <v>2.88</v>
      </c>
      <c r="H22" s="228">
        <v>12.07991972162505</v>
      </c>
    </row>
  </sheetData>
  <sheetProtection algorithmName="SHA-512" hashValue="aAhXhlCMUmpX+ye/o5RyPARUi3MBPMv4wTiYhnEgqMTGmGbzW3IGJRcTD5vGOuhZ7olOpHsAzf5enMFM4I16mg==" saltValue="/0DL0FsKJ7leyJuthLsYyg=="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934"/>
  <sheetViews>
    <sheetView workbookViewId="0">
      <pane ySplit="1" topLeftCell="A333" activePane="bottomLeft" state="frozen"/>
      <selection pane="bottomLeft" activeCell="E351" sqref="E351"/>
    </sheetView>
  </sheetViews>
  <sheetFormatPr defaultRowHeight="15"/>
  <cols>
    <col min="1" max="1" width="10.7109375" style="220" bestFit="1" customWidth="1"/>
    <col min="2" max="2" width="13.85546875" customWidth="1"/>
    <col min="3" max="3" width="15.28515625" bestFit="1" customWidth="1"/>
    <col min="4" max="4" width="15.85546875" style="341" bestFit="1" customWidth="1"/>
    <col min="5" max="5" width="45.5703125" customWidth="1"/>
    <col min="6" max="6" width="10.42578125" style="353" bestFit="1" customWidth="1"/>
    <col min="7" max="7" width="14.7109375" style="354" bestFit="1" customWidth="1"/>
    <col min="8" max="8" width="11.7109375" style="354" bestFit="1" customWidth="1"/>
    <col min="9" max="9" width="21" customWidth="1"/>
  </cols>
  <sheetData>
    <row r="1" spans="1:8">
      <c r="A1" s="209" t="s">
        <v>0</v>
      </c>
      <c r="B1" s="209" t="s">
        <v>1</v>
      </c>
      <c r="C1" s="209" t="s">
        <v>2</v>
      </c>
      <c r="D1" s="211" t="s">
        <v>3</v>
      </c>
      <c r="E1" s="210" t="s">
        <v>4</v>
      </c>
      <c r="F1" s="352" t="s">
        <v>5</v>
      </c>
      <c r="G1" s="213" t="s">
        <v>6</v>
      </c>
      <c r="H1" s="213" t="s">
        <v>7</v>
      </c>
    </row>
    <row r="2" spans="1:8" ht="14.25" customHeight="1">
      <c r="A2" s="79">
        <v>42979</v>
      </c>
      <c r="B2" s="203" t="s">
        <v>4209</v>
      </c>
      <c r="C2" s="203" t="s">
        <v>48</v>
      </c>
      <c r="D2" s="355">
        <v>45763</v>
      </c>
      <c r="E2" s="153" t="s">
        <v>4210</v>
      </c>
      <c r="F2" s="92">
        <v>60</v>
      </c>
      <c r="G2" s="54">
        <v>0.41</v>
      </c>
      <c r="H2" s="54">
        <v>2.44</v>
      </c>
    </row>
    <row r="3" spans="1:8" ht="14.25" customHeight="1">
      <c r="A3" s="79">
        <v>43005</v>
      </c>
      <c r="B3" s="203" t="s">
        <v>4175</v>
      </c>
      <c r="C3" s="203" t="s">
        <v>48</v>
      </c>
      <c r="D3" s="355" t="s">
        <v>4176</v>
      </c>
      <c r="E3" s="153" t="s">
        <v>4177</v>
      </c>
      <c r="F3" s="92">
        <v>2</v>
      </c>
      <c r="G3" s="54">
        <v>228</v>
      </c>
      <c r="H3" s="54">
        <v>456</v>
      </c>
    </row>
    <row r="4" spans="1:8" ht="14.25" customHeight="1">
      <c r="A4" s="79">
        <v>43012</v>
      </c>
      <c r="B4" s="203" t="s">
        <v>4216</v>
      </c>
      <c r="C4" s="203" t="s">
        <v>48</v>
      </c>
      <c r="D4" s="355">
        <v>41889</v>
      </c>
      <c r="E4" s="153" t="s">
        <v>4217</v>
      </c>
      <c r="F4" s="92">
        <v>1</v>
      </c>
      <c r="G4" s="54">
        <v>165</v>
      </c>
      <c r="H4" s="54">
        <v>330</v>
      </c>
    </row>
    <row r="5" spans="1:8" ht="14.25" customHeight="1">
      <c r="A5" s="79">
        <v>43019</v>
      </c>
      <c r="B5" s="203" t="s">
        <v>4205</v>
      </c>
      <c r="C5" s="203" t="s">
        <v>48</v>
      </c>
      <c r="D5" s="355">
        <v>123586</v>
      </c>
      <c r="E5" s="153" t="s">
        <v>3474</v>
      </c>
      <c r="F5" s="92">
        <v>4</v>
      </c>
      <c r="G5" s="54">
        <v>15</v>
      </c>
      <c r="H5" s="54">
        <v>45</v>
      </c>
    </row>
    <row r="6" spans="1:8" ht="14.25" customHeight="1">
      <c r="A6" s="79">
        <v>43019</v>
      </c>
      <c r="B6" s="203" t="s">
        <v>4205</v>
      </c>
      <c r="C6" s="203" t="s">
        <v>48</v>
      </c>
      <c r="D6" s="355">
        <v>27733</v>
      </c>
      <c r="E6" s="153" t="s">
        <v>4211</v>
      </c>
      <c r="F6" s="92">
        <v>2</v>
      </c>
      <c r="G6" s="54">
        <v>868</v>
      </c>
      <c r="H6" s="54">
        <v>1736</v>
      </c>
    </row>
    <row r="7" spans="1:8" ht="14.25" customHeight="1">
      <c r="A7" s="79">
        <v>43019</v>
      </c>
      <c r="B7" s="203" t="s">
        <v>4205</v>
      </c>
      <c r="C7" s="203" t="s">
        <v>48</v>
      </c>
      <c r="D7" s="355" t="s">
        <v>4212</v>
      </c>
      <c r="E7" s="153" t="s">
        <v>4213</v>
      </c>
      <c r="F7" s="92">
        <v>6</v>
      </c>
      <c r="G7" s="54">
        <v>0.24</v>
      </c>
      <c r="H7" s="54">
        <v>2</v>
      </c>
    </row>
    <row r="8" spans="1:8" ht="14.25" customHeight="1">
      <c r="A8" s="79">
        <v>43019</v>
      </c>
      <c r="B8" s="203" t="s">
        <v>4205</v>
      </c>
      <c r="C8" s="203" t="s">
        <v>48</v>
      </c>
      <c r="D8" s="355">
        <v>63341</v>
      </c>
      <c r="E8" s="153" t="s">
        <v>4214</v>
      </c>
      <c r="F8" s="92">
        <v>4</v>
      </c>
      <c r="G8" s="54">
        <v>636.1</v>
      </c>
      <c r="H8" s="54">
        <v>1168.53</v>
      </c>
    </row>
    <row r="9" spans="1:8" ht="14.25" customHeight="1">
      <c r="A9" s="79">
        <v>43019</v>
      </c>
      <c r="B9" s="203" t="s">
        <v>4205</v>
      </c>
      <c r="C9" s="203" t="s">
        <v>48</v>
      </c>
      <c r="D9" s="355">
        <v>135953</v>
      </c>
      <c r="E9" s="153" t="s">
        <v>4215</v>
      </c>
      <c r="F9" s="92">
        <v>1</v>
      </c>
      <c r="G9" s="54">
        <v>1825</v>
      </c>
      <c r="H9" s="54">
        <v>3650</v>
      </c>
    </row>
    <row r="10" spans="1:8" ht="14.25" customHeight="1">
      <c r="A10" s="79">
        <v>43025</v>
      </c>
      <c r="B10" s="203" t="s">
        <v>4218</v>
      </c>
      <c r="C10" s="203" t="s">
        <v>48</v>
      </c>
      <c r="D10" s="355">
        <v>41889</v>
      </c>
      <c r="E10" s="153" t="s">
        <v>4217</v>
      </c>
      <c r="F10" s="92">
        <v>10</v>
      </c>
      <c r="G10" s="54">
        <v>108</v>
      </c>
      <c r="H10" s="54">
        <v>330</v>
      </c>
    </row>
    <row r="11" spans="1:8">
      <c r="A11" s="79">
        <v>43035</v>
      </c>
      <c r="B11" s="142" t="s">
        <v>4226</v>
      </c>
      <c r="C11" s="142" t="s">
        <v>364</v>
      </c>
      <c r="D11" s="142" t="s">
        <v>67</v>
      </c>
      <c r="E11" s="168" t="s">
        <v>4227</v>
      </c>
      <c r="F11" s="92">
        <v>4</v>
      </c>
      <c r="G11" s="54">
        <v>12.1</v>
      </c>
      <c r="H11" s="54">
        <v>93.000109822985735</v>
      </c>
    </row>
    <row r="12" spans="1:8">
      <c r="A12" s="79">
        <v>43035</v>
      </c>
      <c r="B12" s="142" t="s">
        <v>4226</v>
      </c>
      <c r="C12" s="142" t="s">
        <v>364</v>
      </c>
      <c r="D12" s="142" t="s">
        <v>3677</v>
      </c>
      <c r="E12" s="168" t="s">
        <v>4230</v>
      </c>
      <c r="F12" s="92">
        <v>1</v>
      </c>
      <c r="G12" s="54">
        <v>197.26</v>
      </c>
      <c r="H12" s="54">
        <v>328.76666666666665</v>
      </c>
    </row>
    <row r="13" spans="1:8">
      <c r="A13" s="79">
        <v>43035</v>
      </c>
      <c r="B13" s="142" t="s">
        <v>4226</v>
      </c>
      <c r="C13" s="142" t="s">
        <v>364</v>
      </c>
      <c r="D13" s="142" t="s">
        <v>4231</v>
      </c>
      <c r="E13" s="168" t="s">
        <v>4232</v>
      </c>
      <c r="F13" s="92">
        <v>1</v>
      </c>
      <c r="G13" s="54">
        <v>32.700000000000003</v>
      </c>
      <c r="H13" s="54">
        <v>54.500000000000007</v>
      </c>
    </row>
    <row r="14" spans="1:8">
      <c r="A14" s="79">
        <v>43035</v>
      </c>
      <c r="B14" s="142" t="s">
        <v>4226</v>
      </c>
      <c r="C14" s="142" t="s">
        <v>364</v>
      </c>
      <c r="D14" s="142" t="s">
        <v>4233</v>
      </c>
      <c r="E14" s="142" t="s">
        <v>4234</v>
      </c>
      <c r="F14" s="92">
        <v>4</v>
      </c>
      <c r="G14" s="54">
        <v>5.35</v>
      </c>
      <c r="H14" s="54">
        <v>8.9166666666666661</v>
      </c>
    </row>
    <row r="15" spans="1:8">
      <c r="A15" s="79">
        <v>43035</v>
      </c>
      <c r="B15" s="142" t="s">
        <v>4226</v>
      </c>
      <c r="C15" s="142" t="s">
        <v>364</v>
      </c>
      <c r="D15" s="142">
        <v>78042304</v>
      </c>
      <c r="E15" s="142" t="s">
        <v>4235</v>
      </c>
      <c r="F15" s="92">
        <v>3</v>
      </c>
      <c r="G15" s="54">
        <v>123.15949691580551</v>
      </c>
      <c r="H15" s="54">
        <v>309.00000114799434</v>
      </c>
    </row>
    <row r="16" spans="1:8">
      <c r="A16" s="79">
        <v>43035</v>
      </c>
      <c r="B16" s="142" t="s">
        <v>4226</v>
      </c>
      <c r="C16" s="142" t="s">
        <v>364</v>
      </c>
      <c r="D16" s="142" t="s">
        <v>4236</v>
      </c>
      <c r="E16" s="142" t="s">
        <v>4237</v>
      </c>
      <c r="F16" s="92">
        <v>2</v>
      </c>
      <c r="G16" s="54">
        <v>0.87</v>
      </c>
      <c r="H16" s="54">
        <v>1.45</v>
      </c>
    </row>
    <row r="17" spans="1:9">
      <c r="A17" s="79">
        <v>43035</v>
      </c>
      <c r="B17" s="142" t="s">
        <v>4226</v>
      </c>
      <c r="C17" s="142" t="s">
        <v>364</v>
      </c>
      <c r="D17" s="142">
        <v>74172</v>
      </c>
      <c r="E17" s="142" t="s">
        <v>4238</v>
      </c>
      <c r="F17" s="92">
        <v>3</v>
      </c>
      <c r="G17" s="54">
        <v>20</v>
      </c>
      <c r="H17" s="54">
        <v>33.333333333333336</v>
      </c>
    </row>
    <row r="18" spans="1:9">
      <c r="A18" s="79">
        <v>43035</v>
      </c>
      <c r="B18" s="142" t="s">
        <v>4226</v>
      </c>
      <c r="C18" s="142" t="s">
        <v>364</v>
      </c>
      <c r="D18" s="142" t="s">
        <v>4239</v>
      </c>
      <c r="E18" s="142" t="s">
        <v>4240</v>
      </c>
      <c r="F18" s="92">
        <v>2</v>
      </c>
      <c r="G18" s="54">
        <v>95</v>
      </c>
      <c r="H18" s="54">
        <v>158.33333333333334</v>
      </c>
      <c r="I18" s="294" t="s">
        <v>7360</v>
      </c>
    </row>
    <row r="19" spans="1:9">
      <c r="A19" s="79">
        <v>43035</v>
      </c>
      <c r="B19" s="142" t="s">
        <v>4226</v>
      </c>
      <c r="C19" s="142" t="s">
        <v>364</v>
      </c>
      <c r="D19" s="142" t="s">
        <v>4241</v>
      </c>
      <c r="E19" s="142" t="s">
        <v>4242</v>
      </c>
      <c r="F19" s="92">
        <v>8</v>
      </c>
      <c r="G19" s="54">
        <v>25</v>
      </c>
      <c r="H19" s="54">
        <v>41.666666666666671</v>
      </c>
    </row>
    <row r="20" spans="1:9">
      <c r="A20" s="79">
        <v>43035</v>
      </c>
      <c r="B20" s="142" t="s">
        <v>4226</v>
      </c>
      <c r="C20" s="142" t="s">
        <v>364</v>
      </c>
      <c r="D20" s="142" t="s">
        <v>4243</v>
      </c>
      <c r="E20" s="142" t="s">
        <v>4244</v>
      </c>
      <c r="F20" s="92">
        <v>8</v>
      </c>
      <c r="G20" s="54">
        <v>10.98</v>
      </c>
      <c r="H20" s="54">
        <v>18.3</v>
      </c>
    </row>
    <row r="21" spans="1:9">
      <c r="A21" s="79">
        <v>43035</v>
      </c>
      <c r="B21" s="142" t="s">
        <v>4226</v>
      </c>
      <c r="C21" s="142" t="s">
        <v>364</v>
      </c>
      <c r="D21" s="142" t="s">
        <v>4243</v>
      </c>
      <c r="E21" s="142" t="s">
        <v>4244</v>
      </c>
      <c r="F21" s="92">
        <v>8</v>
      </c>
      <c r="G21" s="54">
        <v>10.98</v>
      </c>
      <c r="H21" s="54">
        <v>18.3</v>
      </c>
    </row>
    <row r="22" spans="1:9">
      <c r="A22" s="79">
        <v>43035</v>
      </c>
      <c r="B22" s="142" t="s">
        <v>4226</v>
      </c>
      <c r="C22" s="142" t="s">
        <v>364</v>
      </c>
      <c r="D22" s="142" t="s">
        <v>4245</v>
      </c>
      <c r="E22" s="142" t="s">
        <v>4246</v>
      </c>
      <c r="F22" s="92">
        <v>10</v>
      </c>
      <c r="G22" s="54">
        <v>0.65</v>
      </c>
      <c r="H22" s="54">
        <v>1.0833333333333335</v>
      </c>
    </row>
    <row r="23" spans="1:9">
      <c r="A23" s="79">
        <v>43035</v>
      </c>
      <c r="B23" s="142" t="s">
        <v>4226</v>
      </c>
      <c r="C23" s="142" t="s">
        <v>364</v>
      </c>
      <c r="D23" s="142" t="s">
        <v>4247</v>
      </c>
      <c r="E23" s="142" t="s">
        <v>4248</v>
      </c>
      <c r="F23" s="92">
        <v>2</v>
      </c>
      <c r="G23" s="54">
        <v>45</v>
      </c>
      <c r="H23" s="54">
        <v>75</v>
      </c>
      <c r="I23" s="294" t="s">
        <v>7362</v>
      </c>
    </row>
    <row r="24" spans="1:9">
      <c r="A24" s="79">
        <v>43035</v>
      </c>
      <c r="B24" s="142" t="s">
        <v>4226</v>
      </c>
      <c r="C24" s="142" t="s">
        <v>364</v>
      </c>
      <c r="D24" s="142" t="s">
        <v>4241</v>
      </c>
      <c r="E24" s="142" t="s">
        <v>4242</v>
      </c>
      <c r="F24" s="92">
        <v>8</v>
      </c>
      <c r="G24" s="54">
        <v>25</v>
      </c>
      <c r="H24" s="54">
        <v>41.666666666666671</v>
      </c>
    </row>
    <row r="25" spans="1:9">
      <c r="A25" s="79">
        <v>43035</v>
      </c>
      <c r="B25" s="142" t="s">
        <v>4226</v>
      </c>
      <c r="C25" s="142" t="s">
        <v>364</v>
      </c>
      <c r="D25" s="142" t="s">
        <v>4249</v>
      </c>
      <c r="E25" s="142" t="s">
        <v>4250</v>
      </c>
      <c r="F25" s="92">
        <v>4</v>
      </c>
      <c r="G25" s="54">
        <v>21.81</v>
      </c>
      <c r="H25" s="54">
        <v>36.35</v>
      </c>
    </row>
    <row r="26" spans="1:9">
      <c r="A26" s="79">
        <v>43035</v>
      </c>
      <c r="B26" s="142" t="s">
        <v>4226</v>
      </c>
      <c r="C26" s="142" t="s">
        <v>364</v>
      </c>
      <c r="D26" s="142" t="s">
        <v>4251</v>
      </c>
      <c r="E26" s="142" t="s">
        <v>4252</v>
      </c>
      <c r="F26" s="92">
        <v>1</v>
      </c>
      <c r="G26" s="54">
        <v>0.48</v>
      </c>
      <c r="H26" s="54">
        <v>0.8</v>
      </c>
    </row>
    <row r="27" spans="1:9">
      <c r="A27" s="79">
        <v>43035</v>
      </c>
      <c r="B27" s="142" t="s">
        <v>4226</v>
      </c>
      <c r="C27" s="142" t="s">
        <v>364</v>
      </c>
      <c r="D27" s="142" t="s">
        <v>4253</v>
      </c>
      <c r="E27" s="142" t="s">
        <v>4254</v>
      </c>
      <c r="F27" s="92">
        <v>4</v>
      </c>
      <c r="G27" s="54">
        <v>0.77</v>
      </c>
      <c r="H27" s="54">
        <v>1.2833333333333334</v>
      </c>
    </row>
    <row r="28" spans="1:9">
      <c r="A28" s="79">
        <v>43035</v>
      </c>
      <c r="B28" s="142" t="s">
        <v>4226</v>
      </c>
      <c r="C28" s="142" t="s">
        <v>364</v>
      </c>
      <c r="D28" s="142" t="s">
        <v>4255</v>
      </c>
      <c r="E28" s="142" t="s">
        <v>4256</v>
      </c>
      <c r="F28" s="92">
        <v>1</v>
      </c>
      <c r="G28" s="54">
        <v>2.84</v>
      </c>
      <c r="H28" s="54">
        <v>4.7333333333333334</v>
      </c>
    </row>
    <row r="29" spans="1:9">
      <c r="A29" s="79">
        <v>43035</v>
      </c>
      <c r="B29" s="142" t="s">
        <v>4226</v>
      </c>
      <c r="C29" s="142" t="s">
        <v>364</v>
      </c>
      <c r="D29" s="142" t="s">
        <v>4257</v>
      </c>
      <c r="E29" s="142" t="s">
        <v>4258</v>
      </c>
      <c r="F29" s="92">
        <v>3</v>
      </c>
      <c r="G29" s="54">
        <v>3.44</v>
      </c>
      <c r="H29" s="54">
        <v>5.7333333333333334</v>
      </c>
    </row>
    <row r="30" spans="1:9">
      <c r="A30" s="79">
        <v>43035</v>
      </c>
      <c r="B30" s="142" t="s">
        <v>4226</v>
      </c>
      <c r="C30" s="142" t="s">
        <v>364</v>
      </c>
      <c r="D30" s="142" t="s">
        <v>4259</v>
      </c>
      <c r="E30" s="142" t="s">
        <v>4260</v>
      </c>
      <c r="F30" s="92">
        <v>1</v>
      </c>
      <c r="G30" s="54">
        <v>2.79</v>
      </c>
      <c r="H30" s="54">
        <v>4.6500000000000004</v>
      </c>
    </row>
    <row r="31" spans="1:9">
      <c r="A31" s="79">
        <v>43035</v>
      </c>
      <c r="B31" s="142" t="s">
        <v>4226</v>
      </c>
      <c r="C31" s="142" t="s">
        <v>364</v>
      </c>
      <c r="D31" s="142" t="s">
        <v>4261</v>
      </c>
      <c r="E31" s="142" t="s">
        <v>4262</v>
      </c>
      <c r="F31" s="92">
        <v>4</v>
      </c>
      <c r="G31" s="54">
        <v>13.95</v>
      </c>
      <c r="H31" s="54">
        <v>23.25</v>
      </c>
    </row>
    <row r="32" spans="1:9">
      <c r="A32" s="79">
        <v>43035</v>
      </c>
      <c r="B32" s="142" t="s">
        <v>4226</v>
      </c>
      <c r="C32" s="142" t="s">
        <v>364</v>
      </c>
      <c r="D32" s="142" t="s">
        <v>4263</v>
      </c>
      <c r="E32" s="142" t="s">
        <v>4264</v>
      </c>
      <c r="F32" s="92">
        <v>2</v>
      </c>
      <c r="G32" s="54">
        <v>3.56</v>
      </c>
      <c r="H32" s="54">
        <v>5.9333333333333336</v>
      </c>
    </row>
    <row r="33" spans="1:9">
      <c r="A33" s="79">
        <v>43035</v>
      </c>
      <c r="B33" s="142" t="s">
        <v>4226</v>
      </c>
      <c r="C33" s="142" t="s">
        <v>364</v>
      </c>
      <c r="D33" s="142" t="s">
        <v>4265</v>
      </c>
      <c r="E33" s="142" t="s">
        <v>4266</v>
      </c>
      <c r="F33" s="92">
        <v>8</v>
      </c>
      <c r="G33" s="54">
        <v>4.2300000000000004</v>
      </c>
      <c r="H33" s="54">
        <v>7.0500000000000007</v>
      </c>
    </row>
    <row r="34" spans="1:9">
      <c r="A34" s="79">
        <v>43035</v>
      </c>
      <c r="B34" s="142" t="s">
        <v>4226</v>
      </c>
      <c r="C34" s="142" t="s">
        <v>364</v>
      </c>
      <c r="D34" s="142" t="s">
        <v>4267</v>
      </c>
      <c r="E34" s="142" t="s">
        <v>4268</v>
      </c>
      <c r="F34" s="92">
        <v>2</v>
      </c>
      <c r="G34" s="54">
        <v>4.26</v>
      </c>
      <c r="H34" s="54">
        <v>7.1</v>
      </c>
    </row>
    <row r="35" spans="1:9">
      <c r="A35" s="79">
        <v>43035</v>
      </c>
      <c r="B35" s="142" t="s">
        <v>4226</v>
      </c>
      <c r="C35" s="142" t="s">
        <v>364</v>
      </c>
      <c r="D35" s="142" t="s">
        <v>4269</v>
      </c>
      <c r="E35" s="142" t="s">
        <v>4270</v>
      </c>
      <c r="F35" s="92">
        <v>1</v>
      </c>
      <c r="G35" s="54">
        <v>3.12</v>
      </c>
      <c r="H35" s="54">
        <v>5.2</v>
      </c>
    </row>
    <row r="36" spans="1:9">
      <c r="A36" s="79">
        <v>43035</v>
      </c>
      <c r="B36" s="142" t="s">
        <v>4226</v>
      </c>
      <c r="C36" s="142" t="s">
        <v>364</v>
      </c>
      <c r="D36" s="142" t="s">
        <v>4271</v>
      </c>
      <c r="E36" s="142" t="s">
        <v>4272</v>
      </c>
      <c r="F36" s="92">
        <v>4</v>
      </c>
      <c r="G36" s="54">
        <v>6.9</v>
      </c>
      <c r="H36" s="54">
        <v>11.500000000000002</v>
      </c>
      <c r="I36" s="294" t="s">
        <v>7361</v>
      </c>
    </row>
    <row r="37" spans="1:9">
      <c r="A37" s="79">
        <v>43035</v>
      </c>
      <c r="B37" s="142" t="s">
        <v>4226</v>
      </c>
      <c r="C37" s="142" t="s">
        <v>364</v>
      </c>
      <c r="D37" s="142" t="s">
        <v>3652</v>
      </c>
      <c r="E37" s="142" t="s">
        <v>4273</v>
      </c>
      <c r="F37" s="92">
        <v>2</v>
      </c>
      <c r="G37" s="54">
        <v>3.4</v>
      </c>
      <c r="H37" s="54">
        <v>5.666666666666667</v>
      </c>
    </row>
    <row r="38" spans="1:9">
      <c r="A38" s="79">
        <v>43035</v>
      </c>
      <c r="B38" s="142" t="s">
        <v>4226</v>
      </c>
      <c r="C38" s="142" t="s">
        <v>364</v>
      </c>
      <c r="D38" s="142" t="s">
        <v>4274</v>
      </c>
      <c r="E38" s="142" t="s">
        <v>4275</v>
      </c>
      <c r="F38" s="92">
        <v>3</v>
      </c>
      <c r="G38" s="54">
        <v>98</v>
      </c>
      <c r="H38" s="54">
        <v>163.33333333333334</v>
      </c>
    </row>
    <row r="39" spans="1:9">
      <c r="A39" s="79">
        <v>43035</v>
      </c>
      <c r="B39" s="142" t="s">
        <v>4226</v>
      </c>
      <c r="C39" s="142" t="s">
        <v>364</v>
      </c>
      <c r="D39" s="142" t="s">
        <v>4228</v>
      </c>
      <c r="E39" s="142" t="s">
        <v>4229</v>
      </c>
      <c r="F39" s="92">
        <v>1</v>
      </c>
      <c r="G39" s="54">
        <v>1.34</v>
      </c>
      <c r="H39" s="54">
        <v>2.2333333333333334</v>
      </c>
    </row>
    <row r="40" spans="1:9">
      <c r="A40" s="79">
        <v>43035</v>
      </c>
      <c r="B40" s="142" t="s">
        <v>4226</v>
      </c>
      <c r="C40" s="142" t="s">
        <v>364</v>
      </c>
      <c r="D40" s="142" t="s">
        <v>3679</v>
      </c>
      <c r="E40" s="142" t="s">
        <v>4276</v>
      </c>
      <c r="F40" s="92">
        <v>1</v>
      </c>
      <c r="G40" s="54">
        <v>168.68</v>
      </c>
      <c r="H40" s="54">
        <v>281.13333333333338</v>
      </c>
    </row>
    <row r="41" spans="1:9">
      <c r="A41" s="79">
        <v>43035</v>
      </c>
      <c r="B41" s="142" t="s">
        <v>4226</v>
      </c>
      <c r="C41" s="142" t="s">
        <v>364</v>
      </c>
      <c r="D41" s="142" t="s">
        <v>3682</v>
      </c>
      <c r="E41" s="142" t="s">
        <v>4277</v>
      </c>
      <c r="F41" s="92">
        <v>1</v>
      </c>
      <c r="G41" s="54">
        <v>2.12</v>
      </c>
      <c r="H41" s="54">
        <v>3.5333333333333337</v>
      </c>
    </row>
    <row r="42" spans="1:9">
      <c r="A42" s="79">
        <v>43035</v>
      </c>
      <c r="B42" s="142" t="s">
        <v>4226</v>
      </c>
      <c r="C42" s="142" t="s">
        <v>364</v>
      </c>
      <c r="D42" s="142" t="s">
        <v>3677</v>
      </c>
      <c r="E42" s="142" t="s">
        <v>4230</v>
      </c>
      <c r="F42" s="92">
        <v>1</v>
      </c>
      <c r="G42" s="54">
        <v>197.26</v>
      </c>
      <c r="H42" s="54">
        <v>328.76666666666665</v>
      </c>
    </row>
    <row r="43" spans="1:9">
      <c r="A43" s="79">
        <v>43035</v>
      </c>
      <c r="B43" s="142" t="s">
        <v>4226</v>
      </c>
      <c r="C43" s="142" t="s">
        <v>364</v>
      </c>
      <c r="D43" s="142" t="s">
        <v>518</v>
      </c>
      <c r="E43" s="142" t="s">
        <v>4278</v>
      </c>
      <c r="F43" s="92">
        <v>2</v>
      </c>
      <c r="G43" s="54">
        <v>28.62</v>
      </c>
      <c r="H43" s="54">
        <v>192.99994600733692</v>
      </c>
    </row>
    <row r="44" spans="1:9">
      <c r="A44" s="79">
        <v>43035</v>
      </c>
      <c r="B44" s="142" t="s">
        <v>4226</v>
      </c>
      <c r="C44" s="142" t="s">
        <v>364</v>
      </c>
      <c r="D44" s="142" t="s">
        <v>4279</v>
      </c>
      <c r="E44" s="142" t="s">
        <v>4237</v>
      </c>
      <c r="F44" s="92">
        <v>6</v>
      </c>
      <c r="G44" s="54">
        <v>0.87</v>
      </c>
      <c r="H44" s="54">
        <v>1.45</v>
      </c>
    </row>
    <row r="45" spans="1:9">
      <c r="A45" s="79">
        <v>43035</v>
      </c>
      <c r="B45" s="142" t="s">
        <v>4226</v>
      </c>
      <c r="C45" s="142" t="s">
        <v>364</v>
      </c>
      <c r="D45" s="142">
        <v>724304</v>
      </c>
      <c r="E45" s="142" t="s">
        <v>3655</v>
      </c>
      <c r="F45" s="92">
        <v>2</v>
      </c>
      <c r="G45" s="54">
        <v>2.73</v>
      </c>
      <c r="H45" s="54">
        <v>4.55</v>
      </c>
    </row>
    <row r="46" spans="1:9">
      <c r="A46" s="79">
        <v>43035</v>
      </c>
      <c r="B46" s="142" t="s">
        <v>4226</v>
      </c>
      <c r="C46" s="142" t="s">
        <v>364</v>
      </c>
      <c r="D46" s="142" t="s">
        <v>205</v>
      </c>
      <c r="E46" s="142" t="s">
        <v>4280</v>
      </c>
      <c r="F46" s="92">
        <v>1</v>
      </c>
      <c r="G46" s="54">
        <v>0.5</v>
      </c>
      <c r="H46" s="54">
        <v>0.83333333333333337</v>
      </c>
    </row>
    <row r="47" spans="1:9">
      <c r="A47" s="79">
        <v>43035</v>
      </c>
      <c r="B47" s="142" t="s">
        <v>4226</v>
      </c>
      <c r="C47" s="142" t="s">
        <v>364</v>
      </c>
      <c r="D47" s="142" t="s">
        <v>4281</v>
      </c>
      <c r="E47" s="142" t="s">
        <v>4282</v>
      </c>
      <c r="F47" s="92">
        <v>1</v>
      </c>
      <c r="G47" s="54">
        <v>4.25</v>
      </c>
      <c r="H47" s="54">
        <v>7.0833333333333339</v>
      </c>
    </row>
    <row r="48" spans="1:9">
      <c r="A48" s="79">
        <v>43035</v>
      </c>
      <c r="B48" s="142" t="s">
        <v>4226</v>
      </c>
      <c r="C48" s="142" t="s">
        <v>364</v>
      </c>
      <c r="D48" s="142" t="s">
        <v>4283</v>
      </c>
      <c r="E48" s="142" t="s">
        <v>4284</v>
      </c>
      <c r="F48" s="92">
        <v>2</v>
      </c>
      <c r="G48" s="54">
        <v>100</v>
      </c>
      <c r="H48" s="54">
        <v>166.66666666666669</v>
      </c>
    </row>
    <row r="49" spans="1:8">
      <c r="A49" s="79">
        <v>43035</v>
      </c>
      <c r="B49" s="142" t="s">
        <v>4226</v>
      </c>
      <c r="C49" s="142" t="s">
        <v>364</v>
      </c>
      <c r="D49" s="142" t="s">
        <v>4285</v>
      </c>
      <c r="E49" s="142" t="s">
        <v>4286</v>
      </c>
      <c r="F49" s="92">
        <v>2</v>
      </c>
      <c r="G49" s="54">
        <v>220</v>
      </c>
      <c r="H49" s="54">
        <v>366.66666666666669</v>
      </c>
    </row>
    <row r="50" spans="1:8">
      <c r="A50" s="79">
        <v>43035</v>
      </c>
      <c r="B50" s="142" t="s">
        <v>4226</v>
      </c>
      <c r="C50" s="142" t="s">
        <v>364</v>
      </c>
      <c r="D50" s="142" t="s">
        <v>4287</v>
      </c>
      <c r="E50" s="142" t="s">
        <v>4288</v>
      </c>
      <c r="F50" s="92">
        <v>1</v>
      </c>
      <c r="G50" s="54">
        <v>263.69</v>
      </c>
      <c r="H50" s="54">
        <v>439.48333333333335</v>
      </c>
    </row>
    <row r="51" spans="1:8">
      <c r="A51" s="79">
        <v>43035</v>
      </c>
      <c r="B51" s="142" t="s">
        <v>4226</v>
      </c>
      <c r="C51" s="142" t="s">
        <v>364</v>
      </c>
      <c r="D51" s="142" t="s">
        <v>4289</v>
      </c>
      <c r="E51" s="142" t="s">
        <v>4290</v>
      </c>
      <c r="F51" s="92">
        <v>1</v>
      </c>
      <c r="G51" s="54">
        <v>306.58999999999997</v>
      </c>
      <c r="H51" s="54">
        <v>510.98333333333329</v>
      </c>
    </row>
    <row r="52" spans="1:8">
      <c r="A52" s="79">
        <v>43035</v>
      </c>
      <c r="B52" s="142" t="s">
        <v>4226</v>
      </c>
      <c r="C52" s="142" t="s">
        <v>364</v>
      </c>
      <c r="D52" s="142" t="s">
        <v>4291</v>
      </c>
      <c r="E52" s="142" t="s">
        <v>4292</v>
      </c>
      <c r="F52" s="92">
        <v>3</v>
      </c>
      <c r="G52" s="54">
        <v>25</v>
      </c>
      <c r="H52" s="54">
        <v>41.666666666666671</v>
      </c>
    </row>
    <row r="53" spans="1:8">
      <c r="A53" s="79">
        <v>43035</v>
      </c>
      <c r="B53" s="142" t="s">
        <v>4226</v>
      </c>
      <c r="C53" s="142" t="s">
        <v>364</v>
      </c>
      <c r="D53" s="142" t="s">
        <v>4293</v>
      </c>
      <c r="E53" s="142" t="s">
        <v>4294</v>
      </c>
      <c r="F53" s="92">
        <v>10</v>
      </c>
      <c r="G53" s="54">
        <v>6</v>
      </c>
      <c r="H53" s="54">
        <v>10</v>
      </c>
    </row>
    <row r="54" spans="1:8">
      <c r="A54" s="79">
        <v>43035</v>
      </c>
      <c r="B54" s="142" t="s">
        <v>4226</v>
      </c>
      <c r="C54" s="142" t="s">
        <v>364</v>
      </c>
      <c r="D54" s="142" t="s">
        <v>4295</v>
      </c>
      <c r="E54" s="142" t="s">
        <v>4296</v>
      </c>
      <c r="F54" s="92">
        <v>2</v>
      </c>
      <c r="G54" s="54">
        <v>13.62</v>
      </c>
      <c r="H54" s="54">
        <v>22.7</v>
      </c>
    </row>
    <row r="55" spans="1:8">
      <c r="A55" s="79">
        <v>43035</v>
      </c>
      <c r="B55" s="142" t="s">
        <v>4226</v>
      </c>
      <c r="C55" s="142" t="s">
        <v>364</v>
      </c>
      <c r="D55" s="142" t="s">
        <v>4241</v>
      </c>
      <c r="E55" s="142" t="s">
        <v>4242</v>
      </c>
      <c r="F55" s="92">
        <v>8</v>
      </c>
      <c r="G55" s="54">
        <v>25</v>
      </c>
      <c r="H55" s="54">
        <v>41.666666666666671</v>
      </c>
    </row>
    <row r="56" spans="1:8">
      <c r="A56" s="79">
        <v>43035</v>
      </c>
      <c r="B56" s="142" t="s">
        <v>4226</v>
      </c>
      <c r="C56" s="142" t="s">
        <v>364</v>
      </c>
      <c r="D56" s="142" t="s">
        <v>4243</v>
      </c>
      <c r="E56" s="142" t="s">
        <v>4244</v>
      </c>
      <c r="F56" s="92">
        <v>8</v>
      </c>
      <c r="G56" s="54">
        <v>10.98</v>
      </c>
      <c r="H56" s="54">
        <v>18.3</v>
      </c>
    </row>
    <row r="57" spans="1:8">
      <c r="A57" s="79">
        <v>43035</v>
      </c>
      <c r="B57" s="142" t="s">
        <v>4226</v>
      </c>
      <c r="C57" s="142" t="s">
        <v>364</v>
      </c>
      <c r="D57" s="142" t="s">
        <v>3652</v>
      </c>
      <c r="E57" s="142" t="s">
        <v>4273</v>
      </c>
      <c r="F57" s="92">
        <v>2</v>
      </c>
      <c r="G57" s="54">
        <v>3.4</v>
      </c>
      <c r="H57" s="54">
        <v>5.666666666666667</v>
      </c>
    </row>
    <row r="58" spans="1:8">
      <c r="A58" s="79">
        <v>43035</v>
      </c>
      <c r="B58" s="142" t="s">
        <v>4226</v>
      </c>
      <c r="C58" s="142" t="s">
        <v>364</v>
      </c>
      <c r="D58" s="142" t="s">
        <v>4274</v>
      </c>
      <c r="E58" s="142" t="s">
        <v>4297</v>
      </c>
      <c r="F58" s="92">
        <v>3</v>
      </c>
      <c r="G58" s="54">
        <v>98</v>
      </c>
      <c r="H58" s="54">
        <v>163.33333333333334</v>
      </c>
    </row>
    <row r="59" spans="1:8">
      <c r="A59" s="79">
        <v>43035</v>
      </c>
      <c r="B59" s="142" t="s">
        <v>4226</v>
      </c>
      <c r="C59" s="142" t="s">
        <v>364</v>
      </c>
      <c r="D59" s="142" t="s">
        <v>4298</v>
      </c>
      <c r="E59" s="142" t="s">
        <v>4299</v>
      </c>
      <c r="F59" s="92">
        <v>24</v>
      </c>
      <c r="G59" s="54">
        <v>5</v>
      </c>
      <c r="H59" s="54">
        <v>8.3333333333333339</v>
      </c>
    </row>
    <row r="60" spans="1:8">
      <c r="A60" s="79">
        <v>43035</v>
      </c>
      <c r="B60" s="142" t="s">
        <v>4226</v>
      </c>
      <c r="C60" s="142" t="s">
        <v>364</v>
      </c>
      <c r="D60" s="142" t="s">
        <v>4293</v>
      </c>
      <c r="E60" s="142" t="s">
        <v>4294</v>
      </c>
      <c r="F60" s="92">
        <v>10</v>
      </c>
      <c r="G60" s="54">
        <v>6</v>
      </c>
      <c r="H60" s="54">
        <v>10</v>
      </c>
    </row>
    <row r="61" spans="1:8">
      <c r="A61" s="79">
        <v>43035</v>
      </c>
      <c r="B61" s="142" t="s">
        <v>4226</v>
      </c>
      <c r="C61" s="142" t="s">
        <v>364</v>
      </c>
      <c r="D61" s="142" t="s">
        <v>4295</v>
      </c>
      <c r="E61" s="142" t="s">
        <v>4296</v>
      </c>
      <c r="F61" s="92">
        <v>2</v>
      </c>
      <c r="G61" s="54">
        <v>13.62</v>
      </c>
      <c r="H61" s="54">
        <v>22.7</v>
      </c>
    </row>
    <row r="62" spans="1:8">
      <c r="A62" s="79">
        <v>43035</v>
      </c>
      <c r="B62" s="142" t="s">
        <v>4226</v>
      </c>
      <c r="C62" s="142" t="s">
        <v>364</v>
      </c>
      <c r="D62" s="142" t="s">
        <v>4241</v>
      </c>
      <c r="E62" s="142" t="s">
        <v>4242</v>
      </c>
      <c r="F62" s="92">
        <v>8</v>
      </c>
      <c r="G62" s="54">
        <v>25</v>
      </c>
      <c r="H62" s="54">
        <v>41.666666666666671</v>
      </c>
    </row>
    <row r="63" spans="1:8">
      <c r="A63" s="79">
        <v>43035</v>
      </c>
      <c r="B63" s="142" t="s">
        <v>4226</v>
      </c>
      <c r="C63" s="142" t="s">
        <v>364</v>
      </c>
      <c r="D63" s="142" t="s">
        <v>4243</v>
      </c>
      <c r="E63" s="142" t="s">
        <v>4244</v>
      </c>
      <c r="F63" s="92">
        <v>8</v>
      </c>
      <c r="G63" s="54">
        <v>10.98</v>
      </c>
      <c r="H63" s="54">
        <v>18.3</v>
      </c>
    </row>
    <row r="64" spans="1:8">
      <c r="A64" s="79">
        <v>43035</v>
      </c>
      <c r="B64" s="142" t="s">
        <v>4226</v>
      </c>
      <c r="C64" s="142" t="s">
        <v>364</v>
      </c>
      <c r="D64" s="142" t="s">
        <v>4300</v>
      </c>
      <c r="E64" s="142" t="s">
        <v>4301</v>
      </c>
      <c r="F64" s="92">
        <v>1</v>
      </c>
      <c r="G64" s="54">
        <v>186</v>
      </c>
      <c r="H64" s="54">
        <v>310</v>
      </c>
    </row>
    <row r="65" spans="1:8">
      <c r="A65" s="79">
        <v>43035</v>
      </c>
      <c r="B65" s="142" t="s">
        <v>4226</v>
      </c>
      <c r="C65" s="142" t="s">
        <v>364</v>
      </c>
      <c r="D65" s="142" t="s">
        <v>4243</v>
      </c>
      <c r="E65" s="142" t="s">
        <v>4244</v>
      </c>
      <c r="F65" s="92">
        <v>8</v>
      </c>
      <c r="G65" s="54">
        <v>10.98</v>
      </c>
      <c r="H65" s="54">
        <v>18.3</v>
      </c>
    </row>
    <row r="66" spans="1:8">
      <c r="A66" s="79">
        <v>43035</v>
      </c>
      <c r="B66" s="142" t="s">
        <v>4226</v>
      </c>
      <c r="C66" s="142" t="s">
        <v>364</v>
      </c>
      <c r="D66" s="142" t="s">
        <v>4241</v>
      </c>
      <c r="E66" s="142" t="s">
        <v>4242</v>
      </c>
      <c r="F66" s="92">
        <v>8</v>
      </c>
      <c r="G66" s="54">
        <v>25</v>
      </c>
      <c r="H66" s="54">
        <v>41.666666666666671</v>
      </c>
    </row>
    <row r="67" spans="1:8">
      <c r="A67" s="79">
        <v>43035</v>
      </c>
      <c r="B67" s="142" t="s">
        <v>4226</v>
      </c>
      <c r="C67" s="142" t="s">
        <v>364</v>
      </c>
      <c r="D67" s="142" t="s">
        <v>4245</v>
      </c>
      <c r="E67" s="142" t="s">
        <v>4246</v>
      </c>
      <c r="F67" s="92">
        <v>10</v>
      </c>
      <c r="G67" s="54">
        <v>0.65</v>
      </c>
      <c r="H67" s="54">
        <v>1.0833333333333335</v>
      </c>
    </row>
    <row r="68" spans="1:8">
      <c r="A68" s="79">
        <v>43035</v>
      </c>
      <c r="B68" s="142" t="s">
        <v>4226</v>
      </c>
      <c r="C68" s="142" t="s">
        <v>364</v>
      </c>
      <c r="D68" s="142" t="s">
        <v>4302</v>
      </c>
      <c r="E68" s="142" t="s">
        <v>4303</v>
      </c>
      <c r="F68" s="92">
        <v>2</v>
      </c>
      <c r="G68" s="54">
        <v>9.92</v>
      </c>
      <c r="H68" s="54">
        <v>16.533333333333335</v>
      </c>
    </row>
    <row r="69" spans="1:8">
      <c r="A69" s="79">
        <v>43035</v>
      </c>
      <c r="B69" s="142" t="s">
        <v>4226</v>
      </c>
      <c r="C69" s="142" t="s">
        <v>364</v>
      </c>
      <c r="D69" s="142" t="s">
        <v>4304</v>
      </c>
      <c r="E69" s="142" t="s">
        <v>4305</v>
      </c>
      <c r="F69" s="92">
        <v>6</v>
      </c>
      <c r="G69" s="54">
        <v>3.45</v>
      </c>
      <c r="H69" s="54">
        <v>5.7500000000000009</v>
      </c>
    </row>
    <row r="70" spans="1:8">
      <c r="A70" s="79">
        <v>43035</v>
      </c>
      <c r="B70" s="142" t="s">
        <v>4226</v>
      </c>
      <c r="C70" s="142" t="s">
        <v>364</v>
      </c>
      <c r="D70" s="142" t="s">
        <v>4306</v>
      </c>
      <c r="E70" s="142" t="s">
        <v>4307</v>
      </c>
      <c r="F70" s="92">
        <v>1</v>
      </c>
      <c r="G70" s="54">
        <v>27.5</v>
      </c>
      <c r="H70" s="54">
        <v>45.833333333333336</v>
      </c>
    </row>
    <row r="71" spans="1:8">
      <c r="A71" s="79">
        <v>43035</v>
      </c>
      <c r="B71" s="142" t="s">
        <v>4226</v>
      </c>
      <c r="C71" s="142" t="s">
        <v>364</v>
      </c>
      <c r="D71" s="142" t="s">
        <v>4308</v>
      </c>
      <c r="E71" s="142" t="s">
        <v>4309</v>
      </c>
      <c r="F71" s="92">
        <v>6</v>
      </c>
      <c r="G71" s="54">
        <v>46.5</v>
      </c>
      <c r="H71" s="54">
        <v>77.5</v>
      </c>
    </row>
    <row r="72" spans="1:8">
      <c r="A72" s="79">
        <v>43035</v>
      </c>
      <c r="B72" s="142" t="s">
        <v>4226</v>
      </c>
      <c r="C72" s="142" t="s">
        <v>364</v>
      </c>
      <c r="D72" s="142" t="s">
        <v>4310</v>
      </c>
      <c r="E72" s="142" t="s">
        <v>4311</v>
      </c>
      <c r="F72" s="92">
        <v>1</v>
      </c>
      <c r="G72" s="54">
        <v>3.99</v>
      </c>
      <c r="H72" s="54">
        <v>6.65</v>
      </c>
    </row>
    <row r="73" spans="1:8">
      <c r="A73" s="79">
        <v>43035</v>
      </c>
      <c r="B73" s="142" t="s">
        <v>4226</v>
      </c>
      <c r="C73" s="142" t="s">
        <v>364</v>
      </c>
      <c r="D73" s="142" t="s">
        <v>4312</v>
      </c>
      <c r="E73" s="142" t="s">
        <v>4313</v>
      </c>
      <c r="F73" s="92">
        <v>4</v>
      </c>
      <c r="G73" s="54">
        <v>17.13</v>
      </c>
      <c r="H73" s="54">
        <v>28.55</v>
      </c>
    </row>
    <row r="74" spans="1:8">
      <c r="A74" s="79">
        <v>43035</v>
      </c>
      <c r="B74" s="142" t="s">
        <v>4226</v>
      </c>
      <c r="C74" s="142" t="s">
        <v>364</v>
      </c>
      <c r="D74" s="142">
        <v>73270</v>
      </c>
      <c r="E74" s="142" t="s">
        <v>1549</v>
      </c>
      <c r="F74" s="92">
        <v>1</v>
      </c>
      <c r="G74" s="54">
        <v>40</v>
      </c>
      <c r="H74" s="54">
        <v>66.666666666666671</v>
      </c>
    </row>
    <row r="75" spans="1:8">
      <c r="A75" s="79">
        <v>43035</v>
      </c>
      <c r="B75" s="142" t="s">
        <v>4226</v>
      </c>
      <c r="C75" s="142" t="s">
        <v>364</v>
      </c>
      <c r="D75" s="142" t="s">
        <v>4310</v>
      </c>
      <c r="E75" s="142" t="s">
        <v>4311</v>
      </c>
      <c r="F75" s="92">
        <v>1</v>
      </c>
      <c r="G75" s="54">
        <v>3.99</v>
      </c>
      <c r="H75" s="54">
        <v>6.65</v>
      </c>
    </row>
    <row r="76" spans="1:8">
      <c r="A76" s="79">
        <v>43035</v>
      </c>
      <c r="B76" s="142" t="s">
        <v>4226</v>
      </c>
      <c r="C76" s="142" t="s">
        <v>364</v>
      </c>
      <c r="D76" s="142" t="s">
        <v>448</v>
      </c>
      <c r="E76" s="142" t="s">
        <v>4314</v>
      </c>
      <c r="F76" s="92">
        <v>2</v>
      </c>
      <c r="G76" s="54">
        <v>21.05</v>
      </c>
      <c r="H76" s="54">
        <v>35.083333333333336</v>
      </c>
    </row>
    <row r="77" spans="1:8">
      <c r="A77" s="79">
        <v>43035</v>
      </c>
      <c r="B77" s="142" t="s">
        <v>4226</v>
      </c>
      <c r="C77" s="142" t="s">
        <v>364</v>
      </c>
      <c r="D77" s="142" t="s">
        <v>1475</v>
      </c>
      <c r="E77" s="142" t="s">
        <v>4315</v>
      </c>
      <c r="F77" s="92">
        <v>1</v>
      </c>
      <c r="G77" s="54">
        <v>0.49</v>
      </c>
      <c r="H77" s="54">
        <v>0.81666666666666665</v>
      </c>
    </row>
    <row r="78" spans="1:8">
      <c r="A78" s="79">
        <v>43035</v>
      </c>
      <c r="B78" s="142" t="s">
        <v>4226</v>
      </c>
      <c r="C78" s="142" t="s">
        <v>364</v>
      </c>
      <c r="D78" s="142" t="s">
        <v>1478</v>
      </c>
      <c r="E78" s="142" t="s">
        <v>4316</v>
      </c>
      <c r="F78" s="92">
        <v>2</v>
      </c>
      <c r="G78" s="54">
        <v>1.81</v>
      </c>
      <c r="H78" s="54">
        <v>3.0166666666666671</v>
      </c>
    </row>
    <row r="79" spans="1:8">
      <c r="A79" s="79">
        <v>43035</v>
      </c>
      <c r="B79" s="142" t="s">
        <v>4226</v>
      </c>
      <c r="C79" s="142" t="s">
        <v>364</v>
      </c>
      <c r="D79" s="142" t="s">
        <v>1473</v>
      </c>
      <c r="E79" s="142" t="s">
        <v>1884</v>
      </c>
      <c r="F79" s="92">
        <v>2</v>
      </c>
      <c r="G79" s="54">
        <v>11.76</v>
      </c>
      <c r="H79" s="54">
        <v>19.600000000000001</v>
      </c>
    </row>
    <row r="80" spans="1:8">
      <c r="A80" s="79">
        <v>43035</v>
      </c>
      <c r="B80" s="142" t="s">
        <v>4226</v>
      </c>
      <c r="C80" s="142" t="s">
        <v>364</v>
      </c>
      <c r="D80" s="142" t="s">
        <v>1477</v>
      </c>
      <c r="E80" s="142" t="s">
        <v>4317</v>
      </c>
      <c r="F80" s="92">
        <v>2</v>
      </c>
      <c r="G80" s="54">
        <v>4.74</v>
      </c>
      <c r="H80" s="54">
        <v>7.9</v>
      </c>
    </row>
    <row r="81" spans="1:8">
      <c r="A81" s="79">
        <v>43035</v>
      </c>
      <c r="B81" s="142" t="s">
        <v>4226</v>
      </c>
      <c r="C81" s="142" t="s">
        <v>364</v>
      </c>
      <c r="D81" s="142" t="s">
        <v>1481</v>
      </c>
      <c r="E81" s="142" t="s">
        <v>4318</v>
      </c>
      <c r="F81" s="92">
        <v>4</v>
      </c>
      <c r="G81" s="54">
        <v>8.9600000000000009</v>
      </c>
      <c r="H81" s="54">
        <v>14.933333333333335</v>
      </c>
    </row>
    <row r="82" spans="1:8">
      <c r="A82" s="79">
        <v>43035</v>
      </c>
      <c r="B82" s="142" t="s">
        <v>4226</v>
      </c>
      <c r="C82" s="142" t="s">
        <v>364</v>
      </c>
      <c r="D82" s="142" t="s">
        <v>649</v>
      </c>
      <c r="E82" s="142" t="s">
        <v>4319</v>
      </c>
      <c r="F82" s="92">
        <v>3</v>
      </c>
      <c r="G82" s="54">
        <v>0.19</v>
      </c>
      <c r="H82" s="54">
        <v>0.31666666666666671</v>
      </c>
    </row>
    <row r="83" spans="1:8">
      <c r="A83" s="79">
        <v>43035</v>
      </c>
      <c r="B83" s="142" t="s">
        <v>4226</v>
      </c>
      <c r="C83" s="142" t="s">
        <v>364</v>
      </c>
      <c r="D83" s="142" t="s">
        <v>1476</v>
      </c>
      <c r="E83" s="142" t="s">
        <v>1868</v>
      </c>
      <c r="F83" s="92">
        <v>1</v>
      </c>
      <c r="G83" s="54">
        <v>1.29</v>
      </c>
      <c r="H83" s="54">
        <v>2.1500000000000004</v>
      </c>
    </row>
    <row r="84" spans="1:8">
      <c r="A84" s="79">
        <v>43035</v>
      </c>
      <c r="B84" s="142" t="s">
        <v>4226</v>
      </c>
      <c r="C84" s="142" t="s">
        <v>364</v>
      </c>
      <c r="D84" s="142" t="s">
        <v>1480</v>
      </c>
      <c r="E84" s="142" t="s">
        <v>4320</v>
      </c>
      <c r="F84" s="92">
        <v>2</v>
      </c>
      <c r="G84" s="54">
        <v>4.07</v>
      </c>
      <c r="H84" s="54">
        <v>6.7833333333333341</v>
      </c>
    </row>
    <row r="85" spans="1:8">
      <c r="A85" s="79">
        <v>43035</v>
      </c>
      <c r="B85" s="142" t="s">
        <v>4226</v>
      </c>
      <c r="C85" s="142" t="s">
        <v>364</v>
      </c>
      <c r="D85" s="142" t="s">
        <v>1471</v>
      </c>
      <c r="E85" s="142" t="s">
        <v>4321</v>
      </c>
      <c r="F85" s="92">
        <v>6</v>
      </c>
      <c r="G85" s="54">
        <v>19.73</v>
      </c>
      <c r="H85" s="54">
        <v>32.883333333333333</v>
      </c>
    </row>
    <row r="86" spans="1:8">
      <c r="A86" s="79">
        <v>43035</v>
      </c>
      <c r="B86" s="142" t="s">
        <v>4226</v>
      </c>
      <c r="C86" s="142" t="s">
        <v>364</v>
      </c>
      <c r="D86" s="142" t="s">
        <v>1484</v>
      </c>
      <c r="E86" s="142" t="s">
        <v>1870</v>
      </c>
      <c r="F86" s="92">
        <v>6</v>
      </c>
      <c r="G86" s="54">
        <v>26.61</v>
      </c>
      <c r="H86" s="54">
        <v>44.35</v>
      </c>
    </row>
    <row r="87" spans="1:8">
      <c r="A87" s="79">
        <v>43035</v>
      </c>
      <c r="B87" s="142" t="s">
        <v>4226</v>
      </c>
      <c r="C87" s="142" t="s">
        <v>364</v>
      </c>
      <c r="D87" s="142" t="s">
        <v>1853</v>
      </c>
      <c r="E87" s="142" t="s">
        <v>4322</v>
      </c>
      <c r="F87" s="92">
        <v>2</v>
      </c>
      <c r="G87" s="54">
        <v>6.78</v>
      </c>
      <c r="H87" s="54">
        <v>11.3</v>
      </c>
    </row>
    <row r="88" spans="1:8">
      <c r="A88" s="79">
        <v>43035</v>
      </c>
      <c r="B88" s="142" t="s">
        <v>4226</v>
      </c>
      <c r="C88" s="142" t="s">
        <v>364</v>
      </c>
      <c r="D88" s="142" t="s">
        <v>1488</v>
      </c>
      <c r="E88" s="142" t="s">
        <v>4323</v>
      </c>
      <c r="F88" s="92">
        <v>1</v>
      </c>
      <c r="G88" s="54">
        <v>45.81</v>
      </c>
      <c r="H88" s="54">
        <v>76.350000000000009</v>
      </c>
    </row>
    <row r="89" spans="1:8">
      <c r="A89" s="79">
        <v>43035</v>
      </c>
      <c r="B89" s="142" t="s">
        <v>4226</v>
      </c>
      <c r="C89" s="142" t="s">
        <v>364</v>
      </c>
      <c r="D89" s="142" t="s">
        <v>1489</v>
      </c>
      <c r="E89" s="142" t="s">
        <v>4324</v>
      </c>
      <c r="F89" s="92">
        <v>2</v>
      </c>
      <c r="G89" s="54">
        <v>60.85</v>
      </c>
      <c r="H89" s="54">
        <v>101.41666666666667</v>
      </c>
    </row>
    <row r="90" spans="1:8">
      <c r="A90" s="79">
        <v>43035</v>
      </c>
      <c r="B90" s="142" t="s">
        <v>4226</v>
      </c>
      <c r="C90" s="142" t="s">
        <v>364</v>
      </c>
      <c r="D90" s="142" t="s">
        <v>1486</v>
      </c>
      <c r="E90" s="142" t="s">
        <v>4325</v>
      </c>
      <c r="F90" s="92">
        <v>1</v>
      </c>
      <c r="G90" s="54">
        <v>56.36</v>
      </c>
      <c r="H90" s="54">
        <v>93.933333333333337</v>
      </c>
    </row>
    <row r="91" spans="1:8">
      <c r="A91" s="79">
        <v>43035</v>
      </c>
      <c r="B91" s="142" t="s">
        <v>4226</v>
      </c>
      <c r="C91" s="142" t="s">
        <v>364</v>
      </c>
      <c r="D91" s="142" t="s">
        <v>1482</v>
      </c>
      <c r="E91" s="142" t="s">
        <v>4326</v>
      </c>
      <c r="F91" s="92">
        <v>4</v>
      </c>
      <c r="G91" s="54">
        <v>5.97</v>
      </c>
      <c r="H91" s="54">
        <v>9.9499999999999993</v>
      </c>
    </row>
    <row r="92" spans="1:8">
      <c r="A92" s="79">
        <v>43035</v>
      </c>
      <c r="B92" s="142" t="s">
        <v>4226</v>
      </c>
      <c r="C92" s="142" t="s">
        <v>364</v>
      </c>
      <c r="D92" s="142">
        <v>44232</v>
      </c>
      <c r="E92" s="142" t="s">
        <v>4327</v>
      </c>
      <c r="F92" s="92">
        <v>1</v>
      </c>
      <c r="G92" s="54">
        <v>16.02</v>
      </c>
      <c r="H92" s="54">
        <v>26.7</v>
      </c>
    </row>
    <row r="93" spans="1:8">
      <c r="A93" s="79">
        <v>43035</v>
      </c>
      <c r="B93" s="142" t="s">
        <v>4226</v>
      </c>
      <c r="C93" s="142" t="s">
        <v>364</v>
      </c>
      <c r="D93" s="142">
        <v>116072</v>
      </c>
      <c r="E93" s="142" t="s">
        <v>4328</v>
      </c>
      <c r="F93" s="92">
        <v>1</v>
      </c>
      <c r="G93" s="54">
        <v>30.81</v>
      </c>
      <c r="H93" s="54">
        <v>51.35</v>
      </c>
    </row>
    <row r="94" spans="1:8">
      <c r="A94" s="79">
        <v>43035</v>
      </c>
      <c r="B94" s="142" t="s">
        <v>4226</v>
      </c>
      <c r="C94" s="142" t="s">
        <v>364</v>
      </c>
      <c r="D94" s="142">
        <v>116326</v>
      </c>
      <c r="E94" s="142" t="s">
        <v>4329</v>
      </c>
      <c r="F94" s="92">
        <v>4</v>
      </c>
      <c r="G94" s="54">
        <v>12</v>
      </c>
      <c r="H94" s="54">
        <v>20</v>
      </c>
    </row>
    <row r="95" spans="1:8">
      <c r="A95" s="79">
        <v>43035</v>
      </c>
      <c r="B95" s="142" t="s">
        <v>4226</v>
      </c>
      <c r="C95" s="142" t="s">
        <v>364</v>
      </c>
      <c r="D95" s="142">
        <v>116325</v>
      </c>
      <c r="E95" s="142" t="s">
        <v>4330</v>
      </c>
      <c r="F95" s="92">
        <v>2</v>
      </c>
      <c r="G95" s="54">
        <v>8</v>
      </c>
      <c r="H95" s="54">
        <v>13.333333333333334</v>
      </c>
    </row>
    <row r="96" spans="1:8">
      <c r="A96" s="79">
        <v>43035</v>
      </c>
      <c r="B96" s="142" t="s">
        <v>4226</v>
      </c>
      <c r="C96" s="142" t="s">
        <v>364</v>
      </c>
      <c r="D96" s="142">
        <v>116009</v>
      </c>
      <c r="E96" s="142" t="s">
        <v>4331</v>
      </c>
      <c r="F96" s="92">
        <v>1</v>
      </c>
      <c r="G96" s="54">
        <v>120</v>
      </c>
      <c r="H96" s="54">
        <v>200</v>
      </c>
    </row>
    <row r="97" spans="1:8">
      <c r="A97" s="79">
        <v>43035</v>
      </c>
      <c r="B97" s="142" t="s">
        <v>4226</v>
      </c>
      <c r="C97" s="142" t="s">
        <v>364</v>
      </c>
      <c r="D97" s="142">
        <v>116327</v>
      </c>
      <c r="E97" s="142" t="s">
        <v>4332</v>
      </c>
      <c r="F97" s="92">
        <v>4</v>
      </c>
      <c r="G97" s="54">
        <v>5</v>
      </c>
      <c r="H97" s="54">
        <v>8.3333333333333339</v>
      </c>
    </row>
    <row r="98" spans="1:8">
      <c r="A98" s="79">
        <v>43035</v>
      </c>
      <c r="B98" s="142" t="s">
        <v>4226</v>
      </c>
      <c r="C98" s="142" t="s">
        <v>364</v>
      </c>
      <c r="D98" s="142" t="s">
        <v>4333</v>
      </c>
      <c r="E98" s="142" t="s">
        <v>4334</v>
      </c>
      <c r="F98" s="92">
        <v>4</v>
      </c>
      <c r="G98" s="54">
        <v>0.85</v>
      </c>
      <c r="H98" s="54">
        <v>1.4166666666666667</v>
      </c>
    </row>
    <row r="99" spans="1:8">
      <c r="A99" s="79">
        <v>43035</v>
      </c>
      <c r="B99" s="142" t="s">
        <v>4226</v>
      </c>
      <c r="C99" s="142" t="s">
        <v>364</v>
      </c>
      <c r="D99" s="142" t="s">
        <v>177</v>
      </c>
      <c r="E99" s="142" t="s">
        <v>4335</v>
      </c>
      <c r="F99" s="92">
        <v>2</v>
      </c>
      <c r="G99" s="54">
        <v>0.23</v>
      </c>
      <c r="H99" s="54">
        <v>0.38333333333333336</v>
      </c>
    </row>
    <row r="100" spans="1:8">
      <c r="A100" s="79">
        <v>43035</v>
      </c>
      <c r="B100" s="142" t="s">
        <v>4226</v>
      </c>
      <c r="C100" s="142" t="s">
        <v>364</v>
      </c>
      <c r="D100" s="142">
        <v>116010</v>
      </c>
      <c r="E100" s="142" t="s">
        <v>4336</v>
      </c>
      <c r="F100" s="92">
        <v>1</v>
      </c>
      <c r="G100" s="54">
        <v>40</v>
      </c>
      <c r="H100" s="54">
        <v>66.666666666666671</v>
      </c>
    </row>
    <row r="101" spans="1:8">
      <c r="A101" s="79">
        <v>43035</v>
      </c>
      <c r="B101" s="142" t="s">
        <v>4226</v>
      </c>
      <c r="C101" s="142" t="s">
        <v>364</v>
      </c>
      <c r="D101" s="142">
        <v>116328</v>
      </c>
      <c r="E101" s="142" t="s">
        <v>4337</v>
      </c>
      <c r="F101" s="92">
        <v>2</v>
      </c>
      <c r="G101" s="54">
        <v>4</v>
      </c>
      <c r="H101" s="54">
        <v>6.666666666666667</v>
      </c>
    </row>
    <row r="102" spans="1:8">
      <c r="A102" s="79">
        <v>43035</v>
      </c>
      <c r="B102" s="142" t="s">
        <v>4226</v>
      </c>
      <c r="C102" s="142" t="s">
        <v>364</v>
      </c>
      <c r="D102" s="142">
        <v>119213</v>
      </c>
      <c r="E102" s="142" t="s">
        <v>4338</v>
      </c>
      <c r="F102" s="92">
        <v>5</v>
      </c>
      <c r="G102" s="54">
        <v>1.82</v>
      </c>
      <c r="H102" s="54">
        <v>3.0333333333333337</v>
      </c>
    </row>
    <row r="103" spans="1:8">
      <c r="A103" s="79">
        <v>43035</v>
      </c>
      <c r="B103" s="142" t="s">
        <v>4226</v>
      </c>
      <c r="C103" s="142" t="s">
        <v>364</v>
      </c>
      <c r="D103" s="142">
        <v>118548</v>
      </c>
      <c r="E103" s="142" t="s">
        <v>4339</v>
      </c>
      <c r="F103" s="92">
        <v>1</v>
      </c>
      <c r="G103" s="54">
        <v>21.67</v>
      </c>
      <c r="H103" s="54">
        <v>36.116666666666674</v>
      </c>
    </row>
    <row r="104" spans="1:8">
      <c r="A104" s="79">
        <v>43035</v>
      </c>
      <c r="B104" s="142" t="s">
        <v>4226</v>
      </c>
      <c r="C104" s="142" t="s">
        <v>364</v>
      </c>
      <c r="D104" s="142">
        <v>118216</v>
      </c>
      <c r="E104" s="142" t="s">
        <v>4340</v>
      </c>
      <c r="F104" s="92">
        <v>1</v>
      </c>
      <c r="G104" s="54">
        <v>2.86</v>
      </c>
      <c r="H104" s="54">
        <v>4.7666666666666666</v>
      </c>
    </row>
    <row r="105" spans="1:8">
      <c r="A105" s="79">
        <v>43035</v>
      </c>
      <c r="B105" s="142" t="s">
        <v>4372</v>
      </c>
      <c r="C105" s="142" t="s">
        <v>48</v>
      </c>
      <c r="D105" s="142" t="s">
        <v>4373</v>
      </c>
      <c r="E105" s="142" t="s">
        <v>4374</v>
      </c>
      <c r="F105" s="92">
        <v>12</v>
      </c>
      <c r="G105" s="54">
        <v>92</v>
      </c>
      <c r="H105" s="54">
        <v>276</v>
      </c>
    </row>
    <row r="106" spans="1:8">
      <c r="A106" s="79">
        <v>43076</v>
      </c>
      <c r="B106" s="142" t="s">
        <v>4514</v>
      </c>
      <c r="C106" s="142" t="s">
        <v>48</v>
      </c>
      <c r="D106" s="142" t="s">
        <v>4515</v>
      </c>
      <c r="E106" s="142" t="s">
        <v>4516</v>
      </c>
      <c r="F106" s="92">
        <v>3</v>
      </c>
      <c r="G106" s="54">
        <v>925</v>
      </c>
      <c r="H106" s="54">
        <v>1850</v>
      </c>
    </row>
    <row r="107" spans="1:8">
      <c r="A107" s="79">
        <v>43076</v>
      </c>
      <c r="B107" s="142" t="s">
        <v>4514</v>
      </c>
      <c r="C107" s="142" t="s">
        <v>48</v>
      </c>
      <c r="D107" s="142" t="s">
        <v>4517</v>
      </c>
      <c r="E107" s="142" t="s">
        <v>4518</v>
      </c>
      <c r="F107" s="92">
        <v>6</v>
      </c>
      <c r="G107" s="54">
        <v>468</v>
      </c>
      <c r="H107" s="54">
        <v>936</v>
      </c>
    </row>
    <row r="108" spans="1:8">
      <c r="A108" s="79">
        <v>43076</v>
      </c>
      <c r="B108" s="142" t="s">
        <v>4514</v>
      </c>
      <c r="C108" s="142" t="s">
        <v>48</v>
      </c>
      <c r="D108" s="142">
        <v>68815</v>
      </c>
      <c r="E108" s="142" t="s">
        <v>3914</v>
      </c>
      <c r="F108" s="92">
        <v>3</v>
      </c>
      <c r="G108" s="54">
        <v>157</v>
      </c>
      <c r="H108" s="54">
        <v>224</v>
      </c>
    </row>
    <row r="109" spans="1:8">
      <c r="A109" s="79">
        <v>43076</v>
      </c>
      <c r="B109" s="142" t="s">
        <v>4514</v>
      </c>
      <c r="C109" s="142" t="s">
        <v>48</v>
      </c>
      <c r="D109" s="142">
        <v>159034</v>
      </c>
      <c r="E109" s="142" t="s">
        <v>4519</v>
      </c>
      <c r="F109" s="92">
        <v>24</v>
      </c>
      <c r="G109" s="54">
        <v>11.8</v>
      </c>
      <c r="H109" s="54">
        <v>53.16</v>
      </c>
    </row>
    <row r="110" spans="1:8">
      <c r="A110" s="79">
        <v>43076</v>
      </c>
      <c r="B110" s="142" t="s">
        <v>4514</v>
      </c>
      <c r="C110" s="142" t="s">
        <v>48</v>
      </c>
      <c r="D110" s="142">
        <v>135656</v>
      </c>
      <c r="E110" s="142" t="s">
        <v>4520</v>
      </c>
      <c r="F110" s="92">
        <v>3</v>
      </c>
      <c r="G110" s="54">
        <v>87.9</v>
      </c>
      <c r="H110" s="54">
        <v>236.94</v>
      </c>
    </row>
    <row r="111" spans="1:8">
      <c r="A111" s="79">
        <v>43076</v>
      </c>
      <c r="B111" s="142" t="s">
        <v>4514</v>
      </c>
      <c r="C111" s="142" t="s">
        <v>48</v>
      </c>
      <c r="D111" s="142">
        <v>163000</v>
      </c>
      <c r="E111" s="142" t="s">
        <v>4521</v>
      </c>
      <c r="F111" s="92">
        <v>3</v>
      </c>
      <c r="G111" s="54">
        <v>14.57</v>
      </c>
      <c r="H111" s="54">
        <v>70.44</v>
      </c>
    </row>
    <row r="112" spans="1:8">
      <c r="A112" s="79">
        <v>43076</v>
      </c>
      <c r="B112" s="142" t="s">
        <v>4514</v>
      </c>
      <c r="C112" s="142" t="s">
        <v>48</v>
      </c>
      <c r="D112" s="142">
        <v>160015</v>
      </c>
      <c r="E112" s="142" t="s">
        <v>4522</v>
      </c>
      <c r="F112" s="92">
        <v>3</v>
      </c>
      <c r="G112" s="54">
        <v>63.76</v>
      </c>
      <c r="H112" s="54">
        <v>191.26</v>
      </c>
    </row>
    <row r="113" spans="1:8">
      <c r="A113" s="79">
        <v>43076</v>
      </c>
      <c r="B113" s="142" t="s">
        <v>4514</v>
      </c>
      <c r="C113" s="142" t="s">
        <v>48</v>
      </c>
      <c r="D113" s="142">
        <v>160035</v>
      </c>
      <c r="E113" s="142" t="s">
        <v>4523</v>
      </c>
      <c r="F113" s="92">
        <v>3</v>
      </c>
      <c r="G113" s="54">
        <v>4.26</v>
      </c>
      <c r="H113" s="54">
        <v>12.78</v>
      </c>
    </row>
    <row r="114" spans="1:8">
      <c r="A114" s="79">
        <v>43076</v>
      </c>
      <c r="B114" s="142" t="s">
        <v>4514</v>
      </c>
      <c r="C114" s="142" t="s">
        <v>48</v>
      </c>
      <c r="D114" s="142" t="s">
        <v>4524</v>
      </c>
      <c r="E114" s="142" t="s">
        <v>4525</v>
      </c>
      <c r="F114" s="92">
        <v>3</v>
      </c>
      <c r="G114" s="54">
        <v>215</v>
      </c>
      <c r="H114" s="54">
        <v>430</v>
      </c>
    </row>
    <row r="115" spans="1:8">
      <c r="A115" s="79">
        <v>43076</v>
      </c>
      <c r="B115" s="142" t="s">
        <v>4514</v>
      </c>
      <c r="C115" s="142" t="s">
        <v>48</v>
      </c>
      <c r="D115" s="142" t="s">
        <v>4526</v>
      </c>
      <c r="E115" s="142" t="s">
        <v>4527</v>
      </c>
      <c r="F115" s="92">
        <v>3</v>
      </c>
      <c r="G115" s="54">
        <v>85.06</v>
      </c>
      <c r="H115" s="54">
        <v>255.18</v>
      </c>
    </row>
    <row r="116" spans="1:8">
      <c r="A116" s="79">
        <v>43076</v>
      </c>
      <c r="B116" s="142" t="s">
        <v>4514</v>
      </c>
      <c r="C116" s="142" t="s">
        <v>48</v>
      </c>
      <c r="D116" s="142" t="s">
        <v>4528</v>
      </c>
      <c r="E116" s="142" t="s">
        <v>4529</v>
      </c>
      <c r="F116" s="92">
        <v>3</v>
      </c>
      <c r="G116" s="54">
        <v>995</v>
      </c>
      <c r="H116" s="54">
        <v>1990</v>
      </c>
    </row>
    <row r="117" spans="1:8">
      <c r="A117" s="79">
        <v>43076</v>
      </c>
      <c r="B117" s="142" t="s">
        <v>4514</v>
      </c>
      <c r="C117" s="142" t="s">
        <v>48</v>
      </c>
      <c r="D117" s="142" t="s">
        <v>4530</v>
      </c>
      <c r="E117" s="142" t="s">
        <v>4531</v>
      </c>
      <c r="F117" s="92">
        <v>3</v>
      </c>
      <c r="G117" s="54">
        <v>2.64</v>
      </c>
      <c r="H117" s="54">
        <v>10.56</v>
      </c>
    </row>
    <row r="118" spans="1:8" ht="13.5" customHeight="1">
      <c r="A118" s="79">
        <v>43108</v>
      </c>
      <c r="B118" s="142" t="s">
        <v>4847</v>
      </c>
      <c r="C118" s="142" t="s">
        <v>364</v>
      </c>
      <c r="D118" s="142" t="s">
        <v>4848</v>
      </c>
      <c r="E118" s="376" t="s">
        <v>4849</v>
      </c>
      <c r="F118" s="92">
        <v>4</v>
      </c>
      <c r="G118" s="54">
        <v>1298.52</v>
      </c>
      <c r="H118" s="54">
        <v>1841.87</v>
      </c>
    </row>
    <row r="119" spans="1:8" ht="13.5" customHeight="1">
      <c r="A119" s="79">
        <v>43108</v>
      </c>
      <c r="B119" s="142" t="s">
        <v>4847</v>
      </c>
      <c r="C119" s="142" t="s">
        <v>364</v>
      </c>
      <c r="D119" s="142" t="s">
        <v>4850</v>
      </c>
      <c r="E119" s="376" t="s">
        <v>4851</v>
      </c>
      <c r="F119" s="92">
        <v>2</v>
      </c>
      <c r="G119" s="54">
        <v>3339.77</v>
      </c>
      <c r="H119" s="54">
        <v>4144.42</v>
      </c>
    </row>
    <row r="120" spans="1:8" ht="13.5" customHeight="1">
      <c r="A120" s="79">
        <v>43108</v>
      </c>
      <c r="B120" s="142" t="s">
        <v>4847</v>
      </c>
      <c r="C120" s="142" t="s">
        <v>364</v>
      </c>
      <c r="D120" s="142" t="s">
        <v>4852</v>
      </c>
      <c r="E120" s="376" t="s">
        <v>4853</v>
      </c>
      <c r="F120" s="92">
        <v>2</v>
      </c>
      <c r="G120" s="54">
        <v>18419.16</v>
      </c>
      <c r="H120" s="54">
        <v>22848.19</v>
      </c>
    </row>
    <row r="121" spans="1:8">
      <c r="A121" s="79">
        <v>43132</v>
      </c>
      <c r="B121" s="142" t="s">
        <v>4763</v>
      </c>
      <c r="C121" s="142" t="s">
        <v>48</v>
      </c>
      <c r="D121" s="168" t="s">
        <v>625</v>
      </c>
      <c r="E121" s="168" t="s">
        <v>4387</v>
      </c>
      <c r="F121" s="385">
        <v>27</v>
      </c>
      <c r="G121" s="5">
        <v>94</v>
      </c>
      <c r="H121" s="5">
        <v>282</v>
      </c>
    </row>
    <row r="122" spans="1:8">
      <c r="A122" s="79">
        <v>43129</v>
      </c>
      <c r="B122" s="142" t="s">
        <v>4870</v>
      </c>
      <c r="C122" s="142" t="s">
        <v>48</v>
      </c>
      <c r="D122" s="168" t="s">
        <v>67</v>
      </c>
      <c r="E122" s="4" t="s">
        <v>4227</v>
      </c>
      <c r="F122" s="385">
        <v>4</v>
      </c>
      <c r="G122" s="5">
        <v>12.1</v>
      </c>
      <c r="H122" s="5">
        <v>93.000109822985735</v>
      </c>
    </row>
    <row r="123" spans="1:8">
      <c r="A123" s="79">
        <v>43129</v>
      </c>
      <c r="B123" s="142" t="s">
        <v>4870</v>
      </c>
      <c r="C123" s="142" t="s">
        <v>48</v>
      </c>
      <c r="D123" s="168" t="s">
        <v>3677</v>
      </c>
      <c r="E123" s="4" t="s">
        <v>4230</v>
      </c>
      <c r="F123" s="385">
        <v>1</v>
      </c>
      <c r="G123" s="5">
        <v>197.26</v>
      </c>
      <c r="H123" s="5">
        <v>328.76666666666665</v>
      </c>
    </row>
    <row r="124" spans="1:8">
      <c r="A124" s="79">
        <v>43129</v>
      </c>
      <c r="B124" s="142" t="s">
        <v>4870</v>
      </c>
      <c r="C124" s="142" t="s">
        <v>48</v>
      </c>
      <c r="D124" s="168" t="s">
        <v>4231</v>
      </c>
      <c r="E124" s="4" t="s">
        <v>4232</v>
      </c>
      <c r="F124" s="385">
        <v>1</v>
      </c>
      <c r="G124" s="5">
        <v>32.700000000000003</v>
      </c>
      <c r="H124" s="5">
        <v>54.500000000000007</v>
      </c>
    </row>
    <row r="125" spans="1:8">
      <c r="A125" s="79">
        <v>43129</v>
      </c>
      <c r="B125" s="142" t="s">
        <v>4870</v>
      </c>
      <c r="C125" s="142" t="s">
        <v>48</v>
      </c>
      <c r="D125" s="168" t="s">
        <v>4233</v>
      </c>
      <c r="E125" s="4" t="s">
        <v>4234</v>
      </c>
      <c r="F125" s="385">
        <v>4</v>
      </c>
      <c r="G125" s="5">
        <v>5.35</v>
      </c>
      <c r="H125" s="5">
        <v>8.9166666666666661</v>
      </c>
    </row>
    <row r="126" spans="1:8">
      <c r="A126" s="79">
        <v>43129</v>
      </c>
      <c r="B126" s="142" t="s">
        <v>4870</v>
      </c>
      <c r="C126" s="142" t="s">
        <v>48</v>
      </c>
      <c r="D126" s="168">
        <v>78042304</v>
      </c>
      <c r="E126" s="4" t="s">
        <v>4235</v>
      </c>
      <c r="F126" s="385">
        <v>3</v>
      </c>
      <c r="G126" s="5">
        <v>123.15949691580551</v>
      </c>
      <c r="H126" s="5">
        <v>309.00000114799434</v>
      </c>
    </row>
    <row r="127" spans="1:8">
      <c r="A127" s="79">
        <v>43129</v>
      </c>
      <c r="B127" s="142" t="s">
        <v>4870</v>
      </c>
      <c r="C127" s="142" t="s">
        <v>48</v>
      </c>
      <c r="D127" s="168" t="s">
        <v>4236</v>
      </c>
      <c r="E127" s="4" t="s">
        <v>4237</v>
      </c>
      <c r="F127" s="385">
        <v>2</v>
      </c>
      <c r="G127" s="5">
        <v>0.87</v>
      </c>
      <c r="H127" s="5">
        <v>1.45</v>
      </c>
    </row>
    <row r="128" spans="1:8">
      <c r="A128" s="79">
        <v>43129</v>
      </c>
      <c r="B128" s="142" t="s">
        <v>4870</v>
      </c>
      <c r="C128" s="142" t="s">
        <v>48</v>
      </c>
      <c r="D128" s="168">
        <v>74172</v>
      </c>
      <c r="E128" s="4" t="s">
        <v>4238</v>
      </c>
      <c r="F128" s="385">
        <v>3</v>
      </c>
      <c r="G128" s="5">
        <v>20</v>
      </c>
      <c r="H128" s="5">
        <v>33.333333333333336</v>
      </c>
    </row>
    <row r="129" spans="1:9">
      <c r="A129" s="79">
        <v>43129</v>
      </c>
      <c r="B129" s="142" t="s">
        <v>4870</v>
      </c>
      <c r="C129" s="142" t="s">
        <v>48</v>
      </c>
      <c r="D129" s="168" t="s">
        <v>4239</v>
      </c>
      <c r="E129" s="4" t="s">
        <v>4240</v>
      </c>
      <c r="F129" s="385">
        <v>2</v>
      </c>
      <c r="G129" s="5">
        <v>95</v>
      </c>
      <c r="H129" s="5">
        <v>158.33333333333334</v>
      </c>
      <c r="I129" s="294" t="s">
        <v>7360</v>
      </c>
    </row>
    <row r="130" spans="1:9">
      <c r="A130" s="79">
        <v>43129</v>
      </c>
      <c r="B130" s="142" t="s">
        <v>4870</v>
      </c>
      <c r="C130" s="142" t="s">
        <v>48</v>
      </c>
      <c r="D130" s="168" t="s">
        <v>4241</v>
      </c>
      <c r="E130" s="4" t="s">
        <v>4242</v>
      </c>
      <c r="F130" s="385">
        <v>8</v>
      </c>
      <c r="G130" s="5">
        <v>25</v>
      </c>
      <c r="H130" s="5">
        <v>41.666666666666671</v>
      </c>
    </row>
    <row r="131" spans="1:9">
      <c r="A131" s="79">
        <v>43129</v>
      </c>
      <c r="B131" s="142" t="s">
        <v>4870</v>
      </c>
      <c r="C131" s="142" t="s">
        <v>48</v>
      </c>
      <c r="D131" s="168" t="s">
        <v>4243</v>
      </c>
      <c r="E131" s="4" t="s">
        <v>4244</v>
      </c>
      <c r="F131" s="385">
        <v>8</v>
      </c>
      <c r="G131" s="5">
        <v>10.98</v>
      </c>
      <c r="H131" s="5">
        <v>18.3</v>
      </c>
    </row>
    <row r="132" spans="1:9">
      <c r="A132" s="79">
        <v>43129</v>
      </c>
      <c r="B132" s="142" t="s">
        <v>4870</v>
      </c>
      <c r="C132" s="142" t="s">
        <v>48</v>
      </c>
      <c r="D132" s="168" t="s">
        <v>4243</v>
      </c>
      <c r="E132" s="4" t="s">
        <v>4244</v>
      </c>
      <c r="F132" s="385">
        <v>8</v>
      </c>
      <c r="G132" s="5">
        <v>10.98</v>
      </c>
      <c r="H132" s="5">
        <v>18.3</v>
      </c>
    </row>
    <row r="133" spans="1:9">
      <c r="A133" s="79">
        <v>43129</v>
      </c>
      <c r="B133" s="142" t="s">
        <v>4870</v>
      </c>
      <c r="C133" s="142" t="s">
        <v>48</v>
      </c>
      <c r="D133" s="168" t="s">
        <v>4245</v>
      </c>
      <c r="E133" s="4" t="s">
        <v>4246</v>
      </c>
      <c r="F133" s="385">
        <v>10</v>
      </c>
      <c r="G133" s="5">
        <v>0.65</v>
      </c>
      <c r="H133" s="5">
        <v>1.0833333333333335</v>
      </c>
    </row>
    <row r="134" spans="1:9">
      <c r="A134" s="79">
        <v>43129</v>
      </c>
      <c r="B134" s="142" t="s">
        <v>4870</v>
      </c>
      <c r="C134" s="142" t="s">
        <v>48</v>
      </c>
      <c r="D134" s="168" t="s">
        <v>4247</v>
      </c>
      <c r="E134" s="4" t="s">
        <v>4248</v>
      </c>
      <c r="F134" s="385">
        <v>2</v>
      </c>
      <c r="G134" s="5">
        <v>45</v>
      </c>
      <c r="H134" s="5">
        <v>75</v>
      </c>
      <c r="I134" s="294" t="s">
        <v>7362</v>
      </c>
    </row>
    <row r="135" spans="1:9">
      <c r="A135" s="79">
        <v>43129</v>
      </c>
      <c r="B135" s="142" t="s">
        <v>4870</v>
      </c>
      <c r="C135" s="142" t="s">
        <v>48</v>
      </c>
      <c r="D135" s="168" t="s">
        <v>4241</v>
      </c>
      <c r="E135" s="4" t="s">
        <v>4242</v>
      </c>
      <c r="F135" s="385">
        <v>8</v>
      </c>
      <c r="G135" s="5">
        <v>25</v>
      </c>
      <c r="H135" s="5">
        <v>41.666666666666671</v>
      </c>
    </row>
    <row r="136" spans="1:9">
      <c r="A136" s="79">
        <v>43129</v>
      </c>
      <c r="B136" s="142" t="s">
        <v>4870</v>
      </c>
      <c r="C136" s="142" t="s">
        <v>48</v>
      </c>
      <c r="D136" s="168" t="s">
        <v>4249</v>
      </c>
      <c r="E136" s="4" t="s">
        <v>4250</v>
      </c>
      <c r="F136" s="385">
        <v>4</v>
      </c>
      <c r="G136" s="5">
        <v>21.81</v>
      </c>
      <c r="H136" s="5">
        <v>36.35</v>
      </c>
    </row>
    <row r="137" spans="1:9">
      <c r="A137" s="79">
        <v>43129</v>
      </c>
      <c r="B137" s="142" t="s">
        <v>4870</v>
      </c>
      <c r="C137" s="142" t="s">
        <v>48</v>
      </c>
      <c r="D137" s="168" t="s">
        <v>4251</v>
      </c>
      <c r="E137" s="4" t="s">
        <v>4252</v>
      </c>
      <c r="F137" s="385">
        <v>1</v>
      </c>
      <c r="G137" s="5">
        <v>0.48</v>
      </c>
      <c r="H137" s="5">
        <v>0.8</v>
      </c>
    </row>
    <row r="138" spans="1:9">
      <c r="A138" s="79">
        <v>43129</v>
      </c>
      <c r="B138" s="142" t="s">
        <v>4870</v>
      </c>
      <c r="C138" s="142" t="s">
        <v>48</v>
      </c>
      <c r="D138" s="168" t="s">
        <v>4253</v>
      </c>
      <c r="E138" s="4" t="s">
        <v>4254</v>
      </c>
      <c r="F138" s="385">
        <v>4</v>
      </c>
      <c r="G138" s="5">
        <v>0.77</v>
      </c>
      <c r="H138" s="5">
        <v>1.2833333333333334</v>
      </c>
    </row>
    <row r="139" spans="1:9">
      <c r="A139" s="79">
        <v>43129</v>
      </c>
      <c r="B139" s="142" t="s">
        <v>4870</v>
      </c>
      <c r="C139" s="142" t="s">
        <v>48</v>
      </c>
      <c r="D139" s="168" t="s">
        <v>4255</v>
      </c>
      <c r="E139" s="4" t="s">
        <v>4256</v>
      </c>
      <c r="F139" s="385">
        <v>1</v>
      </c>
      <c r="G139" s="5">
        <v>2.84</v>
      </c>
      <c r="H139" s="5">
        <v>4.7333333333333334</v>
      </c>
    </row>
    <row r="140" spans="1:9">
      <c r="A140" s="79">
        <v>43129</v>
      </c>
      <c r="B140" s="142" t="s">
        <v>4870</v>
      </c>
      <c r="C140" s="142" t="s">
        <v>48</v>
      </c>
      <c r="D140" s="168" t="s">
        <v>4257</v>
      </c>
      <c r="E140" s="4" t="s">
        <v>4258</v>
      </c>
      <c r="F140" s="385">
        <v>3</v>
      </c>
      <c r="G140" s="5">
        <v>3.44</v>
      </c>
      <c r="H140" s="5">
        <v>5.7333333333333334</v>
      </c>
    </row>
    <row r="141" spans="1:9">
      <c r="A141" s="79">
        <v>43129</v>
      </c>
      <c r="B141" s="142" t="s">
        <v>4870</v>
      </c>
      <c r="C141" s="142" t="s">
        <v>48</v>
      </c>
      <c r="D141" s="168" t="s">
        <v>4259</v>
      </c>
      <c r="E141" s="4" t="s">
        <v>4260</v>
      </c>
      <c r="F141" s="385">
        <v>1</v>
      </c>
      <c r="G141" s="5">
        <v>2.79</v>
      </c>
      <c r="H141" s="5">
        <v>4.6500000000000004</v>
      </c>
    </row>
    <row r="142" spans="1:9">
      <c r="A142" s="79">
        <v>43129</v>
      </c>
      <c r="B142" s="142" t="s">
        <v>4870</v>
      </c>
      <c r="C142" s="142" t="s">
        <v>48</v>
      </c>
      <c r="D142" s="168" t="s">
        <v>4261</v>
      </c>
      <c r="E142" s="4" t="s">
        <v>4262</v>
      </c>
      <c r="F142" s="385">
        <v>4</v>
      </c>
      <c r="G142" s="5">
        <v>13.95</v>
      </c>
      <c r="H142" s="5">
        <v>23.25</v>
      </c>
    </row>
    <row r="143" spans="1:9">
      <c r="A143" s="79">
        <v>43129</v>
      </c>
      <c r="B143" s="142" t="s">
        <v>4870</v>
      </c>
      <c r="C143" s="142" t="s">
        <v>48</v>
      </c>
      <c r="D143" s="168" t="s">
        <v>4263</v>
      </c>
      <c r="E143" s="4" t="s">
        <v>4264</v>
      </c>
      <c r="F143" s="385">
        <v>2</v>
      </c>
      <c r="G143" s="5">
        <v>3.56</v>
      </c>
      <c r="H143" s="5">
        <v>5.9333333333333336</v>
      </c>
    </row>
    <row r="144" spans="1:9">
      <c r="A144" s="79">
        <v>43129</v>
      </c>
      <c r="B144" s="142" t="s">
        <v>4870</v>
      </c>
      <c r="C144" s="142" t="s">
        <v>48</v>
      </c>
      <c r="D144" s="168" t="s">
        <v>4265</v>
      </c>
      <c r="E144" s="4" t="s">
        <v>4266</v>
      </c>
      <c r="F144" s="385">
        <v>8</v>
      </c>
      <c r="G144" s="5">
        <v>4.2300000000000004</v>
      </c>
      <c r="H144" s="5">
        <v>7.0500000000000007</v>
      </c>
    </row>
    <row r="145" spans="1:9">
      <c r="A145" s="79">
        <v>43129</v>
      </c>
      <c r="B145" s="142" t="s">
        <v>4870</v>
      </c>
      <c r="C145" s="142" t="s">
        <v>48</v>
      </c>
      <c r="D145" s="168" t="s">
        <v>4267</v>
      </c>
      <c r="E145" s="4" t="s">
        <v>4268</v>
      </c>
      <c r="F145" s="385">
        <v>2</v>
      </c>
      <c r="G145" s="5">
        <v>4.26</v>
      </c>
      <c r="H145" s="5">
        <v>7.1</v>
      </c>
    </row>
    <row r="146" spans="1:9">
      <c r="A146" s="79">
        <v>43129</v>
      </c>
      <c r="B146" s="142" t="s">
        <v>4870</v>
      </c>
      <c r="C146" s="142" t="s">
        <v>48</v>
      </c>
      <c r="D146" s="168" t="s">
        <v>4269</v>
      </c>
      <c r="E146" s="4" t="s">
        <v>4270</v>
      </c>
      <c r="F146" s="385">
        <v>1</v>
      </c>
      <c r="G146" s="5">
        <v>3.12</v>
      </c>
      <c r="H146" s="5">
        <v>5.2</v>
      </c>
    </row>
    <row r="147" spans="1:9">
      <c r="A147" s="79">
        <v>43129</v>
      </c>
      <c r="B147" s="142" t="s">
        <v>4870</v>
      </c>
      <c r="C147" s="142" t="s">
        <v>48</v>
      </c>
      <c r="D147" s="168" t="s">
        <v>4271</v>
      </c>
      <c r="E147" s="4" t="s">
        <v>4272</v>
      </c>
      <c r="F147" s="385">
        <v>4</v>
      </c>
      <c r="G147" s="5">
        <v>6.9</v>
      </c>
      <c r="H147" s="5">
        <v>11.500000000000002</v>
      </c>
      <c r="I147" s="294" t="s">
        <v>7361</v>
      </c>
    </row>
    <row r="148" spans="1:9">
      <c r="A148" s="79">
        <v>43129</v>
      </c>
      <c r="B148" s="142" t="s">
        <v>4870</v>
      </c>
      <c r="C148" s="142" t="s">
        <v>48</v>
      </c>
      <c r="D148" s="168" t="s">
        <v>3652</v>
      </c>
      <c r="E148" s="4" t="s">
        <v>4273</v>
      </c>
      <c r="F148" s="385">
        <v>2</v>
      </c>
      <c r="G148" s="5">
        <v>3.4</v>
      </c>
      <c r="H148" s="5">
        <v>5.666666666666667</v>
      </c>
    </row>
    <row r="149" spans="1:9">
      <c r="A149" s="79">
        <v>43129</v>
      </c>
      <c r="B149" s="142" t="s">
        <v>4870</v>
      </c>
      <c r="C149" s="142" t="s">
        <v>48</v>
      </c>
      <c r="D149" s="168" t="s">
        <v>4274</v>
      </c>
      <c r="E149" s="4" t="s">
        <v>4275</v>
      </c>
      <c r="F149" s="385">
        <v>3</v>
      </c>
      <c r="G149" s="5">
        <v>98</v>
      </c>
      <c r="H149" s="5">
        <v>163.33333333333334</v>
      </c>
    </row>
    <row r="150" spans="1:9">
      <c r="A150" s="79">
        <v>43129</v>
      </c>
      <c r="B150" s="142" t="s">
        <v>4870</v>
      </c>
      <c r="C150" s="142" t="s">
        <v>48</v>
      </c>
      <c r="D150" s="168" t="s">
        <v>4228</v>
      </c>
      <c r="E150" s="4" t="s">
        <v>4229</v>
      </c>
      <c r="F150" s="385">
        <v>1</v>
      </c>
      <c r="G150" s="5">
        <v>1.34</v>
      </c>
      <c r="H150" s="5">
        <v>2.2333333333333334</v>
      </c>
    </row>
    <row r="151" spans="1:9">
      <c r="A151" s="79">
        <v>43129</v>
      </c>
      <c r="B151" s="142" t="s">
        <v>4870</v>
      </c>
      <c r="C151" s="142" t="s">
        <v>48</v>
      </c>
      <c r="D151" s="168" t="s">
        <v>3679</v>
      </c>
      <c r="E151" s="4" t="s">
        <v>4276</v>
      </c>
      <c r="F151" s="385">
        <v>1</v>
      </c>
      <c r="G151" s="5">
        <v>168.68</v>
      </c>
      <c r="H151" s="5">
        <v>281.13333333333338</v>
      </c>
    </row>
    <row r="152" spans="1:9">
      <c r="A152" s="79">
        <v>43129</v>
      </c>
      <c r="B152" s="142" t="s">
        <v>4870</v>
      </c>
      <c r="C152" s="142" t="s">
        <v>48</v>
      </c>
      <c r="D152" s="168" t="s">
        <v>3682</v>
      </c>
      <c r="E152" s="4" t="s">
        <v>4277</v>
      </c>
      <c r="F152" s="385">
        <v>1</v>
      </c>
      <c r="G152" s="5">
        <v>2.12</v>
      </c>
      <c r="H152" s="5">
        <v>3.5333333333333337</v>
      </c>
    </row>
    <row r="153" spans="1:9">
      <c r="A153" s="79">
        <v>43129</v>
      </c>
      <c r="B153" s="142" t="s">
        <v>4870</v>
      </c>
      <c r="C153" s="142" t="s">
        <v>48</v>
      </c>
      <c r="D153" s="168" t="s">
        <v>3677</v>
      </c>
      <c r="E153" s="4" t="s">
        <v>4230</v>
      </c>
      <c r="F153" s="385">
        <v>1</v>
      </c>
      <c r="G153" s="5">
        <v>197.26</v>
      </c>
      <c r="H153" s="5">
        <v>328.76666666666665</v>
      </c>
    </row>
    <row r="154" spans="1:9">
      <c r="A154" s="79">
        <v>43129</v>
      </c>
      <c r="B154" s="142" t="s">
        <v>4870</v>
      </c>
      <c r="C154" s="142" t="s">
        <v>48</v>
      </c>
      <c r="D154" s="168" t="s">
        <v>518</v>
      </c>
      <c r="E154" s="4" t="s">
        <v>4278</v>
      </c>
      <c r="F154" s="385">
        <v>2</v>
      </c>
      <c r="G154" s="5">
        <v>28.62</v>
      </c>
      <c r="H154" s="5">
        <v>192.99994600733692</v>
      </c>
    </row>
    <row r="155" spans="1:9">
      <c r="A155" s="79">
        <v>43129</v>
      </c>
      <c r="B155" s="142" t="s">
        <v>4870</v>
      </c>
      <c r="C155" s="142" t="s">
        <v>48</v>
      </c>
      <c r="D155" s="168" t="s">
        <v>4279</v>
      </c>
      <c r="E155" s="4" t="s">
        <v>4237</v>
      </c>
      <c r="F155" s="385">
        <v>6</v>
      </c>
      <c r="G155" s="5">
        <v>0.87</v>
      </c>
      <c r="H155" s="5">
        <v>1.45</v>
      </c>
    </row>
    <row r="156" spans="1:9">
      <c r="A156" s="79">
        <v>43129</v>
      </c>
      <c r="B156" s="142" t="s">
        <v>4870</v>
      </c>
      <c r="C156" s="142" t="s">
        <v>48</v>
      </c>
      <c r="D156" s="168">
        <v>724304</v>
      </c>
      <c r="E156" s="4" t="s">
        <v>3655</v>
      </c>
      <c r="F156" s="385">
        <v>2</v>
      </c>
      <c r="G156" s="5">
        <v>2.73</v>
      </c>
      <c r="H156" s="5">
        <v>4.55</v>
      </c>
    </row>
    <row r="157" spans="1:9">
      <c r="A157" s="79">
        <v>43129</v>
      </c>
      <c r="B157" s="142" t="s">
        <v>4870</v>
      </c>
      <c r="C157" s="142" t="s">
        <v>48</v>
      </c>
      <c r="D157" s="168" t="s">
        <v>205</v>
      </c>
      <c r="E157" s="4" t="s">
        <v>4280</v>
      </c>
      <c r="F157" s="385">
        <v>1</v>
      </c>
      <c r="G157" s="5">
        <v>0.5</v>
      </c>
      <c r="H157" s="5">
        <v>0.83333333333333337</v>
      </c>
    </row>
    <row r="158" spans="1:9">
      <c r="A158" s="79">
        <v>43129</v>
      </c>
      <c r="B158" s="142" t="s">
        <v>4870</v>
      </c>
      <c r="C158" s="142" t="s">
        <v>48</v>
      </c>
      <c r="D158" s="168" t="s">
        <v>4281</v>
      </c>
      <c r="E158" s="4" t="s">
        <v>4282</v>
      </c>
      <c r="F158" s="385">
        <v>1</v>
      </c>
      <c r="G158" s="5">
        <v>4.25</v>
      </c>
      <c r="H158" s="5">
        <v>7.0833333333333339</v>
      </c>
    </row>
    <row r="159" spans="1:9">
      <c r="A159" s="79">
        <v>43129</v>
      </c>
      <c r="B159" s="142" t="s">
        <v>4870</v>
      </c>
      <c r="C159" s="142" t="s">
        <v>48</v>
      </c>
      <c r="D159" s="168" t="s">
        <v>4283</v>
      </c>
      <c r="E159" s="4" t="s">
        <v>4284</v>
      </c>
      <c r="F159" s="385">
        <v>2</v>
      </c>
      <c r="G159" s="5">
        <v>100</v>
      </c>
      <c r="H159" s="5">
        <v>166.66666666666669</v>
      </c>
    </row>
    <row r="160" spans="1:9">
      <c r="A160" s="79">
        <v>43129</v>
      </c>
      <c r="B160" s="142" t="s">
        <v>4870</v>
      </c>
      <c r="C160" s="142" t="s">
        <v>48</v>
      </c>
      <c r="D160" s="168" t="s">
        <v>4285</v>
      </c>
      <c r="E160" s="4" t="s">
        <v>4286</v>
      </c>
      <c r="F160" s="385">
        <v>2</v>
      </c>
      <c r="G160" s="5">
        <v>220</v>
      </c>
      <c r="H160" s="5">
        <v>366.66666666666669</v>
      </c>
    </row>
    <row r="161" spans="1:8">
      <c r="A161" s="79">
        <v>43129</v>
      </c>
      <c r="B161" s="142" t="s">
        <v>4870</v>
      </c>
      <c r="C161" s="142" t="s">
        <v>48</v>
      </c>
      <c r="D161" s="168" t="s">
        <v>4287</v>
      </c>
      <c r="E161" s="4" t="s">
        <v>4288</v>
      </c>
      <c r="F161" s="385">
        <v>1</v>
      </c>
      <c r="G161" s="5">
        <v>263.69</v>
      </c>
      <c r="H161" s="5">
        <v>439.48333333333335</v>
      </c>
    </row>
    <row r="162" spans="1:8">
      <c r="A162" s="79">
        <v>43129</v>
      </c>
      <c r="B162" s="142" t="s">
        <v>4870</v>
      </c>
      <c r="C162" s="142" t="s">
        <v>48</v>
      </c>
      <c r="D162" s="168" t="s">
        <v>4289</v>
      </c>
      <c r="E162" s="4" t="s">
        <v>4290</v>
      </c>
      <c r="F162" s="385">
        <v>1</v>
      </c>
      <c r="G162" s="5">
        <v>306.58999999999997</v>
      </c>
      <c r="H162" s="5">
        <v>510.98333333333329</v>
      </c>
    </row>
    <row r="163" spans="1:8">
      <c r="A163" s="79">
        <v>43129</v>
      </c>
      <c r="B163" s="142" t="s">
        <v>4870</v>
      </c>
      <c r="C163" s="142" t="s">
        <v>48</v>
      </c>
      <c r="D163" s="168" t="s">
        <v>4291</v>
      </c>
      <c r="E163" s="4" t="s">
        <v>4292</v>
      </c>
      <c r="F163" s="385">
        <v>3</v>
      </c>
      <c r="G163" s="5">
        <v>25</v>
      </c>
      <c r="H163" s="5">
        <v>41.666666666666671</v>
      </c>
    </row>
    <row r="164" spans="1:8">
      <c r="A164" s="79">
        <v>43129</v>
      </c>
      <c r="B164" s="142" t="s">
        <v>4870</v>
      </c>
      <c r="C164" s="142" t="s">
        <v>48</v>
      </c>
      <c r="D164" s="168" t="s">
        <v>4293</v>
      </c>
      <c r="E164" s="4" t="s">
        <v>4294</v>
      </c>
      <c r="F164" s="385">
        <v>10</v>
      </c>
      <c r="G164" s="5">
        <v>6</v>
      </c>
      <c r="H164" s="5">
        <v>10</v>
      </c>
    </row>
    <row r="165" spans="1:8">
      <c r="A165" s="79">
        <v>43129</v>
      </c>
      <c r="B165" s="142" t="s">
        <v>4870</v>
      </c>
      <c r="C165" s="142" t="s">
        <v>48</v>
      </c>
      <c r="D165" s="168" t="s">
        <v>4295</v>
      </c>
      <c r="E165" s="4" t="s">
        <v>4296</v>
      </c>
      <c r="F165" s="385">
        <v>2</v>
      </c>
      <c r="G165" s="5">
        <v>13.62</v>
      </c>
      <c r="H165" s="5">
        <v>22.7</v>
      </c>
    </row>
    <row r="166" spans="1:8">
      <c r="A166" s="79">
        <v>43129</v>
      </c>
      <c r="B166" s="142" t="s">
        <v>4870</v>
      </c>
      <c r="C166" s="142" t="s">
        <v>48</v>
      </c>
      <c r="D166" s="168" t="s">
        <v>4241</v>
      </c>
      <c r="E166" s="4" t="s">
        <v>4242</v>
      </c>
      <c r="F166" s="385">
        <v>8</v>
      </c>
      <c r="G166" s="5">
        <v>25</v>
      </c>
      <c r="H166" s="5">
        <v>41.666666666666671</v>
      </c>
    </row>
    <row r="167" spans="1:8">
      <c r="A167" s="79">
        <v>43129</v>
      </c>
      <c r="B167" s="142" t="s">
        <v>4870</v>
      </c>
      <c r="C167" s="142" t="s">
        <v>48</v>
      </c>
      <c r="D167" s="168" t="s">
        <v>4243</v>
      </c>
      <c r="E167" s="4" t="s">
        <v>4244</v>
      </c>
      <c r="F167" s="385">
        <v>8</v>
      </c>
      <c r="G167" s="5">
        <v>10.98</v>
      </c>
      <c r="H167" s="5">
        <v>18.3</v>
      </c>
    </row>
    <row r="168" spans="1:8">
      <c r="A168" s="79">
        <v>43129</v>
      </c>
      <c r="B168" s="142" t="s">
        <v>4870</v>
      </c>
      <c r="C168" s="142" t="s">
        <v>48</v>
      </c>
      <c r="D168" s="168" t="s">
        <v>3652</v>
      </c>
      <c r="E168" s="4" t="s">
        <v>4273</v>
      </c>
      <c r="F168" s="385">
        <v>2</v>
      </c>
      <c r="G168" s="5">
        <v>3.4</v>
      </c>
      <c r="H168" s="5">
        <v>5.666666666666667</v>
      </c>
    </row>
    <row r="169" spans="1:8">
      <c r="A169" s="79">
        <v>43129</v>
      </c>
      <c r="B169" s="142" t="s">
        <v>4870</v>
      </c>
      <c r="C169" s="142" t="s">
        <v>48</v>
      </c>
      <c r="D169" s="168" t="s">
        <v>4274</v>
      </c>
      <c r="E169" s="4" t="s">
        <v>4297</v>
      </c>
      <c r="F169" s="385">
        <v>3</v>
      </c>
      <c r="G169" s="5">
        <v>98</v>
      </c>
      <c r="H169" s="5">
        <v>163.33333333333334</v>
      </c>
    </row>
    <row r="170" spans="1:8">
      <c r="A170" s="79">
        <v>43129</v>
      </c>
      <c r="B170" s="142" t="s">
        <v>4870</v>
      </c>
      <c r="C170" s="142" t="s">
        <v>48</v>
      </c>
      <c r="D170" s="168" t="s">
        <v>4298</v>
      </c>
      <c r="E170" s="4" t="s">
        <v>4299</v>
      </c>
      <c r="F170" s="385">
        <v>24</v>
      </c>
      <c r="G170" s="5">
        <v>5</v>
      </c>
      <c r="H170" s="5">
        <v>8.3333333333333339</v>
      </c>
    </row>
    <row r="171" spans="1:8">
      <c r="A171" s="79">
        <v>43129</v>
      </c>
      <c r="B171" s="142" t="s">
        <v>4870</v>
      </c>
      <c r="C171" s="142" t="s">
        <v>48</v>
      </c>
      <c r="D171" s="168" t="s">
        <v>4293</v>
      </c>
      <c r="E171" s="4" t="s">
        <v>4294</v>
      </c>
      <c r="F171" s="385">
        <v>10</v>
      </c>
      <c r="G171" s="5">
        <v>6</v>
      </c>
      <c r="H171" s="5">
        <v>10</v>
      </c>
    </row>
    <row r="172" spans="1:8">
      <c r="A172" s="79">
        <v>43129</v>
      </c>
      <c r="B172" s="142" t="s">
        <v>4870</v>
      </c>
      <c r="C172" s="142" t="s">
        <v>48</v>
      </c>
      <c r="D172" s="168" t="s">
        <v>4295</v>
      </c>
      <c r="E172" s="4" t="s">
        <v>4296</v>
      </c>
      <c r="F172" s="385">
        <v>2</v>
      </c>
      <c r="G172" s="5">
        <v>13.62</v>
      </c>
      <c r="H172" s="5">
        <v>22.7</v>
      </c>
    </row>
    <row r="173" spans="1:8">
      <c r="A173" s="79">
        <v>43129</v>
      </c>
      <c r="B173" s="142" t="s">
        <v>4870</v>
      </c>
      <c r="C173" s="142" t="s">
        <v>48</v>
      </c>
      <c r="D173" s="168" t="s">
        <v>4241</v>
      </c>
      <c r="E173" s="4" t="s">
        <v>4242</v>
      </c>
      <c r="F173" s="385">
        <v>8</v>
      </c>
      <c r="G173" s="5">
        <v>25</v>
      </c>
      <c r="H173" s="5">
        <v>41.666666666666671</v>
      </c>
    </row>
    <row r="174" spans="1:8">
      <c r="A174" s="79">
        <v>43129</v>
      </c>
      <c r="B174" s="142" t="s">
        <v>4870</v>
      </c>
      <c r="C174" s="142" t="s">
        <v>48</v>
      </c>
      <c r="D174" s="168" t="s">
        <v>4243</v>
      </c>
      <c r="E174" s="4" t="s">
        <v>4244</v>
      </c>
      <c r="F174" s="385">
        <v>8</v>
      </c>
      <c r="G174" s="5">
        <v>10.98</v>
      </c>
      <c r="H174" s="5">
        <v>18.3</v>
      </c>
    </row>
    <row r="175" spans="1:8">
      <c r="A175" s="79">
        <v>43129</v>
      </c>
      <c r="B175" s="142" t="s">
        <v>4870</v>
      </c>
      <c r="C175" s="142" t="s">
        <v>48</v>
      </c>
      <c r="D175" s="168" t="s">
        <v>4300</v>
      </c>
      <c r="E175" s="4" t="s">
        <v>4301</v>
      </c>
      <c r="F175" s="385">
        <v>1</v>
      </c>
      <c r="G175" s="5">
        <v>186</v>
      </c>
      <c r="H175" s="5">
        <v>310</v>
      </c>
    </row>
    <row r="176" spans="1:8">
      <c r="A176" s="79">
        <v>43129</v>
      </c>
      <c r="B176" s="142" t="s">
        <v>4870</v>
      </c>
      <c r="C176" s="142" t="s">
        <v>48</v>
      </c>
      <c r="D176" s="168" t="s">
        <v>4243</v>
      </c>
      <c r="E176" s="4" t="s">
        <v>4244</v>
      </c>
      <c r="F176" s="385">
        <v>8</v>
      </c>
      <c r="G176" s="5">
        <v>10.98</v>
      </c>
      <c r="H176" s="5">
        <v>18.3</v>
      </c>
    </row>
    <row r="177" spans="1:8">
      <c r="A177" s="79">
        <v>43129</v>
      </c>
      <c r="B177" s="142" t="s">
        <v>4870</v>
      </c>
      <c r="C177" s="142" t="s">
        <v>48</v>
      </c>
      <c r="D177" s="168" t="s">
        <v>4241</v>
      </c>
      <c r="E177" s="4" t="s">
        <v>4242</v>
      </c>
      <c r="F177" s="385">
        <v>8</v>
      </c>
      <c r="G177" s="5">
        <v>25</v>
      </c>
      <c r="H177" s="5">
        <v>41.666666666666671</v>
      </c>
    </row>
    <row r="178" spans="1:8">
      <c r="A178" s="79">
        <v>43129</v>
      </c>
      <c r="B178" s="142" t="s">
        <v>4870</v>
      </c>
      <c r="C178" s="142" t="s">
        <v>48</v>
      </c>
      <c r="D178" s="168" t="s">
        <v>4245</v>
      </c>
      <c r="E178" s="4" t="s">
        <v>4246</v>
      </c>
      <c r="F178" s="385">
        <v>10</v>
      </c>
      <c r="G178" s="5">
        <v>0.65</v>
      </c>
      <c r="H178" s="5">
        <v>1.0833333333333335</v>
      </c>
    </row>
    <row r="179" spans="1:8">
      <c r="A179" s="79">
        <v>43129</v>
      </c>
      <c r="B179" s="142" t="s">
        <v>4870</v>
      </c>
      <c r="C179" s="142" t="s">
        <v>48</v>
      </c>
      <c r="D179" s="168" t="s">
        <v>4302</v>
      </c>
      <c r="E179" s="4" t="s">
        <v>4303</v>
      </c>
      <c r="F179" s="385">
        <v>2</v>
      </c>
      <c r="G179" s="5">
        <v>9.92</v>
      </c>
      <c r="H179" s="5">
        <v>16.533333333333335</v>
      </c>
    </row>
    <row r="180" spans="1:8">
      <c r="A180" s="79">
        <v>43129</v>
      </c>
      <c r="B180" s="142" t="s">
        <v>4870</v>
      </c>
      <c r="C180" s="142" t="s">
        <v>48</v>
      </c>
      <c r="D180" s="168" t="s">
        <v>4304</v>
      </c>
      <c r="E180" s="4" t="s">
        <v>4305</v>
      </c>
      <c r="F180" s="385">
        <v>6</v>
      </c>
      <c r="G180" s="5">
        <v>3.45</v>
      </c>
      <c r="H180" s="5">
        <v>5.7500000000000009</v>
      </c>
    </row>
    <row r="181" spans="1:8">
      <c r="A181" s="79">
        <v>43129</v>
      </c>
      <c r="B181" s="142" t="s">
        <v>4870</v>
      </c>
      <c r="C181" s="142" t="s">
        <v>48</v>
      </c>
      <c r="D181" s="168" t="s">
        <v>4306</v>
      </c>
      <c r="E181" s="4" t="s">
        <v>4307</v>
      </c>
      <c r="F181" s="385">
        <v>1</v>
      </c>
      <c r="G181" s="5">
        <v>27.5</v>
      </c>
      <c r="H181" s="5">
        <v>45.833333333333336</v>
      </c>
    </row>
    <row r="182" spans="1:8">
      <c r="A182" s="79">
        <v>43129</v>
      </c>
      <c r="B182" s="142" t="s">
        <v>4870</v>
      </c>
      <c r="C182" s="142" t="s">
        <v>48</v>
      </c>
      <c r="D182" s="168" t="s">
        <v>4308</v>
      </c>
      <c r="E182" s="4" t="s">
        <v>4309</v>
      </c>
      <c r="F182" s="385">
        <v>6</v>
      </c>
      <c r="G182" s="5">
        <v>46.5</v>
      </c>
      <c r="H182" s="5">
        <v>77.5</v>
      </c>
    </row>
    <row r="183" spans="1:8">
      <c r="A183" s="79">
        <v>43129</v>
      </c>
      <c r="B183" s="142" t="s">
        <v>4870</v>
      </c>
      <c r="C183" s="142" t="s">
        <v>48</v>
      </c>
      <c r="D183" s="168" t="s">
        <v>4310</v>
      </c>
      <c r="E183" s="4" t="s">
        <v>4311</v>
      </c>
      <c r="F183" s="385">
        <v>1</v>
      </c>
      <c r="G183" s="5">
        <v>3.99</v>
      </c>
      <c r="H183" s="5">
        <v>6.65</v>
      </c>
    </row>
    <row r="184" spans="1:8">
      <c r="A184" s="79">
        <v>43129</v>
      </c>
      <c r="B184" s="142" t="s">
        <v>4870</v>
      </c>
      <c r="C184" s="142" t="s">
        <v>48</v>
      </c>
      <c r="D184" s="168" t="s">
        <v>4312</v>
      </c>
      <c r="E184" s="4" t="s">
        <v>4313</v>
      </c>
      <c r="F184" s="385">
        <v>4</v>
      </c>
      <c r="G184" s="5">
        <v>17.13</v>
      </c>
      <c r="H184" s="5">
        <v>28.55</v>
      </c>
    </row>
    <row r="185" spans="1:8">
      <c r="A185" s="79">
        <v>43129</v>
      </c>
      <c r="B185" s="142" t="s">
        <v>4870</v>
      </c>
      <c r="C185" s="142" t="s">
        <v>48</v>
      </c>
      <c r="D185" s="168">
        <v>73270</v>
      </c>
      <c r="E185" s="4" t="s">
        <v>1549</v>
      </c>
      <c r="F185" s="385">
        <v>1</v>
      </c>
      <c r="G185" s="5">
        <v>40</v>
      </c>
      <c r="H185" s="5">
        <v>66.666666666666671</v>
      </c>
    </row>
    <row r="186" spans="1:8">
      <c r="A186" s="79">
        <v>43129</v>
      </c>
      <c r="B186" s="142" t="s">
        <v>4870</v>
      </c>
      <c r="C186" s="142" t="s">
        <v>48</v>
      </c>
      <c r="D186" s="168" t="s">
        <v>4310</v>
      </c>
      <c r="E186" s="4" t="s">
        <v>4311</v>
      </c>
      <c r="F186" s="385">
        <v>1</v>
      </c>
      <c r="G186" s="5">
        <v>3.99</v>
      </c>
      <c r="H186" s="5">
        <v>6.65</v>
      </c>
    </row>
    <row r="187" spans="1:8">
      <c r="A187" s="79">
        <v>43129</v>
      </c>
      <c r="B187" s="142" t="s">
        <v>4870</v>
      </c>
      <c r="C187" s="142" t="s">
        <v>48</v>
      </c>
      <c r="D187" s="168" t="s">
        <v>448</v>
      </c>
      <c r="E187" s="4" t="s">
        <v>4314</v>
      </c>
      <c r="F187" s="385">
        <v>2</v>
      </c>
      <c r="G187" s="5">
        <v>21.05</v>
      </c>
      <c r="H187" s="5">
        <v>35.083333333333336</v>
      </c>
    </row>
    <row r="188" spans="1:8">
      <c r="A188" s="79">
        <v>43129</v>
      </c>
      <c r="B188" s="142" t="s">
        <v>4870</v>
      </c>
      <c r="C188" s="142" t="s">
        <v>48</v>
      </c>
      <c r="D188" s="168" t="s">
        <v>1475</v>
      </c>
      <c r="E188" s="4" t="s">
        <v>4315</v>
      </c>
      <c r="F188" s="385">
        <v>1</v>
      </c>
      <c r="G188" s="5">
        <v>0.49</v>
      </c>
      <c r="H188" s="5">
        <v>0.81666666666666665</v>
      </c>
    </row>
    <row r="189" spans="1:8">
      <c r="A189" s="79">
        <v>43129</v>
      </c>
      <c r="B189" s="142" t="s">
        <v>4870</v>
      </c>
      <c r="C189" s="142" t="s">
        <v>48</v>
      </c>
      <c r="D189" s="168" t="s">
        <v>1478</v>
      </c>
      <c r="E189" s="4" t="s">
        <v>4316</v>
      </c>
      <c r="F189" s="385">
        <v>2</v>
      </c>
      <c r="G189" s="5">
        <v>1.81</v>
      </c>
      <c r="H189" s="5">
        <v>3.0166666666666671</v>
      </c>
    </row>
    <row r="190" spans="1:8">
      <c r="A190" s="79">
        <v>43129</v>
      </c>
      <c r="B190" s="142" t="s">
        <v>4870</v>
      </c>
      <c r="C190" s="142" t="s">
        <v>48</v>
      </c>
      <c r="D190" s="168" t="s">
        <v>1473</v>
      </c>
      <c r="E190" s="4" t="s">
        <v>1884</v>
      </c>
      <c r="F190" s="385">
        <v>2</v>
      </c>
      <c r="G190" s="5">
        <v>11.76</v>
      </c>
      <c r="H190" s="5">
        <v>19.600000000000001</v>
      </c>
    </row>
    <row r="191" spans="1:8">
      <c r="A191" s="79">
        <v>43129</v>
      </c>
      <c r="B191" s="142" t="s">
        <v>4870</v>
      </c>
      <c r="C191" s="142" t="s">
        <v>48</v>
      </c>
      <c r="D191" s="168" t="s">
        <v>1477</v>
      </c>
      <c r="E191" s="4" t="s">
        <v>4317</v>
      </c>
      <c r="F191" s="385">
        <v>2</v>
      </c>
      <c r="G191" s="5">
        <v>4.74</v>
      </c>
      <c r="H191" s="5">
        <v>7.9</v>
      </c>
    </row>
    <row r="192" spans="1:8">
      <c r="A192" s="79">
        <v>43129</v>
      </c>
      <c r="B192" s="142" t="s">
        <v>4870</v>
      </c>
      <c r="C192" s="142" t="s">
        <v>48</v>
      </c>
      <c r="D192" s="168" t="s">
        <v>1481</v>
      </c>
      <c r="E192" s="4" t="s">
        <v>4318</v>
      </c>
      <c r="F192" s="385">
        <v>4</v>
      </c>
      <c r="G192" s="5">
        <v>8.9600000000000009</v>
      </c>
      <c r="H192" s="5">
        <v>14.933333333333335</v>
      </c>
    </row>
    <row r="193" spans="1:8">
      <c r="A193" s="79">
        <v>43129</v>
      </c>
      <c r="B193" s="142" t="s">
        <v>4870</v>
      </c>
      <c r="C193" s="142" t="s">
        <v>48</v>
      </c>
      <c r="D193" s="168" t="s">
        <v>649</v>
      </c>
      <c r="E193" s="4" t="s">
        <v>4319</v>
      </c>
      <c r="F193" s="385">
        <v>3</v>
      </c>
      <c r="G193" s="5">
        <v>0.19</v>
      </c>
      <c r="H193" s="5">
        <v>0.31666666666666671</v>
      </c>
    </row>
    <row r="194" spans="1:8">
      <c r="A194" s="79">
        <v>43129</v>
      </c>
      <c r="B194" s="142" t="s">
        <v>4870</v>
      </c>
      <c r="C194" s="142" t="s">
        <v>48</v>
      </c>
      <c r="D194" s="168" t="s">
        <v>1476</v>
      </c>
      <c r="E194" s="4" t="s">
        <v>1868</v>
      </c>
      <c r="F194" s="385">
        <v>1</v>
      </c>
      <c r="G194" s="5">
        <v>1.29</v>
      </c>
      <c r="H194" s="5">
        <v>2.1500000000000004</v>
      </c>
    </row>
    <row r="195" spans="1:8">
      <c r="A195" s="79">
        <v>43129</v>
      </c>
      <c r="B195" s="142" t="s">
        <v>4870</v>
      </c>
      <c r="C195" s="142" t="s">
        <v>48</v>
      </c>
      <c r="D195" s="168" t="s">
        <v>1480</v>
      </c>
      <c r="E195" s="4" t="s">
        <v>4320</v>
      </c>
      <c r="F195" s="385">
        <v>2</v>
      </c>
      <c r="G195" s="5">
        <v>4.07</v>
      </c>
      <c r="H195" s="5">
        <v>6.7833333333333341</v>
      </c>
    </row>
    <row r="196" spans="1:8">
      <c r="A196" s="79">
        <v>43129</v>
      </c>
      <c r="B196" s="142" t="s">
        <v>4870</v>
      </c>
      <c r="C196" s="142" t="s">
        <v>48</v>
      </c>
      <c r="D196" s="168" t="s">
        <v>1471</v>
      </c>
      <c r="E196" s="4" t="s">
        <v>4321</v>
      </c>
      <c r="F196" s="385">
        <v>6</v>
      </c>
      <c r="G196" s="5">
        <v>19.73</v>
      </c>
      <c r="H196" s="5">
        <v>32.883333333333333</v>
      </c>
    </row>
    <row r="197" spans="1:8">
      <c r="A197" s="79">
        <v>43129</v>
      </c>
      <c r="B197" s="142" t="s">
        <v>4870</v>
      </c>
      <c r="C197" s="142" t="s">
        <v>48</v>
      </c>
      <c r="D197" s="168" t="s">
        <v>1484</v>
      </c>
      <c r="E197" s="4" t="s">
        <v>1870</v>
      </c>
      <c r="F197" s="385">
        <v>6</v>
      </c>
      <c r="G197" s="5">
        <v>26.61</v>
      </c>
      <c r="H197" s="5">
        <v>44.35</v>
      </c>
    </row>
    <row r="198" spans="1:8">
      <c r="A198" s="79">
        <v>43129</v>
      </c>
      <c r="B198" s="142" t="s">
        <v>4870</v>
      </c>
      <c r="C198" s="142" t="s">
        <v>48</v>
      </c>
      <c r="D198" s="168" t="s">
        <v>1853</v>
      </c>
      <c r="E198" s="4" t="s">
        <v>4322</v>
      </c>
      <c r="F198" s="385">
        <v>2</v>
      </c>
      <c r="G198" s="5">
        <v>6.78</v>
      </c>
      <c r="H198" s="5">
        <v>11.3</v>
      </c>
    </row>
    <row r="199" spans="1:8">
      <c r="A199" s="79">
        <v>43129</v>
      </c>
      <c r="B199" s="142" t="s">
        <v>4870</v>
      </c>
      <c r="C199" s="142" t="s">
        <v>48</v>
      </c>
      <c r="D199" s="168" t="s">
        <v>1488</v>
      </c>
      <c r="E199" s="4" t="s">
        <v>4323</v>
      </c>
      <c r="F199" s="385">
        <v>1</v>
      </c>
      <c r="G199" s="5">
        <v>45.81</v>
      </c>
      <c r="H199" s="5">
        <v>76.350000000000009</v>
      </c>
    </row>
    <row r="200" spans="1:8">
      <c r="A200" s="79">
        <v>43129</v>
      </c>
      <c r="B200" s="142" t="s">
        <v>4870</v>
      </c>
      <c r="C200" s="142" t="s">
        <v>48</v>
      </c>
      <c r="D200" s="168" t="s">
        <v>1489</v>
      </c>
      <c r="E200" s="4" t="s">
        <v>4324</v>
      </c>
      <c r="F200" s="385">
        <v>2</v>
      </c>
      <c r="G200" s="5">
        <v>60.85</v>
      </c>
      <c r="H200" s="5">
        <v>101.41666666666667</v>
      </c>
    </row>
    <row r="201" spans="1:8">
      <c r="A201" s="79">
        <v>43129</v>
      </c>
      <c r="B201" s="142" t="s">
        <v>4870</v>
      </c>
      <c r="C201" s="142" t="s">
        <v>48</v>
      </c>
      <c r="D201" s="168" t="s">
        <v>1486</v>
      </c>
      <c r="E201" s="4" t="s">
        <v>4325</v>
      </c>
      <c r="F201" s="385">
        <v>1</v>
      </c>
      <c r="G201" s="5">
        <v>56.36</v>
      </c>
      <c r="H201" s="5">
        <v>93.933333333333337</v>
      </c>
    </row>
    <row r="202" spans="1:8">
      <c r="A202" s="79">
        <v>43129</v>
      </c>
      <c r="B202" s="142" t="s">
        <v>4870</v>
      </c>
      <c r="C202" s="142" t="s">
        <v>48</v>
      </c>
      <c r="D202" s="168" t="s">
        <v>1482</v>
      </c>
      <c r="E202" s="4" t="s">
        <v>4326</v>
      </c>
      <c r="F202" s="385">
        <v>4</v>
      </c>
      <c r="G202" s="5">
        <v>5.97</v>
      </c>
      <c r="H202" s="5">
        <v>9.9499999999999993</v>
      </c>
    </row>
    <row r="203" spans="1:8">
      <c r="A203" s="79">
        <v>43129</v>
      </c>
      <c r="B203" s="142" t="s">
        <v>4870</v>
      </c>
      <c r="C203" s="142" t="s">
        <v>48</v>
      </c>
      <c r="D203" s="168">
        <v>44232</v>
      </c>
      <c r="E203" s="4" t="s">
        <v>4327</v>
      </c>
      <c r="F203" s="385">
        <v>1</v>
      </c>
      <c r="G203" s="5">
        <v>16.02</v>
      </c>
      <c r="H203" s="5">
        <v>26.7</v>
      </c>
    </row>
    <row r="204" spans="1:8">
      <c r="A204" s="79">
        <v>43129</v>
      </c>
      <c r="B204" s="142" t="s">
        <v>4870</v>
      </c>
      <c r="C204" s="142" t="s">
        <v>48</v>
      </c>
      <c r="D204" s="168">
        <v>116072</v>
      </c>
      <c r="E204" s="4" t="s">
        <v>4328</v>
      </c>
      <c r="F204" s="385">
        <v>1</v>
      </c>
      <c r="G204" s="5">
        <v>30.81</v>
      </c>
      <c r="H204" s="5">
        <v>51.35</v>
      </c>
    </row>
    <row r="205" spans="1:8">
      <c r="A205" s="79">
        <v>43129</v>
      </c>
      <c r="B205" s="142" t="s">
        <v>4870</v>
      </c>
      <c r="C205" s="142" t="s">
        <v>48</v>
      </c>
      <c r="D205" s="168">
        <v>116326</v>
      </c>
      <c r="E205" s="4" t="s">
        <v>4329</v>
      </c>
      <c r="F205" s="385">
        <v>4</v>
      </c>
      <c r="G205" s="5">
        <v>12</v>
      </c>
      <c r="H205" s="5">
        <v>20</v>
      </c>
    </row>
    <row r="206" spans="1:8">
      <c r="A206" s="79">
        <v>43129</v>
      </c>
      <c r="B206" s="142" t="s">
        <v>4870</v>
      </c>
      <c r="C206" s="142" t="s">
        <v>48</v>
      </c>
      <c r="D206" s="168">
        <v>116325</v>
      </c>
      <c r="E206" s="4" t="s">
        <v>4330</v>
      </c>
      <c r="F206" s="385">
        <v>2</v>
      </c>
      <c r="G206" s="5">
        <v>8</v>
      </c>
      <c r="H206" s="5">
        <v>13.333333333333334</v>
      </c>
    </row>
    <row r="207" spans="1:8">
      <c r="A207" s="79">
        <v>43129</v>
      </c>
      <c r="B207" s="142" t="s">
        <v>4870</v>
      </c>
      <c r="C207" s="142" t="s">
        <v>48</v>
      </c>
      <c r="D207" s="168">
        <v>116009</v>
      </c>
      <c r="E207" s="4" t="s">
        <v>4331</v>
      </c>
      <c r="F207" s="385">
        <v>1</v>
      </c>
      <c r="G207" s="5">
        <v>120</v>
      </c>
      <c r="H207" s="5">
        <v>200</v>
      </c>
    </row>
    <row r="208" spans="1:8">
      <c r="A208" s="79">
        <v>43129</v>
      </c>
      <c r="B208" s="142" t="s">
        <v>4870</v>
      </c>
      <c r="C208" s="142" t="s">
        <v>48</v>
      </c>
      <c r="D208" s="168">
        <v>116327</v>
      </c>
      <c r="E208" s="4" t="s">
        <v>4332</v>
      </c>
      <c r="F208" s="385">
        <v>4</v>
      </c>
      <c r="G208" s="5">
        <v>5</v>
      </c>
      <c r="H208" s="5">
        <v>8.3333333333333339</v>
      </c>
    </row>
    <row r="209" spans="1:8">
      <c r="A209" s="79">
        <v>43129</v>
      </c>
      <c r="B209" s="142" t="s">
        <v>4870</v>
      </c>
      <c r="C209" s="142" t="s">
        <v>48</v>
      </c>
      <c r="D209" s="168" t="s">
        <v>4333</v>
      </c>
      <c r="E209" s="4" t="s">
        <v>4334</v>
      </c>
      <c r="F209" s="385">
        <v>4</v>
      </c>
      <c r="G209" s="5">
        <v>0.85</v>
      </c>
      <c r="H209" s="5">
        <v>1.4166666666666667</v>
      </c>
    </row>
    <row r="210" spans="1:8">
      <c r="A210" s="79">
        <v>43129</v>
      </c>
      <c r="B210" s="142" t="s">
        <v>4870</v>
      </c>
      <c r="C210" s="142" t="s">
        <v>48</v>
      </c>
      <c r="D210" s="168" t="s">
        <v>177</v>
      </c>
      <c r="E210" s="4" t="s">
        <v>4335</v>
      </c>
      <c r="F210" s="385">
        <v>2</v>
      </c>
      <c r="G210" s="5">
        <v>0.23</v>
      </c>
      <c r="H210" s="5">
        <v>0.38333333333333336</v>
      </c>
    </row>
    <row r="211" spans="1:8">
      <c r="A211" s="79">
        <v>43129</v>
      </c>
      <c r="B211" s="142" t="s">
        <v>4870</v>
      </c>
      <c r="C211" s="142" t="s">
        <v>48</v>
      </c>
      <c r="D211" s="168">
        <v>116010</v>
      </c>
      <c r="E211" s="4" t="s">
        <v>4336</v>
      </c>
      <c r="F211" s="385">
        <v>1</v>
      </c>
      <c r="G211" s="5">
        <v>40</v>
      </c>
      <c r="H211" s="5">
        <v>66.666666666666671</v>
      </c>
    </row>
    <row r="212" spans="1:8">
      <c r="A212" s="79">
        <v>43129</v>
      </c>
      <c r="B212" s="142" t="s">
        <v>4870</v>
      </c>
      <c r="C212" s="142" t="s">
        <v>48</v>
      </c>
      <c r="D212" s="168">
        <v>116328</v>
      </c>
      <c r="E212" s="4" t="s">
        <v>4337</v>
      </c>
      <c r="F212" s="385">
        <v>2</v>
      </c>
      <c r="G212" s="5">
        <v>4</v>
      </c>
      <c r="H212" s="5">
        <v>6.666666666666667</v>
      </c>
    </row>
    <row r="213" spans="1:8">
      <c r="A213" s="79">
        <v>43129</v>
      </c>
      <c r="B213" s="142" t="s">
        <v>4870</v>
      </c>
      <c r="C213" s="142" t="s">
        <v>48</v>
      </c>
      <c r="D213" s="168">
        <v>119213</v>
      </c>
      <c r="E213" s="4" t="s">
        <v>4338</v>
      </c>
      <c r="F213" s="385">
        <v>5</v>
      </c>
      <c r="G213" s="5">
        <v>1.82</v>
      </c>
      <c r="H213" s="5">
        <v>3.0333333333333337</v>
      </c>
    </row>
    <row r="214" spans="1:8">
      <c r="A214" s="79">
        <v>43129</v>
      </c>
      <c r="B214" s="142" t="s">
        <v>4870</v>
      </c>
      <c r="C214" s="142" t="s">
        <v>48</v>
      </c>
      <c r="D214" s="168">
        <v>118548</v>
      </c>
      <c r="E214" s="4" t="s">
        <v>4339</v>
      </c>
      <c r="F214" s="385">
        <v>1</v>
      </c>
      <c r="G214" s="5">
        <v>21.67</v>
      </c>
      <c r="H214" s="5">
        <v>36.116666666666674</v>
      </c>
    </row>
    <row r="215" spans="1:8">
      <c r="A215" s="79">
        <v>43129</v>
      </c>
      <c r="B215" s="142" t="s">
        <v>4870</v>
      </c>
      <c r="C215" s="142" t="s">
        <v>48</v>
      </c>
      <c r="D215" s="168">
        <v>118216</v>
      </c>
      <c r="E215" s="4" t="s">
        <v>4340</v>
      </c>
      <c r="F215" s="385">
        <v>1</v>
      </c>
      <c r="G215" s="5">
        <v>2.86</v>
      </c>
      <c r="H215" s="5">
        <v>4.7666666666666666</v>
      </c>
    </row>
    <row r="216" spans="1:8">
      <c r="A216" s="79">
        <v>43129</v>
      </c>
      <c r="B216" s="142" t="s">
        <v>4870</v>
      </c>
      <c r="C216" s="142" t="s">
        <v>48</v>
      </c>
      <c r="D216" s="168" t="s">
        <v>4871</v>
      </c>
      <c r="E216" s="4" t="s">
        <v>2748</v>
      </c>
      <c r="F216" s="385">
        <v>1</v>
      </c>
      <c r="G216" s="5">
        <v>773.27</v>
      </c>
      <c r="H216" s="5">
        <v>1288.7833333333333</v>
      </c>
    </row>
    <row r="217" spans="1:8">
      <c r="A217" s="79">
        <v>43129</v>
      </c>
      <c r="B217" s="142" t="s">
        <v>4870</v>
      </c>
      <c r="C217" s="142" t="s">
        <v>48</v>
      </c>
      <c r="D217" s="168" t="s">
        <v>170</v>
      </c>
      <c r="E217" s="4" t="s">
        <v>2749</v>
      </c>
      <c r="F217" s="385">
        <v>1</v>
      </c>
      <c r="G217" s="5">
        <v>18.2</v>
      </c>
      <c r="H217" s="5">
        <v>30.333333333333332</v>
      </c>
    </row>
    <row r="218" spans="1:8">
      <c r="A218" s="79">
        <v>43129</v>
      </c>
      <c r="B218" s="142" t="s">
        <v>4870</v>
      </c>
      <c r="C218" s="142" t="s">
        <v>48</v>
      </c>
      <c r="D218" s="168" t="s">
        <v>4872</v>
      </c>
      <c r="E218" s="4" t="s">
        <v>2758</v>
      </c>
      <c r="F218" s="385">
        <v>1</v>
      </c>
      <c r="G218" s="5">
        <v>1.54</v>
      </c>
      <c r="H218" s="5">
        <v>2.5666666666666669</v>
      </c>
    </row>
    <row r="219" spans="1:8">
      <c r="A219" s="79">
        <v>43129</v>
      </c>
      <c r="B219" s="142" t="s">
        <v>4870</v>
      </c>
      <c r="C219" s="142" t="s">
        <v>48</v>
      </c>
      <c r="D219" s="168" t="s">
        <v>4873</v>
      </c>
      <c r="E219" s="4" t="s">
        <v>4874</v>
      </c>
      <c r="F219" s="385">
        <v>1</v>
      </c>
      <c r="G219" s="5">
        <v>1.99</v>
      </c>
      <c r="H219" s="5">
        <v>3.3166666666666669</v>
      </c>
    </row>
    <row r="220" spans="1:8">
      <c r="A220" s="79">
        <v>43129</v>
      </c>
      <c r="B220" s="142" t="s">
        <v>4870</v>
      </c>
      <c r="C220" s="142" t="s">
        <v>48</v>
      </c>
      <c r="D220" s="168" t="s">
        <v>4875</v>
      </c>
      <c r="E220" s="4" t="s">
        <v>2754</v>
      </c>
      <c r="F220" s="385">
        <v>1</v>
      </c>
      <c r="G220" s="5">
        <v>27.27</v>
      </c>
      <c r="H220" s="5">
        <v>45.45</v>
      </c>
    </row>
    <row r="221" spans="1:8">
      <c r="A221" s="79">
        <v>43129</v>
      </c>
      <c r="B221" s="142" t="s">
        <v>4870</v>
      </c>
      <c r="C221" s="142" t="s">
        <v>48</v>
      </c>
      <c r="D221" s="168" t="s">
        <v>3250</v>
      </c>
      <c r="E221" s="4" t="s">
        <v>657</v>
      </c>
      <c r="F221" s="385">
        <v>1</v>
      </c>
      <c r="G221" s="5">
        <v>0.28000000000000003</v>
      </c>
      <c r="H221" s="5">
        <v>0.46666666666666673</v>
      </c>
    </row>
    <row r="222" spans="1:8">
      <c r="A222" s="79">
        <v>43129</v>
      </c>
      <c r="B222" s="142" t="s">
        <v>4870</v>
      </c>
      <c r="C222" s="142" t="s">
        <v>48</v>
      </c>
      <c r="D222" s="168" t="s">
        <v>4876</v>
      </c>
      <c r="E222" s="4" t="s">
        <v>2762</v>
      </c>
      <c r="F222" s="385">
        <v>1</v>
      </c>
      <c r="G222" s="5">
        <v>3.35</v>
      </c>
      <c r="H222" s="5">
        <v>5.5833333333333339</v>
      </c>
    </row>
    <row r="223" spans="1:8">
      <c r="A223" s="79">
        <v>43129</v>
      </c>
      <c r="B223" s="142" t="s">
        <v>4870</v>
      </c>
      <c r="C223" s="142" t="s">
        <v>48</v>
      </c>
      <c r="D223" s="168" t="s">
        <v>177</v>
      </c>
      <c r="E223" s="4" t="s">
        <v>4877</v>
      </c>
      <c r="F223" s="385">
        <v>1</v>
      </c>
      <c r="G223" s="5">
        <v>0.3</v>
      </c>
      <c r="H223" s="5">
        <v>0.5</v>
      </c>
    </row>
    <row r="224" spans="1:8">
      <c r="A224" s="79">
        <v>43129</v>
      </c>
      <c r="B224" s="142" t="s">
        <v>4870</v>
      </c>
      <c r="C224" s="142" t="s">
        <v>48</v>
      </c>
      <c r="D224" s="168" t="s">
        <v>3209</v>
      </c>
      <c r="E224" s="4" t="s">
        <v>4878</v>
      </c>
      <c r="F224" s="385">
        <v>8</v>
      </c>
      <c r="G224" s="5">
        <v>3.2</v>
      </c>
      <c r="H224" s="5">
        <v>5.3333333333333339</v>
      </c>
    </row>
    <row r="225" spans="1:9">
      <c r="A225" s="79">
        <v>43129</v>
      </c>
      <c r="B225" s="142" t="s">
        <v>4870</v>
      </c>
      <c r="C225" s="142" t="s">
        <v>48</v>
      </c>
      <c r="D225" s="168" t="s">
        <v>4879</v>
      </c>
      <c r="E225" s="4" t="s">
        <v>2760</v>
      </c>
      <c r="F225" s="385">
        <v>2</v>
      </c>
      <c r="G225" s="5">
        <v>137.53</v>
      </c>
      <c r="H225" s="5">
        <v>229.21666666666667</v>
      </c>
    </row>
    <row r="226" spans="1:9">
      <c r="A226" s="79">
        <v>43129</v>
      </c>
      <c r="B226" s="142" t="s">
        <v>4870</v>
      </c>
      <c r="C226" s="142" t="s">
        <v>48</v>
      </c>
      <c r="D226" s="168" t="s">
        <v>4880</v>
      </c>
      <c r="E226" s="4" t="s">
        <v>4881</v>
      </c>
      <c r="F226" s="385">
        <v>1</v>
      </c>
      <c r="G226" s="5">
        <v>340.78</v>
      </c>
      <c r="H226" s="5">
        <v>567.9666666666667</v>
      </c>
      <c r="I226" s="403" t="s">
        <v>323</v>
      </c>
    </row>
    <row r="227" spans="1:9">
      <c r="A227" s="79">
        <v>43129</v>
      </c>
      <c r="B227" s="142" t="s">
        <v>4870</v>
      </c>
      <c r="C227" s="142" t="s">
        <v>48</v>
      </c>
      <c r="D227" s="168" t="s">
        <v>147</v>
      </c>
      <c r="E227" s="4" t="s">
        <v>4882</v>
      </c>
      <c r="F227" s="385">
        <v>4</v>
      </c>
      <c r="G227" s="5">
        <v>3.92</v>
      </c>
      <c r="H227" s="5">
        <v>6.5333333333333332</v>
      </c>
    </row>
    <row r="228" spans="1:9">
      <c r="A228" s="79">
        <v>43129</v>
      </c>
      <c r="B228" s="142" t="s">
        <v>4870</v>
      </c>
      <c r="C228" s="142" t="s">
        <v>48</v>
      </c>
      <c r="D228" s="168" t="s">
        <v>4883</v>
      </c>
      <c r="E228" s="4" t="s">
        <v>4884</v>
      </c>
      <c r="F228" s="385">
        <v>1</v>
      </c>
      <c r="G228" s="5">
        <v>14.91</v>
      </c>
      <c r="H228" s="5">
        <v>24.85</v>
      </c>
    </row>
    <row r="229" spans="1:9">
      <c r="A229" s="79">
        <v>43129</v>
      </c>
      <c r="B229" s="142" t="s">
        <v>4870</v>
      </c>
      <c r="C229" s="142" t="s">
        <v>48</v>
      </c>
      <c r="D229" s="168" t="s">
        <v>4885</v>
      </c>
      <c r="E229" s="4" t="s">
        <v>4886</v>
      </c>
      <c r="F229" s="385">
        <v>6</v>
      </c>
      <c r="G229" s="5">
        <v>1.88</v>
      </c>
      <c r="H229" s="5">
        <v>3.1333333333333333</v>
      </c>
    </row>
    <row r="230" spans="1:9">
      <c r="A230" s="79">
        <v>43129</v>
      </c>
      <c r="B230" s="142" t="s">
        <v>4870</v>
      </c>
      <c r="C230" s="142" t="s">
        <v>48</v>
      </c>
      <c r="D230" s="168" t="s">
        <v>4887</v>
      </c>
      <c r="E230" s="4" t="s">
        <v>4888</v>
      </c>
      <c r="F230" s="385">
        <v>8</v>
      </c>
      <c r="G230" s="5">
        <v>6.52</v>
      </c>
      <c r="H230" s="5">
        <v>10.866666666666667</v>
      </c>
    </row>
    <row r="231" spans="1:9">
      <c r="A231" s="79">
        <v>43129</v>
      </c>
      <c r="B231" s="142" t="s">
        <v>4870</v>
      </c>
      <c r="C231" s="142" t="s">
        <v>48</v>
      </c>
      <c r="D231" s="168" t="s">
        <v>4889</v>
      </c>
      <c r="E231" s="4" t="s">
        <v>1777</v>
      </c>
      <c r="F231" s="385">
        <v>2</v>
      </c>
      <c r="G231" s="5">
        <v>32.270000000000003</v>
      </c>
      <c r="H231" s="5">
        <v>53.783333333333339</v>
      </c>
    </row>
    <row r="232" spans="1:9">
      <c r="A232" s="79">
        <v>43129</v>
      </c>
      <c r="B232" s="142" t="s">
        <v>4870</v>
      </c>
      <c r="C232" s="142" t="s">
        <v>48</v>
      </c>
      <c r="D232" s="168" t="s">
        <v>4890</v>
      </c>
      <c r="E232" s="4" t="s">
        <v>4891</v>
      </c>
      <c r="F232" s="385">
        <v>2</v>
      </c>
      <c r="G232" s="5">
        <v>733</v>
      </c>
      <c r="H232" s="5">
        <v>1221.6666666666667</v>
      </c>
    </row>
    <row r="233" spans="1:9">
      <c r="A233" s="79">
        <v>43129</v>
      </c>
      <c r="B233" s="142" t="s">
        <v>4870</v>
      </c>
      <c r="C233" s="142" t="s">
        <v>48</v>
      </c>
      <c r="D233" s="168" t="s">
        <v>4892</v>
      </c>
      <c r="E233" s="4" t="s">
        <v>4893</v>
      </c>
      <c r="F233" s="385">
        <v>2</v>
      </c>
      <c r="G233" s="5">
        <v>242.69</v>
      </c>
      <c r="H233" s="5">
        <v>404.48333333333335</v>
      </c>
    </row>
    <row r="234" spans="1:9">
      <c r="A234" s="79">
        <v>43129</v>
      </c>
      <c r="B234" s="142" t="s">
        <v>4870</v>
      </c>
      <c r="C234" s="142" t="s">
        <v>48</v>
      </c>
      <c r="D234" s="168" t="s">
        <v>4894</v>
      </c>
      <c r="E234" s="4" t="s">
        <v>4895</v>
      </c>
      <c r="F234" s="385">
        <v>1</v>
      </c>
      <c r="G234" s="5">
        <v>330</v>
      </c>
      <c r="H234" s="5">
        <v>550</v>
      </c>
    </row>
    <row r="235" spans="1:9">
      <c r="A235" s="79">
        <v>43129</v>
      </c>
      <c r="B235" s="142" t="s">
        <v>4870</v>
      </c>
      <c r="C235" s="142" t="s">
        <v>48</v>
      </c>
      <c r="D235" s="168" t="s">
        <v>4896</v>
      </c>
      <c r="E235" s="4" t="s">
        <v>4897</v>
      </c>
      <c r="F235" s="385">
        <v>8</v>
      </c>
      <c r="G235" s="5">
        <v>10.19</v>
      </c>
      <c r="H235" s="5">
        <v>16.983333333333334</v>
      </c>
    </row>
    <row r="236" spans="1:9">
      <c r="A236" s="79">
        <v>43129</v>
      </c>
      <c r="B236" s="142" t="s">
        <v>4870</v>
      </c>
      <c r="C236" s="142" t="s">
        <v>48</v>
      </c>
      <c r="D236" s="168" t="s">
        <v>4898</v>
      </c>
      <c r="E236" s="4" t="s">
        <v>4899</v>
      </c>
      <c r="F236" s="385">
        <v>1</v>
      </c>
      <c r="G236" s="5">
        <v>656.55</v>
      </c>
      <c r="H236" s="5">
        <v>1094.25</v>
      </c>
    </row>
    <row r="237" spans="1:9">
      <c r="A237" s="79">
        <v>43129</v>
      </c>
      <c r="B237" s="142" t="s">
        <v>4870</v>
      </c>
      <c r="C237" s="142" t="s">
        <v>48</v>
      </c>
      <c r="D237" s="168" t="s">
        <v>4892</v>
      </c>
      <c r="E237" s="4" t="s">
        <v>4893</v>
      </c>
      <c r="F237" s="385">
        <v>2</v>
      </c>
      <c r="G237" s="5">
        <v>242.69</v>
      </c>
      <c r="H237" s="5">
        <v>404.48333333333335</v>
      </c>
    </row>
    <row r="238" spans="1:9">
      <c r="A238" s="79">
        <v>43129</v>
      </c>
      <c r="B238" s="142" t="s">
        <v>4870</v>
      </c>
      <c r="C238" s="142" t="s">
        <v>48</v>
      </c>
      <c r="D238" s="168" t="s">
        <v>167</v>
      </c>
      <c r="E238" s="4" t="s">
        <v>4895</v>
      </c>
      <c r="F238" s="385">
        <v>1</v>
      </c>
      <c r="G238" s="5">
        <v>330</v>
      </c>
      <c r="H238" s="5">
        <v>550</v>
      </c>
    </row>
    <row r="239" spans="1:9">
      <c r="A239" s="79">
        <v>43129</v>
      </c>
      <c r="B239" s="142" t="s">
        <v>4870</v>
      </c>
      <c r="C239" s="142" t="s">
        <v>48</v>
      </c>
      <c r="D239" s="168" t="s">
        <v>4871</v>
      </c>
      <c r="E239" s="4" t="s">
        <v>4900</v>
      </c>
      <c r="F239" s="385">
        <v>1</v>
      </c>
      <c r="G239" s="5">
        <v>858</v>
      </c>
      <c r="H239" s="5">
        <v>1430</v>
      </c>
    </row>
    <row r="240" spans="1:9">
      <c r="A240" s="79">
        <v>43129</v>
      </c>
      <c r="B240" s="142" t="s">
        <v>4870</v>
      </c>
      <c r="C240" s="142" t="s">
        <v>48</v>
      </c>
      <c r="D240" s="168" t="s">
        <v>4901</v>
      </c>
      <c r="E240" s="4" t="s">
        <v>2749</v>
      </c>
      <c r="F240" s="385">
        <v>1</v>
      </c>
      <c r="G240" s="5">
        <v>18.2</v>
      </c>
      <c r="H240" s="5">
        <v>30.333333333333332</v>
      </c>
    </row>
    <row r="241" spans="1:9">
      <c r="A241" s="79">
        <v>43129</v>
      </c>
      <c r="B241" s="142" t="s">
        <v>4870</v>
      </c>
      <c r="C241" s="142" t="s">
        <v>48</v>
      </c>
      <c r="D241" s="168" t="s">
        <v>4896</v>
      </c>
      <c r="E241" s="4" t="s">
        <v>4897</v>
      </c>
      <c r="F241" s="385">
        <v>8</v>
      </c>
      <c r="G241" s="5">
        <v>10.19</v>
      </c>
      <c r="H241" s="5">
        <v>16.983333333333334</v>
      </c>
    </row>
    <row r="242" spans="1:9">
      <c r="A242" s="79">
        <v>43129</v>
      </c>
      <c r="B242" s="142" t="s">
        <v>4870</v>
      </c>
      <c r="C242" s="142" t="s">
        <v>48</v>
      </c>
      <c r="D242" s="168" t="s">
        <v>4872</v>
      </c>
      <c r="E242" s="4" t="s">
        <v>2758</v>
      </c>
      <c r="F242" s="385">
        <v>1</v>
      </c>
      <c r="G242" s="5">
        <v>1.54</v>
      </c>
      <c r="H242" s="5">
        <v>2.5666666666666669</v>
      </c>
    </row>
    <row r="243" spans="1:9">
      <c r="A243" s="79">
        <v>43129</v>
      </c>
      <c r="B243" s="142" t="s">
        <v>4870</v>
      </c>
      <c r="C243" s="142" t="s">
        <v>48</v>
      </c>
      <c r="D243" s="168" t="s">
        <v>4873</v>
      </c>
      <c r="E243" s="4" t="s">
        <v>4874</v>
      </c>
      <c r="F243" s="385">
        <v>1</v>
      </c>
      <c r="G243" s="5">
        <v>1.99</v>
      </c>
      <c r="H243" s="5">
        <v>3.3166666666666669</v>
      </c>
    </row>
    <row r="244" spans="1:9">
      <c r="A244" s="79">
        <v>43129</v>
      </c>
      <c r="B244" s="142" t="s">
        <v>4870</v>
      </c>
      <c r="C244" s="142" t="s">
        <v>48</v>
      </c>
      <c r="D244" s="168" t="s">
        <v>4875</v>
      </c>
      <c r="E244" s="4" t="s">
        <v>2754</v>
      </c>
      <c r="F244" s="385">
        <v>1</v>
      </c>
      <c r="G244" s="5">
        <v>27.27</v>
      </c>
      <c r="H244" s="5">
        <v>45.45</v>
      </c>
    </row>
    <row r="245" spans="1:9">
      <c r="A245" s="79">
        <v>43129</v>
      </c>
      <c r="B245" s="142" t="s">
        <v>4870</v>
      </c>
      <c r="C245" s="142" t="s">
        <v>48</v>
      </c>
      <c r="D245" s="168" t="s">
        <v>13</v>
      </c>
      <c r="E245" s="4" t="s">
        <v>657</v>
      </c>
      <c r="F245" s="385">
        <v>1</v>
      </c>
      <c r="G245" s="5">
        <v>0.28000000000000003</v>
      </c>
      <c r="H245" s="5">
        <v>0.46666666666666673</v>
      </c>
    </row>
    <row r="246" spans="1:9">
      <c r="A246" s="79">
        <v>43129</v>
      </c>
      <c r="B246" s="142" t="s">
        <v>4870</v>
      </c>
      <c r="C246" s="142" t="s">
        <v>48</v>
      </c>
      <c r="D246" s="168" t="s">
        <v>4876</v>
      </c>
      <c r="E246" s="4" t="s">
        <v>2762</v>
      </c>
      <c r="F246" s="385">
        <v>1</v>
      </c>
      <c r="G246" s="5">
        <v>3.35</v>
      </c>
      <c r="H246" s="5">
        <v>5.5833333333333339</v>
      </c>
    </row>
    <row r="247" spans="1:9">
      <c r="A247" s="79">
        <v>43129</v>
      </c>
      <c r="B247" s="142" t="s">
        <v>4870</v>
      </c>
      <c r="C247" s="142" t="s">
        <v>48</v>
      </c>
      <c r="D247" s="168" t="s">
        <v>177</v>
      </c>
      <c r="E247" s="4" t="s">
        <v>4877</v>
      </c>
      <c r="F247" s="385">
        <v>1</v>
      </c>
      <c r="G247" s="5">
        <v>0.3</v>
      </c>
      <c r="H247" s="5">
        <v>0.5</v>
      </c>
    </row>
    <row r="248" spans="1:9">
      <c r="A248" s="79">
        <v>43129</v>
      </c>
      <c r="B248" s="142" t="s">
        <v>4870</v>
      </c>
      <c r="C248" s="142" t="s">
        <v>48</v>
      </c>
      <c r="D248" s="168" t="s">
        <v>161</v>
      </c>
      <c r="E248" s="4" t="s">
        <v>3293</v>
      </c>
      <c r="F248" s="385">
        <v>2</v>
      </c>
      <c r="G248" s="5">
        <v>10.36</v>
      </c>
      <c r="H248" s="5">
        <v>17.266666666666666</v>
      </c>
    </row>
    <row r="249" spans="1:9">
      <c r="A249" s="79">
        <v>43129</v>
      </c>
      <c r="B249" s="142" t="s">
        <v>4870</v>
      </c>
      <c r="C249" s="142" t="s">
        <v>48</v>
      </c>
      <c r="D249" s="168" t="s">
        <v>4879</v>
      </c>
      <c r="E249" s="4" t="s">
        <v>2760</v>
      </c>
      <c r="F249" s="385">
        <v>2</v>
      </c>
      <c r="G249" s="5">
        <v>137.53</v>
      </c>
      <c r="H249" s="5">
        <v>229.21666666666667</v>
      </c>
    </row>
    <row r="250" spans="1:9">
      <c r="A250" s="79">
        <v>43129</v>
      </c>
      <c r="B250" s="142" t="s">
        <v>4870</v>
      </c>
      <c r="C250" s="142" t="s">
        <v>48</v>
      </c>
      <c r="D250" s="168" t="s">
        <v>4880</v>
      </c>
      <c r="E250" s="4" t="s">
        <v>4881</v>
      </c>
      <c r="F250" s="385">
        <v>1</v>
      </c>
      <c r="G250" s="5">
        <v>340.78</v>
      </c>
      <c r="H250" s="5">
        <v>567.9666666666667</v>
      </c>
      <c r="I250" s="403" t="s">
        <v>323</v>
      </c>
    </row>
    <row r="251" spans="1:9">
      <c r="A251" s="79">
        <v>43129</v>
      </c>
      <c r="B251" s="142" t="s">
        <v>4870</v>
      </c>
      <c r="C251" s="142" t="s">
        <v>48</v>
      </c>
      <c r="D251" s="168" t="s">
        <v>4902</v>
      </c>
      <c r="E251" s="4" t="s">
        <v>4903</v>
      </c>
      <c r="F251" s="385">
        <v>1</v>
      </c>
      <c r="G251" s="5">
        <v>22</v>
      </c>
      <c r="H251" s="5">
        <v>36.666666666666671</v>
      </c>
    </row>
    <row r="252" spans="1:9">
      <c r="A252" s="79">
        <v>43129</v>
      </c>
      <c r="B252" s="142" t="s">
        <v>4870</v>
      </c>
      <c r="C252" s="142" t="s">
        <v>48</v>
      </c>
      <c r="D252" s="168" t="s">
        <v>147</v>
      </c>
      <c r="E252" s="4" t="s">
        <v>4904</v>
      </c>
      <c r="F252" s="385">
        <v>4</v>
      </c>
      <c r="G252" s="5">
        <v>3.92</v>
      </c>
      <c r="H252" s="5">
        <v>6.5333333333333332</v>
      </c>
    </row>
    <row r="253" spans="1:9">
      <c r="A253" s="79">
        <v>43129</v>
      </c>
      <c r="B253" s="142" t="s">
        <v>4870</v>
      </c>
      <c r="C253" s="142" t="s">
        <v>48</v>
      </c>
      <c r="D253" s="168" t="s">
        <v>4883</v>
      </c>
      <c r="E253" s="4" t="s">
        <v>4884</v>
      </c>
      <c r="F253" s="385">
        <v>1</v>
      </c>
      <c r="G253" s="5">
        <v>14.91</v>
      </c>
      <c r="H253" s="5">
        <v>24.85</v>
      </c>
    </row>
    <row r="254" spans="1:9">
      <c r="A254" s="79">
        <v>43129</v>
      </c>
      <c r="B254" s="142" t="s">
        <v>4870</v>
      </c>
      <c r="C254" s="142" t="s">
        <v>48</v>
      </c>
      <c r="D254" s="168" t="s">
        <v>218</v>
      </c>
      <c r="E254" s="4" t="s">
        <v>4905</v>
      </c>
      <c r="F254" s="385">
        <v>6</v>
      </c>
      <c r="G254" s="5">
        <v>1.88</v>
      </c>
      <c r="H254" s="5">
        <v>3.1333333333333333</v>
      </c>
    </row>
    <row r="255" spans="1:9">
      <c r="A255" s="79">
        <v>43129</v>
      </c>
      <c r="B255" s="142" t="s">
        <v>4870</v>
      </c>
      <c r="C255" s="142" t="s">
        <v>48</v>
      </c>
      <c r="D255" s="168" t="s">
        <v>4906</v>
      </c>
      <c r="E255" s="4" t="s">
        <v>4907</v>
      </c>
      <c r="F255" s="385">
        <v>8</v>
      </c>
      <c r="G255" s="5">
        <v>6.52</v>
      </c>
      <c r="H255" s="5">
        <v>10.866666666666667</v>
      </c>
    </row>
    <row r="256" spans="1:9">
      <c r="A256" s="79">
        <v>43129</v>
      </c>
      <c r="B256" s="142" t="s">
        <v>4870</v>
      </c>
      <c r="C256" s="142" t="s">
        <v>48</v>
      </c>
      <c r="D256" s="168">
        <v>77378</v>
      </c>
      <c r="E256" s="4" t="s">
        <v>4908</v>
      </c>
      <c r="F256" s="385">
        <v>2</v>
      </c>
      <c r="G256" s="5">
        <v>18.5</v>
      </c>
      <c r="H256" s="5">
        <v>30.833333333333336</v>
      </c>
    </row>
    <row r="257" spans="1:8">
      <c r="A257" s="79">
        <v>43129</v>
      </c>
      <c r="B257" s="142" t="s">
        <v>4870</v>
      </c>
      <c r="C257" s="142" t="s">
        <v>48</v>
      </c>
      <c r="D257" s="168">
        <v>79661</v>
      </c>
      <c r="E257" s="4" t="s">
        <v>4909</v>
      </c>
      <c r="F257" s="385">
        <v>3</v>
      </c>
      <c r="G257" s="5">
        <v>0.62</v>
      </c>
      <c r="H257" s="5">
        <v>1.0333333333333334</v>
      </c>
    </row>
    <row r="258" spans="1:8">
      <c r="A258" s="79">
        <v>43157</v>
      </c>
      <c r="B258" s="142" t="s">
        <v>4927</v>
      </c>
      <c r="C258" s="142" t="s">
        <v>48</v>
      </c>
      <c r="D258" s="168" t="s">
        <v>625</v>
      </c>
      <c r="E258" s="4" t="s">
        <v>4928</v>
      </c>
      <c r="F258" s="385">
        <v>27</v>
      </c>
      <c r="G258" s="5">
        <v>94</v>
      </c>
      <c r="H258" s="5">
        <v>282</v>
      </c>
    </row>
    <row r="259" spans="1:8">
      <c r="A259" s="79">
        <v>43157</v>
      </c>
      <c r="B259" s="142" t="s">
        <v>4927</v>
      </c>
      <c r="C259" s="142" t="s">
        <v>48</v>
      </c>
      <c r="D259" s="168" t="s">
        <v>4929</v>
      </c>
      <c r="E259" s="4" t="s">
        <v>4930</v>
      </c>
      <c r="F259" s="385">
        <v>120</v>
      </c>
      <c r="G259" s="5">
        <v>5.3</v>
      </c>
      <c r="H259" s="5">
        <v>21.2</v>
      </c>
    </row>
    <row r="260" spans="1:8">
      <c r="A260" s="79">
        <v>43158</v>
      </c>
      <c r="B260" s="142" t="s">
        <v>4931</v>
      </c>
      <c r="C260" s="142" t="s">
        <v>48</v>
      </c>
      <c r="D260" s="168">
        <v>41889</v>
      </c>
      <c r="E260" s="4" t="s">
        <v>4217</v>
      </c>
      <c r="F260" s="385">
        <v>20</v>
      </c>
      <c r="G260" s="5">
        <v>108</v>
      </c>
      <c r="H260" s="5">
        <v>330</v>
      </c>
    </row>
    <row r="261" spans="1:8">
      <c r="A261" s="79">
        <v>43158</v>
      </c>
      <c r="B261" s="142" t="s">
        <v>4932</v>
      </c>
      <c r="C261" s="142" t="s">
        <v>48</v>
      </c>
      <c r="D261" s="168" t="s">
        <v>377</v>
      </c>
      <c r="E261" s="4" t="s">
        <v>4933</v>
      </c>
      <c r="F261" s="385">
        <v>60</v>
      </c>
      <c r="G261" s="5">
        <v>39.15</v>
      </c>
      <c r="H261" s="5">
        <v>136</v>
      </c>
    </row>
    <row r="262" spans="1:8">
      <c r="A262" s="79">
        <v>43158</v>
      </c>
      <c r="B262" s="142" t="s">
        <v>4934</v>
      </c>
      <c r="C262" s="142" t="s">
        <v>48</v>
      </c>
      <c r="D262" s="168">
        <v>29244</v>
      </c>
      <c r="E262" s="4" t="s">
        <v>4935</v>
      </c>
      <c r="F262" s="385">
        <v>12</v>
      </c>
      <c r="G262" s="5">
        <v>68.2</v>
      </c>
      <c r="H262" s="5">
        <v>186</v>
      </c>
    </row>
    <row r="263" spans="1:8">
      <c r="A263" s="79">
        <v>43158</v>
      </c>
      <c r="B263" s="142" t="s">
        <v>4934</v>
      </c>
      <c r="C263" s="142" t="s">
        <v>48</v>
      </c>
      <c r="D263" s="168">
        <v>74962</v>
      </c>
      <c r="E263" s="4" t="s">
        <v>4936</v>
      </c>
      <c r="F263" s="385">
        <v>24</v>
      </c>
      <c r="G263" s="5">
        <v>9.02</v>
      </c>
      <c r="H263" s="5">
        <v>32.799999999999997</v>
      </c>
    </row>
    <row r="264" spans="1:8">
      <c r="A264" s="79">
        <v>43158</v>
      </c>
      <c r="B264" s="142" t="s">
        <v>4934</v>
      </c>
      <c r="C264" s="142" t="s">
        <v>48</v>
      </c>
      <c r="D264" s="168">
        <v>68964</v>
      </c>
      <c r="E264" s="4" t="s">
        <v>4937</v>
      </c>
      <c r="F264" s="385">
        <v>24</v>
      </c>
      <c r="G264" s="5">
        <v>129.04</v>
      </c>
      <c r="H264" s="5">
        <v>310.54000000000002</v>
      </c>
    </row>
    <row r="265" spans="1:8">
      <c r="A265" s="79">
        <v>43186</v>
      </c>
      <c r="B265" s="142" t="s">
        <v>5008</v>
      </c>
      <c r="C265" s="142" t="s">
        <v>48</v>
      </c>
      <c r="D265" s="142" t="s">
        <v>273</v>
      </c>
      <c r="E265" s="4" t="s">
        <v>5009</v>
      </c>
      <c r="F265" s="92">
        <v>3</v>
      </c>
      <c r="G265" s="54">
        <v>2</v>
      </c>
      <c r="H265" s="54">
        <v>7</v>
      </c>
    </row>
    <row r="266" spans="1:8">
      <c r="A266" s="79">
        <v>43186</v>
      </c>
      <c r="B266" s="142" t="s">
        <v>5008</v>
      </c>
      <c r="C266" s="142" t="s">
        <v>48</v>
      </c>
      <c r="D266" s="142" t="s">
        <v>4167</v>
      </c>
      <c r="E266" s="4" t="s">
        <v>4168</v>
      </c>
      <c r="F266" s="92">
        <v>2</v>
      </c>
      <c r="G266" s="54">
        <v>107.33</v>
      </c>
      <c r="H266" s="54">
        <v>285</v>
      </c>
    </row>
    <row r="267" spans="1:8">
      <c r="A267" s="79">
        <v>43186</v>
      </c>
      <c r="B267" s="142" t="s">
        <v>5008</v>
      </c>
      <c r="C267" s="142" t="s">
        <v>48</v>
      </c>
      <c r="D267" s="142" t="s">
        <v>9</v>
      </c>
      <c r="E267" s="4" t="s">
        <v>1771</v>
      </c>
      <c r="F267" s="92">
        <v>1</v>
      </c>
      <c r="G267" s="54">
        <v>10.31</v>
      </c>
      <c r="H267" s="54">
        <v>30.93</v>
      </c>
    </row>
    <row r="268" spans="1:8">
      <c r="A268" s="79">
        <v>43186</v>
      </c>
      <c r="B268" s="142" t="s">
        <v>5008</v>
      </c>
      <c r="C268" s="142" t="s">
        <v>48</v>
      </c>
      <c r="D268" s="142" t="s">
        <v>3464</v>
      </c>
      <c r="E268" s="4" t="s">
        <v>3465</v>
      </c>
      <c r="F268" s="92">
        <v>36</v>
      </c>
      <c r="G268" s="54">
        <v>142</v>
      </c>
      <c r="H268" s="54">
        <v>284</v>
      </c>
    </row>
    <row r="269" spans="1:8">
      <c r="A269" s="79">
        <v>43186</v>
      </c>
      <c r="B269" s="142" t="s">
        <v>5008</v>
      </c>
      <c r="C269" s="142" t="s">
        <v>48</v>
      </c>
      <c r="D269" s="142">
        <v>45215</v>
      </c>
      <c r="E269" s="55" t="s">
        <v>5010</v>
      </c>
      <c r="F269" s="92">
        <v>16</v>
      </c>
      <c r="G269" s="54">
        <v>31.38</v>
      </c>
      <c r="H269" s="54">
        <v>94.14</v>
      </c>
    </row>
    <row r="270" spans="1:8">
      <c r="A270" s="79">
        <v>43186</v>
      </c>
      <c r="B270" s="142" t="s">
        <v>5008</v>
      </c>
      <c r="C270" s="142" t="s">
        <v>48</v>
      </c>
      <c r="D270" s="142" t="s">
        <v>5011</v>
      </c>
      <c r="E270" s="4" t="s">
        <v>5012</v>
      </c>
      <c r="F270" s="92">
        <v>1</v>
      </c>
      <c r="G270" s="54">
        <v>3106.86</v>
      </c>
      <c r="H270" s="54">
        <v>4779.78</v>
      </c>
    </row>
    <row r="271" spans="1:8">
      <c r="A271" s="79">
        <v>43186</v>
      </c>
      <c r="B271" s="142" t="s">
        <v>5008</v>
      </c>
      <c r="C271" s="142" t="s">
        <v>48</v>
      </c>
      <c r="D271" s="142">
        <v>50553</v>
      </c>
      <c r="E271" s="4" t="s">
        <v>5013</v>
      </c>
      <c r="F271" s="92">
        <v>4</v>
      </c>
      <c r="G271" s="54">
        <v>75</v>
      </c>
      <c r="H271" s="54">
        <v>225</v>
      </c>
    </row>
    <row r="272" spans="1:8">
      <c r="A272" s="79">
        <v>43186</v>
      </c>
      <c r="B272" s="142" t="s">
        <v>5008</v>
      </c>
      <c r="C272" s="142" t="s">
        <v>48</v>
      </c>
      <c r="D272" s="142" t="s">
        <v>5014</v>
      </c>
      <c r="E272" s="55" t="s">
        <v>5015</v>
      </c>
      <c r="F272" s="92">
        <v>16</v>
      </c>
      <c r="G272" s="54">
        <v>4.92</v>
      </c>
      <c r="H272" s="54">
        <v>19.68</v>
      </c>
    </row>
    <row r="273" spans="1:8">
      <c r="A273" s="79">
        <v>43186</v>
      </c>
      <c r="B273" s="142" t="s">
        <v>5008</v>
      </c>
      <c r="C273" s="142" t="s">
        <v>48</v>
      </c>
      <c r="D273" s="142">
        <v>147559</v>
      </c>
      <c r="E273" s="4" t="s">
        <v>5016</v>
      </c>
      <c r="F273" s="92">
        <v>2</v>
      </c>
      <c r="G273" s="54">
        <v>30.65</v>
      </c>
      <c r="H273" s="54">
        <v>91.95</v>
      </c>
    </row>
    <row r="274" spans="1:8">
      <c r="A274" s="79">
        <v>43186</v>
      </c>
      <c r="B274" s="142" t="s">
        <v>5008</v>
      </c>
      <c r="C274" s="142" t="s">
        <v>48</v>
      </c>
      <c r="D274" s="142" t="s">
        <v>5017</v>
      </c>
      <c r="E274" s="4" t="s">
        <v>5018</v>
      </c>
      <c r="F274" s="92">
        <v>1</v>
      </c>
      <c r="G274" s="54">
        <v>3825</v>
      </c>
      <c r="H274" s="54">
        <v>5884.62</v>
      </c>
    </row>
    <row r="275" spans="1:8">
      <c r="A275" s="79">
        <v>43187</v>
      </c>
      <c r="B275" s="142" t="s">
        <v>5008</v>
      </c>
      <c r="C275" s="142" t="s">
        <v>48</v>
      </c>
      <c r="D275" s="142" t="s">
        <v>5019</v>
      </c>
      <c r="E275" s="4" t="s">
        <v>5020</v>
      </c>
      <c r="F275" s="92">
        <v>1</v>
      </c>
      <c r="G275" s="54">
        <v>1375</v>
      </c>
      <c r="H275" s="54">
        <v>2750</v>
      </c>
    </row>
    <row r="276" spans="1:8">
      <c r="A276" s="79">
        <v>43178</v>
      </c>
      <c r="B276" s="142" t="s">
        <v>5081</v>
      </c>
      <c r="C276" s="142" t="s">
        <v>48</v>
      </c>
      <c r="D276" s="142" t="s">
        <v>5082</v>
      </c>
      <c r="E276" s="4" t="s">
        <v>5083</v>
      </c>
      <c r="F276" s="92">
        <v>6</v>
      </c>
      <c r="G276" s="54">
        <v>530.96</v>
      </c>
      <c r="H276" s="54">
        <v>1061.92</v>
      </c>
    </row>
    <row r="277" spans="1:8">
      <c r="A277" s="79">
        <v>43178</v>
      </c>
      <c r="B277" s="142" t="s">
        <v>5081</v>
      </c>
      <c r="C277" s="142" t="s">
        <v>48</v>
      </c>
      <c r="D277" s="142" t="s">
        <v>377</v>
      </c>
      <c r="E277" s="4" t="s">
        <v>5084</v>
      </c>
      <c r="F277" s="92">
        <v>15</v>
      </c>
      <c r="G277" s="54">
        <v>38.549999999999997</v>
      </c>
      <c r="H277" s="54">
        <v>136</v>
      </c>
    </row>
    <row r="278" spans="1:8">
      <c r="A278" s="79">
        <v>43185</v>
      </c>
      <c r="B278" s="142" t="s">
        <v>5086</v>
      </c>
      <c r="C278" s="142" t="s">
        <v>48</v>
      </c>
      <c r="D278" s="142">
        <v>50553</v>
      </c>
      <c r="E278" s="4" t="s">
        <v>5085</v>
      </c>
      <c r="F278" s="92">
        <v>2</v>
      </c>
      <c r="G278" s="54">
        <v>75</v>
      </c>
      <c r="H278" s="54">
        <v>115.38</v>
      </c>
    </row>
    <row r="279" spans="1:8">
      <c r="A279" s="79">
        <v>43185</v>
      </c>
      <c r="B279" s="142" t="s">
        <v>5087</v>
      </c>
      <c r="C279" s="142" t="s">
        <v>48</v>
      </c>
      <c r="D279" s="142">
        <v>157959</v>
      </c>
      <c r="E279" s="4" t="s">
        <v>2870</v>
      </c>
      <c r="F279" s="92">
        <v>20</v>
      </c>
      <c r="G279" s="54">
        <v>408</v>
      </c>
      <c r="H279" s="54">
        <v>816</v>
      </c>
    </row>
    <row r="280" spans="1:8">
      <c r="A280" s="79">
        <v>43242</v>
      </c>
      <c r="B280" s="351" t="s">
        <v>5215</v>
      </c>
      <c r="C280" s="351" t="s">
        <v>48</v>
      </c>
      <c r="D280" s="390" t="s">
        <v>5212</v>
      </c>
      <c r="E280" s="351" t="s">
        <v>5216</v>
      </c>
      <c r="F280" s="392">
        <v>2</v>
      </c>
      <c r="G280" s="54">
        <v>99</v>
      </c>
      <c r="H280" s="54">
        <v>297</v>
      </c>
    </row>
    <row r="281" spans="1:8">
      <c r="A281" s="79">
        <v>43242</v>
      </c>
      <c r="B281" s="351" t="s">
        <v>5215</v>
      </c>
      <c r="C281" s="351" t="s">
        <v>48</v>
      </c>
      <c r="D281" s="390" t="s">
        <v>178</v>
      </c>
      <c r="E281" s="351" t="s">
        <v>5217</v>
      </c>
      <c r="F281" s="392">
        <v>24</v>
      </c>
      <c r="G281" s="54">
        <v>6</v>
      </c>
      <c r="H281" s="54">
        <v>24</v>
      </c>
    </row>
    <row r="282" spans="1:8">
      <c r="A282" s="79">
        <v>43242</v>
      </c>
      <c r="B282" s="351" t="s">
        <v>5215</v>
      </c>
      <c r="C282" s="351" t="s">
        <v>48</v>
      </c>
      <c r="D282" s="390">
        <v>157959</v>
      </c>
      <c r="E282" s="351" t="s">
        <v>5218</v>
      </c>
      <c r="F282" s="392">
        <v>12</v>
      </c>
      <c r="G282" s="54">
        <v>408</v>
      </c>
      <c r="H282" s="54">
        <v>816</v>
      </c>
    </row>
    <row r="283" spans="1:8">
      <c r="A283" s="79">
        <v>43242</v>
      </c>
      <c r="B283" s="351" t="s">
        <v>5215</v>
      </c>
      <c r="C283" s="351" t="s">
        <v>48</v>
      </c>
      <c r="D283" s="390" t="s">
        <v>3440</v>
      </c>
      <c r="E283" s="351" t="s">
        <v>5219</v>
      </c>
      <c r="F283" s="392">
        <v>2</v>
      </c>
      <c r="G283" s="54">
        <v>10.43</v>
      </c>
      <c r="H283" s="54">
        <v>31.29</v>
      </c>
    </row>
    <row r="284" spans="1:8">
      <c r="A284" s="79">
        <v>43242</v>
      </c>
      <c r="B284" s="351" t="s">
        <v>5215</v>
      </c>
      <c r="C284" s="351" t="s">
        <v>48</v>
      </c>
      <c r="D284" s="390">
        <v>11941</v>
      </c>
      <c r="E284" s="351" t="s">
        <v>5220</v>
      </c>
      <c r="F284" s="392">
        <v>8</v>
      </c>
      <c r="G284" s="54">
        <v>33.69</v>
      </c>
      <c r="H284" s="54">
        <v>101.07</v>
      </c>
    </row>
    <row r="285" spans="1:8">
      <c r="A285" s="79">
        <v>43242</v>
      </c>
      <c r="B285" s="351" t="s">
        <v>5215</v>
      </c>
      <c r="C285" s="351" t="s">
        <v>48</v>
      </c>
      <c r="D285" s="390" t="s">
        <v>211</v>
      </c>
      <c r="E285" s="351" t="s">
        <v>1426</v>
      </c>
      <c r="F285" s="392">
        <v>2</v>
      </c>
      <c r="G285" s="54">
        <v>48.82</v>
      </c>
      <c r="H285" s="54">
        <v>146.46</v>
      </c>
    </row>
    <row r="286" spans="1:8">
      <c r="A286" s="79">
        <v>43242</v>
      </c>
      <c r="B286" s="351" t="s">
        <v>5215</v>
      </c>
      <c r="C286" s="351" t="s">
        <v>48</v>
      </c>
      <c r="D286" s="390" t="s">
        <v>5213</v>
      </c>
      <c r="E286" s="351" t="s">
        <v>5221</v>
      </c>
      <c r="F286" s="392">
        <v>8</v>
      </c>
      <c r="G286" s="54">
        <v>19.09</v>
      </c>
      <c r="H286" s="54">
        <v>57.27</v>
      </c>
    </row>
    <row r="287" spans="1:8">
      <c r="A287" s="79">
        <v>43242</v>
      </c>
      <c r="B287" s="351" t="s">
        <v>5215</v>
      </c>
      <c r="C287" s="351" t="s">
        <v>48</v>
      </c>
      <c r="D287" s="390">
        <v>155910</v>
      </c>
      <c r="E287" s="351" t="s">
        <v>5222</v>
      </c>
      <c r="F287" s="392">
        <v>4</v>
      </c>
      <c r="G287" s="54">
        <v>57.6</v>
      </c>
      <c r="H287" s="54">
        <v>172.8</v>
      </c>
    </row>
    <row r="288" spans="1:8">
      <c r="A288" s="79">
        <v>43242</v>
      </c>
      <c r="B288" s="351" t="s">
        <v>5215</v>
      </c>
      <c r="C288" s="351" t="s">
        <v>48</v>
      </c>
      <c r="D288" s="390" t="s">
        <v>3413</v>
      </c>
      <c r="E288" s="351" t="s">
        <v>5223</v>
      </c>
      <c r="F288" s="392">
        <v>2</v>
      </c>
      <c r="G288" s="54">
        <v>20.12</v>
      </c>
      <c r="H288" s="54">
        <v>60.36</v>
      </c>
    </row>
    <row r="289" spans="1:8">
      <c r="A289" s="79">
        <v>43242</v>
      </c>
      <c r="B289" s="351" t="s">
        <v>5215</v>
      </c>
      <c r="C289" s="351" t="s">
        <v>48</v>
      </c>
      <c r="D289" s="390" t="s">
        <v>5214</v>
      </c>
      <c r="E289" s="351" t="s">
        <v>5224</v>
      </c>
      <c r="F289" s="392">
        <v>8</v>
      </c>
      <c r="G289" s="54">
        <v>10.76</v>
      </c>
      <c r="H289" s="54">
        <v>32.28</v>
      </c>
    </row>
    <row r="290" spans="1:8">
      <c r="A290" s="79">
        <v>43243</v>
      </c>
      <c r="B290" s="351" t="s">
        <v>5251</v>
      </c>
      <c r="C290" s="351" t="s">
        <v>48</v>
      </c>
      <c r="D290" s="390">
        <v>146624</v>
      </c>
      <c r="E290" s="351" t="s">
        <v>5252</v>
      </c>
      <c r="F290" s="392">
        <v>2</v>
      </c>
      <c r="G290" s="54">
        <v>5.43</v>
      </c>
      <c r="H290" s="54">
        <v>21.72</v>
      </c>
    </row>
    <row r="291" spans="1:8">
      <c r="A291" s="79">
        <v>43249</v>
      </c>
      <c r="B291" s="351" t="s">
        <v>5263</v>
      </c>
      <c r="C291" s="351" t="s">
        <v>48</v>
      </c>
      <c r="D291" s="390" t="s">
        <v>3521</v>
      </c>
      <c r="E291" s="351" t="s">
        <v>5260</v>
      </c>
      <c r="F291" s="392">
        <v>7</v>
      </c>
      <c r="G291" s="54">
        <f>164*1.05</f>
        <v>172.20000000000002</v>
      </c>
      <c r="H291" s="54">
        <v>344.39983744268579</v>
      </c>
    </row>
    <row r="292" spans="1:8">
      <c r="A292" s="79">
        <v>43249</v>
      </c>
      <c r="B292" s="351" t="s">
        <v>5263</v>
      </c>
      <c r="C292" s="351" t="s">
        <v>48</v>
      </c>
      <c r="D292" s="390">
        <v>70861</v>
      </c>
      <c r="E292" s="351" t="s">
        <v>5261</v>
      </c>
      <c r="F292" s="392">
        <v>28</v>
      </c>
      <c r="G292" s="54">
        <v>15</v>
      </c>
      <c r="H292" s="54">
        <v>44.999994851530182</v>
      </c>
    </row>
    <row r="293" spans="1:8">
      <c r="A293" s="79">
        <v>43249</v>
      </c>
      <c r="B293" s="351" t="s">
        <v>5263</v>
      </c>
      <c r="C293" s="351" t="s">
        <v>48</v>
      </c>
      <c r="D293" s="390" t="s">
        <v>214</v>
      </c>
      <c r="E293" s="351" t="s">
        <v>1204</v>
      </c>
      <c r="F293" s="392">
        <v>7</v>
      </c>
      <c r="G293" s="54">
        <v>339</v>
      </c>
      <c r="H293" s="54">
        <v>700.00000108907818</v>
      </c>
    </row>
    <row r="294" spans="1:8">
      <c r="A294" s="79">
        <v>43249</v>
      </c>
      <c r="B294" s="351" t="s">
        <v>5263</v>
      </c>
      <c r="C294" s="351" t="s">
        <v>48</v>
      </c>
      <c r="D294" s="390">
        <v>72106</v>
      </c>
      <c r="E294" s="351" t="s">
        <v>5262</v>
      </c>
      <c r="F294" s="392">
        <v>14</v>
      </c>
      <c r="G294" s="54">
        <f>19*1.05</f>
        <v>19.95</v>
      </c>
      <c r="H294" s="54">
        <v>59.849993152535156</v>
      </c>
    </row>
    <row r="295" spans="1:8">
      <c r="A295" s="79">
        <v>43250</v>
      </c>
      <c r="B295" s="351" t="s">
        <v>5284</v>
      </c>
      <c r="C295" s="351" t="s">
        <v>48</v>
      </c>
      <c r="D295" s="390" t="s">
        <v>5285</v>
      </c>
      <c r="E295" s="351" t="s">
        <v>5286</v>
      </c>
      <c r="F295" s="392">
        <v>2</v>
      </c>
      <c r="G295" s="54">
        <v>378</v>
      </c>
      <c r="H295" s="54">
        <v>756</v>
      </c>
    </row>
    <row r="296" spans="1:8" ht="15" customHeight="1">
      <c r="A296" s="79">
        <v>43250</v>
      </c>
      <c r="B296" s="390">
        <v>1732602</v>
      </c>
      <c r="C296" s="351" t="s">
        <v>337</v>
      </c>
      <c r="D296" s="390" t="s">
        <v>5287</v>
      </c>
      <c r="E296" s="405" t="s">
        <v>5290</v>
      </c>
      <c r="F296" s="392">
        <v>1</v>
      </c>
      <c r="G296" s="54">
        <v>41855.35</v>
      </c>
      <c r="H296" s="54">
        <v>65016.83</v>
      </c>
    </row>
    <row r="297" spans="1:8" ht="15" customHeight="1">
      <c r="A297" s="79">
        <v>43250</v>
      </c>
      <c r="B297" s="390">
        <v>1732602</v>
      </c>
      <c r="C297" s="351" t="s">
        <v>337</v>
      </c>
      <c r="D297" s="390" t="s">
        <v>5288</v>
      </c>
      <c r="E297" s="405" t="s">
        <v>5291</v>
      </c>
      <c r="F297" s="392">
        <v>1</v>
      </c>
      <c r="G297" s="54">
        <v>55514.879999999997</v>
      </c>
      <c r="H297" s="54">
        <v>86353.17</v>
      </c>
    </row>
    <row r="298" spans="1:8" ht="15" customHeight="1">
      <c r="A298" s="79">
        <v>43250</v>
      </c>
      <c r="B298" s="390">
        <v>1732602</v>
      </c>
      <c r="C298" s="351" t="s">
        <v>337</v>
      </c>
      <c r="D298" s="390" t="s">
        <v>5289</v>
      </c>
      <c r="E298" s="405" t="s">
        <v>5292</v>
      </c>
      <c r="F298" s="392">
        <v>1</v>
      </c>
      <c r="G298" s="54">
        <v>13238</v>
      </c>
      <c r="H298" s="54">
        <v>20366.150000000001</v>
      </c>
    </row>
    <row r="299" spans="1:8">
      <c r="A299" s="79">
        <v>43263</v>
      </c>
      <c r="B299" s="351" t="s">
        <v>5263</v>
      </c>
      <c r="C299" s="351" t="s">
        <v>48</v>
      </c>
      <c r="D299" s="390">
        <v>143503</v>
      </c>
      <c r="E299" s="405" t="s">
        <v>5318</v>
      </c>
      <c r="F299" s="392">
        <v>2</v>
      </c>
      <c r="G299" s="54">
        <v>160</v>
      </c>
      <c r="H299" s="54">
        <v>320</v>
      </c>
    </row>
    <row r="300" spans="1:8">
      <c r="A300" s="79">
        <v>43263</v>
      </c>
      <c r="B300" s="351" t="s">
        <v>5263</v>
      </c>
      <c r="C300" s="351" t="s">
        <v>48</v>
      </c>
      <c r="D300" s="390">
        <v>51236</v>
      </c>
      <c r="E300" s="405" t="s">
        <v>5319</v>
      </c>
      <c r="F300" s="392">
        <v>2</v>
      </c>
      <c r="G300" s="54">
        <v>396</v>
      </c>
      <c r="H300" s="54">
        <v>792</v>
      </c>
    </row>
    <row r="301" spans="1:8" ht="38.25">
      <c r="A301" s="79">
        <v>43263</v>
      </c>
      <c r="B301" s="351" t="s">
        <v>5263</v>
      </c>
      <c r="C301" s="351" t="s">
        <v>48</v>
      </c>
      <c r="D301" s="390">
        <v>70857</v>
      </c>
      <c r="E301" s="405" t="s">
        <v>5320</v>
      </c>
      <c r="F301" s="392">
        <v>8</v>
      </c>
      <c r="G301" s="54">
        <v>17.95</v>
      </c>
      <c r="H301" s="54">
        <v>53.85</v>
      </c>
    </row>
    <row r="302" spans="1:8" ht="25.5">
      <c r="A302" s="79">
        <v>43263</v>
      </c>
      <c r="B302" s="351" t="s">
        <v>5263</v>
      </c>
      <c r="C302" s="351" t="s">
        <v>48</v>
      </c>
      <c r="D302" s="390">
        <v>72100</v>
      </c>
      <c r="E302" s="405" t="s">
        <v>5321</v>
      </c>
      <c r="F302" s="392">
        <v>4</v>
      </c>
      <c r="G302" s="54">
        <v>79</v>
      </c>
      <c r="H302" s="54">
        <v>237</v>
      </c>
    </row>
    <row r="303" spans="1:8">
      <c r="A303" s="79">
        <v>43293</v>
      </c>
      <c r="B303" s="351" t="s">
        <v>5441</v>
      </c>
      <c r="C303" s="351" t="s">
        <v>48</v>
      </c>
      <c r="D303" s="390">
        <v>62716</v>
      </c>
      <c r="E303" s="351" t="s">
        <v>5442</v>
      </c>
      <c r="F303" s="392">
        <v>8</v>
      </c>
      <c r="G303" s="54">
        <v>197</v>
      </c>
      <c r="H303" s="54">
        <v>454</v>
      </c>
    </row>
    <row r="304" spans="1:8">
      <c r="A304" s="79">
        <v>43357</v>
      </c>
      <c r="B304" s="351" t="s">
        <v>5653</v>
      </c>
      <c r="C304" s="351" t="s">
        <v>48</v>
      </c>
      <c r="D304" s="390">
        <v>950149</v>
      </c>
      <c r="E304" s="351" t="s">
        <v>5654</v>
      </c>
      <c r="F304" s="392">
        <v>2</v>
      </c>
      <c r="G304" s="54">
        <v>20.58</v>
      </c>
      <c r="H304" s="54">
        <v>61.74</v>
      </c>
    </row>
    <row r="305" spans="1:8">
      <c r="A305" s="79">
        <v>43363</v>
      </c>
      <c r="B305" s="351" t="s">
        <v>5675</v>
      </c>
      <c r="C305" s="351" t="s">
        <v>48</v>
      </c>
      <c r="D305" s="390" t="s">
        <v>5676</v>
      </c>
      <c r="E305" s="351" t="s">
        <v>5677</v>
      </c>
      <c r="F305" s="392">
        <v>2</v>
      </c>
      <c r="G305" s="54">
        <v>614.25</v>
      </c>
      <c r="H305" s="54">
        <v>1228.5</v>
      </c>
    </row>
    <row r="306" spans="1:8">
      <c r="A306" s="79">
        <v>43364</v>
      </c>
      <c r="B306" s="351" t="s">
        <v>5697</v>
      </c>
      <c r="C306" s="351" t="s">
        <v>337</v>
      </c>
      <c r="D306" s="390" t="s">
        <v>5698</v>
      </c>
      <c r="E306" s="351" t="s">
        <v>5752</v>
      </c>
      <c r="F306" s="392">
        <v>1</v>
      </c>
      <c r="G306" s="54">
        <v>20839.16</v>
      </c>
      <c r="H306" s="54">
        <v>32060.246153846154</v>
      </c>
    </row>
    <row r="307" spans="1:8">
      <c r="A307" s="79">
        <v>43364</v>
      </c>
      <c r="B307" s="351" t="s">
        <v>5697</v>
      </c>
      <c r="C307" s="351" t="s">
        <v>337</v>
      </c>
      <c r="D307" s="390" t="s">
        <v>5699</v>
      </c>
      <c r="E307" s="351" t="s">
        <v>5700</v>
      </c>
      <c r="F307" s="392">
        <v>2</v>
      </c>
      <c r="G307" s="54">
        <v>3866.6</v>
      </c>
      <c r="H307" s="54">
        <v>5948.6153846153838</v>
      </c>
    </row>
    <row r="308" spans="1:8">
      <c r="A308" s="79">
        <v>43364</v>
      </c>
      <c r="B308" s="351" t="s">
        <v>5697</v>
      </c>
      <c r="C308" s="351" t="s">
        <v>337</v>
      </c>
      <c r="D308" s="390" t="s">
        <v>5701</v>
      </c>
      <c r="E308" s="351" t="s">
        <v>5702</v>
      </c>
      <c r="F308" s="392">
        <v>2</v>
      </c>
      <c r="G308" s="54">
        <v>9280.7140357017852</v>
      </c>
      <c r="H308" s="54">
        <v>15467.856726169643</v>
      </c>
    </row>
    <row r="309" spans="1:8">
      <c r="A309" s="79">
        <v>43364</v>
      </c>
      <c r="B309" s="351" t="s">
        <v>5697</v>
      </c>
      <c r="C309" s="351" t="s">
        <v>337</v>
      </c>
      <c r="D309" s="390" t="s">
        <v>5703</v>
      </c>
      <c r="E309" s="351" t="s">
        <v>5704</v>
      </c>
      <c r="F309" s="392">
        <v>2</v>
      </c>
      <c r="G309" s="54">
        <v>9785.614280714035</v>
      </c>
      <c r="H309" s="54">
        <v>13979.448972448623</v>
      </c>
    </row>
    <row r="310" spans="1:8">
      <c r="A310" s="79">
        <v>43364</v>
      </c>
      <c r="B310" s="351" t="s">
        <v>5697</v>
      </c>
      <c r="C310" s="351" t="s">
        <v>337</v>
      </c>
      <c r="D310" s="390" t="s">
        <v>5705</v>
      </c>
      <c r="E310" s="351" t="s">
        <v>5706</v>
      </c>
      <c r="F310" s="392">
        <v>2</v>
      </c>
      <c r="G310" s="54">
        <v>25506.650332516623</v>
      </c>
      <c r="H310" s="54">
        <v>36438.071903595177</v>
      </c>
    </row>
    <row r="311" spans="1:8">
      <c r="A311" s="79">
        <v>43364</v>
      </c>
      <c r="B311" s="351" t="s">
        <v>5697</v>
      </c>
      <c r="C311" s="351" t="s">
        <v>337</v>
      </c>
      <c r="D311" s="390" t="s">
        <v>5707</v>
      </c>
      <c r="E311" s="351" t="s">
        <v>5753</v>
      </c>
      <c r="F311" s="392">
        <v>1</v>
      </c>
      <c r="G311" s="54">
        <v>0</v>
      </c>
      <c r="H311" s="54">
        <v>0</v>
      </c>
    </row>
    <row r="312" spans="1:8">
      <c r="A312" s="79">
        <v>43364</v>
      </c>
      <c r="B312" s="351" t="s">
        <v>5697</v>
      </c>
      <c r="C312" s="351" t="s">
        <v>337</v>
      </c>
      <c r="D312" s="390" t="s">
        <v>5708</v>
      </c>
      <c r="E312" s="351" t="s">
        <v>5709</v>
      </c>
      <c r="F312" s="392">
        <v>2</v>
      </c>
      <c r="G312" s="54">
        <v>13761.220000000001</v>
      </c>
      <c r="H312" s="54">
        <v>21171.107692307694</v>
      </c>
    </row>
    <row r="313" spans="1:8">
      <c r="A313" s="79">
        <v>43364</v>
      </c>
      <c r="B313" s="351" t="s">
        <v>5697</v>
      </c>
      <c r="C313" s="351" t="s">
        <v>337</v>
      </c>
      <c r="D313" s="390" t="s">
        <v>5710</v>
      </c>
      <c r="E313" s="351" t="s">
        <v>5711</v>
      </c>
      <c r="F313" s="392">
        <v>2</v>
      </c>
      <c r="G313" s="54">
        <v>3762</v>
      </c>
      <c r="H313" s="54">
        <v>5787.6923076923076</v>
      </c>
    </row>
    <row r="314" spans="1:8">
      <c r="A314" s="79">
        <v>43364</v>
      </c>
      <c r="B314" s="351" t="s">
        <v>5697</v>
      </c>
      <c r="C314" s="351" t="s">
        <v>337</v>
      </c>
      <c r="D314" s="390" t="s">
        <v>5712</v>
      </c>
      <c r="E314" s="351" t="s">
        <v>5713</v>
      </c>
      <c r="F314" s="392">
        <v>1</v>
      </c>
      <c r="G314" s="54">
        <v>24193.492000000002</v>
      </c>
      <c r="H314" s="54">
        <v>37206.6014848497</v>
      </c>
    </row>
    <row r="315" spans="1:8">
      <c r="A315" s="79">
        <v>43364</v>
      </c>
      <c r="B315" s="351" t="s">
        <v>5697</v>
      </c>
      <c r="C315" s="351" t="s">
        <v>337</v>
      </c>
      <c r="D315" s="390" t="s">
        <v>5714</v>
      </c>
      <c r="E315" s="351" t="s">
        <v>5715</v>
      </c>
      <c r="F315" s="392">
        <v>2</v>
      </c>
      <c r="G315" s="54">
        <v>11915.220000000001</v>
      </c>
      <c r="H315" s="54">
        <v>18331.107692307694</v>
      </c>
    </row>
    <row r="316" spans="1:8">
      <c r="A316" s="79">
        <v>43364</v>
      </c>
      <c r="B316" s="351" t="s">
        <v>5697</v>
      </c>
      <c r="C316" s="351" t="s">
        <v>337</v>
      </c>
      <c r="D316" s="390" t="s">
        <v>5716</v>
      </c>
      <c r="E316" s="351" t="s">
        <v>5717</v>
      </c>
      <c r="F316" s="392">
        <v>2</v>
      </c>
      <c r="G316" s="54">
        <v>6316</v>
      </c>
      <c r="H316" s="54">
        <v>9716.9230769230762</v>
      </c>
    </row>
    <row r="317" spans="1:8">
      <c r="A317" s="79">
        <v>43364</v>
      </c>
      <c r="B317" s="351" t="s">
        <v>5697</v>
      </c>
      <c r="C317" s="351" t="s">
        <v>337</v>
      </c>
      <c r="D317" s="390" t="s">
        <v>5718</v>
      </c>
      <c r="E317" s="351" t="s">
        <v>5719</v>
      </c>
      <c r="F317" s="392">
        <v>2</v>
      </c>
      <c r="G317" s="54">
        <v>7635.6</v>
      </c>
      <c r="H317" s="54">
        <v>11747.076923076924</v>
      </c>
    </row>
    <row r="318" spans="1:8">
      <c r="A318" s="79">
        <v>43364</v>
      </c>
      <c r="B318" s="351" t="s">
        <v>5697</v>
      </c>
      <c r="C318" s="351" t="s">
        <v>337</v>
      </c>
      <c r="D318" s="390" t="s">
        <v>5720</v>
      </c>
      <c r="E318" s="351" t="s">
        <v>5721</v>
      </c>
      <c r="F318" s="392">
        <v>2</v>
      </c>
      <c r="G318" s="54">
        <v>4300.75</v>
      </c>
      <c r="H318" s="54">
        <v>6616.538461538461</v>
      </c>
    </row>
    <row r="319" spans="1:8">
      <c r="A319" s="79">
        <v>43364</v>
      </c>
      <c r="B319" s="351" t="s">
        <v>5697</v>
      </c>
      <c r="C319" s="351" t="s">
        <v>337</v>
      </c>
      <c r="D319" s="390" t="s">
        <v>5722</v>
      </c>
      <c r="E319" s="351" t="s">
        <v>5754</v>
      </c>
      <c r="F319" s="392">
        <v>2</v>
      </c>
      <c r="G319" s="54">
        <v>27569.58</v>
      </c>
      <c r="H319" s="54">
        <v>52154.430001730412</v>
      </c>
    </row>
    <row r="320" spans="1:8">
      <c r="A320" s="79">
        <v>43364</v>
      </c>
      <c r="B320" s="351" t="s">
        <v>5697</v>
      </c>
      <c r="C320" s="351" t="s">
        <v>337</v>
      </c>
      <c r="D320" s="390" t="s">
        <v>5723</v>
      </c>
      <c r="E320" s="351" t="s">
        <v>5724</v>
      </c>
      <c r="F320" s="392">
        <v>1</v>
      </c>
      <c r="G320" s="54">
        <v>1300</v>
      </c>
      <c r="H320" s="54">
        <v>2000</v>
      </c>
    </row>
    <row r="321" spans="1:8">
      <c r="A321" s="79">
        <v>43364</v>
      </c>
      <c r="B321" s="351" t="s">
        <v>5697</v>
      </c>
      <c r="C321" s="351" t="s">
        <v>337</v>
      </c>
      <c r="D321" s="390" t="s">
        <v>5725</v>
      </c>
      <c r="E321" s="351" t="s">
        <v>5726</v>
      </c>
      <c r="F321" s="392">
        <v>1</v>
      </c>
      <c r="G321" s="54">
        <v>1300</v>
      </c>
      <c r="H321" s="54">
        <v>2000</v>
      </c>
    </row>
    <row r="322" spans="1:8">
      <c r="A322" s="79">
        <v>43364</v>
      </c>
      <c r="B322" s="351" t="s">
        <v>5697</v>
      </c>
      <c r="C322" s="351" t="s">
        <v>337</v>
      </c>
      <c r="D322" s="390" t="s">
        <v>5727</v>
      </c>
      <c r="E322" s="351" t="s">
        <v>5728</v>
      </c>
      <c r="F322" s="392">
        <v>1</v>
      </c>
      <c r="G322" s="54">
        <v>0</v>
      </c>
      <c r="H322" s="54">
        <v>0</v>
      </c>
    </row>
    <row r="323" spans="1:8">
      <c r="A323" s="79">
        <v>43364</v>
      </c>
      <c r="B323" s="351" t="s">
        <v>5697</v>
      </c>
      <c r="C323" s="351" t="s">
        <v>337</v>
      </c>
      <c r="D323" s="390" t="s">
        <v>5729</v>
      </c>
      <c r="E323" s="351" t="s">
        <v>5730</v>
      </c>
      <c r="F323" s="392">
        <v>1</v>
      </c>
      <c r="G323" s="54">
        <v>3500</v>
      </c>
      <c r="H323" s="54">
        <v>5384.6153846153848</v>
      </c>
    </row>
    <row r="324" spans="1:8">
      <c r="A324" s="79">
        <v>43364</v>
      </c>
      <c r="B324" s="351" t="s">
        <v>5697</v>
      </c>
      <c r="C324" s="351" t="s">
        <v>337</v>
      </c>
      <c r="D324" s="390" t="s">
        <v>5731</v>
      </c>
      <c r="E324" s="351" t="s">
        <v>5732</v>
      </c>
      <c r="F324" s="392">
        <v>1</v>
      </c>
      <c r="G324" s="54">
        <v>883</v>
      </c>
      <c r="H324" s="54">
        <v>1358.4615384615383</v>
      </c>
    </row>
    <row r="325" spans="1:8">
      <c r="A325" s="79">
        <v>43364</v>
      </c>
      <c r="B325" s="351" t="s">
        <v>5697</v>
      </c>
      <c r="C325" s="351" t="s">
        <v>337</v>
      </c>
      <c r="D325" s="390" t="s">
        <v>5733</v>
      </c>
      <c r="E325" s="351" t="s">
        <v>5734</v>
      </c>
      <c r="F325" s="392">
        <v>1</v>
      </c>
      <c r="G325" s="54">
        <v>1850</v>
      </c>
      <c r="H325" s="54">
        <v>2846.1538461538462</v>
      </c>
    </row>
    <row r="326" spans="1:8">
      <c r="A326" s="79">
        <v>43364</v>
      </c>
      <c r="B326" s="351" t="s">
        <v>5697</v>
      </c>
      <c r="C326" s="351" t="s">
        <v>337</v>
      </c>
      <c r="D326" s="390" t="s">
        <v>5735</v>
      </c>
      <c r="E326" s="351" t="s">
        <v>5736</v>
      </c>
      <c r="F326" s="392">
        <v>5</v>
      </c>
      <c r="G326" s="54">
        <v>21358</v>
      </c>
      <c r="H326" s="54">
        <v>32858.461538461539</v>
      </c>
    </row>
    <row r="327" spans="1:8">
      <c r="A327" s="79">
        <v>43364</v>
      </c>
      <c r="B327" s="351" t="s">
        <v>5697</v>
      </c>
      <c r="C327" s="351" t="s">
        <v>337</v>
      </c>
      <c r="D327" s="390" t="s">
        <v>5737</v>
      </c>
      <c r="E327" s="351" t="s">
        <v>5738</v>
      </c>
      <c r="F327" s="392">
        <v>1</v>
      </c>
      <c r="G327" s="54">
        <v>18825</v>
      </c>
      <c r="H327" s="54">
        <v>28961.538461538461</v>
      </c>
    </row>
    <row r="328" spans="1:8">
      <c r="A328" s="79">
        <v>43364</v>
      </c>
      <c r="B328" s="351" t="s">
        <v>5697</v>
      </c>
      <c r="C328" s="351" t="s">
        <v>337</v>
      </c>
      <c r="D328" s="390">
        <v>143499</v>
      </c>
      <c r="E328" s="351" t="s">
        <v>5739</v>
      </c>
      <c r="F328" s="392">
        <v>8</v>
      </c>
      <c r="G328" s="54">
        <v>9.953951500077725</v>
      </c>
      <c r="H328" s="54">
        <v>15.31</v>
      </c>
    </row>
    <row r="329" spans="1:8">
      <c r="A329" s="79">
        <v>43364</v>
      </c>
      <c r="B329" s="351" t="s">
        <v>5697</v>
      </c>
      <c r="C329" s="351" t="s">
        <v>337</v>
      </c>
      <c r="D329" s="390" t="s">
        <v>5740</v>
      </c>
      <c r="E329" s="351" t="s">
        <v>5741</v>
      </c>
      <c r="F329" s="392">
        <v>1</v>
      </c>
      <c r="G329" s="54">
        <v>31825</v>
      </c>
      <c r="H329" s="54">
        <v>48961.538461538461</v>
      </c>
    </row>
    <row r="330" spans="1:8">
      <c r="A330" s="79">
        <v>43364</v>
      </c>
      <c r="B330" s="351" t="s">
        <v>5697</v>
      </c>
      <c r="C330" s="351" t="s">
        <v>337</v>
      </c>
      <c r="D330" s="390" t="s">
        <v>5509</v>
      </c>
      <c r="E330" s="351" t="s">
        <v>5742</v>
      </c>
      <c r="F330" s="392">
        <v>2</v>
      </c>
      <c r="G330" s="54">
        <v>724</v>
      </c>
      <c r="H330" s="54">
        <v>1113.8461538461538</v>
      </c>
    </row>
    <row r="331" spans="1:8">
      <c r="A331" s="79">
        <v>43364</v>
      </c>
      <c r="B331" s="351" t="s">
        <v>5697</v>
      </c>
      <c r="C331" s="351" t="s">
        <v>337</v>
      </c>
      <c r="D331" s="390" t="s">
        <v>3594</v>
      </c>
      <c r="E331" s="351" t="s">
        <v>3596</v>
      </c>
      <c r="F331" s="392">
        <v>2</v>
      </c>
      <c r="G331" s="54">
        <v>22.579355277475518</v>
      </c>
      <c r="H331" s="54">
        <v>45.158710554951035</v>
      </c>
    </row>
    <row r="332" spans="1:8">
      <c r="A332" s="79">
        <v>43364</v>
      </c>
      <c r="B332" s="351" t="s">
        <v>5697</v>
      </c>
      <c r="C332" s="351" t="s">
        <v>337</v>
      </c>
      <c r="D332" s="390" t="s">
        <v>5743</v>
      </c>
      <c r="E332" s="351" t="s">
        <v>5744</v>
      </c>
      <c r="F332" s="392">
        <v>2</v>
      </c>
      <c r="G332" s="54">
        <v>32.822873076325195</v>
      </c>
      <c r="H332" s="54">
        <v>65.645746152650389</v>
      </c>
    </row>
    <row r="333" spans="1:8">
      <c r="A333" s="79">
        <v>43364</v>
      </c>
      <c r="B333" s="351" t="s">
        <v>5697</v>
      </c>
      <c r="C333" s="351" t="s">
        <v>337</v>
      </c>
      <c r="D333" s="390" t="s">
        <v>5745</v>
      </c>
      <c r="E333" s="351" t="s">
        <v>5746</v>
      </c>
      <c r="F333" s="392">
        <v>6</v>
      </c>
      <c r="G333" s="54">
        <v>408</v>
      </c>
      <c r="H333" s="54">
        <v>627.69230769230762</v>
      </c>
    </row>
    <row r="334" spans="1:8">
      <c r="A334" s="79">
        <v>43364</v>
      </c>
      <c r="B334" s="351" t="s">
        <v>5697</v>
      </c>
      <c r="C334" s="351" t="s">
        <v>337</v>
      </c>
      <c r="D334" s="390" t="s">
        <v>5747</v>
      </c>
      <c r="E334" s="351" t="s">
        <v>5748</v>
      </c>
      <c r="F334" s="392">
        <v>1</v>
      </c>
      <c r="G334" s="54">
        <v>5120</v>
      </c>
      <c r="H334" s="54">
        <v>7876.9230769230762</v>
      </c>
    </row>
    <row r="335" spans="1:8">
      <c r="A335" s="79">
        <v>43364</v>
      </c>
      <c r="B335" s="351" t="s">
        <v>5697</v>
      </c>
      <c r="C335" s="351" t="s">
        <v>337</v>
      </c>
      <c r="D335" s="390" t="s">
        <v>5749</v>
      </c>
      <c r="E335" s="351" t="s">
        <v>5750</v>
      </c>
      <c r="F335" s="392">
        <v>8</v>
      </c>
      <c r="G335" s="54">
        <v>1115.55</v>
      </c>
      <c r="H335" s="54">
        <v>2231.1000001321913</v>
      </c>
    </row>
    <row r="336" spans="1:8">
      <c r="A336" s="79">
        <v>43364</v>
      </c>
      <c r="B336" s="351" t="s">
        <v>5697</v>
      </c>
      <c r="C336" s="351" t="s">
        <v>337</v>
      </c>
      <c r="D336" s="390">
        <v>32017</v>
      </c>
      <c r="E336" s="351" t="s">
        <v>4994</v>
      </c>
      <c r="F336" s="392">
        <v>8</v>
      </c>
      <c r="G336" s="54">
        <v>120</v>
      </c>
      <c r="H336" s="54">
        <v>240</v>
      </c>
    </row>
    <row r="337" spans="1:9">
      <c r="A337" s="79">
        <v>43364</v>
      </c>
      <c r="B337" s="351" t="s">
        <v>5697</v>
      </c>
      <c r="C337" s="351" t="s">
        <v>337</v>
      </c>
      <c r="D337" s="390">
        <v>144605</v>
      </c>
      <c r="E337" s="351" t="s">
        <v>5751</v>
      </c>
      <c r="F337" s="392">
        <v>8</v>
      </c>
      <c r="G337" s="54">
        <v>3199</v>
      </c>
      <c r="H337" s="54">
        <v>5331.666666666667</v>
      </c>
    </row>
    <row r="338" spans="1:9">
      <c r="A338" s="79">
        <v>43364</v>
      </c>
      <c r="B338" s="351" t="s">
        <v>5697</v>
      </c>
      <c r="C338" s="351" t="s">
        <v>337</v>
      </c>
      <c r="D338" s="390" t="s">
        <v>2868</v>
      </c>
      <c r="E338" s="351" t="s">
        <v>2869</v>
      </c>
      <c r="F338" s="392">
        <v>2</v>
      </c>
      <c r="G338" s="54">
        <v>2121</v>
      </c>
      <c r="H338" s="54">
        <v>4242</v>
      </c>
    </row>
    <row r="339" spans="1:9">
      <c r="A339" s="79">
        <v>43364</v>
      </c>
      <c r="B339" s="351" t="s">
        <v>5697</v>
      </c>
      <c r="C339" s="351" t="s">
        <v>337</v>
      </c>
      <c r="D339" s="390">
        <v>66723</v>
      </c>
      <c r="E339" s="351" t="s">
        <v>5678</v>
      </c>
      <c r="F339" s="392">
        <v>2</v>
      </c>
      <c r="G339" s="54">
        <v>1276.8</v>
      </c>
      <c r="H339" s="54">
        <v>2553.6</v>
      </c>
    </row>
    <row r="340" spans="1:9">
      <c r="A340" s="79">
        <v>43367</v>
      </c>
      <c r="B340" s="425">
        <v>1927266</v>
      </c>
      <c r="C340" s="351" t="s">
        <v>337</v>
      </c>
      <c r="D340" s="390" t="s">
        <v>5765</v>
      </c>
      <c r="E340" s="351" t="s">
        <v>5766</v>
      </c>
      <c r="F340" s="392">
        <v>1</v>
      </c>
      <c r="G340" s="54">
        <v>2788.25</v>
      </c>
      <c r="H340" s="54">
        <v>4647.08</v>
      </c>
    </row>
    <row r="341" spans="1:9">
      <c r="A341" s="79">
        <v>43368</v>
      </c>
      <c r="B341" s="351"/>
      <c r="C341" s="351" t="s">
        <v>48</v>
      </c>
      <c r="D341" s="390" t="s">
        <v>5767</v>
      </c>
      <c r="E341" s="351" t="s">
        <v>5768</v>
      </c>
      <c r="F341" s="392">
        <v>8</v>
      </c>
      <c r="G341" s="54"/>
      <c r="H341" s="54"/>
    </row>
    <row r="342" spans="1:9">
      <c r="A342" s="79">
        <v>43375</v>
      </c>
      <c r="B342" s="425">
        <v>302199</v>
      </c>
      <c r="C342" s="351" t="s">
        <v>48</v>
      </c>
      <c r="D342" s="390">
        <v>70194</v>
      </c>
      <c r="E342" s="351" t="s">
        <v>5801</v>
      </c>
      <c r="F342" s="392">
        <v>16</v>
      </c>
      <c r="G342" s="54">
        <v>9.8175000000000008</v>
      </c>
      <c r="H342" s="54">
        <v>39.279710287747903</v>
      </c>
    </row>
    <row r="343" spans="1:9">
      <c r="A343" s="79">
        <v>43375</v>
      </c>
      <c r="B343" s="425">
        <v>302199</v>
      </c>
      <c r="C343" s="351" t="s">
        <v>48</v>
      </c>
      <c r="D343" s="390" t="s">
        <v>5802</v>
      </c>
      <c r="E343" s="351" t="s">
        <v>5803</v>
      </c>
      <c r="F343" s="392">
        <v>4</v>
      </c>
      <c r="G343" s="54">
        <v>241.5</v>
      </c>
      <c r="H343" s="54">
        <v>483</v>
      </c>
    </row>
    <row r="344" spans="1:9">
      <c r="A344" s="79">
        <v>43375</v>
      </c>
      <c r="B344" s="425">
        <v>302199</v>
      </c>
      <c r="C344" s="351" t="s">
        <v>48</v>
      </c>
      <c r="D344" s="390" t="s">
        <v>5804</v>
      </c>
      <c r="E344" s="351" t="s">
        <v>5805</v>
      </c>
      <c r="F344" s="392">
        <v>5</v>
      </c>
      <c r="G344" s="54">
        <v>14.752500000000001</v>
      </c>
      <c r="H344" s="54">
        <v>44.249994899591677</v>
      </c>
    </row>
    <row r="345" spans="1:9">
      <c r="A345" s="79">
        <v>43375</v>
      </c>
      <c r="B345" s="425">
        <v>302199</v>
      </c>
      <c r="C345" s="351" t="s">
        <v>48</v>
      </c>
      <c r="D345" s="390" t="s">
        <v>5806</v>
      </c>
      <c r="E345" s="351" t="s">
        <v>5807</v>
      </c>
      <c r="F345" s="392">
        <v>6</v>
      </c>
      <c r="G345" s="54">
        <v>8.3160000000000007</v>
      </c>
      <c r="H345" s="54">
        <v>33.279750864586141</v>
      </c>
    </row>
    <row r="346" spans="1:9">
      <c r="A346" s="79">
        <v>43375</v>
      </c>
      <c r="B346" s="425">
        <v>302199</v>
      </c>
      <c r="C346" s="351" t="s">
        <v>48</v>
      </c>
      <c r="D346" s="390">
        <v>70206</v>
      </c>
      <c r="E346" s="351" t="s">
        <v>5808</v>
      </c>
      <c r="F346" s="392">
        <v>16</v>
      </c>
      <c r="G346" s="54">
        <v>3.1070000000000002</v>
      </c>
      <c r="H346" s="54">
        <v>12.439903869189363</v>
      </c>
    </row>
    <row r="347" spans="1:9">
      <c r="A347" s="79">
        <v>43384</v>
      </c>
      <c r="B347" s="390">
        <v>1933702</v>
      </c>
      <c r="C347" s="351" t="s">
        <v>337</v>
      </c>
      <c r="D347" s="390" t="s">
        <v>5884</v>
      </c>
      <c r="E347" s="351" t="s">
        <v>5887</v>
      </c>
      <c r="F347" s="392">
        <v>1</v>
      </c>
      <c r="G347" s="54">
        <v>7062.92</v>
      </c>
      <c r="H347" s="54">
        <v>11771.54</v>
      </c>
      <c r="I347" s="429" t="s">
        <v>5888</v>
      </c>
    </row>
    <row r="348" spans="1:9">
      <c r="A348" s="79">
        <v>43384</v>
      </c>
      <c r="B348" s="390">
        <v>1933702</v>
      </c>
      <c r="C348" s="351" t="s">
        <v>337</v>
      </c>
      <c r="D348" s="390" t="s">
        <v>5885</v>
      </c>
      <c r="E348" s="351" t="s">
        <v>5886</v>
      </c>
      <c r="F348" s="392">
        <v>1</v>
      </c>
      <c r="G348" s="54">
        <v>10596.6</v>
      </c>
      <c r="H348" s="54">
        <v>17661</v>
      </c>
    </row>
    <row r="349" spans="1:9">
      <c r="A349" s="79">
        <v>43385</v>
      </c>
      <c r="B349" s="390">
        <v>302200</v>
      </c>
      <c r="C349" s="351" t="s">
        <v>48</v>
      </c>
      <c r="D349" s="390" t="s">
        <v>5767</v>
      </c>
      <c r="E349" s="351" t="s">
        <v>5768</v>
      </c>
      <c r="F349" s="392">
        <v>8</v>
      </c>
      <c r="G349" s="54">
        <v>21.97</v>
      </c>
      <c r="H349" s="54">
        <v>65.91</v>
      </c>
    </row>
    <row r="350" spans="1:9">
      <c r="A350" s="79">
        <v>43385</v>
      </c>
      <c r="B350" s="390" t="s">
        <v>5891</v>
      </c>
      <c r="C350" s="351" t="s">
        <v>48</v>
      </c>
      <c r="D350" s="390" t="s">
        <v>67</v>
      </c>
      <c r="E350" s="351" t="s">
        <v>4227</v>
      </c>
      <c r="F350" s="392">
        <v>4</v>
      </c>
      <c r="G350" s="54">
        <v>36.75</v>
      </c>
      <c r="H350" s="54">
        <v>105.00000616473835</v>
      </c>
    </row>
    <row r="351" spans="1:9">
      <c r="A351" s="79">
        <v>43385</v>
      </c>
      <c r="B351" s="390" t="s">
        <v>5891</v>
      </c>
      <c r="C351" s="351" t="s">
        <v>48</v>
      </c>
      <c r="D351" s="390" t="s">
        <v>4228</v>
      </c>
      <c r="E351" s="351" t="s">
        <v>4229</v>
      </c>
      <c r="F351" s="392">
        <v>1</v>
      </c>
      <c r="G351" s="54">
        <v>1.9530000000000001</v>
      </c>
      <c r="H351" s="54">
        <v>3.2550000000000003</v>
      </c>
    </row>
    <row r="352" spans="1:9">
      <c r="A352" s="79">
        <v>43385</v>
      </c>
      <c r="B352" s="390" t="s">
        <v>5891</v>
      </c>
      <c r="C352" s="351" t="s">
        <v>48</v>
      </c>
      <c r="D352" s="390" t="s">
        <v>3677</v>
      </c>
      <c r="E352" s="351" t="s">
        <v>4230</v>
      </c>
      <c r="F352" s="392">
        <v>1</v>
      </c>
      <c r="G352" s="54">
        <v>356.93700000000001</v>
      </c>
      <c r="H352" s="54">
        <v>549.13384615384621</v>
      </c>
    </row>
    <row r="353" spans="1:9">
      <c r="A353" s="79">
        <v>43385</v>
      </c>
      <c r="B353" s="390" t="s">
        <v>5891</v>
      </c>
      <c r="C353" s="351" t="s">
        <v>48</v>
      </c>
      <c r="D353" s="390" t="s">
        <v>4231</v>
      </c>
      <c r="E353" s="351" t="s">
        <v>4232</v>
      </c>
      <c r="F353" s="392">
        <v>1</v>
      </c>
      <c r="G353" s="54">
        <v>55.586999999999996</v>
      </c>
      <c r="H353" s="54">
        <v>85.518461538461523</v>
      </c>
    </row>
    <row r="354" spans="1:9">
      <c r="A354" s="79">
        <v>43385</v>
      </c>
      <c r="B354" s="390" t="s">
        <v>5891</v>
      </c>
      <c r="C354" s="351" t="s">
        <v>48</v>
      </c>
      <c r="D354" s="390" t="s">
        <v>4233</v>
      </c>
      <c r="E354" s="351" t="s">
        <v>4234</v>
      </c>
      <c r="F354" s="392">
        <v>4</v>
      </c>
      <c r="G354" s="54">
        <v>5.6174999999999997</v>
      </c>
      <c r="H354" s="54">
        <v>9.3625000000000007</v>
      </c>
    </row>
    <row r="355" spans="1:9">
      <c r="A355" s="79">
        <v>43385</v>
      </c>
      <c r="B355" s="390" t="s">
        <v>5891</v>
      </c>
      <c r="C355" s="351" t="s">
        <v>48</v>
      </c>
      <c r="D355" s="390">
        <v>78042304</v>
      </c>
      <c r="E355" s="351" t="s">
        <v>5892</v>
      </c>
      <c r="F355" s="392">
        <v>3</v>
      </c>
      <c r="G355" s="54">
        <v>263.0985</v>
      </c>
      <c r="H355" s="54">
        <v>404.76692307692309</v>
      </c>
    </row>
    <row r="356" spans="1:9">
      <c r="A356" s="79">
        <v>43385</v>
      </c>
      <c r="B356" s="390" t="s">
        <v>5891</v>
      </c>
      <c r="C356" s="351" t="s">
        <v>48</v>
      </c>
      <c r="D356" s="390" t="s">
        <v>4236</v>
      </c>
      <c r="E356" s="351" t="s">
        <v>4237</v>
      </c>
      <c r="F356" s="392">
        <v>2</v>
      </c>
      <c r="G356" s="54">
        <v>5.25</v>
      </c>
      <c r="H356" s="54">
        <v>8.0769230769230766</v>
      </c>
    </row>
    <row r="357" spans="1:9">
      <c r="A357" s="79">
        <v>43385</v>
      </c>
      <c r="B357" s="390" t="s">
        <v>5891</v>
      </c>
      <c r="C357" s="351" t="s">
        <v>48</v>
      </c>
      <c r="D357" s="390">
        <v>74172</v>
      </c>
      <c r="E357" s="351" t="s">
        <v>4238</v>
      </c>
      <c r="F357" s="392">
        <v>3</v>
      </c>
      <c r="G357" s="54">
        <v>21</v>
      </c>
      <c r="H357" s="54">
        <v>35</v>
      </c>
    </row>
    <row r="358" spans="1:9">
      <c r="A358" s="79">
        <v>43385</v>
      </c>
      <c r="B358" s="390" t="s">
        <v>5891</v>
      </c>
      <c r="C358" s="351" t="s">
        <v>48</v>
      </c>
      <c r="D358" s="390" t="s">
        <v>4239</v>
      </c>
      <c r="E358" s="351" t="s">
        <v>5893</v>
      </c>
      <c r="F358" s="392">
        <v>2</v>
      </c>
      <c r="G358" s="54">
        <v>99.75</v>
      </c>
      <c r="H358" s="54">
        <v>166.25</v>
      </c>
      <c r="I358" s="294" t="s">
        <v>7360</v>
      </c>
    </row>
    <row r="359" spans="1:9">
      <c r="A359" s="79">
        <v>43385</v>
      </c>
      <c r="B359" s="390" t="s">
        <v>5891</v>
      </c>
      <c r="C359" s="351" t="s">
        <v>48</v>
      </c>
      <c r="D359" s="390" t="s">
        <v>4241</v>
      </c>
      <c r="E359" s="351" t="s">
        <v>4242</v>
      </c>
      <c r="F359" s="392">
        <v>8</v>
      </c>
      <c r="G359" s="54">
        <v>6.2790000000000008</v>
      </c>
      <c r="H359" s="54">
        <v>25.11963936863344</v>
      </c>
    </row>
    <row r="360" spans="1:9">
      <c r="A360" s="79">
        <v>43385</v>
      </c>
      <c r="B360" s="390" t="s">
        <v>5891</v>
      </c>
      <c r="C360" s="351" t="s">
        <v>48</v>
      </c>
      <c r="D360" s="390" t="s">
        <v>4243</v>
      </c>
      <c r="E360" s="351" t="s">
        <v>4244</v>
      </c>
      <c r="F360" s="392">
        <v>8</v>
      </c>
      <c r="G360" s="54">
        <v>11.529</v>
      </c>
      <c r="H360" s="54">
        <v>19.215</v>
      </c>
    </row>
    <row r="361" spans="1:9">
      <c r="A361" s="79">
        <v>43385</v>
      </c>
      <c r="B361" s="390" t="s">
        <v>5891</v>
      </c>
      <c r="C361" s="351" t="s">
        <v>48</v>
      </c>
      <c r="D361" s="390" t="s">
        <v>4243</v>
      </c>
      <c r="E361" s="351" t="s">
        <v>4244</v>
      </c>
      <c r="F361" s="392">
        <v>8</v>
      </c>
      <c r="G361" s="54">
        <v>11.529</v>
      </c>
      <c r="H361" s="54">
        <v>19.215</v>
      </c>
    </row>
    <row r="362" spans="1:9">
      <c r="A362" s="79">
        <v>43385</v>
      </c>
      <c r="B362" s="390" t="s">
        <v>5891</v>
      </c>
      <c r="C362" s="351" t="s">
        <v>48</v>
      </c>
      <c r="D362" s="390" t="s">
        <v>4245</v>
      </c>
      <c r="E362" s="351" t="s">
        <v>4246</v>
      </c>
      <c r="F362" s="392">
        <v>10</v>
      </c>
      <c r="G362" s="54">
        <v>5.1135000000000002</v>
      </c>
      <c r="H362" s="54">
        <v>7.8669230769230767</v>
      </c>
    </row>
    <row r="363" spans="1:9">
      <c r="A363" s="79">
        <v>43385</v>
      </c>
      <c r="B363" s="390" t="s">
        <v>5891</v>
      </c>
      <c r="C363" s="351" t="s">
        <v>48</v>
      </c>
      <c r="D363" s="390" t="s">
        <v>4247</v>
      </c>
      <c r="E363" s="351" t="s">
        <v>4248</v>
      </c>
      <c r="F363" s="392">
        <v>2</v>
      </c>
      <c r="G363" s="54">
        <v>56.25</v>
      </c>
      <c r="H363" s="54">
        <v>86.538461538461533</v>
      </c>
      <c r="I363" s="294" t="s">
        <v>7362</v>
      </c>
    </row>
    <row r="364" spans="1:9">
      <c r="A364" s="79">
        <v>43385</v>
      </c>
      <c r="B364" s="390" t="s">
        <v>5891</v>
      </c>
      <c r="C364" s="351" t="s">
        <v>48</v>
      </c>
      <c r="D364" s="390" t="s">
        <v>4241</v>
      </c>
      <c r="E364" s="351" t="s">
        <v>4242</v>
      </c>
      <c r="F364" s="392">
        <v>8</v>
      </c>
      <c r="G364" s="54">
        <v>6.2790000000000008</v>
      </c>
      <c r="H364" s="54">
        <v>25.11963936863344</v>
      </c>
    </row>
    <row r="365" spans="1:9">
      <c r="A365" s="79">
        <v>43385</v>
      </c>
      <c r="B365" s="390" t="s">
        <v>5891</v>
      </c>
      <c r="C365" s="351" t="s">
        <v>48</v>
      </c>
      <c r="D365" s="390" t="s">
        <v>4249</v>
      </c>
      <c r="E365" s="351" t="s">
        <v>4250</v>
      </c>
      <c r="F365" s="392">
        <v>4</v>
      </c>
      <c r="G365" s="54">
        <v>96.536999999999992</v>
      </c>
      <c r="H365" s="54">
        <v>148.51846153846151</v>
      </c>
    </row>
    <row r="366" spans="1:9">
      <c r="A366" s="79">
        <v>43385</v>
      </c>
      <c r="B366" s="390" t="s">
        <v>5891</v>
      </c>
      <c r="C366" s="351" t="s">
        <v>48</v>
      </c>
      <c r="D366" s="390" t="s">
        <v>4251</v>
      </c>
      <c r="E366" s="351" t="s">
        <v>4252</v>
      </c>
      <c r="F366" s="392">
        <v>1</v>
      </c>
      <c r="G366" s="54">
        <v>0.92400000000000004</v>
      </c>
      <c r="H366" s="54">
        <v>1.54</v>
      </c>
    </row>
    <row r="367" spans="1:9">
      <c r="A367" s="79">
        <v>43385</v>
      </c>
      <c r="B367" s="390" t="s">
        <v>5891</v>
      </c>
      <c r="C367" s="351" t="s">
        <v>48</v>
      </c>
      <c r="D367" s="390" t="s">
        <v>4253</v>
      </c>
      <c r="E367" s="351" t="s">
        <v>4254</v>
      </c>
      <c r="F367" s="392">
        <v>4</v>
      </c>
      <c r="G367" s="54">
        <v>1.4594999999999998</v>
      </c>
      <c r="H367" s="54">
        <v>2.4324999999999997</v>
      </c>
    </row>
    <row r="368" spans="1:9">
      <c r="A368" s="79">
        <v>43385</v>
      </c>
      <c r="B368" s="390" t="s">
        <v>5891</v>
      </c>
      <c r="C368" s="351" t="s">
        <v>48</v>
      </c>
      <c r="D368" s="390" t="s">
        <v>4255</v>
      </c>
      <c r="E368" s="351" t="s">
        <v>4256</v>
      </c>
      <c r="F368" s="392">
        <v>1</v>
      </c>
      <c r="G368" s="54">
        <v>4.0529999999999999</v>
      </c>
      <c r="H368" s="54">
        <v>6.7549999999999999</v>
      </c>
    </row>
    <row r="369" spans="1:9">
      <c r="A369" s="79">
        <v>43385</v>
      </c>
      <c r="B369" s="390" t="s">
        <v>5891</v>
      </c>
      <c r="C369" s="351" t="s">
        <v>48</v>
      </c>
      <c r="D369" s="390" t="s">
        <v>4257</v>
      </c>
      <c r="E369" s="351" t="s">
        <v>4258</v>
      </c>
      <c r="F369" s="392">
        <v>3</v>
      </c>
      <c r="G369" s="54">
        <v>4.2593325000000002</v>
      </c>
      <c r="H369" s="54">
        <v>7.0988875000000009</v>
      </c>
    </row>
    <row r="370" spans="1:9">
      <c r="A370" s="79">
        <v>43385</v>
      </c>
      <c r="B370" s="390" t="s">
        <v>5891</v>
      </c>
      <c r="C370" s="351" t="s">
        <v>48</v>
      </c>
      <c r="D370" s="390" t="s">
        <v>4259</v>
      </c>
      <c r="E370" s="351" t="s">
        <v>4260</v>
      </c>
      <c r="F370" s="392">
        <v>1</v>
      </c>
      <c r="G370" s="54">
        <v>2.2680000000000002</v>
      </c>
      <c r="H370" s="54">
        <v>3.7800000000000007</v>
      </c>
    </row>
    <row r="371" spans="1:9">
      <c r="A371" s="79">
        <v>43385</v>
      </c>
      <c r="B371" s="390" t="s">
        <v>5891</v>
      </c>
      <c r="C371" s="351" t="s">
        <v>48</v>
      </c>
      <c r="D371" s="390" t="s">
        <v>4261</v>
      </c>
      <c r="E371" s="351" t="s">
        <v>4262</v>
      </c>
      <c r="F371" s="392">
        <v>4</v>
      </c>
      <c r="G371" s="54">
        <v>11.066999999999998</v>
      </c>
      <c r="H371" s="54">
        <v>18.444999999999997</v>
      </c>
    </row>
    <row r="372" spans="1:9">
      <c r="A372" s="79">
        <v>43385</v>
      </c>
      <c r="B372" s="390" t="s">
        <v>5891</v>
      </c>
      <c r="C372" s="351" t="s">
        <v>48</v>
      </c>
      <c r="D372" s="390" t="s">
        <v>4263</v>
      </c>
      <c r="E372" s="351" t="s">
        <v>4264</v>
      </c>
      <c r="F372" s="392">
        <v>2</v>
      </c>
      <c r="G372" s="54">
        <v>0.35729499999999997</v>
      </c>
      <c r="H372" s="54">
        <v>1.43997048187619</v>
      </c>
    </row>
    <row r="373" spans="1:9">
      <c r="A373" s="79">
        <v>43385</v>
      </c>
      <c r="B373" s="390" t="s">
        <v>5891</v>
      </c>
      <c r="C373" s="351" t="s">
        <v>48</v>
      </c>
      <c r="D373" s="390" t="s">
        <v>4265</v>
      </c>
      <c r="E373" s="351" t="s">
        <v>4266</v>
      </c>
      <c r="F373" s="392">
        <v>8</v>
      </c>
      <c r="G373" s="54">
        <v>12.336079999999999</v>
      </c>
      <c r="H373" s="54">
        <v>18.978584615384612</v>
      </c>
    </row>
    <row r="374" spans="1:9">
      <c r="A374" s="79">
        <v>43385</v>
      </c>
      <c r="B374" s="390" t="s">
        <v>5891</v>
      </c>
      <c r="C374" s="351" t="s">
        <v>48</v>
      </c>
      <c r="D374" s="390" t="s">
        <v>4267</v>
      </c>
      <c r="E374" s="351" t="s">
        <v>4268</v>
      </c>
      <c r="F374" s="392">
        <v>2</v>
      </c>
      <c r="G374" s="54">
        <v>5.5754999999999999</v>
      </c>
      <c r="H374" s="54">
        <v>9.2925000000000004</v>
      </c>
    </row>
    <row r="375" spans="1:9">
      <c r="A375" s="79">
        <v>43385</v>
      </c>
      <c r="B375" s="390" t="s">
        <v>5891</v>
      </c>
      <c r="C375" s="351" t="s">
        <v>48</v>
      </c>
      <c r="D375" s="390" t="s">
        <v>4269</v>
      </c>
      <c r="E375" s="351" t="s">
        <v>4270</v>
      </c>
      <c r="F375" s="392">
        <v>1</v>
      </c>
      <c r="G375" s="54">
        <v>3.7800000000000002</v>
      </c>
      <c r="H375" s="54">
        <v>6.3000000000000007</v>
      </c>
    </row>
    <row r="376" spans="1:9" ht="15.75" customHeight="1">
      <c r="A376" s="79">
        <v>43385</v>
      </c>
      <c r="B376" s="390" t="s">
        <v>5891</v>
      </c>
      <c r="C376" s="351" t="s">
        <v>48</v>
      </c>
      <c r="D376" s="390" t="s">
        <v>4271</v>
      </c>
      <c r="E376" s="351" t="s">
        <v>4272</v>
      </c>
      <c r="F376" s="392">
        <v>4</v>
      </c>
      <c r="G376" s="54">
        <v>8.625</v>
      </c>
      <c r="H376" s="54">
        <v>14.375</v>
      </c>
      <c r="I376" s="294" t="s">
        <v>7361</v>
      </c>
    </row>
    <row r="377" spans="1:9">
      <c r="A377" s="79">
        <v>43385</v>
      </c>
      <c r="B377" s="390" t="s">
        <v>5891</v>
      </c>
      <c r="C377" s="351" t="s">
        <v>48</v>
      </c>
      <c r="D377" s="390" t="s">
        <v>3652</v>
      </c>
      <c r="E377" s="351" t="s">
        <v>4273</v>
      </c>
      <c r="F377" s="392">
        <v>2</v>
      </c>
      <c r="G377" s="54">
        <v>4.5569999999999995</v>
      </c>
      <c r="H377" s="54">
        <v>7.5949999999999998</v>
      </c>
    </row>
    <row r="378" spans="1:9">
      <c r="A378" s="79">
        <v>43385</v>
      </c>
      <c r="B378" s="390" t="s">
        <v>5891</v>
      </c>
      <c r="C378" s="351" t="s">
        <v>48</v>
      </c>
      <c r="D378" s="390" t="s">
        <v>4274</v>
      </c>
      <c r="E378" s="351" t="s">
        <v>4275</v>
      </c>
      <c r="F378" s="392">
        <v>3</v>
      </c>
      <c r="G378" s="54">
        <v>102.9</v>
      </c>
      <c r="H378" s="54">
        <v>171.50000000000003</v>
      </c>
    </row>
    <row r="379" spans="1:9">
      <c r="A379" s="79">
        <v>43385</v>
      </c>
      <c r="B379" s="390" t="s">
        <v>5891</v>
      </c>
      <c r="C379" s="351" t="s">
        <v>48</v>
      </c>
      <c r="D379" s="390" t="s">
        <v>4228</v>
      </c>
      <c r="E379" s="351" t="s">
        <v>4229</v>
      </c>
      <c r="F379" s="392">
        <v>1</v>
      </c>
      <c r="G379" s="54">
        <v>1.9530000000000001</v>
      </c>
      <c r="H379" s="54">
        <v>3.2550000000000003</v>
      </c>
    </row>
    <row r="380" spans="1:9">
      <c r="A380" s="79">
        <v>43385</v>
      </c>
      <c r="B380" s="390" t="s">
        <v>5891</v>
      </c>
      <c r="C380" s="351" t="s">
        <v>48</v>
      </c>
      <c r="D380" s="390" t="s">
        <v>3679</v>
      </c>
      <c r="E380" s="351" t="s">
        <v>4276</v>
      </c>
      <c r="F380" s="392">
        <v>1</v>
      </c>
      <c r="G380" s="54">
        <v>195.4785</v>
      </c>
      <c r="H380" s="54">
        <v>300.73615384615385</v>
      </c>
    </row>
    <row r="381" spans="1:9">
      <c r="A381" s="79">
        <v>43385</v>
      </c>
      <c r="B381" s="390" t="s">
        <v>5891</v>
      </c>
      <c r="C381" s="351" t="s">
        <v>48</v>
      </c>
      <c r="D381" s="390" t="s">
        <v>3682</v>
      </c>
      <c r="E381" s="351" t="s">
        <v>4277</v>
      </c>
      <c r="F381" s="392">
        <v>1</v>
      </c>
      <c r="G381" s="54">
        <v>2.0055000000000001</v>
      </c>
      <c r="H381" s="54">
        <v>3.3425000000000002</v>
      </c>
    </row>
    <row r="382" spans="1:9">
      <c r="A382" s="79">
        <v>43385</v>
      </c>
      <c r="B382" s="390" t="s">
        <v>5891</v>
      </c>
      <c r="C382" s="351" t="s">
        <v>48</v>
      </c>
      <c r="D382" s="390" t="s">
        <v>3677</v>
      </c>
      <c r="E382" s="351" t="s">
        <v>4230</v>
      </c>
      <c r="F382" s="392">
        <v>1</v>
      </c>
      <c r="G382" s="54">
        <v>356.93700000000001</v>
      </c>
      <c r="H382" s="54">
        <v>549.13384615384621</v>
      </c>
    </row>
    <row r="383" spans="1:9">
      <c r="A383" s="79">
        <v>43385</v>
      </c>
      <c r="B383" s="390" t="s">
        <v>5891</v>
      </c>
      <c r="C383" s="351" t="s">
        <v>48</v>
      </c>
      <c r="D383" s="390" t="s">
        <v>518</v>
      </c>
      <c r="E383" s="351" t="s">
        <v>4278</v>
      </c>
      <c r="F383" s="392">
        <v>2</v>
      </c>
      <c r="G383" s="54">
        <v>39.805499999999995</v>
      </c>
      <c r="H383" s="54">
        <v>119.43025576360714</v>
      </c>
    </row>
    <row r="384" spans="1:9">
      <c r="A384" s="79">
        <v>43385</v>
      </c>
      <c r="B384" s="390" t="s">
        <v>5891</v>
      </c>
      <c r="C384" s="351" t="s">
        <v>48</v>
      </c>
      <c r="D384" s="390" t="s">
        <v>4279</v>
      </c>
      <c r="E384" s="351" t="s">
        <v>4237</v>
      </c>
      <c r="F384" s="392">
        <v>6</v>
      </c>
      <c r="G384" s="54">
        <v>5.25</v>
      </c>
      <c r="H384" s="54">
        <v>8.0769230769230766</v>
      </c>
    </row>
    <row r="385" spans="1:8">
      <c r="A385" s="79">
        <v>43385</v>
      </c>
      <c r="B385" s="390" t="s">
        <v>5891</v>
      </c>
      <c r="C385" s="351" t="s">
        <v>48</v>
      </c>
      <c r="D385" s="390">
        <v>724304</v>
      </c>
      <c r="E385" s="351" t="s">
        <v>3655</v>
      </c>
      <c r="F385" s="392">
        <v>2</v>
      </c>
      <c r="G385" s="54">
        <v>2.1</v>
      </c>
      <c r="H385" s="54">
        <v>3.5000000000000004</v>
      </c>
    </row>
    <row r="386" spans="1:8">
      <c r="A386" s="79">
        <v>43385</v>
      </c>
      <c r="B386" s="390" t="s">
        <v>5891</v>
      </c>
      <c r="C386" s="351" t="s">
        <v>48</v>
      </c>
      <c r="D386" s="390" t="s">
        <v>205</v>
      </c>
      <c r="E386" s="351" t="s">
        <v>4280</v>
      </c>
      <c r="F386" s="392">
        <v>1</v>
      </c>
      <c r="G386" s="54">
        <v>4.7012499999999999</v>
      </c>
      <c r="H386" s="54">
        <v>7.2326923076923073</v>
      </c>
    </row>
    <row r="387" spans="1:8">
      <c r="A387" s="79">
        <v>43385</v>
      </c>
      <c r="B387" s="390" t="s">
        <v>5891</v>
      </c>
      <c r="C387" s="351" t="s">
        <v>48</v>
      </c>
      <c r="D387" s="390" t="s">
        <v>4281</v>
      </c>
      <c r="E387" s="351" t="s">
        <v>4282</v>
      </c>
      <c r="F387" s="392">
        <v>1</v>
      </c>
      <c r="G387" s="54">
        <v>9.2925000000000004</v>
      </c>
      <c r="H387" s="54">
        <v>14.296153846153846</v>
      </c>
    </row>
    <row r="388" spans="1:8">
      <c r="A388" s="79">
        <v>43385</v>
      </c>
      <c r="B388" s="390" t="s">
        <v>5891</v>
      </c>
      <c r="C388" s="351" t="s">
        <v>48</v>
      </c>
      <c r="D388" s="390" t="s">
        <v>4283</v>
      </c>
      <c r="E388" s="351" t="s">
        <v>4284</v>
      </c>
      <c r="F388" s="392">
        <v>2</v>
      </c>
      <c r="G388" s="54">
        <v>105</v>
      </c>
      <c r="H388" s="54">
        <v>175</v>
      </c>
    </row>
    <row r="389" spans="1:8">
      <c r="A389" s="79">
        <v>43385</v>
      </c>
      <c r="B389" s="390" t="s">
        <v>5891</v>
      </c>
      <c r="C389" s="351" t="s">
        <v>48</v>
      </c>
      <c r="D389" s="390" t="s">
        <v>4285</v>
      </c>
      <c r="E389" s="351" t="s">
        <v>4286</v>
      </c>
      <c r="F389" s="392">
        <v>2</v>
      </c>
      <c r="G389" s="54">
        <v>231</v>
      </c>
      <c r="H389" s="54">
        <v>385</v>
      </c>
    </row>
    <row r="390" spans="1:8">
      <c r="A390" s="79">
        <v>43385</v>
      </c>
      <c r="B390" s="390" t="s">
        <v>5891</v>
      </c>
      <c r="C390" s="351" t="s">
        <v>48</v>
      </c>
      <c r="D390" s="390" t="s">
        <v>4287</v>
      </c>
      <c r="E390" s="351" t="s">
        <v>4288</v>
      </c>
      <c r="F390" s="392">
        <v>1</v>
      </c>
      <c r="G390" s="54">
        <v>276.87450000000001</v>
      </c>
      <c r="H390" s="54">
        <v>461.45750000000004</v>
      </c>
    </row>
    <row r="391" spans="1:8">
      <c r="A391" s="79">
        <v>43385</v>
      </c>
      <c r="B391" s="390" t="s">
        <v>5891</v>
      </c>
      <c r="C391" s="351" t="s">
        <v>48</v>
      </c>
      <c r="D391" s="390" t="s">
        <v>4289</v>
      </c>
      <c r="E391" s="351" t="s">
        <v>4290</v>
      </c>
      <c r="F391" s="392">
        <v>1</v>
      </c>
      <c r="G391" s="54">
        <v>321.91949999999997</v>
      </c>
      <c r="H391" s="54">
        <v>536.53250000000003</v>
      </c>
    </row>
    <row r="392" spans="1:8">
      <c r="A392" s="79">
        <v>43385</v>
      </c>
      <c r="B392" s="390" t="s">
        <v>5891</v>
      </c>
      <c r="C392" s="351" t="s">
        <v>48</v>
      </c>
      <c r="D392" s="390" t="s">
        <v>4291</v>
      </c>
      <c r="E392" s="351" t="s">
        <v>4292</v>
      </c>
      <c r="F392" s="392">
        <v>3</v>
      </c>
      <c r="G392" s="54">
        <v>8.504999999999999</v>
      </c>
      <c r="H392" s="54">
        <v>34.039500989699519</v>
      </c>
    </row>
    <row r="393" spans="1:8">
      <c r="A393" s="79">
        <v>43385</v>
      </c>
      <c r="B393" s="390" t="s">
        <v>5891</v>
      </c>
      <c r="C393" s="351" t="s">
        <v>48</v>
      </c>
      <c r="D393" s="390" t="s">
        <v>4293</v>
      </c>
      <c r="E393" s="351" t="s">
        <v>4294</v>
      </c>
      <c r="F393" s="392">
        <v>10</v>
      </c>
      <c r="G393" s="54">
        <v>7.5</v>
      </c>
      <c r="H393" s="54">
        <v>12.5</v>
      </c>
    </row>
    <row r="394" spans="1:8">
      <c r="A394" s="79">
        <v>43385</v>
      </c>
      <c r="B394" s="390" t="s">
        <v>5891</v>
      </c>
      <c r="C394" s="351" t="s">
        <v>48</v>
      </c>
      <c r="D394" s="390" t="s">
        <v>4295</v>
      </c>
      <c r="E394" s="351" t="s">
        <v>4296</v>
      </c>
      <c r="F394" s="392">
        <v>2</v>
      </c>
      <c r="G394" s="54">
        <v>16.924500000000002</v>
      </c>
      <c r="H394" s="54">
        <v>26.037692307692311</v>
      </c>
    </row>
    <row r="395" spans="1:8">
      <c r="A395" s="79">
        <v>43385</v>
      </c>
      <c r="B395" s="390" t="s">
        <v>5891</v>
      </c>
      <c r="C395" s="351" t="s">
        <v>48</v>
      </c>
      <c r="D395" s="390" t="s">
        <v>4241</v>
      </c>
      <c r="E395" s="351" t="s">
        <v>4242</v>
      </c>
      <c r="F395" s="392">
        <v>8</v>
      </c>
      <c r="G395" s="54">
        <v>6.2790000000000008</v>
      </c>
      <c r="H395" s="54">
        <v>25.11963936863344</v>
      </c>
    </row>
    <row r="396" spans="1:8">
      <c r="A396" s="79">
        <v>43385</v>
      </c>
      <c r="B396" s="390" t="s">
        <v>5891</v>
      </c>
      <c r="C396" s="351" t="s">
        <v>48</v>
      </c>
      <c r="D396" s="390" t="s">
        <v>4243</v>
      </c>
      <c r="E396" s="351" t="s">
        <v>4244</v>
      </c>
      <c r="F396" s="392">
        <v>8</v>
      </c>
      <c r="G396" s="54">
        <v>11.529</v>
      </c>
      <c r="H396" s="54">
        <v>19.215</v>
      </c>
    </row>
    <row r="397" spans="1:8">
      <c r="A397" s="79">
        <v>43385</v>
      </c>
      <c r="B397" s="390" t="s">
        <v>5891</v>
      </c>
      <c r="C397" s="351" t="s">
        <v>48</v>
      </c>
      <c r="D397" s="390" t="s">
        <v>3652</v>
      </c>
      <c r="E397" s="351" t="s">
        <v>4273</v>
      </c>
      <c r="F397" s="392">
        <v>2</v>
      </c>
      <c r="G397" s="54">
        <v>4.5569999999999995</v>
      </c>
      <c r="H397" s="54">
        <v>7.5949999999999998</v>
      </c>
    </row>
    <row r="398" spans="1:8">
      <c r="A398" s="79">
        <v>43385</v>
      </c>
      <c r="B398" s="390" t="s">
        <v>5891</v>
      </c>
      <c r="C398" s="351" t="s">
        <v>48</v>
      </c>
      <c r="D398" s="390" t="s">
        <v>4274</v>
      </c>
      <c r="E398" s="351" t="s">
        <v>4297</v>
      </c>
      <c r="F398" s="392">
        <v>3</v>
      </c>
      <c r="G398" s="54">
        <v>102.9</v>
      </c>
      <c r="H398" s="54">
        <v>171.50000000000003</v>
      </c>
    </row>
    <row r="399" spans="1:8">
      <c r="A399" s="79">
        <v>43385</v>
      </c>
      <c r="B399" s="390" t="s">
        <v>5891</v>
      </c>
      <c r="C399" s="351" t="s">
        <v>48</v>
      </c>
      <c r="D399" s="390" t="s">
        <v>4298</v>
      </c>
      <c r="E399" s="351" t="s">
        <v>4299</v>
      </c>
      <c r="F399" s="392">
        <v>24</v>
      </c>
      <c r="G399" s="54">
        <v>5.25</v>
      </c>
      <c r="H399" s="54">
        <v>8.75</v>
      </c>
    </row>
    <row r="400" spans="1:8">
      <c r="A400" s="79">
        <v>43385</v>
      </c>
      <c r="B400" s="390" t="s">
        <v>5891</v>
      </c>
      <c r="C400" s="351" t="s">
        <v>48</v>
      </c>
      <c r="D400" s="390" t="s">
        <v>4293</v>
      </c>
      <c r="E400" s="351" t="s">
        <v>4294</v>
      </c>
      <c r="F400" s="392">
        <v>10</v>
      </c>
      <c r="G400" s="54">
        <v>7.5</v>
      </c>
      <c r="H400" s="54">
        <v>12.5</v>
      </c>
    </row>
    <row r="401" spans="1:8">
      <c r="A401" s="79">
        <v>43385</v>
      </c>
      <c r="B401" s="390" t="s">
        <v>5891</v>
      </c>
      <c r="C401" s="351" t="s">
        <v>48</v>
      </c>
      <c r="D401" s="390" t="s">
        <v>4295</v>
      </c>
      <c r="E401" s="351" t="s">
        <v>4296</v>
      </c>
      <c r="F401" s="392">
        <v>2</v>
      </c>
      <c r="G401" s="54">
        <v>16.924500000000002</v>
      </c>
      <c r="H401" s="54">
        <v>26.037692307692311</v>
      </c>
    </row>
    <row r="402" spans="1:8">
      <c r="A402" s="79">
        <v>43385</v>
      </c>
      <c r="B402" s="390" t="s">
        <v>5891</v>
      </c>
      <c r="C402" s="351" t="s">
        <v>48</v>
      </c>
      <c r="D402" s="390" t="s">
        <v>4241</v>
      </c>
      <c r="E402" s="351" t="s">
        <v>4242</v>
      </c>
      <c r="F402" s="392">
        <v>8</v>
      </c>
      <c r="G402" s="54">
        <v>6.2790000000000008</v>
      </c>
      <c r="H402" s="54">
        <v>25.11963936863344</v>
      </c>
    </row>
    <row r="403" spans="1:8">
      <c r="A403" s="79">
        <v>43385</v>
      </c>
      <c r="B403" s="390" t="s">
        <v>5891</v>
      </c>
      <c r="C403" s="351" t="s">
        <v>48</v>
      </c>
      <c r="D403" s="390" t="s">
        <v>4243</v>
      </c>
      <c r="E403" s="351" t="s">
        <v>4244</v>
      </c>
      <c r="F403" s="392">
        <v>8</v>
      </c>
      <c r="G403" s="54">
        <v>11.529</v>
      </c>
      <c r="H403" s="54">
        <v>19.215</v>
      </c>
    </row>
    <row r="404" spans="1:8">
      <c r="A404" s="79">
        <v>43385</v>
      </c>
      <c r="B404" s="390" t="s">
        <v>5891</v>
      </c>
      <c r="C404" s="351" t="s">
        <v>48</v>
      </c>
      <c r="D404" s="390"/>
      <c r="E404" s="351" t="s">
        <v>5894</v>
      </c>
      <c r="F404" s="392">
        <v>1</v>
      </c>
      <c r="G404" s="54">
        <v>0</v>
      </c>
      <c r="H404" s="54">
        <v>0</v>
      </c>
    </row>
    <row r="405" spans="1:8">
      <c r="A405" s="79">
        <v>43385</v>
      </c>
      <c r="B405" s="390" t="s">
        <v>5891</v>
      </c>
      <c r="C405" s="351" t="s">
        <v>48</v>
      </c>
      <c r="D405" s="390" t="s">
        <v>4300</v>
      </c>
      <c r="E405" s="351" t="s">
        <v>4301</v>
      </c>
      <c r="F405" s="392">
        <v>1</v>
      </c>
      <c r="G405" s="54">
        <v>195.3</v>
      </c>
      <c r="H405" s="54">
        <v>325.50000000000006</v>
      </c>
    </row>
    <row r="406" spans="1:8">
      <c r="A406" s="79">
        <v>43385</v>
      </c>
      <c r="B406" s="390" t="s">
        <v>5891</v>
      </c>
      <c r="C406" s="351" t="s">
        <v>48</v>
      </c>
      <c r="D406" s="390" t="s">
        <v>4243</v>
      </c>
      <c r="E406" s="351" t="s">
        <v>4244</v>
      </c>
      <c r="F406" s="392">
        <v>8</v>
      </c>
      <c r="G406" s="54">
        <v>11.529</v>
      </c>
      <c r="H406" s="54">
        <v>19.215</v>
      </c>
    </row>
    <row r="407" spans="1:8">
      <c r="A407" s="79">
        <v>43385</v>
      </c>
      <c r="B407" s="390" t="s">
        <v>5891</v>
      </c>
      <c r="C407" s="351" t="s">
        <v>48</v>
      </c>
      <c r="D407" s="390" t="s">
        <v>4241</v>
      </c>
      <c r="E407" s="351" t="s">
        <v>4242</v>
      </c>
      <c r="F407" s="392">
        <v>8</v>
      </c>
      <c r="G407" s="54">
        <v>6.2790000000000008</v>
      </c>
      <c r="H407" s="54">
        <v>25.11963936863344</v>
      </c>
    </row>
    <row r="408" spans="1:8">
      <c r="A408" s="79">
        <v>43385</v>
      </c>
      <c r="B408" s="390" t="s">
        <v>5891</v>
      </c>
      <c r="C408" s="351" t="s">
        <v>48</v>
      </c>
      <c r="D408" s="390" t="s">
        <v>4245</v>
      </c>
      <c r="E408" s="351" t="s">
        <v>4246</v>
      </c>
      <c r="F408" s="392">
        <v>10</v>
      </c>
      <c r="G408" s="54">
        <v>5.1135000000000002</v>
      </c>
      <c r="H408" s="54">
        <v>7.8669230769230767</v>
      </c>
    </row>
    <row r="409" spans="1:8">
      <c r="A409" s="79">
        <v>43385</v>
      </c>
      <c r="B409" s="390" t="s">
        <v>5891</v>
      </c>
      <c r="C409" s="351" t="s">
        <v>48</v>
      </c>
      <c r="D409" s="390" t="s">
        <v>4302</v>
      </c>
      <c r="E409" s="351" t="s">
        <v>4303</v>
      </c>
      <c r="F409" s="392">
        <v>2</v>
      </c>
      <c r="G409" s="54">
        <v>10.08</v>
      </c>
      <c r="H409" s="54">
        <v>16.8</v>
      </c>
    </row>
    <row r="410" spans="1:8">
      <c r="A410" s="79">
        <v>43385</v>
      </c>
      <c r="B410" s="390" t="s">
        <v>5891</v>
      </c>
      <c r="C410" s="351" t="s">
        <v>48</v>
      </c>
      <c r="D410" s="390" t="s">
        <v>4304</v>
      </c>
      <c r="E410" s="351" t="s">
        <v>4305</v>
      </c>
      <c r="F410" s="392">
        <v>6</v>
      </c>
      <c r="G410" s="54">
        <v>8.5259999999999998</v>
      </c>
      <c r="H410" s="54">
        <v>13.116923076923076</v>
      </c>
    </row>
    <row r="411" spans="1:8">
      <c r="A411" s="79">
        <v>43385</v>
      </c>
      <c r="B411" s="390" t="s">
        <v>5891</v>
      </c>
      <c r="C411" s="351" t="s">
        <v>48</v>
      </c>
      <c r="D411" s="390" t="s">
        <v>4306</v>
      </c>
      <c r="E411" s="351" t="s">
        <v>4307</v>
      </c>
      <c r="F411" s="392">
        <v>1</v>
      </c>
      <c r="G411" s="54">
        <v>28.875</v>
      </c>
      <c r="H411" s="54">
        <v>48.125</v>
      </c>
    </row>
    <row r="412" spans="1:8">
      <c r="A412" s="79">
        <v>43385</v>
      </c>
      <c r="B412" s="390" t="s">
        <v>5891</v>
      </c>
      <c r="C412" s="351" t="s">
        <v>48</v>
      </c>
      <c r="D412" s="390" t="s">
        <v>4308</v>
      </c>
      <c r="E412" s="351" t="s">
        <v>4309</v>
      </c>
      <c r="F412" s="392">
        <v>6</v>
      </c>
      <c r="G412" s="54">
        <v>35.9375</v>
      </c>
      <c r="H412" s="54">
        <v>59.895833333333336</v>
      </c>
    </row>
    <row r="413" spans="1:8">
      <c r="A413" s="79">
        <v>43385</v>
      </c>
      <c r="B413" s="390" t="s">
        <v>5891</v>
      </c>
      <c r="C413" s="351" t="s">
        <v>48</v>
      </c>
      <c r="D413" s="390" t="s">
        <v>4310</v>
      </c>
      <c r="E413" s="351" t="s">
        <v>4311</v>
      </c>
      <c r="F413" s="392">
        <v>1</v>
      </c>
      <c r="G413" s="54">
        <v>13.608000000000001</v>
      </c>
      <c r="H413" s="54">
        <v>20.935384615384617</v>
      </c>
    </row>
    <row r="414" spans="1:8">
      <c r="A414" s="79">
        <v>43385</v>
      </c>
      <c r="B414" s="390" t="s">
        <v>5891</v>
      </c>
      <c r="C414" s="351" t="s">
        <v>48</v>
      </c>
      <c r="D414" s="390" t="s">
        <v>4312</v>
      </c>
      <c r="E414" s="351" t="s">
        <v>4313</v>
      </c>
      <c r="F414" s="392">
        <v>4</v>
      </c>
      <c r="G414" s="54">
        <v>21.080404999999999</v>
      </c>
      <c r="H414" s="54">
        <v>32.431392307692306</v>
      </c>
    </row>
    <row r="415" spans="1:8">
      <c r="A415" s="79">
        <v>43385</v>
      </c>
      <c r="B415" s="390" t="s">
        <v>5891</v>
      </c>
      <c r="C415" s="351" t="s">
        <v>48</v>
      </c>
      <c r="D415" s="390">
        <v>73270</v>
      </c>
      <c r="E415" s="351" t="s">
        <v>1549</v>
      </c>
      <c r="F415" s="392">
        <v>1</v>
      </c>
      <c r="G415" s="54">
        <v>50.673000000000002</v>
      </c>
      <c r="H415" s="54">
        <v>77.958461538461535</v>
      </c>
    </row>
    <row r="416" spans="1:8">
      <c r="A416" s="79">
        <v>43385</v>
      </c>
      <c r="B416" s="390" t="s">
        <v>5891</v>
      </c>
      <c r="C416" s="351" t="s">
        <v>48</v>
      </c>
      <c r="D416" s="390" t="s">
        <v>4310</v>
      </c>
      <c r="E416" s="351" t="s">
        <v>4311</v>
      </c>
      <c r="F416" s="392">
        <v>1</v>
      </c>
      <c r="G416" s="54">
        <v>13.608000000000001</v>
      </c>
      <c r="H416" s="54">
        <v>20.935384615384617</v>
      </c>
    </row>
    <row r="417" spans="1:8">
      <c r="A417" s="79">
        <v>43385</v>
      </c>
      <c r="B417" s="390" t="s">
        <v>5891</v>
      </c>
      <c r="C417" s="351" t="s">
        <v>48</v>
      </c>
      <c r="D417" s="390" t="s">
        <v>448</v>
      </c>
      <c r="E417" s="351" t="s">
        <v>4314</v>
      </c>
      <c r="F417" s="392">
        <v>2</v>
      </c>
      <c r="G417" s="54">
        <v>22.102499999999999</v>
      </c>
      <c r="H417" s="54">
        <v>36.837499999999999</v>
      </c>
    </row>
    <row r="418" spans="1:8">
      <c r="A418" s="79">
        <v>43385</v>
      </c>
      <c r="B418" s="390" t="s">
        <v>5891</v>
      </c>
      <c r="C418" s="351" t="s">
        <v>48</v>
      </c>
      <c r="D418" s="390" t="s">
        <v>1475</v>
      </c>
      <c r="E418" s="351" t="s">
        <v>4315</v>
      </c>
      <c r="F418" s="392">
        <v>1</v>
      </c>
      <c r="G418" s="54">
        <v>0.61116250000000005</v>
      </c>
      <c r="H418" s="54">
        <v>1.0186041666666668</v>
      </c>
    </row>
    <row r="419" spans="1:8">
      <c r="A419" s="79">
        <v>43385</v>
      </c>
      <c r="B419" s="390" t="s">
        <v>5891</v>
      </c>
      <c r="C419" s="351" t="s">
        <v>48</v>
      </c>
      <c r="D419" s="390" t="s">
        <v>1478</v>
      </c>
      <c r="E419" s="351" t="s">
        <v>4316</v>
      </c>
      <c r="F419" s="392">
        <v>2</v>
      </c>
      <c r="G419" s="54">
        <v>1.9949999999999999</v>
      </c>
      <c r="H419" s="54">
        <v>3.3249999999999997</v>
      </c>
    </row>
    <row r="420" spans="1:8">
      <c r="A420" s="79">
        <v>43385</v>
      </c>
      <c r="B420" s="390" t="s">
        <v>5891</v>
      </c>
      <c r="C420" s="351" t="s">
        <v>48</v>
      </c>
      <c r="D420" s="390" t="s">
        <v>1473</v>
      </c>
      <c r="E420" s="351" t="s">
        <v>1884</v>
      </c>
      <c r="F420" s="392">
        <v>2</v>
      </c>
      <c r="G420" s="54">
        <v>51.45</v>
      </c>
      <c r="H420" s="54">
        <v>79.15384615384616</v>
      </c>
    </row>
    <row r="421" spans="1:8">
      <c r="A421" s="79">
        <v>43385</v>
      </c>
      <c r="B421" s="390" t="s">
        <v>5891</v>
      </c>
      <c r="C421" s="351" t="s">
        <v>48</v>
      </c>
      <c r="D421" s="390" t="s">
        <v>1477</v>
      </c>
      <c r="E421" s="351" t="s">
        <v>4317</v>
      </c>
      <c r="F421" s="392">
        <v>2</v>
      </c>
      <c r="G421" s="54">
        <v>13.292999999999999</v>
      </c>
      <c r="H421" s="54">
        <v>20.450769230769229</v>
      </c>
    </row>
    <row r="422" spans="1:8">
      <c r="A422" s="79">
        <v>43385</v>
      </c>
      <c r="B422" s="390" t="s">
        <v>5891</v>
      </c>
      <c r="C422" s="351" t="s">
        <v>48</v>
      </c>
      <c r="D422" s="390" t="s">
        <v>1481</v>
      </c>
      <c r="E422" s="351" t="s">
        <v>4318</v>
      </c>
      <c r="F422" s="392">
        <v>4</v>
      </c>
      <c r="G422" s="54">
        <v>11.1615</v>
      </c>
      <c r="H422" s="54">
        <v>17.171538461538461</v>
      </c>
    </row>
    <row r="423" spans="1:8">
      <c r="A423" s="79">
        <v>43385</v>
      </c>
      <c r="B423" s="390" t="s">
        <v>5891</v>
      </c>
      <c r="C423" s="351" t="s">
        <v>48</v>
      </c>
      <c r="D423" s="390" t="s">
        <v>649</v>
      </c>
      <c r="E423" s="351" t="s">
        <v>4319</v>
      </c>
      <c r="F423" s="392">
        <v>3</v>
      </c>
      <c r="G423" s="54">
        <v>0.24150000000000002</v>
      </c>
      <c r="H423" s="54">
        <v>0.40250000000000002</v>
      </c>
    </row>
    <row r="424" spans="1:8">
      <c r="A424" s="79">
        <v>43385</v>
      </c>
      <c r="B424" s="390" t="s">
        <v>5891</v>
      </c>
      <c r="C424" s="351" t="s">
        <v>48</v>
      </c>
      <c r="D424" s="390" t="s">
        <v>1476</v>
      </c>
      <c r="E424" s="351" t="s">
        <v>1868</v>
      </c>
      <c r="F424" s="392">
        <v>1</v>
      </c>
      <c r="G424" s="54">
        <v>3.528</v>
      </c>
      <c r="H424" s="54">
        <v>5.4276923076923076</v>
      </c>
    </row>
    <row r="425" spans="1:8">
      <c r="A425" s="79">
        <v>43385</v>
      </c>
      <c r="B425" s="390" t="s">
        <v>5891</v>
      </c>
      <c r="C425" s="351" t="s">
        <v>48</v>
      </c>
      <c r="D425" s="390" t="s">
        <v>1480</v>
      </c>
      <c r="E425" s="351" t="s">
        <v>4320</v>
      </c>
      <c r="F425" s="392">
        <v>2</v>
      </c>
      <c r="G425" s="54">
        <v>3.2760000000000002</v>
      </c>
      <c r="H425" s="54">
        <v>5.4600000000000009</v>
      </c>
    </row>
    <row r="426" spans="1:8">
      <c r="A426" s="79">
        <v>43385</v>
      </c>
      <c r="B426" s="390" t="s">
        <v>5891</v>
      </c>
      <c r="C426" s="351" t="s">
        <v>48</v>
      </c>
      <c r="D426" s="390" t="s">
        <v>1471</v>
      </c>
      <c r="E426" s="351" t="s">
        <v>4321</v>
      </c>
      <c r="F426" s="392">
        <v>6</v>
      </c>
      <c r="G426" s="54">
        <v>14.805</v>
      </c>
      <c r="H426" s="54">
        <v>24.675000000000001</v>
      </c>
    </row>
    <row r="427" spans="1:8">
      <c r="A427" s="79">
        <v>43385</v>
      </c>
      <c r="B427" s="390" t="s">
        <v>5891</v>
      </c>
      <c r="C427" s="351" t="s">
        <v>48</v>
      </c>
      <c r="D427" s="390" t="s">
        <v>1484</v>
      </c>
      <c r="E427" s="351" t="s">
        <v>1870</v>
      </c>
      <c r="F427" s="392">
        <v>6</v>
      </c>
      <c r="G427" s="54">
        <v>27.840802499999995</v>
      </c>
      <c r="H427" s="54">
        <v>46.401337499999997</v>
      </c>
    </row>
    <row r="428" spans="1:8">
      <c r="A428" s="79">
        <v>43385</v>
      </c>
      <c r="B428" s="390" t="s">
        <v>5891</v>
      </c>
      <c r="C428" s="351" t="s">
        <v>48</v>
      </c>
      <c r="D428" s="390" t="s">
        <v>1853</v>
      </c>
      <c r="E428" s="351" t="s">
        <v>4322</v>
      </c>
      <c r="F428" s="392">
        <v>2</v>
      </c>
      <c r="G428" s="54">
        <v>19.708500000000001</v>
      </c>
      <c r="H428" s="54">
        <v>30.32076923076923</v>
      </c>
    </row>
    <row r="429" spans="1:8">
      <c r="A429" s="79">
        <v>43385</v>
      </c>
      <c r="B429" s="390" t="s">
        <v>5891</v>
      </c>
      <c r="C429" s="351" t="s">
        <v>48</v>
      </c>
      <c r="D429" s="390" t="s">
        <v>1488</v>
      </c>
      <c r="E429" s="351" t="s">
        <v>4323</v>
      </c>
      <c r="F429" s="392">
        <v>1</v>
      </c>
      <c r="G429" s="54">
        <v>50.347500000000004</v>
      </c>
      <c r="H429" s="54">
        <v>77.457692307692312</v>
      </c>
    </row>
    <row r="430" spans="1:8">
      <c r="A430" s="79">
        <v>43385</v>
      </c>
      <c r="B430" s="390" t="s">
        <v>5891</v>
      </c>
      <c r="C430" s="351" t="s">
        <v>48</v>
      </c>
      <c r="D430" s="390" t="s">
        <v>1489</v>
      </c>
      <c r="E430" s="351" t="s">
        <v>4324</v>
      </c>
      <c r="F430" s="392">
        <v>2</v>
      </c>
      <c r="G430" s="54">
        <v>75.211500000000001</v>
      </c>
      <c r="H430" s="54">
        <v>115.71</v>
      </c>
    </row>
    <row r="431" spans="1:8">
      <c r="A431" s="79">
        <v>43385</v>
      </c>
      <c r="B431" s="390" t="s">
        <v>5891</v>
      </c>
      <c r="C431" s="351" t="s">
        <v>48</v>
      </c>
      <c r="D431" s="390" t="s">
        <v>1486</v>
      </c>
      <c r="E431" s="351" t="s">
        <v>4325</v>
      </c>
      <c r="F431" s="392">
        <v>1</v>
      </c>
      <c r="G431" s="54">
        <v>70.906499999999994</v>
      </c>
      <c r="H431" s="54">
        <v>109.08692307692307</v>
      </c>
    </row>
    <row r="432" spans="1:8">
      <c r="A432" s="79">
        <v>43385</v>
      </c>
      <c r="B432" s="390" t="s">
        <v>5891</v>
      </c>
      <c r="C432" s="351" t="s">
        <v>48</v>
      </c>
      <c r="D432" s="390" t="s">
        <v>1482</v>
      </c>
      <c r="E432" s="351" t="s">
        <v>4326</v>
      </c>
      <c r="F432" s="392">
        <v>4</v>
      </c>
      <c r="G432" s="54">
        <v>9.5444999999999993</v>
      </c>
      <c r="H432" s="54">
        <v>14.683846153846153</v>
      </c>
    </row>
    <row r="433" spans="1:8">
      <c r="A433" s="79">
        <v>43385</v>
      </c>
      <c r="B433" s="390" t="s">
        <v>5891</v>
      </c>
      <c r="C433" s="351" t="s">
        <v>48</v>
      </c>
      <c r="D433" s="390">
        <v>44232</v>
      </c>
      <c r="E433" s="351" t="s">
        <v>4327</v>
      </c>
      <c r="F433" s="392">
        <v>1</v>
      </c>
      <c r="G433" s="54">
        <v>9.6915000000000013</v>
      </c>
      <c r="H433" s="54">
        <v>16.152500000000003</v>
      </c>
    </row>
    <row r="434" spans="1:8">
      <c r="A434" s="79">
        <v>43385</v>
      </c>
      <c r="B434" s="390" t="s">
        <v>5891</v>
      </c>
      <c r="C434" s="351" t="s">
        <v>48</v>
      </c>
      <c r="D434" s="390">
        <v>116072</v>
      </c>
      <c r="E434" s="351" t="s">
        <v>4328</v>
      </c>
      <c r="F434" s="392">
        <v>1</v>
      </c>
      <c r="G434" s="54">
        <v>32.350499999999997</v>
      </c>
      <c r="H434" s="54">
        <v>53.917499999999997</v>
      </c>
    </row>
    <row r="435" spans="1:8">
      <c r="A435" s="79">
        <v>43385</v>
      </c>
      <c r="B435" s="390" t="s">
        <v>5891</v>
      </c>
      <c r="C435" s="351" t="s">
        <v>48</v>
      </c>
      <c r="D435" s="390">
        <v>116326</v>
      </c>
      <c r="E435" s="351" t="s">
        <v>4329</v>
      </c>
      <c r="F435" s="392">
        <v>4</v>
      </c>
      <c r="G435" s="54">
        <v>3.4489812500000001</v>
      </c>
      <c r="H435" s="54">
        <v>13.799800562444196</v>
      </c>
    </row>
    <row r="436" spans="1:8">
      <c r="A436" s="79">
        <v>43385</v>
      </c>
      <c r="B436" s="390" t="s">
        <v>5891</v>
      </c>
      <c r="C436" s="351" t="s">
        <v>48</v>
      </c>
      <c r="D436" s="390">
        <v>116325</v>
      </c>
      <c r="E436" s="351" t="s">
        <v>4330</v>
      </c>
      <c r="F436" s="392">
        <v>2</v>
      </c>
      <c r="G436" s="54">
        <v>3.9490500000000002</v>
      </c>
      <c r="H436" s="54">
        <v>6.5817500000000004</v>
      </c>
    </row>
    <row r="437" spans="1:8">
      <c r="A437" s="79">
        <v>43385</v>
      </c>
      <c r="B437" s="390" t="s">
        <v>5891</v>
      </c>
      <c r="C437" s="351" t="s">
        <v>48</v>
      </c>
      <c r="D437" s="390">
        <v>116009</v>
      </c>
      <c r="E437" s="351" t="s">
        <v>4331</v>
      </c>
      <c r="F437" s="392">
        <v>1</v>
      </c>
      <c r="G437" s="54">
        <v>61.761000000000003</v>
      </c>
      <c r="H437" s="54">
        <v>185.57999515352591</v>
      </c>
    </row>
    <row r="438" spans="1:8">
      <c r="A438" s="79">
        <v>43385</v>
      </c>
      <c r="B438" s="390" t="s">
        <v>5891</v>
      </c>
      <c r="C438" s="351" t="s">
        <v>48</v>
      </c>
      <c r="D438" s="390">
        <v>116327</v>
      </c>
      <c r="E438" s="351" t="s">
        <v>4332</v>
      </c>
      <c r="F438" s="392">
        <v>4</v>
      </c>
      <c r="G438" s="54">
        <v>3.1122274999999999</v>
      </c>
      <c r="H438" s="54">
        <v>5.1870458333333334</v>
      </c>
    </row>
    <row r="439" spans="1:8">
      <c r="A439" s="79">
        <v>43385</v>
      </c>
      <c r="B439" s="390" t="s">
        <v>5891</v>
      </c>
      <c r="C439" s="351" t="s">
        <v>48</v>
      </c>
      <c r="D439" s="390" t="s">
        <v>4333</v>
      </c>
      <c r="E439" s="351" t="s">
        <v>4334</v>
      </c>
      <c r="F439" s="392">
        <v>4</v>
      </c>
      <c r="G439" s="54">
        <v>1.2494999999999998</v>
      </c>
      <c r="H439" s="54">
        <v>2.0825</v>
      </c>
    </row>
    <row r="440" spans="1:8">
      <c r="A440" s="79">
        <v>43385</v>
      </c>
      <c r="B440" s="390" t="s">
        <v>5891</v>
      </c>
      <c r="C440" s="351" t="s">
        <v>48</v>
      </c>
      <c r="D440" s="390" t="s">
        <v>177</v>
      </c>
      <c r="E440" s="351" t="s">
        <v>4335</v>
      </c>
      <c r="F440" s="392">
        <v>2</v>
      </c>
      <c r="G440" s="54">
        <v>0.315</v>
      </c>
      <c r="H440" s="54">
        <v>0.52500000000000002</v>
      </c>
    </row>
    <row r="441" spans="1:8">
      <c r="A441" s="79">
        <v>43385</v>
      </c>
      <c r="B441" s="390" t="s">
        <v>5891</v>
      </c>
      <c r="C441" s="351" t="s">
        <v>48</v>
      </c>
      <c r="D441" s="390">
        <v>116010</v>
      </c>
      <c r="E441" s="351" t="s">
        <v>4336</v>
      </c>
      <c r="F441" s="392">
        <v>1</v>
      </c>
      <c r="G441" s="54">
        <v>56.067107500000006</v>
      </c>
      <c r="H441" s="54">
        <v>86.257088461538473</v>
      </c>
    </row>
    <row r="442" spans="1:8">
      <c r="A442" s="79">
        <v>43385</v>
      </c>
      <c r="B442" s="390" t="s">
        <v>5891</v>
      </c>
      <c r="C442" s="351" t="s">
        <v>48</v>
      </c>
      <c r="D442" s="390" t="s">
        <v>5895</v>
      </c>
      <c r="E442" s="351" t="s">
        <v>5896</v>
      </c>
      <c r="F442" s="392">
        <v>2</v>
      </c>
      <c r="G442" s="54">
        <v>2.6326999999999994</v>
      </c>
      <c r="H442" s="54">
        <v>4.3878333333333321</v>
      </c>
    </row>
    <row r="443" spans="1:8">
      <c r="A443" s="79">
        <v>43385</v>
      </c>
      <c r="B443" s="390" t="s">
        <v>5891</v>
      </c>
      <c r="C443" s="351" t="s">
        <v>48</v>
      </c>
      <c r="D443" s="390">
        <v>119213</v>
      </c>
      <c r="E443" s="351" t="s">
        <v>4338</v>
      </c>
      <c r="F443" s="392">
        <v>5</v>
      </c>
      <c r="G443" s="54">
        <v>2.9241774999999999</v>
      </c>
      <c r="H443" s="54">
        <v>4.8736291666666665</v>
      </c>
    </row>
    <row r="444" spans="1:8">
      <c r="A444" s="79">
        <v>43385</v>
      </c>
      <c r="B444" s="390" t="s">
        <v>5891</v>
      </c>
      <c r="C444" s="351" t="s">
        <v>48</v>
      </c>
      <c r="D444" s="390">
        <v>118548</v>
      </c>
      <c r="E444" s="351" t="s">
        <v>4339</v>
      </c>
      <c r="F444" s="392">
        <v>1</v>
      </c>
      <c r="G444" s="54">
        <v>57.666000000000004</v>
      </c>
      <c r="H444" s="54">
        <v>88.716923076923081</v>
      </c>
    </row>
    <row r="445" spans="1:8">
      <c r="A445" s="79">
        <v>43385</v>
      </c>
      <c r="B445" s="390" t="s">
        <v>5891</v>
      </c>
      <c r="C445" s="351" t="s">
        <v>48</v>
      </c>
      <c r="D445" s="390">
        <v>118216</v>
      </c>
      <c r="E445" s="351" t="s">
        <v>4340</v>
      </c>
      <c r="F445" s="392">
        <v>1</v>
      </c>
      <c r="G445" s="54">
        <v>3.3809999999999998</v>
      </c>
      <c r="H445" s="54">
        <v>5.6349999999999998</v>
      </c>
    </row>
    <row r="446" spans="1:8">
      <c r="A446" s="79">
        <v>43385</v>
      </c>
      <c r="B446" s="390" t="s">
        <v>5891</v>
      </c>
      <c r="C446" s="351" t="s">
        <v>48</v>
      </c>
      <c r="D446" s="390" t="s">
        <v>4871</v>
      </c>
      <c r="E446" s="351" t="s">
        <v>2748</v>
      </c>
      <c r="F446" s="392">
        <v>1</v>
      </c>
      <c r="G446" s="54">
        <v>1098.1845000000001</v>
      </c>
      <c r="H446" s="54">
        <v>1689.5146153846154</v>
      </c>
    </row>
    <row r="447" spans="1:8">
      <c r="A447" s="79">
        <v>43385</v>
      </c>
      <c r="B447" s="390" t="s">
        <v>5891</v>
      </c>
      <c r="C447" s="351" t="s">
        <v>48</v>
      </c>
      <c r="D447" s="390" t="s">
        <v>170</v>
      </c>
      <c r="E447" s="351" t="s">
        <v>2749</v>
      </c>
      <c r="F447" s="392">
        <v>1</v>
      </c>
      <c r="G447" s="54">
        <v>19.11</v>
      </c>
      <c r="H447" s="54">
        <v>31.85</v>
      </c>
    </row>
    <row r="448" spans="1:8">
      <c r="A448" s="79">
        <v>43385</v>
      </c>
      <c r="B448" s="390" t="s">
        <v>5891</v>
      </c>
      <c r="C448" s="351" t="s">
        <v>48</v>
      </c>
      <c r="D448" s="390" t="s">
        <v>4872</v>
      </c>
      <c r="E448" s="351" t="s">
        <v>2758</v>
      </c>
      <c r="F448" s="392">
        <v>1</v>
      </c>
      <c r="G448" s="54">
        <v>1.617</v>
      </c>
      <c r="H448" s="54">
        <v>2.6950000000000003</v>
      </c>
    </row>
    <row r="449" spans="1:8">
      <c r="A449" s="79">
        <v>43385</v>
      </c>
      <c r="B449" s="390" t="s">
        <v>5891</v>
      </c>
      <c r="C449" s="351" t="s">
        <v>48</v>
      </c>
      <c r="D449" s="390" t="s">
        <v>4873</v>
      </c>
      <c r="E449" s="351" t="s">
        <v>4874</v>
      </c>
      <c r="F449" s="392">
        <v>1</v>
      </c>
      <c r="G449" s="54">
        <v>2.0895000000000001</v>
      </c>
      <c r="H449" s="54">
        <v>3.4825000000000004</v>
      </c>
    </row>
    <row r="450" spans="1:8">
      <c r="A450" s="79">
        <v>43385</v>
      </c>
      <c r="B450" s="390" t="s">
        <v>5891</v>
      </c>
      <c r="C450" s="351" t="s">
        <v>48</v>
      </c>
      <c r="D450" s="390" t="s">
        <v>4875</v>
      </c>
      <c r="E450" s="351" t="s">
        <v>2754</v>
      </c>
      <c r="F450" s="392">
        <v>1</v>
      </c>
      <c r="G450" s="54">
        <v>28.633499999999998</v>
      </c>
      <c r="H450" s="54">
        <v>47.722499999999997</v>
      </c>
    </row>
    <row r="451" spans="1:8">
      <c r="A451" s="79">
        <v>43385</v>
      </c>
      <c r="B451" s="390" t="s">
        <v>5891</v>
      </c>
      <c r="C451" s="351" t="s">
        <v>48</v>
      </c>
      <c r="D451" s="390" t="s">
        <v>3250</v>
      </c>
      <c r="E451" s="351" t="s">
        <v>657</v>
      </c>
      <c r="F451" s="392">
        <v>1</v>
      </c>
      <c r="G451" s="54">
        <v>0.29400000000000004</v>
      </c>
      <c r="H451" s="54">
        <v>0.4900000000000001</v>
      </c>
    </row>
    <row r="452" spans="1:8">
      <c r="A452" s="79">
        <v>43385</v>
      </c>
      <c r="B452" s="390" t="s">
        <v>5891</v>
      </c>
      <c r="C452" s="351" t="s">
        <v>48</v>
      </c>
      <c r="D452" s="390" t="s">
        <v>4876</v>
      </c>
      <c r="E452" s="351" t="s">
        <v>2762</v>
      </c>
      <c r="F452" s="392">
        <v>1</v>
      </c>
      <c r="G452" s="54">
        <v>3.5175000000000001</v>
      </c>
      <c r="H452" s="54">
        <v>5.8625000000000007</v>
      </c>
    </row>
    <row r="453" spans="1:8">
      <c r="A453" s="79">
        <v>43385</v>
      </c>
      <c r="B453" s="390" t="s">
        <v>5891</v>
      </c>
      <c r="C453" s="351" t="s">
        <v>48</v>
      </c>
      <c r="D453" s="390" t="s">
        <v>177</v>
      </c>
      <c r="E453" s="351" t="s">
        <v>2759</v>
      </c>
      <c r="F453" s="392">
        <v>1</v>
      </c>
      <c r="G453" s="54">
        <v>0.315</v>
      </c>
      <c r="H453" s="54">
        <v>0.52500000000000002</v>
      </c>
    </row>
    <row r="454" spans="1:8">
      <c r="A454" s="79">
        <v>43385</v>
      </c>
      <c r="B454" s="390" t="s">
        <v>5891</v>
      </c>
      <c r="C454" s="351" t="s">
        <v>48</v>
      </c>
      <c r="D454" s="390" t="s">
        <v>3209</v>
      </c>
      <c r="E454" s="351" t="s">
        <v>4878</v>
      </c>
      <c r="F454" s="392">
        <v>8</v>
      </c>
      <c r="G454" s="54">
        <v>4.8719999999999999</v>
      </c>
      <c r="H454" s="54">
        <v>8.120000000000001</v>
      </c>
    </row>
    <row r="455" spans="1:8">
      <c r="A455" s="79">
        <v>43385</v>
      </c>
      <c r="B455" s="390" t="s">
        <v>5891</v>
      </c>
      <c r="C455" s="351" t="s">
        <v>48</v>
      </c>
      <c r="D455" s="390" t="s">
        <v>4879</v>
      </c>
      <c r="E455" s="351" t="s">
        <v>2760</v>
      </c>
      <c r="F455" s="392">
        <v>2</v>
      </c>
      <c r="G455" s="54">
        <v>226.863</v>
      </c>
      <c r="H455" s="54">
        <v>349.02</v>
      </c>
    </row>
    <row r="456" spans="1:8">
      <c r="A456" s="79">
        <v>43385</v>
      </c>
      <c r="B456" s="390" t="s">
        <v>5891</v>
      </c>
      <c r="C456" s="351" t="s">
        <v>48</v>
      </c>
      <c r="D456" s="390" t="s">
        <v>4880</v>
      </c>
      <c r="E456" s="351" t="s">
        <v>4881</v>
      </c>
      <c r="F456" s="392">
        <v>1</v>
      </c>
      <c r="G456" s="54">
        <v>6.6287624999999997</v>
      </c>
      <c r="H456" s="54">
        <v>24.000043275051777</v>
      </c>
    </row>
    <row r="457" spans="1:8">
      <c r="A457" s="79">
        <v>43385</v>
      </c>
      <c r="B457" s="390" t="s">
        <v>5891</v>
      </c>
      <c r="C457" s="351" t="s">
        <v>48</v>
      </c>
      <c r="D457" s="390" t="s">
        <v>147</v>
      </c>
      <c r="E457" s="351" t="s">
        <v>4882</v>
      </c>
      <c r="F457" s="392">
        <v>4</v>
      </c>
      <c r="G457" s="54">
        <v>3.5175000000000001</v>
      </c>
      <c r="H457" s="54">
        <v>5.8625000000000007</v>
      </c>
    </row>
    <row r="458" spans="1:8">
      <c r="A458" s="79">
        <v>43385</v>
      </c>
      <c r="B458" s="390" t="s">
        <v>5891</v>
      </c>
      <c r="C458" s="351" t="s">
        <v>48</v>
      </c>
      <c r="D458" s="390" t="s">
        <v>4883</v>
      </c>
      <c r="E458" s="351" t="s">
        <v>5897</v>
      </c>
      <c r="F458" s="392">
        <v>1</v>
      </c>
      <c r="G458" s="54">
        <v>22.438500000000001</v>
      </c>
      <c r="H458" s="54">
        <v>34.520769230769233</v>
      </c>
    </row>
    <row r="459" spans="1:8">
      <c r="A459" s="79">
        <v>43385</v>
      </c>
      <c r="B459" s="390" t="s">
        <v>5891</v>
      </c>
      <c r="C459" s="351" t="s">
        <v>48</v>
      </c>
      <c r="D459" s="390" t="s">
        <v>4885</v>
      </c>
      <c r="E459" s="351" t="s">
        <v>4886</v>
      </c>
      <c r="F459" s="392">
        <v>6</v>
      </c>
      <c r="G459" s="54">
        <v>1.974</v>
      </c>
      <c r="H459" s="54">
        <v>3.29</v>
      </c>
    </row>
    <row r="460" spans="1:8">
      <c r="A460" s="79">
        <v>43385</v>
      </c>
      <c r="B460" s="390" t="s">
        <v>5891</v>
      </c>
      <c r="C460" s="351" t="s">
        <v>48</v>
      </c>
      <c r="D460" s="390" t="s">
        <v>4887</v>
      </c>
      <c r="E460" s="351" t="s">
        <v>4888</v>
      </c>
      <c r="F460" s="392">
        <v>8</v>
      </c>
      <c r="G460" s="54">
        <v>17.535</v>
      </c>
      <c r="H460" s="54">
        <v>26.976923076923075</v>
      </c>
    </row>
    <row r="461" spans="1:8">
      <c r="A461" s="79">
        <v>43385</v>
      </c>
      <c r="B461" s="390" t="s">
        <v>5891</v>
      </c>
      <c r="C461" s="351" t="s">
        <v>48</v>
      </c>
      <c r="D461" s="390" t="s">
        <v>4889</v>
      </c>
      <c r="E461" s="351" t="s">
        <v>1777</v>
      </c>
      <c r="F461" s="392">
        <v>2</v>
      </c>
      <c r="G461" s="54">
        <v>33.883500000000005</v>
      </c>
      <c r="H461" s="54">
        <v>56.472500000000011</v>
      </c>
    </row>
    <row r="462" spans="1:8">
      <c r="A462" s="79">
        <v>43385</v>
      </c>
      <c r="B462" s="390" t="s">
        <v>5891</v>
      </c>
      <c r="C462" s="351" t="s">
        <v>48</v>
      </c>
      <c r="D462" s="390" t="s">
        <v>4890</v>
      </c>
      <c r="E462" s="351" t="s">
        <v>4891</v>
      </c>
      <c r="F462" s="392">
        <v>2</v>
      </c>
      <c r="G462" s="54">
        <v>842.95</v>
      </c>
      <c r="H462" s="54">
        <v>1296.8461538461538</v>
      </c>
    </row>
    <row r="463" spans="1:8">
      <c r="A463" s="79">
        <v>43385</v>
      </c>
      <c r="B463" s="390" t="s">
        <v>5891</v>
      </c>
      <c r="C463" s="351" t="s">
        <v>48</v>
      </c>
      <c r="D463" s="390" t="s">
        <v>4892</v>
      </c>
      <c r="E463" s="351" t="s">
        <v>4893</v>
      </c>
      <c r="F463" s="392">
        <v>2</v>
      </c>
      <c r="G463" s="54">
        <v>239.4</v>
      </c>
      <c r="H463" s="54">
        <v>399</v>
      </c>
    </row>
    <row r="464" spans="1:8">
      <c r="A464" s="79">
        <v>43385</v>
      </c>
      <c r="B464" s="390" t="s">
        <v>5891</v>
      </c>
      <c r="C464" s="351" t="s">
        <v>48</v>
      </c>
      <c r="D464" s="390" t="s">
        <v>4894</v>
      </c>
      <c r="E464" s="351" t="s">
        <v>4895</v>
      </c>
      <c r="F464" s="392">
        <v>1</v>
      </c>
      <c r="G464" s="54">
        <v>74.55</v>
      </c>
      <c r="H464" s="54">
        <v>223.64999333320787</v>
      </c>
    </row>
    <row r="465" spans="1:8">
      <c r="A465" s="79">
        <v>43385</v>
      </c>
      <c r="B465" s="390" t="s">
        <v>5891</v>
      </c>
      <c r="C465" s="351" t="s">
        <v>48</v>
      </c>
      <c r="D465" s="390" t="s">
        <v>4896</v>
      </c>
      <c r="E465" s="351" t="s">
        <v>4897</v>
      </c>
      <c r="F465" s="392">
        <v>8</v>
      </c>
      <c r="G465" s="54">
        <v>12.737499999999999</v>
      </c>
      <c r="H465" s="54">
        <v>21.229166666666664</v>
      </c>
    </row>
    <row r="466" spans="1:8">
      <c r="A466" s="79">
        <v>43385</v>
      </c>
      <c r="B466" s="390" t="s">
        <v>5891</v>
      </c>
      <c r="C466" s="351" t="s">
        <v>48</v>
      </c>
      <c r="D466" s="390" t="s">
        <v>4898</v>
      </c>
      <c r="E466" s="351" t="s">
        <v>4899</v>
      </c>
      <c r="F466" s="392">
        <v>1</v>
      </c>
      <c r="G466" s="54">
        <v>605.36321999999996</v>
      </c>
      <c r="H466" s="54">
        <v>1008.9386999999999</v>
      </c>
    </row>
    <row r="467" spans="1:8">
      <c r="A467" s="79">
        <v>43385</v>
      </c>
      <c r="B467" s="390" t="s">
        <v>5891</v>
      </c>
      <c r="C467" s="351" t="s">
        <v>48</v>
      </c>
      <c r="D467" s="390" t="s">
        <v>4892</v>
      </c>
      <c r="E467" s="351" t="s">
        <v>4893</v>
      </c>
      <c r="F467" s="392">
        <v>2</v>
      </c>
      <c r="G467" s="54">
        <v>239.4</v>
      </c>
      <c r="H467" s="54">
        <v>399</v>
      </c>
    </row>
    <row r="468" spans="1:8">
      <c r="A468" s="79">
        <v>43385</v>
      </c>
      <c r="B468" s="390" t="s">
        <v>5891</v>
      </c>
      <c r="C468" s="351" t="s">
        <v>48</v>
      </c>
      <c r="D468" s="390" t="s">
        <v>167</v>
      </c>
      <c r="E468" s="351" t="s">
        <v>4895</v>
      </c>
      <c r="F468" s="392">
        <v>1</v>
      </c>
      <c r="G468" s="54">
        <v>74.55</v>
      </c>
      <c r="H468" s="54">
        <v>223.64999333320787</v>
      </c>
    </row>
    <row r="469" spans="1:8">
      <c r="A469" s="79">
        <v>43385</v>
      </c>
      <c r="B469" s="390" t="s">
        <v>5891</v>
      </c>
      <c r="C469" s="351" t="s">
        <v>48</v>
      </c>
      <c r="D469" s="390" t="s">
        <v>4871</v>
      </c>
      <c r="E469" s="351" t="s">
        <v>4900</v>
      </c>
      <c r="F469" s="392">
        <v>1</v>
      </c>
      <c r="G469" s="54">
        <v>1098.1845000000001</v>
      </c>
      <c r="H469" s="54">
        <v>1689.5146153846154</v>
      </c>
    </row>
    <row r="470" spans="1:8">
      <c r="A470" s="79">
        <v>43385</v>
      </c>
      <c r="B470" s="390" t="s">
        <v>5891</v>
      </c>
      <c r="C470" s="351" t="s">
        <v>48</v>
      </c>
      <c r="D470" s="390" t="s">
        <v>4901</v>
      </c>
      <c r="E470" s="351" t="s">
        <v>2749</v>
      </c>
      <c r="F470" s="392">
        <v>1</v>
      </c>
      <c r="G470" s="54">
        <v>19.11</v>
      </c>
      <c r="H470" s="54">
        <v>31.85</v>
      </c>
    </row>
    <row r="471" spans="1:8">
      <c r="A471" s="79">
        <v>43385</v>
      </c>
      <c r="B471" s="390" t="s">
        <v>5891</v>
      </c>
      <c r="C471" s="351" t="s">
        <v>48</v>
      </c>
      <c r="D471" s="390" t="s">
        <v>4896</v>
      </c>
      <c r="E471" s="351" t="s">
        <v>4897</v>
      </c>
      <c r="F471" s="392">
        <v>8</v>
      </c>
      <c r="G471" s="54">
        <v>12.737499999999999</v>
      </c>
      <c r="H471" s="54">
        <v>21.229166666666664</v>
      </c>
    </row>
    <row r="472" spans="1:8">
      <c r="A472" s="79">
        <v>43385</v>
      </c>
      <c r="B472" s="390" t="s">
        <v>5891</v>
      </c>
      <c r="C472" s="351" t="s">
        <v>48</v>
      </c>
      <c r="D472" s="390" t="s">
        <v>4872</v>
      </c>
      <c r="E472" s="351" t="s">
        <v>2758</v>
      </c>
      <c r="F472" s="392">
        <v>1</v>
      </c>
      <c r="G472" s="54">
        <v>1.617</v>
      </c>
      <c r="H472" s="54">
        <v>2.6950000000000003</v>
      </c>
    </row>
    <row r="473" spans="1:8">
      <c r="A473" s="79">
        <v>43385</v>
      </c>
      <c r="B473" s="390" t="s">
        <v>5891</v>
      </c>
      <c r="C473" s="351" t="s">
        <v>48</v>
      </c>
      <c r="D473" s="390" t="s">
        <v>4873</v>
      </c>
      <c r="E473" s="351" t="s">
        <v>4874</v>
      </c>
      <c r="F473" s="392">
        <v>1</v>
      </c>
      <c r="G473" s="54">
        <v>2.0895000000000001</v>
      </c>
      <c r="H473" s="54">
        <v>3.4825000000000004</v>
      </c>
    </row>
    <row r="474" spans="1:8">
      <c r="A474" s="79">
        <v>43385</v>
      </c>
      <c r="B474" s="390" t="s">
        <v>5891</v>
      </c>
      <c r="C474" s="351" t="s">
        <v>48</v>
      </c>
      <c r="D474" s="390" t="s">
        <v>4875</v>
      </c>
      <c r="E474" s="351" t="s">
        <v>2754</v>
      </c>
      <c r="F474" s="392">
        <v>1</v>
      </c>
      <c r="G474" s="54">
        <v>28.633499999999998</v>
      </c>
      <c r="H474" s="54">
        <v>47.722499999999997</v>
      </c>
    </row>
    <row r="475" spans="1:8">
      <c r="A475" s="79">
        <v>43385</v>
      </c>
      <c r="B475" s="390" t="s">
        <v>5891</v>
      </c>
      <c r="C475" s="351" t="s">
        <v>48</v>
      </c>
      <c r="D475" s="390" t="s">
        <v>13</v>
      </c>
      <c r="E475" s="351" t="s">
        <v>657</v>
      </c>
      <c r="F475" s="392">
        <v>1</v>
      </c>
      <c r="G475" s="54">
        <v>0.29400000000000004</v>
      </c>
      <c r="H475" s="54">
        <v>0.4900000000000001</v>
      </c>
    </row>
    <row r="476" spans="1:8">
      <c r="A476" s="79">
        <v>43385</v>
      </c>
      <c r="B476" s="390" t="s">
        <v>5891</v>
      </c>
      <c r="C476" s="351" t="s">
        <v>48</v>
      </c>
      <c r="D476" s="390" t="s">
        <v>4876</v>
      </c>
      <c r="E476" s="351" t="s">
        <v>2762</v>
      </c>
      <c r="F476" s="392">
        <v>1</v>
      </c>
      <c r="G476" s="54">
        <v>3.5175000000000001</v>
      </c>
      <c r="H476" s="54">
        <v>5.8625000000000007</v>
      </c>
    </row>
    <row r="477" spans="1:8">
      <c r="A477" s="79">
        <v>43385</v>
      </c>
      <c r="B477" s="390" t="s">
        <v>5891</v>
      </c>
      <c r="C477" s="351" t="s">
        <v>48</v>
      </c>
      <c r="D477" s="390" t="s">
        <v>177</v>
      </c>
      <c r="E477" s="351" t="s">
        <v>2759</v>
      </c>
      <c r="F477" s="392">
        <v>1</v>
      </c>
      <c r="G477" s="54">
        <v>0.315</v>
      </c>
      <c r="H477" s="54">
        <v>0.52500000000000002</v>
      </c>
    </row>
    <row r="478" spans="1:8">
      <c r="A478" s="79">
        <v>43385</v>
      </c>
      <c r="B478" s="390" t="s">
        <v>5891</v>
      </c>
      <c r="C478" s="351" t="s">
        <v>48</v>
      </c>
      <c r="D478" s="390" t="s">
        <v>161</v>
      </c>
      <c r="E478" s="351" t="s">
        <v>3293</v>
      </c>
      <c r="F478" s="392">
        <v>2</v>
      </c>
      <c r="G478" s="54">
        <v>10.878</v>
      </c>
      <c r="H478" s="54">
        <v>18.130000000000003</v>
      </c>
    </row>
    <row r="479" spans="1:8">
      <c r="A479" s="79">
        <v>43385</v>
      </c>
      <c r="B479" s="390" t="s">
        <v>5891</v>
      </c>
      <c r="C479" s="351" t="s">
        <v>48</v>
      </c>
      <c r="D479" s="390" t="s">
        <v>4879</v>
      </c>
      <c r="E479" s="351" t="s">
        <v>2760</v>
      </c>
      <c r="F479" s="392">
        <v>2</v>
      </c>
      <c r="G479" s="54">
        <v>226.863</v>
      </c>
      <c r="H479" s="54">
        <v>349.02</v>
      </c>
    </row>
    <row r="480" spans="1:8">
      <c r="A480" s="79">
        <v>43385</v>
      </c>
      <c r="B480" s="390" t="s">
        <v>5891</v>
      </c>
      <c r="C480" s="351" t="s">
        <v>48</v>
      </c>
      <c r="D480" s="390" t="s">
        <v>4880</v>
      </c>
      <c r="E480" s="351" t="s">
        <v>4881</v>
      </c>
      <c r="F480" s="392">
        <v>1</v>
      </c>
      <c r="G480" s="54">
        <v>5.5681604999999994</v>
      </c>
      <c r="H480" s="54">
        <v>23.99993409716749</v>
      </c>
    </row>
    <row r="481" spans="1:8">
      <c r="A481" s="79">
        <v>43385</v>
      </c>
      <c r="B481" s="390" t="s">
        <v>5891</v>
      </c>
      <c r="C481" s="351" t="s">
        <v>48</v>
      </c>
      <c r="D481" s="390" t="s">
        <v>4902</v>
      </c>
      <c r="E481" s="351" t="s">
        <v>5898</v>
      </c>
      <c r="F481" s="392">
        <v>1</v>
      </c>
      <c r="G481" s="54">
        <v>35.700000000000003</v>
      </c>
      <c r="H481" s="54">
        <v>54.923076923076927</v>
      </c>
    </row>
    <row r="482" spans="1:8">
      <c r="A482" s="79">
        <v>43385</v>
      </c>
      <c r="B482" s="390" t="s">
        <v>5891</v>
      </c>
      <c r="C482" s="351" t="s">
        <v>48</v>
      </c>
      <c r="D482" s="390" t="s">
        <v>147</v>
      </c>
      <c r="E482" s="351" t="s">
        <v>4904</v>
      </c>
      <c r="F482" s="392">
        <v>4</v>
      </c>
      <c r="G482" s="54">
        <v>3.5175000000000001</v>
      </c>
      <c r="H482" s="54">
        <v>5.8625000000000007</v>
      </c>
    </row>
    <row r="483" spans="1:8">
      <c r="A483" s="79">
        <v>43385</v>
      </c>
      <c r="B483" s="390" t="s">
        <v>5891</v>
      </c>
      <c r="C483" s="351" t="s">
        <v>48</v>
      </c>
      <c r="D483" s="390" t="s">
        <v>4883</v>
      </c>
      <c r="E483" s="351" t="s">
        <v>5897</v>
      </c>
      <c r="F483" s="392">
        <v>1</v>
      </c>
      <c r="G483" s="54">
        <v>22.438500000000001</v>
      </c>
      <c r="H483" s="54">
        <v>34.520769230769233</v>
      </c>
    </row>
    <row r="484" spans="1:8">
      <c r="A484" s="79">
        <v>43385</v>
      </c>
      <c r="B484" s="390" t="s">
        <v>5891</v>
      </c>
      <c r="C484" s="351" t="s">
        <v>48</v>
      </c>
      <c r="D484" s="390" t="s">
        <v>218</v>
      </c>
      <c r="E484" s="351" t="s">
        <v>4905</v>
      </c>
      <c r="F484" s="392">
        <v>6</v>
      </c>
      <c r="G484" s="54">
        <v>1.974</v>
      </c>
      <c r="H484" s="54">
        <v>3.29</v>
      </c>
    </row>
    <row r="485" spans="1:8">
      <c r="A485" s="79">
        <v>43385</v>
      </c>
      <c r="B485" s="390" t="s">
        <v>5891</v>
      </c>
      <c r="C485" s="351" t="s">
        <v>48</v>
      </c>
      <c r="D485" s="390" t="s">
        <v>4906</v>
      </c>
      <c r="E485" s="351" t="s">
        <v>4907</v>
      </c>
      <c r="F485" s="392">
        <v>8</v>
      </c>
      <c r="G485" s="54">
        <v>17.535</v>
      </c>
      <c r="H485" s="54">
        <v>26.976923076923075</v>
      </c>
    </row>
    <row r="486" spans="1:8">
      <c r="A486" s="79">
        <v>43385</v>
      </c>
      <c r="B486" s="390" t="s">
        <v>5891</v>
      </c>
      <c r="C486" s="351" t="s">
        <v>48</v>
      </c>
      <c r="D486" s="390">
        <v>77378</v>
      </c>
      <c r="E486" s="351" t="s">
        <v>5899</v>
      </c>
      <c r="F486" s="392">
        <v>2</v>
      </c>
      <c r="G486" s="54">
        <v>4.7012499999999999</v>
      </c>
      <c r="H486" s="54">
        <v>18.799735647674204</v>
      </c>
    </row>
    <row r="487" spans="1:8">
      <c r="A487" s="79">
        <v>43385</v>
      </c>
      <c r="B487" s="390" t="s">
        <v>5891</v>
      </c>
      <c r="C487" s="351" t="s">
        <v>48</v>
      </c>
      <c r="D487" s="390">
        <v>79661</v>
      </c>
      <c r="E487" s="351" t="s">
        <v>5900</v>
      </c>
      <c r="F487" s="392">
        <v>3</v>
      </c>
      <c r="G487" s="54">
        <v>1.69245</v>
      </c>
      <c r="H487" s="54">
        <v>2.8207500000000003</v>
      </c>
    </row>
    <row r="488" spans="1:8">
      <c r="A488" s="79">
        <v>43396</v>
      </c>
      <c r="B488" s="351" t="s">
        <v>5957</v>
      </c>
      <c r="C488" s="351" t="s">
        <v>48</v>
      </c>
      <c r="D488" s="390" t="s">
        <v>5698</v>
      </c>
      <c r="E488" s="351" t="s">
        <v>5752</v>
      </c>
      <c r="F488" s="392">
        <v>1</v>
      </c>
      <c r="G488" s="54">
        <v>20839.16</v>
      </c>
      <c r="H488" s="54">
        <v>32060.246153846154</v>
      </c>
    </row>
    <row r="489" spans="1:8">
      <c r="A489" s="79">
        <v>43396</v>
      </c>
      <c r="B489" s="351" t="s">
        <v>5957</v>
      </c>
      <c r="C489" s="351" t="s">
        <v>48</v>
      </c>
      <c r="D489" s="390" t="s">
        <v>5699</v>
      </c>
      <c r="E489" s="351" t="s">
        <v>5700</v>
      </c>
      <c r="F489" s="392">
        <v>2</v>
      </c>
      <c r="G489" s="54">
        <v>3866.6</v>
      </c>
      <c r="H489" s="54">
        <v>5948.6153846153838</v>
      </c>
    </row>
    <row r="490" spans="1:8">
      <c r="A490" s="79">
        <v>43396</v>
      </c>
      <c r="B490" s="351" t="s">
        <v>5957</v>
      </c>
      <c r="C490" s="351" t="s">
        <v>48</v>
      </c>
      <c r="D490" s="390" t="s">
        <v>5701</v>
      </c>
      <c r="E490" s="351" t="s">
        <v>5702</v>
      </c>
      <c r="F490" s="392">
        <v>2</v>
      </c>
      <c r="G490" s="54">
        <v>9280.7140357017852</v>
      </c>
      <c r="H490" s="54">
        <v>15467.856726169643</v>
      </c>
    </row>
    <row r="491" spans="1:8">
      <c r="A491" s="79">
        <v>43396</v>
      </c>
      <c r="B491" s="351" t="s">
        <v>5957</v>
      </c>
      <c r="C491" s="351" t="s">
        <v>48</v>
      </c>
      <c r="D491" s="390" t="s">
        <v>5703</v>
      </c>
      <c r="E491" s="351" t="s">
        <v>5704</v>
      </c>
      <c r="F491" s="392">
        <v>2</v>
      </c>
      <c r="G491" s="54">
        <v>9785.614280714035</v>
      </c>
      <c r="H491" s="54">
        <v>13979.448972448623</v>
      </c>
    </row>
    <row r="492" spans="1:8">
      <c r="A492" s="79">
        <v>43396</v>
      </c>
      <c r="B492" s="351" t="s">
        <v>5957</v>
      </c>
      <c r="C492" s="351" t="s">
        <v>48</v>
      </c>
      <c r="D492" s="390" t="s">
        <v>5705</v>
      </c>
      <c r="E492" s="351" t="s">
        <v>5706</v>
      </c>
      <c r="F492" s="392">
        <v>2</v>
      </c>
      <c r="G492" s="54">
        <v>25506.650332516623</v>
      </c>
      <c r="H492" s="54">
        <v>36438.071903595177</v>
      </c>
    </row>
    <row r="493" spans="1:8">
      <c r="A493" s="79">
        <v>43396</v>
      </c>
      <c r="B493" s="351" t="s">
        <v>5957</v>
      </c>
      <c r="C493" s="351" t="s">
        <v>48</v>
      </c>
      <c r="D493" s="390" t="s">
        <v>5707</v>
      </c>
      <c r="E493" s="351" t="s">
        <v>5753</v>
      </c>
      <c r="F493" s="392">
        <v>1</v>
      </c>
      <c r="G493" s="54">
        <v>0</v>
      </c>
      <c r="H493" s="54">
        <v>0</v>
      </c>
    </row>
    <row r="494" spans="1:8">
      <c r="A494" s="79">
        <v>43396</v>
      </c>
      <c r="B494" s="351" t="s">
        <v>5957</v>
      </c>
      <c r="C494" s="351" t="s">
        <v>48</v>
      </c>
      <c r="D494" s="390" t="s">
        <v>5708</v>
      </c>
      <c r="E494" s="351" t="s">
        <v>5709</v>
      </c>
      <c r="F494" s="392">
        <v>2</v>
      </c>
      <c r="G494" s="54">
        <v>13761.220000000001</v>
      </c>
      <c r="H494" s="54">
        <v>21171.107692307694</v>
      </c>
    </row>
    <row r="495" spans="1:8">
      <c r="A495" s="79">
        <v>43396</v>
      </c>
      <c r="B495" s="351" t="s">
        <v>5957</v>
      </c>
      <c r="C495" s="351" t="s">
        <v>48</v>
      </c>
      <c r="D495" s="390" t="s">
        <v>5710</v>
      </c>
      <c r="E495" s="351" t="s">
        <v>5711</v>
      </c>
      <c r="F495" s="392">
        <v>2</v>
      </c>
      <c r="G495" s="54">
        <v>3762</v>
      </c>
      <c r="H495" s="54">
        <v>5787.6923076923076</v>
      </c>
    </row>
    <row r="496" spans="1:8">
      <c r="A496" s="79">
        <v>43396</v>
      </c>
      <c r="B496" s="351" t="s">
        <v>5957</v>
      </c>
      <c r="C496" s="351" t="s">
        <v>48</v>
      </c>
      <c r="D496" s="390" t="s">
        <v>5712</v>
      </c>
      <c r="E496" s="351" t="s">
        <v>5713</v>
      </c>
      <c r="F496" s="392">
        <v>1</v>
      </c>
      <c r="G496" s="54">
        <v>24193.492000000002</v>
      </c>
      <c r="H496" s="54">
        <v>37206.6014848497</v>
      </c>
    </row>
    <row r="497" spans="1:8">
      <c r="A497" s="79">
        <v>43396</v>
      </c>
      <c r="B497" s="351" t="s">
        <v>5957</v>
      </c>
      <c r="C497" s="351" t="s">
        <v>48</v>
      </c>
      <c r="D497" s="390" t="s">
        <v>5714</v>
      </c>
      <c r="E497" s="351" t="s">
        <v>5715</v>
      </c>
      <c r="F497" s="392">
        <v>2</v>
      </c>
      <c r="G497" s="54">
        <v>11915.220000000001</v>
      </c>
      <c r="H497" s="54">
        <v>18331.107692307694</v>
      </c>
    </row>
    <row r="498" spans="1:8">
      <c r="A498" s="79">
        <v>43396</v>
      </c>
      <c r="B498" s="351" t="s">
        <v>5957</v>
      </c>
      <c r="C498" s="351" t="s">
        <v>48</v>
      </c>
      <c r="D498" s="390" t="s">
        <v>5716</v>
      </c>
      <c r="E498" s="351" t="s">
        <v>5717</v>
      </c>
      <c r="F498" s="392">
        <v>2</v>
      </c>
      <c r="G498" s="54">
        <v>6316</v>
      </c>
      <c r="H498" s="54">
        <v>9716.9230769230762</v>
      </c>
    </row>
    <row r="499" spans="1:8">
      <c r="A499" s="79">
        <v>43396</v>
      </c>
      <c r="B499" s="351" t="s">
        <v>5957</v>
      </c>
      <c r="C499" s="351" t="s">
        <v>48</v>
      </c>
      <c r="D499" s="390" t="s">
        <v>5718</v>
      </c>
      <c r="E499" s="351" t="s">
        <v>5719</v>
      </c>
      <c r="F499" s="392">
        <v>2</v>
      </c>
      <c r="G499" s="54">
        <v>7635.6</v>
      </c>
      <c r="H499" s="54">
        <v>11747.076923076924</v>
      </c>
    </row>
    <row r="500" spans="1:8">
      <c r="A500" s="79">
        <v>43396</v>
      </c>
      <c r="B500" s="351" t="s">
        <v>5957</v>
      </c>
      <c r="C500" s="351" t="s">
        <v>48</v>
      </c>
      <c r="D500" s="390" t="s">
        <v>5720</v>
      </c>
      <c r="E500" s="351" t="s">
        <v>5721</v>
      </c>
      <c r="F500" s="392">
        <v>2</v>
      </c>
      <c r="G500" s="54">
        <v>4300.75</v>
      </c>
      <c r="H500" s="54">
        <v>6616.538461538461</v>
      </c>
    </row>
    <row r="501" spans="1:8">
      <c r="A501" s="79">
        <v>43396</v>
      </c>
      <c r="B501" s="351" t="s">
        <v>5957</v>
      </c>
      <c r="C501" s="351" t="s">
        <v>48</v>
      </c>
      <c r="D501" s="390" t="s">
        <v>5722</v>
      </c>
      <c r="E501" s="351" t="s">
        <v>5754</v>
      </c>
      <c r="F501" s="392">
        <v>2</v>
      </c>
      <c r="G501" s="54">
        <v>27569.58</v>
      </c>
      <c r="H501" s="54">
        <v>52154.430001730412</v>
      </c>
    </row>
    <row r="502" spans="1:8">
      <c r="A502" s="79">
        <v>43396</v>
      </c>
      <c r="B502" s="351" t="s">
        <v>5957</v>
      </c>
      <c r="C502" s="351" t="s">
        <v>48</v>
      </c>
      <c r="D502" s="390" t="s">
        <v>5723</v>
      </c>
      <c r="E502" s="351" t="s">
        <v>5724</v>
      </c>
      <c r="F502" s="392">
        <v>1</v>
      </c>
      <c r="G502" s="54">
        <v>1300</v>
      </c>
      <c r="H502" s="54">
        <v>2000</v>
      </c>
    </row>
    <row r="503" spans="1:8">
      <c r="A503" s="79">
        <v>43396</v>
      </c>
      <c r="B503" s="351" t="s">
        <v>5957</v>
      </c>
      <c r="C503" s="351" t="s">
        <v>48</v>
      </c>
      <c r="D503" s="390" t="s">
        <v>5725</v>
      </c>
      <c r="E503" s="351" t="s">
        <v>5726</v>
      </c>
      <c r="F503" s="392">
        <v>1</v>
      </c>
      <c r="G503" s="54">
        <v>1300</v>
      </c>
      <c r="H503" s="54">
        <v>2000</v>
      </c>
    </row>
    <row r="504" spans="1:8">
      <c r="A504" s="79">
        <v>43396</v>
      </c>
      <c r="B504" s="351" t="s">
        <v>5957</v>
      </c>
      <c r="C504" s="351" t="s">
        <v>48</v>
      </c>
      <c r="D504" s="390" t="s">
        <v>5727</v>
      </c>
      <c r="E504" s="351" t="s">
        <v>5728</v>
      </c>
      <c r="F504" s="392">
        <v>1</v>
      </c>
      <c r="G504" s="54">
        <v>0</v>
      </c>
      <c r="H504" s="54">
        <v>0</v>
      </c>
    </row>
    <row r="505" spans="1:8">
      <c r="A505" s="79">
        <v>43396</v>
      </c>
      <c r="B505" s="351" t="s">
        <v>5957</v>
      </c>
      <c r="C505" s="351" t="s">
        <v>48</v>
      </c>
      <c r="D505" s="390" t="s">
        <v>5729</v>
      </c>
      <c r="E505" s="351" t="s">
        <v>5730</v>
      </c>
      <c r="F505" s="392">
        <v>2</v>
      </c>
      <c r="G505" s="54">
        <v>3500</v>
      </c>
      <c r="H505" s="54">
        <v>5384.6153846153848</v>
      </c>
    </row>
    <row r="506" spans="1:8">
      <c r="A506" s="79">
        <v>43396</v>
      </c>
      <c r="B506" s="351" t="s">
        <v>5957</v>
      </c>
      <c r="C506" s="351" t="s">
        <v>48</v>
      </c>
      <c r="D506" s="390" t="s">
        <v>5731</v>
      </c>
      <c r="E506" s="351" t="s">
        <v>5732</v>
      </c>
      <c r="F506" s="392">
        <v>1</v>
      </c>
      <c r="G506" s="54">
        <v>883</v>
      </c>
      <c r="H506" s="54">
        <v>1358.4615384615383</v>
      </c>
    </row>
    <row r="507" spans="1:8">
      <c r="A507" s="79">
        <v>43396</v>
      </c>
      <c r="B507" s="351" t="s">
        <v>5957</v>
      </c>
      <c r="C507" s="351" t="s">
        <v>48</v>
      </c>
      <c r="D507" s="390" t="s">
        <v>5733</v>
      </c>
      <c r="E507" s="351" t="s">
        <v>5734</v>
      </c>
      <c r="F507" s="392">
        <v>3</v>
      </c>
      <c r="G507" s="54">
        <v>1850</v>
      </c>
      <c r="H507" s="54">
        <v>2846.1538461538462</v>
      </c>
    </row>
    <row r="508" spans="1:8">
      <c r="A508" s="79">
        <v>43396</v>
      </c>
      <c r="B508" s="351" t="s">
        <v>5957</v>
      </c>
      <c r="C508" s="351" t="s">
        <v>48</v>
      </c>
      <c r="D508" s="390" t="s">
        <v>5737</v>
      </c>
      <c r="E508" s="351" t="s">
        <v>5738</v>
      </c>
      <c r="F508" s="392">
        <v>1</v>
      </c>
      <c r="G508" s="54">
        <v>18825</v>
      </c>
      <c r="H508" s="54">
        <v>28961.538461538461</v>
      </c>
    </row>
    <row r="509" spans="1:8">
      <c r="A509" s="79">
        <v>43396</v>
      </c>
      <c r="B509" s="351" t="s">
        <v>5957</v>
      </c>
      <c r="C509" s="351" t="s">
        <v>48</v>
      </c>
      <c r="D509" s="390">
        <v>143499</v>
      </c>
      <c r="E509" s="351" t="s">
        <v>5739</v>
      </c>
      <c r="F509" s="392">
        <v>8</v>
      </c>
      <c r="G509" s="54">
        <v>9.953951500077725</v>
      </c>
      <c r="H509" s="54">
        <v>15.31</v>
      </c>
    </row>
    <row r="510" spans="1:8">
      <c r="A510" s="79">
        <v>43396</v>
      </c>
      <c r="B510" s="351" t="s">
        <v>5957</v>
      </c>
      <c r="C510" s="351" t="s">
        <v>48</v>
      </c>
      <c r="D510" s="390" t="s">
        <v>5740</v>
      </c>
      <c r="E510" s="351" t="s">
        <v>5741</v>
      </c>
      <c r="F510" s="392">
        <v>1</v>
      </c>
      <c r="G510" s="54">
        <v>31825</v>
      </c>
      <c r="H510" s="54">
        <v>48961.538461538461</v>
      </c>
    </row>
    <row r="511" spans="1:8">
      <c r="A511" s="79">
        <v>43396</v>
      </c>
      <c r="B511" s="351" t="s">
        <v>5957</v>
      </c>
      <c r="C511" s="351" t="s">
        <v>48</v>
      </c>
      <c r="D511" s="390" t="s">
        <v>5509</v>
      </c>
      <c r="E511" s="351" t="s">
        <v>5742</v>
      </c>
      <c r="F511" s="392">
        <v>4</v>
      </c>
      <c r="G511" s="54">
        <v>724</v>
      </c>
      <c r="H511" s="54">
        <v>1113.8461538461538</v>
      </c>
    </row>
    <row r="512" spans="1:8">
      <c r="A512" s="79">
        <v>43396</v>
      </c>
      <c r="B512" s="351" t="s">
        <v>5957</v>
      </c>
      <c r="C512" s="351" t="s">
        <v>48</v>
      </c>
      <c r="D512" s="390" t="s">
        <v>3594</v>
      </c>
      <c r="E512" s="351" t="s">
        <v>3596</v>
      </c>
      <c r="F512" s="392">
        <v>3</v>
      </c>
      <c r="G512" s="54">
        <v>22.579355277475518</v>
      </c>
      <c r="H512" s="54">
        <v>45.158710554951035</v>
      </c>
    </row>
    <row r="513" spans="1:8">
      <c r="A513" s="79">
        <v>43396</v>
      </c>
      <c r="B513" s="351" t="s">
        <v>5957</v>
      </c>
      <c r="C513" s="351" t="s">
        <v>48</v>
      </c>
      <c r="D513" s="390" t="s">
        <v>5743</v>
      </c>
      <c r="E513" s="351" t="s">
        <v>5744</v>
      </c>
      <c r="F513" s="392">
        <v>3</v>
      </c>
      <c r="G513" s="54">
        <v>32.822873076325195</v>
      </c>
      <c r="H513" s="54">
        <v>65.645746152650389</v>
      </c>
    </row>
    <row r="514" spans="1:8">
      <c r="A514" s="79">
        <v>43396</v>
      </c>
      <c r="B514" s="351" t="s">
        <v>5957</v>
      </c>
      <c r="C514" s="351" t="s">
        <v>48</v>
      </c>
      <c r="D514" s="390" t="s">
        <v>5745</v>
      </c>
      <c r="E514" s="351" t="s">
        <v>5746</v>
      </c>
      <c r="F514" s="392">
        <v>6</v>
      </c>
      <c r="G514" s="54">
        <v>408</v>
      </c>
      <c r="H514" s="54">
        <v>627.69230769230762</v>
      </c>
    </row>
    <row r="515" spans="1:8">
      <c r="A515" s="79">
        <v>43396</v>
      </c>
      <c r="B515" s="351" t="s">
        <v>5957</v>
      </c>
      <c r="C515" s="351" t="s">
        <v>48</v>
      </c>
      <c r="D515" s="390" t="s">
        <v>5747</v>
      </c>
      <c r="E515" s="351" t="s">
        <v>5748</v>
      </c>
      <c r="F515" s="392">
        <v>1</v>
      </c>
      <c r="G515" s="54">
        <v>5120</v>
      </c>
      <c r="H515" s="54">
        <v>7876.9230769230762</v>
      </c>
    </row>
    <row r="516" spans="1:8">
      <c r="A516" s="79">
        <v>43396</v>
      </c>
      <c r="B516" s="351" t="s">
        <v>5957</v>
      </c>
      <c r="C516" s="351" t="s">
        <v>48</v>
      </c>
      <c r="D516" s="390" t="s">
        <v>5749</v>
      </c>
      <c r="E516" s="351" t="s">
        <v>5750</v>
      </c>
      <c r="F516" s="392">
        <v>8</v>
      </c>
      <c r="G516" s="54">
        <v>1115.55</v>
      </c>
      <c r="H516" s="54">
        <v>2231.1000001321913</v>
      </c>
    </row>
    <row r="517" spans="1:8">
      <c r="A517" s="79">
        <v>43396</v>
      </c>
      <c r="B517" s="351" t="s">
        <v>5957</v>
      </c>
      <c r="C517" s="351" t="s">
        <v>48</v>
      </c>
      <c r="D517" s="390">
        <v>32017</v>
      </c>
      <c r="E517" s="351" t="s">
        <v>4994</v>
      </c>
      <c r="F517" s="392">
        <v>8</v>
      </c>
      <c r="G517" s="54">
        <v>120</v>
      </c>
      <c r="H517" s="54">
        <v>240</v>
      </c>
    </row>
    <row r="518" spans="1:8">
      <c r="A518" s="79">
        <v>43396</v>
      </c>
      <c r="B518" s="351" t="s">
        <v>5957</v>
      </c>
      <c r="C518" s="351" t="s">
        <v>48</v>
      </c>
      <c r="D518" s="390">
        <v>144605</v>
      </c>
      <c r="E518" s="351" t="s">
        <v>5751</v>
      </c>
      <c r="F518" s="392">
        <v>8</v>
      </c>
      <c r="G518" s="54">
        <v>3199</v>
      </c>
      <c r="H518" s="54">
        <v>5331.666666666667</v>
      </c>
    </row>
    <row r="519" spans="1:8">
      <c r="A519" s="79">
        <v>43396</v>
      </c>
      <c r="B519" s="351" t="s">
        <v>5957</v>
      </c>
      <c r="C519" s="351" t="s">
        <v>48</v>
      </c>
      <c r="D519" s="390" t="s">
        <v>2868</v>
      </c>
      <c r="E519" s="351" t="s">
        <v>2869</v>
      </c>
      <c r="F519" s="392">
        <v>2</v>
      </c>
      <c r="G519" s="54">
        <v>2121</v>
      </c>
      <c r="H519" s="54">
        <v>4242</v>
      </c>
    </row>
    <row r="520" spans="1:8">
      <c r="A520" s="79">
        <v>43396</v>
      </c>
      <c r="B520" s="351" t="s">
        <v>5957</v>
      </c>
      <c r="C520" s="351" t="s">
        <v>48</v>
      </c>
      <c r="D520" s="390">
        <v>66723</v>
      </c>
      <c r="E520" s="351" t="s">
        <v>5678</v>
      </c>
      <c r="F520" s="392">
        <v>2</v>
      </c>
      <c r="G520" s="54">
        <v>1276.8</v>
      </c>
      <c r="H520" s="54">
        <v>2553.6</v>
      </c>
    </row>
    <row r="521" spans="1:8">
      <c r="A521" s="79">
        <v>43396</v>
      </c>
      <c r="B521" s="351" t="s">
        <v>5957</v>
      </c>
      <c r="C521" s="351" t="s">
        <v>48</v>
      </c>
      <c r="D521" s="390" t="s">
        <v>5958</v>
      </c>
      <c r="E521" s="351" t="s">
        <v>5959</v>
      </c>
      <c r="F521" s="392">
        <v>1</v>
      </c>
      <c r="G521" s="54">
        <v>24104.85</v>
      </c>
      <c r="H521" s="54">
        <v>37084.38461538461</v>
      </c>
    </row>
    <row r="522" spans="1:8">
      <c r="A522" s="79">
        <v>43500</v>
      </c>
      <c r="B522" s="351" t="s">
        <v>6490</v>
      </c>
      <c r="C522" s="351" t="s">
        <v>48</v>
      </c>
      <c r="D522" s="390" t="s">
        <v>6487</v>
      </c>
      <c r="E522" s="351" t="s">
        <v>6488</v>
      </c>
      <c r="F522" s="392">
        <v>8</v>
      </c>
      <c r="G522" s="54">
        <v>154.79</v>
      </c>
      <c r="H522" s="54">
        <v>464.39</v>
      </c>
    </row>
    <row r="523" spans="1:8">
      <c r="A523" s="79">
        <v>43500</v>
      </c>
      <c r="B523" s="351" t="s">
        <v>6490</v>
      </c>
      <c r="C523" s="351" t="s">
        <v>48</v>
      </c>
      <c r="D523" s="390">
        <v>90276</v>
      </c>
      <c r="E523" s="351" t="s">
        <v>6489</v>
      </c>
      <c r="F523" s="392">
        <v>8</v>
      </c>
      <c r="G523" s="54">
        <v>47.66</v>
      </c>
      <c r="H523" s="54">
        <v>143</v>
      </c>
    </row>
    <row r="524" spans="1:8">
      <c r="A524" s="79">
        <v>43508</v>
      </c>
      <c r="B524" s="351" t="s">
        <v>6534</v>
      </c>
      <c r="C524" s="351" t="s">
        <v>48</v>
      </c>
      <c r="D524" s="390" t="s">
        <v>377</v>
      </c>
      <c r="E524" s="351" t="s">
        <v>4933</v>
      </c>
      <c r="F524" s="392">
        <v>12</v>
      </c>
      <c r="G524" s="54">
        <v>47.51</v>
      </c>
      <c r="H524" s="54">
        <v>136</v>
      </c>
    </row>
    <row r="525" spans="1:8">
      <c r="A525" s="79">
        <v>43508</v>
      </c>
      <c r="B525" s="351" t="s">
        <v>6535</v>
      </c>
      <c r="C525" s="351" t="s">
        <v>48</v>
      </c>
      <c r="D525" s="390">
        <v>21859</v>
      </c>
      <c r="E525" s="351" t="s">
        <v>6536</v>
      </c>
      <c r="F525" s="392">
        <v>4</v>
      </c>
      <c r="G525" s="54">
        <v>20239</v>
      </c>
      <c r="H525" s="54">
        <v>30358.500000000004</v>
      </c>
    </row>
    <row r="526" spans="1:8">
      <c r="A526" s="79">
        <v>43508</v>
      </c>
      <c r="B526" s="351" t="s">
        <v>6535</v>
      </c>
      <c r="C526" s="351" t="s">
        <v>48</v>
      </c>
      <c r="D526" s="390">
        <v>21860</v>
      </c>
      <c r="E526" s="351" t="s">
        <v>6537</v>
      </c>
      <c r="F526" s="392">
        <v>16</v>
      </c>
      <c r="G526" s="54">
        <v>70</v>
      </c>
      <c r="H526" s="54">
        <v>220.49997477249786</v>
      </c>
    </row>
    <row r="527" spans="1:8">
      <c r="A527" s="79">
        <v>43508</v>
      </c>
      <c r="B527" s="351" t="s">
        <v>6535</v>
      </c>
      <c r="C527" s="351" t="s">
        <v>48</v>
      </c>
      <c r="D527" s="390">
        <v>72108</v>
      </c>
      <c r="E527" s="351" t="s">
        <v>6538</v>
      </c>
      <c r="F527" s="392">
        <v>4</v>
      </c>
      <c r="G527" s="54">
        <v>239</v>
      </c>
      <c r="H527" s="54">
        <v>501.9</v>
      </c>
    </row>
    <row r="528" spans="1:8">
      <c r="A528" s="79">
        <v>43529</v>
      </c>
      <c r="B528" s="351">
        <v>1901963</v>
      </c>
      <c r="C528" s="351" t="s">
        <v>48</v>
      </c>
      <c r="D528" s="390" t="s">
        <v>6688</v>
      </c>
      <c r="E528" s="351" t="s">
        <v>6689</v>
      </c>
      <c r="F528" s="392">
        <v>1</v>
      </c>
      <c r="G528" s="54">
        <v>10424</v>
      </c>
      <c r="H528" s="54">
        <v>18614.29</v>
      </c>
    </row>
    <row r="529" spans="1:8">
      <c r="A529" s="79">
        <v>43530</v>
      </c>
      <c r="B529" s="351" t="s">
        <v>6703</v>
      </c>
      <c r="C529" s="351" t="s">
        <v>48</v>
      </c>
      <c r="D529" s="390">
        <v>50719</v>
      </c>
      <c r="E529" s="351" t="s">
        <v>6696</v>
      </c>
      <c r="F529" s="392">
        <v>4</v>
      </c>
      <c r="G529" s="54">
        <v>630</v>
      </c>
      <c r="H529" s="54">
        <v>1323</v>
      </c>
    </row>
    <row r="530" spans="1:8">
      <c r="A530" s="79">
        <v>43530</v>
      </c>
      <c r="B530" s="351" t="s">
        <v>6703</v>
      </c>
      <c r="C530" s="351" t="s">
        <v>48</v>
      </c>
      <c r="D530" s="390" t="s">
        <v>6694</v>
      </c>
      <c r="E530" s="351" t="s">
        <v>6697</v>
      </c>
      <c r="F530" s="392">
        <v>4</v>
      </c>
      <c r="G530" s="54">
        <v>1441</v>
      </c>
      <c r="H530" s="54">
        <v>3026.1</v>
      </c>
    </row>
    <row r="531" spans="1:8">
      <c r="A531" s="79">
        <v>43530</v>
      </c>
      <c r="B531" s="351" t="s">
        <v>6703</v>
      </c>
      <c r="C531" s="351" t="s">
        <v>48</v>
      </c>
      <c r="D531" s="390">
        <v>69033</v>
      </c>
      <c r="E531" s="351" t="s">
        <v>6698</v>
      </c>
      <c r="F531" s="392">
        <v>16</v>
      </c>
      <c r="G531" s="54">
        <v>55.45</v>
      </c>
      <c r="H531" s="54">
        <v>174.65997997940551</v>
      </c>
    </row>
    <row r="532" spans="1:8">
      <c r="A532" s="79">
        <v>43530</v>
      </c>
      <c r="B532" s="351" t="s">
        <v>6703</v>
      </c>
      <c r="C532" s="351" t="s">
        <v>48</v>
      </c>
      <c r="D532" s="390">
        <v>72104</v>
      </c>
      <c r="E532" s="351" t="s">
        <v>6699</v>
      </c>
      <c r="F532" s="392">
        <v>4</v>
      </c>
      <c r="G532" s="54">
        <v>10</v>
      </c>
      <c r="H532" s="54">
        <v>31.499996396071126</v>
      </c>
    </row>
    <row r="533" spans="1:8">
      <c r="A533" s="79">
        <v>43530</v>
      </c>
      <c r="B533" s="351" t="s">
        <v>6703</v>
      </c>
      <c r="C533" s="351" t="s">
        <v>48</v>
      </c>
      <c r="D533" s="390">
        <v>21860</v>
      </c>
      <c r="E533" s="351" t="s">
        <v>6700</v>
      </c>
      <c r="F533" s="392">
        <v>16</v>
      </c>
      <c r="G533" s="54">
        <v>70</v>
      </c>
      <c r="H533" s="54">
        <v>219.99997222398727</v>
      </c>
    </row>
    <row r="534" spans="1:8">
      <c r="A534" s="79">
        <v>43530</v>
      </c>
      <c r="B534" s="351" t="s">
        <v>6703</v>
      </c>
      <c r="C534" s="351" t="s">
        <v>48</v>
      </c>
      <c r="D534" s="390" t="s">
        <v>389</v>
      </c>
      <c r="E534" s="351" t="s">
        <v>6701</v>
      </c>
      <c r="F534" s="392">
        <v>4</v>
      </c>
      <c r="G534" s="54">
        <v>705</v>
      </c>
      <c r="H534" s="54">
        <v>1480.5</v>
      </c>
    </row>
    <row r="535" spans="1:8">
      <c r="A535" s="79">
        <v>43530</v>
      </c>
      <c r="B535" s="351" t="s">
        <v>6703</v>
      </c>
      <c r="C535" s="351" t="s">
        <v>48</v>
      </c>
      <c r="D535" s="390" t="s">
        <v>6695</v>
      </c>
      <c r="E535" s="351" t="s">
        <v>6702</v>
      </c>
      <c r="F535" s="392">
        <v>4</v>
      </c>
      <c r="G535" s="54">
        <v>239</v>
      </c>
      <c r="H535" s="54">
        <v>501.89976310245055</v>
      </c>
    </row>
    <row r="536" spans="1:8">
      <c r="A536" s="79">
        <v>43531</v>
      </c>
      <c r="B536" s="351" t="s">
        <v>6766</v>
      </c>
      <c r="C536" s="351" t="s">
        <v>48</v>
      </c>
      <c r="D536" s="390" t="s">
        <v>6752</v>
      </c>
      <c r="E536" s="351" t="s">
        <v>6767</v>
      </c>
      <c r="F536" s="392">
        <v>10</v>
      </c>
      <c r="G536" s="54">
        <v>238</v>
      </c>
      <c r="H536" s="54">
        <v>499.8</v>
      </c>
    </row>
    <row r="537" spans="1:8">
      <c r="A537" s="79">
        <v>43531</v>
      </c>
      <c r="B537" s="351" t="s">
        <v>6766</v>
      </c>
      <c r="C537" s="351" t="s">
        <v>48</v>
      </c>
      <c r="D537" s="390" t="s">
        <v>1186</v>
      </c>
      <c r="E537" s="351" t="s">
        <v>1187</v>
      </c>
      <c r="F537" s="392">
        <v>6</v>
      </c>
      <c r="G537" s="54">
        <v>690</v>
      </c>
      <c r="H537" s="54">
        <v>1207.5</v>
      </c>
    </row>
    <row r="538" spans="1:8">
      <c r="A538" s="79">
        <v>43531</v>
      </c>
      <c r="B538" s="351" t="s">
        <v>6766</v>
      </c>
      <c r="C538" s="351" t="s">
        <v>48</v>
      </c>
      <c r="D538" s="390" t="s">
        <v>6753</v>
      </c>
      <c r="E538" s="351" t="s">
        <v>6768</v>
      </c>
      <c r="F538" s="392">
        <v>2</v>
      </c>
      <c r="G538" s="54">
        <v>198</v>
      </c>
      <c r="H538" s="54">
        <v>415.8</v>
      </c>
    </row>
    <row r="539" spans="1:8">
      <c r="A539" s="79">
        <v>43531</v>
      </c>
      <c r="B539" s="351" t="s">
        <v>6766</v>
      </c>
      <c r="C539" s="351" t="s">
        <v>48</v>
      </c>
      <c r="D539" s="390" t="s">
        <v>6754</v>
      </c>
      <c r="E539" s="351" t="s">
        <v>6769</v>
      </c>
      <c r="F539" s="392">
        <v>2</v>
      </c>
      <c r="G539" s="54">
        <v>280</v>
      </c>
      <c r="H539" s="54">
        <v>588</v>
      </c>
    </row>
    <row r="540" spans="1:8">
      <c r="A540" s="79">
        <v>43531</v>
      </c>
      <c r="B540" s="351" t="s">
        <v>6766</v>
      </c>
      <c r="C540" s="351" t="s">
        <v>48</v>
      </c>
      <c r="D540" s="390" t="s">
        <v>6755</v>
      </c>
      <c r="E540" s="351" t="s">
        <v>6770</v>
      </c>
      <c r="F540" s="392">
        <v>3</v>
      </c>
      <c r="G540" s="54">
        <v>12.78</v>
      </c>
      <c r="H540" s="54">
        <v>40.259995408873046</v>
      </c>
    </row>
    <row r="541" spans="1:8">
      <c r="A541" s="79">
        <v>43531</v>
      </c>
      <c r="B541" s="351" t="s">
        <v>6766</v>
      </c>
      <c r="C541" s="351" t="s">
        <v>48</v>
      </c>
      <c r="D541" s="390" t="s">
        <v>3270</v>
      </c>
      <c r="E541" s="351" t="s">
        <v>6771</v>
      </c>
      <c r="F541" s="392">
        <v>3</v>
      </c>
      <c r="G541" s="54">
        <v>5.37</v>
      </c>
      <c r="H541" s="54">
        <v>39.600019445382678</v>
      </c>
    </row>
    <row r="542" spans="1:8">
      <c r="A542" s="79">
        <v>43531</v>
      </c>
      <c r="B542" s="351" t="s">
        <v>6766</v>
      </c>
      <c r="C542" s="351" t="s">
        <v>48</v>
      </c>
      <c r="D542" s="390" t="s">
        <v>6756</v>
      </c>
      <c r="E542" s="351" t="s">
        <v>6772</v>
      </c>
      <c r="F542" s="392">
        <v>4</v>
      </c>
      <c r="G542" s="54">
        <v>45</v>
      </c>
      <c r="H542" s="54">
        <v>141.74998378232007</v>
      </c>
    </row>
    <row r="543" spans="1:8">
      <c r="A543" s="79">
        <v>43531</v>
      </c>
      <c r="B543" s="351" t="s">
        <v>6766</v>
      </c>
      <c r="C543" s="351" t="s">
        <v>48</v>
      </c>
      <c r="D543" s="390" t="s">
        <v>4308</v>
      </c>
      <c r="E543" s="351" t="s">
        <v>6773</v>
      </c>
      <c r="F543" s="392">
        <v>6</v>
      </c>
      <c r="G543" s="54">
        <v>26.4</v>
      </c>
      <c r="H543" s="54">
        <v>63.36</v>
      </c>
    </row>
    <row r="544" spans="1:8">
      <c r="A544" s="79">
        <v>43531</v>
      </c>
      <c r="B544" s="351" t="s">
        <v>6766</v>
      </c>
      <c r="C544" s="351" t="s">
        <v>48</v>
      </c>
      <c r="D544" s="390" t="s">
        <v>4304</v>
      </c>
      <c r="E544" s="351" t="s">
        <v>6774</v>
      </c>
      <c r="F544" s="392">
        <v>6</v>
      </c>
      <c r="G544" s="54">
        <v>8.8699999999999992</v>
      </c>
      <c r="H544" s="54">
        <v>18.626999999999999</v>
      </c>
    </row>
    <row r="545" spans="1:8">
      <c r="A545" s="79">
        <v>43531</v>
      </c>
      <c r="B545" s="351" t="s">
        <v>6766</v>
      </c>
      <c r="C545" s="351" t="s">
        <v>48</v>
      </c>
      <c r="D545" s="390" t="s">
        <v>4306</v>
      </c>
      <c r="E545" s="351" t="s">
        <v>6775</v>
      </c>
      <c r="F545" s="392">
        <v>6</v>
      </c>
      <c r="G545" s="54">
        <v>76.41</v>
      </c>
      <c r="H545" s="54">
        <v>133.7175</v>
      </c>
    </row>
    <row r="546" spans="1:8">
      <c r="A546" s="79">
        <v>43531</v>
      </c>
      <c r="B546" s="351" t="s">
        <v>6766</v>
      </c>
      <c r="C546" s="351" t="s">
        <v>48</v>
      </c>
      <c r="D546" s="390">
        <v>34635</v>
      </c>
      <c r="E546" s="351" t="s">
        <v>6776</v>
      </c>
      <c r="F546" s="392">
        <v>1</v>
      </c>
      <c r="G546" s="54">
        <v>80</v>
      </c>
      <c r="H546" s="54">
        <v>252.0000004975941</v>
      </c>
    </row>
    <row r="547" spans="1:8">
      <c r="A547" s="79">
        <v>43531</v>
      </c>
      <c r="B547" s="351" t="s">
        <v>6766</v>
      </c>
      <c r="C547" s="351" t="s">
        <v>48</v>
      </c>
      <c r="D547" s="390" t="s">
        <v>485</v>
      </c>
      <c r="E547" s="351" t="s">
        <v>6777</v>
      </c>
      <c r="F547" s="392">
        <v>1</v>
      </c>
      <c r="G547" s="54">
        <v>6.84</v>
      </c>
      <c r="H547" s="54">
        <v>17.954999999999998</v>
      </c>
    </row>
    <row r="548" spans="1:8">
      <c r="A548" s="79">
        <v>43531</v>
      </c>
      <c r="B548" s="351" t="s">
        <v>6766</v>
      </c>
      <c r="C548" s="351" t="s">
        <v>48</v>
      </c>
      <c r="D548" s="390">
        <v>34635</v>
      </c>
      <c r="E548" s="351" t="s">
        <v>6776</v>
      </c>
      <c r="F548" s="392">
        <v>1</v>
      </c>
      <c r="G548" s="54">
        <v>80</v>
      </c>
      <c r="H548" s="54">
        <v>252.0000004975941</v>
      </c>
    </row>
    <row r="549" spans="1:8">
      <c r="A549" s="79">
        <v>43531</v>
      </c>
      <c r="B549" s="351" t="s">
        <v>6766</v>
      </c>
      <c r="C549" s="351" t="s">
        <v>48</v>
      </c>
      <c r="D549" s="390" t="s">
        <v>4117</v>
      </c>
      <c r="E549" s="351" t="s">
        <v>6778</v>
      </c>
      <c r="F549" s="392">
        <v>2</v>
      </c>
      <c r="G549" s="54">
        <v>5.96</v>
      </c>
      <c r="H549" s="54">
        <v>17.079967212956959</v>
      </c>
    </row>
    <row r="550" spans="1:8">
      <c r="A550" s="79">
        <v>43531</v>
      </c>
      <c r="B550" s="351" t="s">
        <v>6766</v>
      </c>
      <c r="C550" s="351" t="s">
        <v>48</v>
      </c>
      <c r="D550" s="390" t="s">
        <v>6757</v>
      </c>
      <c r="E550" s="351" t="s">
        <v>6778</v>
      </c>
      <c r="F550" s="392">
        <v>2</v>
      </c>
      <c r="G550" s="54">
        <v>5.96</v>
      </c>
      <c r="H550" s="54">
        <v>20.859999999999996</v>
      </c>
    </row>
    <row r="551" spans="1:8">
      <c r="A551" s="79">
        <v>43531</v>
      </c>
      <c r="B551" s="351" t="s">
        <v>6766</v>
      </c>
      <c r="C551" s="351" t="s">
        <v>48</v>
      </c>
      <c r="D551" s="390">
        <v>78042304</v>
      </c>
      <c r="E551" s="351" t="s">
        <v>6779</v>
      </c>
      <c r="F551" s="392">
        <v>4</v>
      </c>
      <c r="G551" s="54">
        <v>200.77</v>
      </c>
      <c r="H551" s="54">
        <v>468.46333333333342</v>
      </c>
    </row>
    <row r="552" spans="1:8">
      <c r="A552" s="79">
        <v>43531</v>
      </c>
      <c r="B552" s="351" t="s">
        <v>6766</v>
      </c>
      <c r="C552" s="351" t="s">
        <v>48</v>
      </c>
      <c r="D552" s="390" t="s">
        <v>6758</v>
      </c>
      <c r="E552" s="351" t="s">
        <v>6780</v>
      </c>
      <c r="F552" s="392">
        <v>1</v>
      </c>
      <c r="G552" s="54">
        <v>8.33</v>
      </c>
      <c r="H552" s="54">
        <v>34.999739375460763</v>
      </c>
    </row>
    <row r="553" spans="1:8">
      <c r="A553" s="79">
        <v>43531</v>
      </c>
      <c r="B553" s="351" t="s">
        <v>6766</v>
      </c>
      <c r="C553" s="351" t="s">
        <v>48</v>
      </c>
      <c r="D553" s="390" t="s">
        <v>6759</v>
      </c>
      <c r="E553" s="351" t="s">
        <v>6781</v>
      </c>
      <c r="F553" s="392">
        <v>4</v>
      </c>
      <c r="G553" s="54">
        <v>5.24</v>
      </c>
      <c r="H553" s="54">
        <v>25.159813655739789</v>
      </c>
    </row>
    <row r="554" spans="1:8">
      <c r="A554" s="79">
        <v>43531</v>
      </c>
      <c r="B554" s="351" t="s">
        <v>6766</v>
      </c>
      <c r="C554" s="351" t="s">
        <v>48</v>
      </c>
      <c r="D554" s="390" t="s">
        <v>271</v>
      </c>
      <c r="E554" s="351" t="s">
        <v>6782</v>
      </c>
      <c r="F554" s="392">
        <v>12</v>
      </c>
      <c r="G554" s="54">
        <v>84.68</v>
      </c>
      <c r="H554" s="54">
        <v>266.73000052290428</v>
      </c>
    </row>
    <row r="555" spans="1:8">
      <c r="A555" s="79">
        <v>43531</v>
      </c>
      <c r="B555" s="351" t="s">
        <v>6766</v>
      </c>
      <c r="C555" s="351" t="s">
        <v>48</v>
      </c>
      <c r="D555" s="390" t="s">
        <v>6760</v>
      </c>
      <c r="E555" s="351" t="s">
        <v>6783</v>
      </c>
      <c r="F555" s="392">
        <v>4</v>
      </c>
      <c r="G555" s="54">
        <v>22.27</v>
      </c>
      <c r="H555" s="54">
        <v>80.159990768484832</v>
      </c>
    </row>
    <row r="556" spans="1:8">
      <c r="A556" s="79">
        <v>43531</v>
      </c>
      <c r="B556" s="351" t="s">
        <v>6766</v>
      </c>
      <c r="C556" s="351" t="s">
        <v>48</v>
      </c>
      <c r="D556" s="390" t="s">
        <v>459</v>
      </c>
      <c r="E556" s="351" t="s">
        <v>6784</v>
      </c>
      <c r="F556" s="392">
        <v>1</v>
      </c>
      <c r="G556" s="54">
        <v>1.53</v>
      </c>
      <c r="H556" s="54">
        <v>6.4399461406708074</v>
      </c>
    </row>
    <row r="557" spans="1:8">
      <c r="A557" s="79">
        <v>43531</v>
      </c>
      <c r="B557" s="351" t="s">
        <v>6766</v>
      </c>
      <c r="C557" s="351" t="s">
        <v>48</v>
      </c>
      <c r="D557" s="390" t="s">
        <v>6761</v>
      </c>
      <c r="E557" s="351" t="s">
        <v>6785</v>
      </c>
      <c r="F557" s="392">
        <v>1</v>
      </c>
      <c r="G557" s="54">
        <v>3.21</v>
      </c>
      <c r="H557" s="54">
        <v>13.47990317978366</v>
      </c>
    </row>
    <row r="558" spans="1:8">
      <c r="A558" s="79">
        <v>43531</v>
      </c>
      <c r="B558" s="351" t="s">
        <v>6766</v>
      </c>
      <c r="C558" s="351" t="s">
        <v>48</v>
      </c>
      <c r="D558" s="390" t="s">
        <v>3677</v>
      </c>
      <c r="E558" s="351" t="s">
        <v>6786</v>
      </c>
      <c r="F558" s="392">
        <v>1</v>
      </c>
      <c r="G558" s="54">
        <v>339.34</v>
      </c>
      <c r="H558" s="54">
        <v>593.84499999999991</v>
      </c>
    </row>
    <row r="559" spans="1:8">
      <c r="A559" s="79">
        <v>43531</v>
      </c>
      <c r="B559" s="351" t="s">
        <v>6766</v>
      </c>
      <c r="C559" s="351" t="s">
        <v>48</v>
      </c>
      <c r="D559" s="390" t="s">
        <v>4231</v>
      </c>
      <c r="E559" s="351" t="s">
        <v>6787</v>
      </c>
      <c r="F559" s="392">
        <v>1</v>
      </c>
      <c r="G559" s="54">
        <v>55.59</v>
      </c>
      <c r="H559" s="54">
        <v>97.282500000000013</v>
      </c>
    </row>
    <row r="560" spans="1:8">
      <c r="A560" s="79">
        <v>43531</v>
      </c>
      <c r="B560" s="351" t="s">
        <v>6766</v>
      </c>
      <c r="C560" s="351" t="s">
        <v>48</v>
      </c>
      <c r="D560" s="390" t="s">
        <v>6762</v>
      </c>
      <c r="E560" s="351" t="s">
        <v>6788</v>
      </c>
      <c r="F560" s="392">
        <v>6</v>
      </c>
      <c r="G560" s="54">
        <v>11.28</v>
      </c>
      <c r="H560" s="54">
        <v>35.519995875577756</v>
      </c>
    </row>
    <row r="561" spans="1:8">
      <c r="A561" s="79">
        <v>43531</v>
      </c>
      <c r="B561" s="351" t="s">
        <v>6766</v>
      </c>
      <c r="C561" s="351" t="s">
        <v>48</v>
      </c>
      <c r="D561" s="390" t="s">
        <v>4233</v>
      </c>
      <c r="E561" s="351" t="s">
        <v>6789</v>
      </c>
      <c r="F561" s="392">
        <v>4</v>
      </c>
      <c r="G561" s="54">
        <v>7.93</v>
      </c>
      <c r="H561" s="54">
        <v>16.652999999999999</v>
      </c>
    </row>
    <row r="562" spans="1:8">
      <c r="A562" s="79">
        <v>43531</v>
      </c>
      <c r="B562" s="351" t="s">
        <v>6766</v>
      </c>
      <c r="C562" s="351" t="s">
        <v>48</v>
      </c>
      <c r="D562" s="390" t="s">
        <v>6763</v>
      </c>
      <c r="E562" s="351" t="s">
        <v>6790</v>
      </c>
      <c r="F562" s="392">
        <v>4</v>
      </c>
      <c r="G562" s="54">
        <v>8.5</v>
      </c>
      <c r="H562" s="54">
        <v>35.719731204988506</v>
      </c>
    </row>
    <row r="563" spans="1:8">
      <c r="A563" s="79">
        <v>43531</v>
      </c>
      <c r="B563" s="351" t="s">
        <v>6766</v>
      </c>
      <c r="C563" s="351" t="s">
        <v>48</v>
      </c>
      <c r="D563" s="390">
        <v>6504012100</v>
      </c>
      <c r="E563" s="351" t="s">
        <v>6791</v>
      </c>
      <c r="F563" s="392">
        <v>4</v>
      </c>
      <c r="G563" s="54">
        <v>4.75</v>
      </c>
      <c r="H563" s="54">
        <v>19.959850379904093</v>
      </c>
    </row>
    <row r="564" spans="1:8">
      <c r="A564" s="79">
        <v>43531</v>
      </c>
      <c r="B564" s="351" t="s">
        <v>6766</v>
      </c>
      <c r="C564" s="351" t="s">
        <v>48</v>
      </c>
      <c r="D564" s="390">
        <v>321862</v>
      </c>
      <c r="E564" s="351" t="s">
        <v>6792</v>
      </c>
      <c r="F564" s="392">
        <v>4</v>
      </c>
      <c r="G564" s="54">
        <v>71.64</v>
      </c>
      <c r="H564" s="54">
        <v>225.25909322931705</v>
      </c>
    </row>
    <row r="565" spans="1:8">
      <c r="A565" s="79">
        <v>43531</v>
      </c>
      <c r="B565" s="351" t="s">
        <v>6766</v>
      </c>
      <c r="C565" s="351" t="s">
        <v>48</v>
      </c>
      <c r="D565" s="390" t="s">
        <v>2861</v>
      </c>
      <c r="E565" s="351" t="s">
        <v>6793</v>
      </c>
      <c r="F565" s="392">
        <v>12</v>
      </c>
      <c r="G565" s="54">
        <v>85.64</v>
      </c>
      <c r="H565" s="54">
        <v>224.80499999999998</v>
      </c>
    </row>
    <row r="566" spans="1:8">
      <c r="A566" s="79">
        <v>43531</v>
      </c>
      <c r="B566" s="351" t="s">
        <v>6766</v>
      </c>
      <c r="C566" s="351" t="s">
        <v>48</v>
      </c>
      <c r="D566" s="390" t="s">
        <v>6764</v>
      </c>
      <c r="E566" s="351" t="s">
        <v>6794</v>
      </c>
      <c r="F566" s="392">
        <v>8</v>
      </c>
      <c r="G566" s="54">
        <v>4.4000000000000004</v>
      </c>
      <c r="H566" s="54">
        <v>18.479865963827653</v>
      </c>
    </row>
    <row r="567" spans="1:8">
      <c r="A567" s="79">
        <v>43531</v>
      </c>
      <c r="B567" s="351" t="s">
        <v>6766</v>
      </c>
      <c r="C567" s="351" t="s">
        <v>48</v>
      </c>
      <c r="D567" s="390">
        <v>90261</v>
      </c>
      <c r="E567" s="351" t="s">
        <v>6795</v>
      </c>
      <c r="F567" s="392">
        <v>4</v>
      </c>
      <c r="G567" s="54">
        <v>17.25</v>
      </c>
      <c r="H567" s="54">
        <v>54.886363636363647</v>
      </c>
    </row>
    <row r="568" spans="1:8">
      <c r="A568" s="79">
        <v>43531</v>
      </c>
      <c r="B568" s="351" t="s">
        <v>6766</v>
      </c>
      <c r="C568" s="351" t="s">
        <v>48</v>
      </c>
      <c r="D568" s="390">
        <v>90259</v>
      </c>
      <c r="E568" s="351" t="s">
        <v>6796</v>
      </c>
      <c r="F568" s="392">
        <v>4</v>
      </c>
      <c r="G568" s="54">
        <v>11.93</v>
      </c>
      <c r="H568" s="54">
        <v>37.959090909090918</v>
      </c>
    </row>
    <row r="569" spans="1:8">
      <c r="A569" s="79">
        <v>43531</v>
      </c>
      <c r="B569" s="351" t="s">
        <v>6766</v>
      </c>
      <c r="C569" s="351" t="s">
        <v>48</v>
      </c>
      <c r="D569" s="390" t="s">
        <v>6765</v>
      </c>
      <c r="E569" s="351" t="s">
        <v>6797</v>
      </c>
      <c r="F569" s="392">
        <v>2</v>
      </c>
      <c r="G569" s="54">
        <v>59.57</v>
      </c>
      <c r="H569" s="54">
        <v>150.44000125525005</v>
      </c>
    </row>
    <row r="570" spans="1:8">
      <c r="A570" s="79">
        <v>43549</v>
      </c>
      <c r="B570" s="351" t="s">
        <v>6918</v>
      </c>
      <c r="C570" s="351" t="s">
        <v>48</v>
      </c>
      <c r="D570" s="390" t="s">
        <v>6919</v>
      </c>
      <c r="E570" s="351" t="s">
        <v>6922</v>
      </c>
      <c r="F570" s="392">
        <v>8</v>
      </c>
      <c r="G570" s="54">
        <v>9.7899999999999991</v>
      </c>
      <c r="H570" s="54">
        <v>39.159999999999997</v>
      </c>
    </row>
    <row r="571" spans="1:8">
      <c r="A571" s="79">
        <v>43549</v>
      </c>
      <c r="B571" s="351" t="s">
        <v>6918</v>
      </c>
      <c r="C571" s="351" t="s">
        <v>48</v>
      </c>
      <c r="D571" s="390" t="s">
        <v>6920</v>
      </c>
      <c r="E571" s="351" t="s">
        <v>6923</v>
      </c>
      <c r="F571" s="392">
        <v>8</v>
      </c>
      <c r="G571" s="54">
        <v>3.36</v>
      </c>
      <c r="H571" s="54">
        <v>13.44</v>
      </c>
    </row>
    <row r="572" spans="1:8">
      <c r="A572" s="79">
        <v>43549</v>
      </c>
      <c r="B572" s="351" t="s">
        <v>6918</v>
      </c>
      <c r="C572" s="351" t="s">
        <v>48</v>
      </c>
      <c r="D572" s="390" t="s">
        <v>6921</v>
      </c>
      <c r="E572" s="351" t="s">
        <v>6924</v>
      </c>
      <c r="F572" s="392">
        <v>8</v>
      </c>
      <c r="G572" s="54">
        <v>24.48</v>
      </c>
      <c r="H572" s="54">
        <v>73.45</v>
      </c>
    </row>
    <row r="573" spans="1:8">
      <c r="A573" s="79">
        <v>43549</v>
      </c>
      <c r="B573" s="351" t="s">
        <v>6918</v>
      </c>
      <c r="C573" s="351" t="s">
        <v>48</v>
      </c>
      <c r="D573" s="390" t="s">
        <v>6822</v>
      </c>
      <c r="E573" s="351" t="s">
        <v>6925</v>
      </c>
      <c r="F573" s="392">
        <v>8</v>
      </c>
      <c r="G573" s="54">
        <v>27.65</v>
      </c>
      <c r="H573" s="54">
        <v>82.95</v>
      </c>
    </row>
    <row r="574" spans="1:8">
      <c r="A574" s="79">
        <v>43552</v>
      </c>
      <c r="B574" s="351" t="s">
        <v>6974</v>
      </c>
      <c r="C574" s="351" t="s">
        <v>48</v>
      </c>
      <c r="D574" s="390" t="s">
        <v>5568</v>
      </c>
      <c r="E574" s="351" t="s">
        <v>6971</v>
      </c>
      <c r="F574" s="392">
        <v>12</v>
      </c>
      <c r="G574" s="54">
        <v>0.78</v>
      </c>
      <c r="H574" s="54">
        <v>3.2799742268172771</v>
      </c>
    </row>
    <row r="575" spans="1:8">
      <c r="A575" s="79">
        <v>43552</v>
      </c>
      <c r="B575" s="351" t="s">
        <v>6974</v>
      </c>
      <c r="C575" s="351" t="s">
        <v>48</v>
      </c>
      <c r="D575" s="390" t="s">
        <v>6969</v>
      </c>
      <c r="E575" s="351" t="s">
        <v>6972</v>
      </c>
      <c r="F575" s="392">
        <v>24</v>
      </c>
      <c r="G575" s="54">
        <v>39.22</v>
      </c>
      <c r="H575" s="54">
        <v>123.5399858506721</v>
      </c>
    </row>
    <row r="576" spans="1:8">
      <c r="A576" s="79">
        <v>43552</v>
      </c>
      <c r="B576" s="351" t="s">
        <v>6974</v>
      </c>
      <c r="C576" s="351" t="s">
        <v>48</v>
      </c>
      <c r="D576" s="390" t="s">
        <v>6970</v>
      </c>
      <c r="E576" s="351" t="s">
        <v>6973</v>
      </c>
      <c r="F576" s="392">
        <v>24</v>
      </c>
      <c r="G576" s="54">
        <v>0.11</v>
      </c>
      <c r="H576" s="54">
        <v>0.47996573253874725</v>
      </c>
    </row>
    <row r="577" spans="1:8">
      <c r="A577" s="79">
        <v>43552</v>
      </c>
      <c r="B577" s="351" t="s">
        <v>7027</v>
      </c>
      <c r="C577" s="351" t="s">
        <v>48</v>
      </c>
      <c r="D577" s="390" t="s">
        <v>3679</v>
      </c>
      <c r="E577" s="351" t="s">
        <v>7023</v>
      </c>
      <c r="F577" s="392">
        <v>1</v>
      </c>
      <c r="G577" s="54">
        <v>314.38</v>
      </c>
      <c r="H577" s="54">
        <v>471.57</v>
      </c>
    </row>
    <row r="578" spans="1:8">
      <c r="A578" s="79">
        <v>43552</v>
      </c>
      <c r="B578" s="351" t="s">
        <v>7027</v>
      </c>
      <c r="C578" s="351" t="s">
        <v>48</v>
      </c>
      <c r="D578" s="390" t="s">
        <v>3682</v>
      </c>
      <c r="E578" s="351" t="s">
        <v>7024</v>
      </c>
      <c r="F578" s="392">
        <v>1</v>
      </c>
      <c r="G578" s="54">
        <v>3.37</v>
      </c>
      <c r="H578" s="54">
        <v>5.0550000000000006</v>
      </c>
    </row>
    <row r="579" spans="1:8">
      <c r="A579" s="79">
        <v>43552</v>
      </c>
      <c r="B579" s="351" t="s">
        <v>7027</v>
      </c>
      <c r="C579" s="351" t="s">
        <v>48</v>
      </c>
      <c r="D579" s="390" t="s">
        <v>5912</v>
      </c>
      <c r="E579" s="351" t="s">
        <v>7025</v>
      </c>
      <c r="F579" s="392">
        <v>2</v>
      </c>
      <c r="G579" s="54">
        <v>11.15</v>
      </c>
      <c r="H579" s="54">
        <v>35.339880294175124</v>
      </c>
    </row>
    <row r="580" spans="1:8">
      <c r="A580" s="79">
        <v>43552</v>
      </c>
      <c r="B580" s="351" t="s">
        <v>7027</v>
      </c>
      <c r="C580" s="351" t="s">
        <v>48</v>
      </c>
      <c r="D580" s="390" t="s">
        <v>7022</v>
      </c>
      <c r="E580" s="351" t="s">
        <v>7026</v>
      </c>
      <c r="F580" s="392">
        <v>1</v>
      </c>
      <c r="G580" s="54">
        <v>17.690000000000001</v>
      </c>
      <c r="H580" s="54">
        <v>63.68999274326395</v>
      </c>
    </row>
    <row r="581" spans="1:8">
      <c r="A581" s="79">
        <v>43552</v>
      </c>
      <c r="B581" s="351" t="s">
        <v>7082</v>
      </c>
      <c r="C581" s="351" t="s">
        <v>48</v>
      </c>
      <c r="D581" s="390" t="s">
        <v>7081</v>
      </c>
      <c r="E581" s="351" t="s">
        <v>6488</v>
      </c>
      <c r="F581" s="392">
        <v>36</v>
      </c>
      <c r="G581" s="54">
        <v>174.53199999999998</v>
      </c>
      <c r="H581" s="54">
        <v>464.39000050898937</v>
      </c>
    </row>
    <row r="582" spans="1:8">
      <c r="A582" s="79">
        <v>43552</v>
      </c>
      <c r="B582" s="351" t="s">
        <v>7083</v>
      </c>
      <c r="C582" s="351" t="s">
        <v>48</v>
      </c>
      <c r="D582" s="390" t="s">
        <v>7081</v>
      </c>
      <c r="E582" s="351" t="s">
        <v>6488</v>
      </c>
      <c r="F582" s="392">
        <v>16</v>
      </c>
      <c r="G582" s="54">
        <v>174.53199999999998</v>
      </c>
      <c r="H582" s="54">
        <v>464.39000050898937</v>
      </c>
    </row>
    <row r="583" spans="1:8">
      <c r="A583" s="79">
        <v>43578</v>
      </c>
      <c r="B583" s="351" t="s">
        <v>7240</v>
      </c>
      <c r="C583" s="351" t="s">
        <v>48</v>
      </c>
      <c r="D583" s="390" t="s">
        <v>7081</v>
      </c>
      <c r="E583" s="351" t="s">
        <v>6488</v>
      </c>
      <c r="F583" s="392">
        <v>32</v>
      </c>
      <c r="G583" s="54">
        <v>186.21</v>
      </c>
      <c r="H583" s="54">
        <v>464.39</v>
      </c>
    </row>
    <row r="584" spans="1:8">
      <c r="A584" s="79"/>
      <c r="B584" s="351"/>
      <c r="C584" s="351"/>
      <c r="D584" s="390"/>
      <c r="E584" s="351"/>
      <c r="F584" s="392"/>
      <c r="G584" s="54"/>
      <c r="H584" s="54"/>
    </row>
    <row r="585" spans="1:8">
      <c r="A585" s="79"/>
      <c r="B585" s="351"/>
      <c r="C585" s="351"/>
      <c r="D585" s="390"/>
      <c r="E585" s="351"/>
      <c r="F585" s="392"/>
      <c r="G585" s="54"/>
      <c r="H585" s="54"/>
    </row>
    <row r="586" spans="1:8">
      <c r="A586" s="79"/>
      <c r="B586" s="351"/>
      <c r="C586" s="351"/>
      <c r="D586" s="390"/>
      <c r="E586" s="351"/>
      <c r="F586" s="392"/>
      <c r="G586" s="54"/>
      <c r="H586" s="54"/>
    </row>
    <row r="587" spans="1:8">
      <c r="A587" s="79"/>
      <c r="B587" s="351"/>
      <c r="C587" s="351"/>
      <c r="D587" s="390"/>
      <c r="E587" s="351"/>
      <c r="F587" s="392"/>
      <c r="G587" s="54"/>
      <c r="H587" s="54"/>
    </row>
    <row r="588" spans="1:8">
      <c r="A588" s="79"/>
      <c r="B588" s="351"/>
      <c r="C588" s="351"/>
      <c r="D588" s="390"/>
      <c r="E588" s="351"/>
      <c r="F588" s="392"/>
      <c r="G588" s="54"/>
      <c r="H588" s="54"/>
    </row>
    <row r="589" spans="1:8">
      <c r="A589" s="79"/>
      <c r="B589" s="351"/>
      <c r="C589" s="351"/>
      <c r="D589" s="390"/>
      <c r="E589" s="351"/>
      <c r="F589" s="392"/>
      <c r="G589" s="54"/>
      <c r="H589" s="54"/>
    </row>
    <row r="590" spans="1:8">
      <c r="A590" s="79"/>
      <c r="B590" s="351"/>
      <c r="C590" s="351"/>
      <c r="D590" s="390"/>
      <c r="E590" s="351"/>
      <c r="F590" s="392"/>
      <c r="G590" s="54"/>
      <c r="H590" s="54"/>
    </row>
    <row r="591" spans="1:8">
      <c r="A591" s="79"/>
      <c r="B591" s="351"/>
      <c r="C591" s="351"/>
      <c r="D591" s="390"/>
      <c r="E591" s="351"/>
      <c r="F591" s="392"/>
      <c r="G591" s="54"/>
      <c r="H591" s="54"/>
    </row>
    <row r="592" spans="1:8">
      <c r="A592" s="79"/>
      <c r="B592" s="351"/>
      <c r="C592" s="351"/>
      <c r="D592" s="390"/>
      <c r="E592" s="351"/>
      <c r="F592" s="392"/>
      <c r="G592" s="54"/>
      <c r="H592" s="54"/>
    </row>
    <row r="593" spans="1:8">
      <c r="A593" s="79"/>
      <c r="B593" s="351"/>
      <c r="C593" s="351"/>
      <c r="D593" s="390"/>
      <c r="E593" s="351"/>
      <c r="F593" s="392"/>
      <c r="G593" s="54"/>
      <c r="H593" s="54"/>
    </row>
    <row r="594" spans="1:8">
      <c r="A594" s="79"/>
      <c r="B594" s="351"/>
      <c r="C594" s="351"/>
      <c r="D594" s="390"/>
      <c r="E594" s="351"/>
      <c r="F594" s="392"/>
      <c r="G594" s="54"/>
      <c r="H594" s="54"/>
    </row>
    <row r="595" spans="1:8">
      <c r="A595" s="79"/>
      <c r="B595" s="351"/>
      <c r="C595" s="351"/>
      <c r="D595" s="390"/>
      <c r="E595" s="351"/>
      <c r="F595" s="392"/>
      <c r="G595" s="54"/>
      <c r="H595" s="54"/>
    </row>
    <row r="596" spans="1:8">
      <c r="A596" s="79"/>
      <c r="B596" s="351"/>
      <c r="C596" s="351"/>
      <c r="D596" s="390"/>
      <c r="E596" s="351"/>
      <c r="F596" s="392"/>
      <c r="G596" s="54"/>
      <c r="H596" s="54"/>
    </row>
    <row r="597" spans="1:8">
      <c r="A597" s="79"/>
      <c r="B597" s="351"/>
      <c r="C597" s="351"/>
      <c r="D597" s="390"/>
      <c r="E597" s="351"/>
      <c r="F597" s="392"/>
      <c r="G597" s="54"/>
      <c r="H597" s="54"/>
    </row>
    <row r="598" spans="1:8">
      <c r="A598" s="79"/>
      <c r="B598" s="351"/>
      <c r="C598" s="351"/>
      <c r="D598" s="390"/>
      <c r="E598" s="351"/>
      <c r="F598" s="392"/>
      <c r="G598" s="54"/>
      <c r="H598" s="54"/>
    </row>
    <row r="599" spans="1:8">
      <c r="A599" s="79"/>
      <c r="B599" s="351"/>
      <c r="C599" s="351"/>
      <c r="D599" s="390"/>
      <c r="E599" s="351"/>
      <c r="F599" s="392"/>
      <c r="G599" s="54"/>
      <c r="H599" s="54"/>
    </row>
    <row r="600" spans="1:8">
      <c r="A600" s="79"/>
      <c r="B600" s="351"/>
      <c r="C600" s="351"/>
      <c r="D600" s="390"/>
      <c r="E600" s="351"/>
      <c r="F600" s="392"/>
      <c r="G600" s="54"/>
      <c r="H600" s="54"/>
    </row>
    <row r="601" spans="1:8">
      <c r="A601" s="79"/>
      <c r="B601" s="351"/>
      <c r="C601" s="351"/>
      <c r="D601" s="390"/>
      <c r="E601" s="351"/>
      <c r="F601" s="392"/>
      <c r="G601" s="54"/>
      <c r="H601" s="54"/>
    </row>
    <row r="602" spans="1:8">
      <c r="A602" s="79"/>
      <c r="B602" s="351"/>
      <c r="C602" s="351"/>
      <c r="D602" s="390"/>
      <c r="E602" s="351"/>
      <c r="F602" s="392"/>
      <c r="G602" s="54"/>
      <c r="H602" s="54"/>
    </row>
    <row r="603" spans="1:8">
      <c r="A603" s="79"/>
      <c r="B603" s="351"/>
      <c r="C603" s="351"/>
      <c r="D603" s="390"/>
      <c r="E603" s="351"/>
      <c r="F603" s="392"/>
      <c r="G603" s="54"/>
      <c r="H603" s="54"/>
    </row>
    <row r="604" spans="1:8">
      <c r="A604" s="79"/>
      <c r="B604" s="351"/>
      <c r="C604" s="351"/>
      <c r="D604" s="390"/>
      <c r="E604" s="351"/>
      <c r="F604" s="392"/>
      <c r="G604" s="54"/>
      <c r="H604" s="54"/>
    </row>
    <row r="605" spans="1:8">
      <c r="A605" s="79"/>
      <c r="B605" s="351"/>
      <c r="C605" s="351"/>
      <c r="D605" s="390"/>
      <c r="E605" s="351"/>
      <c r="F605" s="392"/>
      <c r="G605" s="54"/>
      <c r="H605" s="54"/>
    </row>
    <row r="606" spans="1:8">
      <c r="A606" s="79"/>
      <c r="B606" s="351"/>
      <c r="C606" s="351"/>
      <c r="D606" s="390"/>
      <c r="E606" s="351"/>
      <c r="F606" s="392"/>
      <c r="G606" s="54"/>
      <c r="H606" s="54"/>
    </row>
    <row r="607" spans="1:8">
      <c r="A607" s="79"/>
      <c r="B607" s="351"/>
      <c r="C607" s="351"/>
      <c r="D607" s="390"/>
      <c r="E607" s="351"/>
      <c r="F607" s="392"/>
      <c r="G607" s="54"/>
      <c r="H607" s="54"/>
    </row>
    <row r="608" spans="1:8">
      <c r="A608" s="79"/>
      <c r="B608" s="351"/>
      <c r="C608" s="351"/>
      <c r="D608" s="390"/>
      <c r="E608" s="351"/>
      <c r="F608" s="392"/>
      <c r="G608" s="54"/>
      <c r="H608" s="54"/>
    </row>
    <row r="609" spans="1:8">
      <c r="A609" s="79"/>
      <c r="B609" s="351"/>
      <c r="C609" s="351"/>
      <c r="D609" s="390"/>
      <c r="E609" s="351"/>
      <c r="F609" s="392"/>
      <c r="G609" s="54"/>
      <c r="H609" s="54"/>
    </row>
    <row r="610" spans="1:8">
      <c r="A610" s="79"/>
      <c r="B610" s="351"/>
      <c r="C610" s="351"/>
      <c r="D610" s="390"/>
      <c r="E610" s="351"/>
      <c r="F610" s="392"/>
      <c r="G610" s="54"/>
      <c r="H610" s="54"/>
    </row>
    <row r="611" spans="1:8">
      <c r="A611" s="79"/>
      <c r="B611" s="351"/>
      <c r="C611" s="351"/>
      <c r="D611" s="390"/>
      <c r="E611" s="351"/>
      <c r="F611" s="392"/>
      <c r="G611" s="54"/>
      <c r="H611" s="54"/>
    </row>
    <row r="612" spans="1:8">
      <c r="A612" s="79"/>
      <c r="B612" s="351"/>
      <c r="C612" s="351"/>
      <c r="D612" s="390"/>
      <c r="E612" s="351"/>
      <c r="F612" s="392"/>
      <c r="G612" s="54"/>
      <c r="H612" s="54"/>
    </row>
    <row r="613" spans="1:8">
      <c r="A613" s="79"/>
      <c r="B613" s="351"/>
      <c r="C613" s="351"/>
      <c r="D613" s="390"/>
      <c r="E613" s="351"/>
      <c r="F613" s="392"/>
      <c r="G613" s="54"/>
      <c r="H613" s="54"/>
    </row>
    <row r="614" spans="1:8">
      <c r="A614" s="79"/>
      <c r="B614" s="351"/>
      <c r="C614" s="351"/>
      <c r="D614" s="390"/>
      <c r="E614" s="351"/>
      <c r="F614" s="392"/>
      <c r="G614" s="54"/>
      <c r="H614" s="54"/>
    </row>
    <row r="615" spans="1:8">
      <c r="A615" s="79"/>
      <c r="B615" s="351"/>
      <c r="C615" s="351"/>
      <c r="D615" s="390"/>
      <c r="E615" s="351"/>
      <c r="F615" s="392"/>
      <c r="G615" s="54"/>
      <c r="H615" s="54"/>
    </row>
    <row r="616" spans="1:8">
      <c r="A616" s="79"/>
      <c r="B616" s="351"/>
      <c r="C616" s="351"/>
      <c r="D616" s="390"/>
      <c r="E616" s="351"/>
      <c r="F616" s="392"/>
      <c r="G616" s="54"/>
      <c r="H616" s="54"/>
    </row>
    <row r="617" spans="1:8">
      <c r="A617" s="79"/>
      <c r="B617" s="351"/>
      <c r="C617" s="351"/>
      <c r="D617" s="390"/>
      <c r="E617" s="351"/>
      <c r="F617" s="392"/>
      <c r="G617" s="54"/>
      <c r="H617" s="54"/>
    </row>
    <row r="618" spans="1:8">
      <c r="A618" s="79"/>
      <c r="B618" s="351"/>
      <c r="C618" s="351"/>
      <c r="D618" s="390"/>
      <c r="E618" s="351"/>
      <c r="F618" s="392"/>
      <c r="G618" s="54"/>
      <c r="H618" s="54"/>
    </row>
    <row r="619" spans="1:8">
      <c r="A619" s="79"/>
      <c r="B619" s="351"/>
      <c r="C619" s="351"/>
      <c r="D619" s="390"/>
      <c r="E619" s="351"/>
      <c r="F619" s="392"/>
      <c r="G619" s="54"/>
      <c r="H619" s="54"/>
    </row>
    <row r="620" spans="1:8">
      <c r="A620" s="79"/>
      <c r="B620" s="351"/>
      <c r="C620" s="351"/>
      <c r="D620" s="390"/>
      <c r="E620" s="351"/>
      <c r="F620" s="392"/>
      <c r="G620" s="54"/>
      <c r="H620" s="54"/>
    </row>
    <row r="621" spans="1:8">
      <c r="A621" s="79"/>
      <c r="B621" s="351"/>
      <c r="C621" s="351"/>
      <c r="D621" s="390"/>
      <c r="E621" s="351"/>
      <c r="F621" s="392"/>
      <c r="G621" s="54"/>
      <c r="H621" s="54"/>
    </row>
    <row r="622" spans="1:8">
      <c r="A622" s="79"/>
      <c r="B622" s="351"/>
      <c r="C622" s="351"/>
      <c r="D622" s="390"/>
      <c r="E622" s="351"/>
      <c r="F622" s="392"/>
      <c r="G622" s="54"/>
      <c r="H622" s="54"/>
    </row>
    <row r="623" spans="1:8">
      <c r="A623" s="79"/>
      <c r="B623" s="351"/>
      <c r="C623" s="351"/>
      <c r="D623" s="390"/>
      <c r="E623" s="351"/>
      <c r="F623" s="392"/>
      <c r="G623" s="54"/>
      <c r="H623" s="54"/>
    </row>
    <row r="624" spans="1:8">
      <c r="A624" s="79"/>
      <c r="B624" s="351"/>
      <c r="C624" s="351"/>
      <c r="D624" s="390"/>
      <c r="E624" s="351"/>
      <c r="F624" s="392"/>
      <c r="G624" s="54"/>
      <c r="H624" s="54"/>
    </row>
    <row r="625" spans="1:8">
      <c r="A625" s="79"/>
      <c r="B625" s="351"/>
      <c r="C625" s="351"/>
      <c r="D625" s="390"/>
      <c r="E625" s="351"/>
      <c r="F625" s="392"/>
      <c r="G625" s="54"/>
      <c r="H625" s="54"/>
    </row>
    <row r="626" spans="1:8">
      <c r="A626" s="79"/>
      <c r="B626" s="351"/>
      <c r="C626" s="351"/>
      <c r="D626" s="390"/>
      <c r="E626" s="351"/>
      <c r="F626" s="392"/>
      <c r="G626" s="54"/>
      <c r="H626" s="54"/>
    </row>
    <row r="627" spans="1:8">
      <c r="A627" s="79"/>
      <c r="B627" s="351"/>
      <c r="C627" s="351"/>
      <c r="D627" s="390"/>
      <c r="E627" s="351"/>
      <c r="F627" s="392"/>
      <c r="G627" s="54"/>
      <c r="H627" s="54"/>
    </row>
    <row r="628" spans="1:8">
      <c r="A628" s="79"/>
      <c r="B628" s="351"/>
      <c r="C628" s="351"/>
      <c r="D628" s="390"/>
      <c r="E628" s="351"/>
      <c r="F628" s="392"/>
      <c r="G628" s="54"/>
      <c r="H628" s="54"/>
    </row>
    <row r="629" spans="1:8">
      <c r="A629" s="79"/>
      <c r="B629" s="351"/>
      <c r="C629" s="351"/>
      <c r="D629" s="390"/>
      <c r="E629" s="351"/>
      <c r="F629" s="392"/>
      <c r="G629" s="54"/>
      <c r="H629" s="54"/>
    </row>
    <row r="630" spans="1:8">
      <c r="A630" s="79"/>
      <c r="B630" s="351"/>
      <c r="C630" s="351"/>
      <c r="D630" s="390"/>
      <c r="E630" s="351"/>
      <c r="F630" s="392"/>
      <c r="G630" s="54"/>
      <c r="H630" s="54"/>
    </row>
    <row r="631" spans="1:8">
      <c r="A631" s="79"/>
      <c r="B631" s="351"/>
      <c r="C631" s="351"/>
      <c r="D631" s="390"/>
      <c r="E631" s="351"/>
      <c r="F631" s="392"/>
      <c r="G631" s="54"/>
      <c r="H631" s="54"/>
    </row>
    <row r="632" spans="1:8">
      <c r="A632" s="79"/>
      <c r="B632" s="351"/>
      <c r="C632" s="351"/>
      <c r="D632" s="390"/>
      <c r="E632" s="351"/>
      <c r="F632" s="392"/>
      <c r="G632" s="54"/>
      <c r="H632" s="54"/>
    </row>
    <row r="633" spans="1:8">
      <c r="A633" s="79"/>
      <c r="B633" s="351"/>
      <c r="C633" s="351"/>
      <c r="D633" s="390"/>
      <c r="E633" s="351"/>
      <c r="F633" s="392"/>
      <c r="G633" s="54"/>
      <c r="H633" s="54"/>
    </row>
    <row r="634" spans="1:8">
      <c r="A634" s="79"/>
      <c r="B634" s="351"/>
      <c r="C634" s="351"/>
      <c r="D634" s="390"/>
      <c r="E634" s="351"/>
      <c r="F634" s="392"/>
      <c r="G634" s="54"/>
      <c r="H634" s="54"/>
    </row>
    <row r="635" spans="1:8">
      <c r="A635" s="79"/>
      <c r="B635" s="351"/>
      <c r="C635" s="351"/>
      <c r="D635" s="390"/>
      <c r="E635" s="351"/>
      <c r="F635" s="392"/>
      <c r="G635" s="54"/>
      <c r="H635" s="54"/>
    </row>
    <row r="636" spans="1:8">
      <c r="A636" s="79"/>
      <c r="B636" s="351"/>
      <c r="C636" s="351"/>
      <c r="D636" s="390"/>
      <c r="E636" s="351"/>
      <c r="F636" s="392"/>
      <c r="G636" s="54"/>
      <c r="H636" s="54"/>
    </row>
    <row r="637" spans="1:8">
      <c r="A637" s="79"/>
      <c r="B637" s="351"/>
      <c r="C637" s="351"/>
      <c r="D637" s="390"/>
      <c r="E637" s="351"/>
      <c r="F637" s="392"/>
      <c r="G637" s="54"/>
      <c r="H637" s="54"/>
    </row>
    <row r="638" spans="1:8">
      <c r="A638" s="79"/>
      <c r="B638" s="351"/>
      <c r="C638" s="351"/>
      <c r="D638" s="390"/>
      <c r="E638" s="351"/>
      <c r="F638" s="392"/>
      <c r="G638" s="54"/>
      <c r="H638" s="54"/>
    </row>
    <row r="639" spans="1:8">
      <c r="A639" s="79"/>
      <c r="B639" s="351"/>
      <c r="C639" s="351"/>
      <c r="D639" s="390"/>
      <c r="E639" s="351"/>
      <c r="F639" s="392"/>
      <c r="G639" s="54"/>
      <c r="H639" s="54"/>
    </row>
    <row r="640" spans="1:8">
      <c r="A640" s="79"/>
      <c r="B640" s="351"/>
      <c r="C640" s="351"/>
      <c r="D640" s="390"/>
      <c r="E640" s="351"/>
      <c r="F640" s="392"/>
      <c r="G640" s="54"/>
      <c r="H640" s="54"/>
    </row>
    <row r="641" spans="1:8">
      <c r="A641" s="79"/>
      <c r="B641" s="79"/>
      <c r="C641" s="79"/>
      <c r="D641" s="391"/>
      <c r="E641" s="79"/>
      <c r="F641" s="392"/>
      <c r="G641" s="54"/>
      <c r="H641" s="54"/>
    </row>
    <row r="642" spans="1:8">
      <c r="A642" s="79"/>
      <c r="B642" s="79"/>
      <c r="C642" s="79"/>
      <c r="D642" s="391"/>
      <c r="E642" s="79"/>
      <c r="F642" s="392"/>
      <c r="G642" s="54"/>
      <c r="H642" s="54"/>
    </row>
    <row r="643" spans="1:8">
      <c r="A643" s="79"/>
      <c r="B643" s="79"/>
      <c r="C643" s="79"/>
      <c r="D643" s="391"/>
      <c r="E643" s="79"/>
      <c r="F643" s="392"/>
      <c r="G643" s="54"/>
      <c r="H643" s="54"/>
    </row>
    <row r="644" spans="1:8">
      <c r="A644" s="79"/>
      <c r="B644" s="79"/>
      <c r="C644" s="79"/>
      <c r="D644" s="391"/>
      <c r="E644" s="79"/>
      <c r="F644" s="392"/>
      <c r="G644" s="54"/>
      <c r="H644" s="54"/>
    </row>
    <row r="645" spans="1:8">
      <c r="A645" s="79"/>
      <c r="B645" s="79"/>
      <c r="C645" s="79"/>
      <c r="D645" s="391"/>
      <c r="E645" s="79"/>
      <c r="F645" s="392"/>
      <c r="G645" s="54"/>
      <c r="H645" s="54"/>
    </row>
    <row r="646" spans="1:8">
      <c r="A646" s="79"/>
      <c r="B646" s="79"/>
      <c r="C646" s="79"/>
      <c r="D646" s="391"/>
      <c r="E646" s="79"/>
      <c r="F646" s="392"/>
      <c r="G646" s="54"/>
      <c r="H646" s="54"/>
    </row>
    <row r="647" spans="1:8">
      <c r="A647" s="79"/>
      <c r="B647" s="79"/>
      <c r="C647" s="79"/>
      <c r="D647" s="391"/>
      <c r="E647" s="79"/>
      <c r="F647" s="392"/>
      <c r="G647" s="54"/>
      <c r="H647" s="54"/>
    </row>
    <row r="648" spans="1:8">
      <c r="A648" s="79"/>
      <c r="B648" s="79"/>
      <c r="C648" s="79"/>
      <c r="D648" s="391"/>
      <c r="E648" s="79"/>
      <c r="F648" s="392"/>
      <c r="G648" s="54"/>
      <c r="H648" s="54"/>
    </row>
    <row r="649" spans="1:8">
      <c r="A649" s="79"/>
      <c r="B649" s="79"/>
      <c r="C649" s="79"/>
      <c r="D649" s="391"/>
      <c r="E649" s="79"/>
      <c r="F649" s="392"/>
      <c r="G649" s="54"/>
      <c r="H649" s="54"/>
    </row>
    <row r="650" spans="1:8">
      <c r="A650" s="79"/>
      <c r="B650" s="79"/>
      <c r="C650" s="79"/>
      <c r="D650" s="391"/>
      <c r="E650" s="79"/>
      <c r="F650" s="392"/>
      <c r="G650" s="54"/>
      <c r="H650" s="54"/>
    </row>
    <row r="651" spans="1:8">
      <c r="A651" s="79"/>
      <c r="B651" s="79"/>
      <c r="C651" s="79"/>
      <c r="D651" s="391"/>
      <c r="E651" s="79"/>
      <c r="F651" s="392"/>
      <c r="G651" s="54"/>
      <c r="H651" s="54"/>
    </row>
    <row r="652" spans="1:8">
      <c r="A652" s="79"/>
      <c r="B652" s="79"/>
      <c r="C652" s="79"/>
      <c r="D652" s="391"/>
      <c r="E652" s="79"/>
      <c r="F652" s="392"/>
      <c r="G652" s="54"/>
      <c r="H652" s="54"/>
    </row>
    <row r="653" spans="1:8">
      <c r="A653" s="79"/>
      <c r="B653" s="79"/>
      <c r="C653" s="79"/>
      <c r="D653" s="391"/>
      <c r="E653" s="79"/>
      <c r="F653" s="392"/>
      <c r="G653" s="54"/>
      <c r="H653" s="54"/>
    </row>
    <row r="654" spans="1:8">
      <c r="A654" s="79"/>
      <c r="B654" s="79"/>
      <c r="C654" s="79"/>
      <c r="D654" s="391"/>
      <c r="E654" s="79"/>
      <c r="F654" s="392"/>
      <c r="G654" s="54"/>
      <c r="H654" s="54"/>
    </row>
    <row r="655" spans="1:8">
      <c r="A655" s="79"/>
      <c r="B655" s="79"/>
      <c r="C655" s="79"/>
      <c r="D655" s="391"/>
      <c r="E655" s="79"/>
      <c r="F655" s="392"/>
      <c r="G655" s="54"/>
      <c r="H655" s="54"/>
    </row>
    <row r="656" spans="1:8">
      <c r="A656" s="79"/>
      <c r="B656" s="79"/>
      <c r="C656" s="79"/>
      <c r="D656" s="391"/>
      <c r="E656" s="79"/>
      <c r="F656" s="392"/>
      <c r="G656" s="54"/>
      <c r="H656" s="54"/>
    </row>
    <row r="657" spans="1:8">
      <c r="A657" s="79"/>
      <c r="B657" s="79"/>
      <c r="C657" s="79"/>
      <c r="D657" s="391"/>
      <c r="E657" s="79"/>
      <c r="F657" s="392"/>
      <c r="G657" s="54"/>
      <c r="H657" s="54"/>
    </row>
    <row r="658" spans="1:8">
      <c r="A658" s="79"/>
      <c r="B658" s="79"/>
      <c r="C658" s="79"/>
      <c r="D658" s="391"/>
      <c r="E658" s="79"/>
      <c r="F658" s="392"/>
      <c r="G658" s="54"/>
      <c r="H658" s="54"/>
    </row>
    <row r="659" spans="1:8">
      <c r="A659" s="79"/>
      <c r="B659" s="79"/>
      <c r="C659" s="79"/>
      <c r="D659" s="391"/>
      <c r="E659" s="79"/>
      <c r="F659" s="392"/>
      <c r="G659" s="54"/>
      <c r="H659" s="54"/>
    </row>
    <row r="660" spans="1:8">
      <c r="A660" s="79"/>
      <c r="B660" s="79"/>
      <c r="C660" s="79"/>
      <c r="D660" s="391"/>
      <c r="E660" s="79"/>
      <c r="F660" s="392"/>
      <c r="G660" s="54"/>
      <c r="H660" s="54"/>
    </row>
    <row r="661" spans="1:8">
      <c r="A661" s="79"/>
      <c r="B661" s="79"/>
      <c r="C661" s="79"/>
      <c r="D661" s="391"/>
      <c r="E661" s="79"/>
      <c r="F661" s="392"/>
      <c r="G661" s="54"/>
      <c r="H661" s="54"/>
    </row>
    <row r="662" spans="1:8">
      <c r="A662" s="79"/>
      <c r="B662" s="79"/>
      <c r="C662" s="79"/>
      <c r="D662" s="391"/>
      <c r="E662" s="79"/>
      <c r="F662" s="392"/>
      <c r="G662" s="54"/>
      <c r="H662" s="54"/>
    </row>
    <row r="663" spans="1:8">
      <c r="A663" s="79"/>
      <c r="B663" s="79"/>
      <c r="C663" s="79"/>
      <c r="D663" s="391"/>
      <c r="E663" s="79"/>
      <c r="F663" s="392"/>
      <c r="G663" s="54"/>
      <c r="H663" s="54"/>
    </row>
    <row r="664" spans="1:8">
      <c r="A664" s="79"/>
      <c r="B664" s="79"/>
      <c r="C664" s="79"/>
      <c r="D664" s="391"/>
      <c r="E664" s="79"/>
      <c r="F664" s="392"/>
      <c r="G664" s="54"/>
      <c r="H664" s="54"/>
    </row>
    <row r="665" spans="1:8">
      <c r="A665" s="79"/>
      <c r="B665" s="79"/>
      <c r="C665" s="79"/>
      <c r="D665" s="391"/>
      <c r="E665" s="79"/>
      <c r="F665" s="392"/>
      <c r="G665" s="54"/>
      <c r="H665" s="54"/>
    </row>
    <row r="666" spans="1:8">
      <c r="A666" s="79"/>
      <c r="B666" s="79"/>
      <c r="C666" s="79"/>
      <c r="D666" s="391"/>
      <c r="E666" s="79"/>
      <c r="F666" s="392"/>
      <c r="G666" s="54"/>
      <c r="H666" s="54"/>
    </row>
    <row r="667" spans="1:8">
      <c r="A667" s="79"/>
      <c r="B667" s="79"/>
      <c r="C667" s="79"/>
      <c r="D667" s="391"/>
      <c r="E667" s="79"/>
      <c r="F667" s="392"/>
      <c r="G667" s="54"/>
      <c r="H667" s="54"/>
    </row>
    <row r="668" spans="1:8">
      <c r="A668" s="79"/>
      <c r="B668" s="79"/>
      <c r="C668" s="79"/>
      <c r="D668" s="391"/>
      <c r="E668" s="79"/>
      <c r="F668" s="392"/>
      <c r="G668" s="54"/>
      <c r="H668" s="54"/>
    </row>
    <row r="669" spans="1:8">
      <c r="A669" s="79"/>
      <c r="B669" s="79"/>
      <c r="C669" s="79"/>
      <c r="D669" s="391"/>
      <c r="E669" s="79"/>
      <c r="F669" s="392"/>
      <c r="G669" s="54"/>
      <c r="H669" s="54"/>
    </row>
    <row r="670" spans="1:8">
      <c r="A670" s="79"/>
      <c r="B670" s="79"/>
      <c r="C670" s="79"/>
      <c r="D670" s="391"/>
      <c r="E670" s="79"/>
      <c r="F670" s="392"/>
      <c r="G670" s="54"/>
      <c r="H670" s="54"/>
    </row>
    <row r="671" spans="1:8">
      <c r="A671" s="79"/>
      <c r="B671" s="79"/>
      <c r="C671" s="79"/>
      <c r="D671" s="391"/>
      <c r="E671" s="79"/>
      <c r="F671" s="392"/>
      <c r="G671" s="54"/>
      <c r="H671" s="54"/>
    </row>
    <row r="672" spans="1:8">
      <c r="A672" s="79"/>
      <c r="B672" s="79"/>
      <c r="C672" s="79"/>
      <c r="D672" s="391"/>
      <c r="E672" s="79"/>
      <c r="F672" s="392"/>
      <c r="G672" s="54"/>
      <c r="H672" s="54"/>
    </row>
    <row r="673" spans="1:8">
      <c r="A673" s="79"/>
      <c r="B673" s="79"/>
      <c r="C673" s="79"/>
      <c r="D673" s="391"/>
      <c r="E673" s="79"/>
      <c r="F673" s="392"/>
      <c r="G673" s="54"/>
      <c r="H673" s="54"/>
    </row>
    <row r="674" spans="1:8">
      <c r="A674" s="79"/>
      <c r="B674" s="79"/>
      <c r="C674" s="79"/>
      <c r="D674" s="391"/>
      <c r="E674" s="79"/>
      <c r="F674" s="392"/>
      <c r="G674" s="54"/>
      <c r="H674" s="54"/>
    </row>
    <row r="675" spans="1:8">
      <c r="A675" s="79"/>
      <c r="B675" s="79"/>
      <c r="C675" s="79"/>
      <c r="D675" s="391"/>
      <c r="E675" s="79"/>
      <c r="F675" s="392"/>
      <c r="G675" s="54"/>
      <c r="H675" s="54"/>
    </row>
    <row r="676" spans="1:8">
      <c r="A676" s="79"/>
      <c r="B676" s="79"/>
      <c r="C676" s="79"/>
      <c r="D676" s="391"/>
      <c r="E676" s="79"/>
      <c r="F676" s="392"/>
      <c r="G676" s="54"/>
      <c r="H676" s="54"/>
    </row>
    <row r="677" spans="1:8">
      <c r="A677" s="79"/>
      <c r="B677" s="79"/>
      <c r="C677" s="79"/>
      <c r="D677" s="391"/>
      <c r="E677" s="79"/>
      <c r="F677" s="392"/>
      <c r="G677" s="54"/>
      <c r="H677" s="54"/>
    </row>
    <row r="678" spans="1:8">
      <c r="A678" s="79"/>
      <c r="B678" s="79"/>
      <c r="C678" s="79"/>
      <c r="D678" s="391"/>
      <c r="E678" s="79"/>
      <c r="F678" s="392"/>
      <c r="G678" s="54"/>
      <c r="H678" s="54"/>
    </row>
    <row r="679" spans="1:8">
      <c r="A679" s="79"/>
      <c r="B679" s="79"/>
      <c r="C679" s="79"/>
      <c r="D679" s="391"/>
      <c r="E679" s="79"/>
      <c r="F679" s="392"/>
      <c r="G679" s="54"/>
      <c r="H679" s="54"/>
    </row>
    <row r="680" spans="1:8">
      <c r="A680" s="79"/>
      <c r="B680" s="79"/>
      <c r="C680" s="79"/>
      <c r="D680" s="391"/>
      <c r="E680" s="79"/>
      <c r="F680" s="392"/>
      <c r="G680" s="54"/>
      <c r="H680" s="54"/>
    </row>
    <row r="681" spans="1:8">
      <c r="A681" s="79"/>
      <c r="B681" s="79"/>
      <c r="C681" s="79"/>
      <c r="D681" s="391"/>
      <c r="E681" s="79"/>
      <c r="F681" s="392"/>
      <c r="G681" s="54"/>
      <c r="H681" s="54"/>
    </row>
    <row r="682" spans="1:8">
      <c r="A682" s="79"/>
      <c r="B682" s="79"/>
      <c r="C682" s="79"/>
      <c r="D682" s="391"/>
      <c r="E682" s="79"/>
      <c r="F682" s="392"/>
      <c r="G682" s="54"/>
      <c r="H682" s="54"/>
    </row>
    <row r="683" spans="1:8">
      <c r="A683" s="79"/>
      <c r="B683" s="79"/>
      <c r="C683" s="79"/>
      <c r="D683" s="391"/>
      <c r="E683" s="79"/>
      <c r="F683" s="392"/>
      <c r="G683" s="54"/>
      <c r="H683" s="54"/>
    </row>
    <row r="684" spans="1:8">
      <c r="A684" s="79"/>
      <c r="B684" s="79"/>
      <c r="C684" s="79"/>
      <c r="D684" s="391"/>
      <c r="E684" s="79"/>
      <c r="F684" s="392"/>
      <c r="G684" s="54"/>
      <c r="H684" s="54"/>
    </row>
    <row r="685" spans="1:8">
      <c r="A685" s="79"/>
      <c r="B685" s="79"/>
      <c r="C685" s="79"/>
      <c r="D685" s="391"/>
      <c r="E685" s="79"/>
      <c r="F685" s="392"/>
      <c r="G685" s="54"/>
      <c r="H685" s="54"/>
    </row>
    <row r="686" spans="1:8">
      <c r="A686" s="79"/>
      <c r="B686" s="79"/>
      <c r="C686" s="79"/>
      <c r="D686" s="391"/>
      <c r="E686" s="79"/>
      <c r="F686" s="392"/>
      <c r="G686" s="54"/>
      <c r="H686" s="54"/>
    </row>
    <row r="687" spans="1:8">
      <c r="A687" s="79"/>
      <c r="B687" s="79"/>
      <c r="C687" s="79"/>
      <c r="D687" s="391"/>
      <c r="E687" s="79"/>
      <c r="F687" s="392"/>
      <c r="G687" s="54"/>
      <c r="H687" s="54"/>
    </row>
    <row r="688" spans="1:8">
      <c r="A688" s="79"/>
      <c r="B688" s="79"/>
      <c r="C688" s="79"/>
      <c r="D688" s="391"/>
      <c r="E688" s="79"/>
      <c r="F688" s="392"/>
      <c r="G688" s="54"/>
      <c r="H688" s="54"/>
    </row>
    <row r="689" spans="1:8">
      <c r="A689" s="79"/>
      <c r="B689" s="79"/>
      <c r="C689" s="79"/>
      <c r="D689" s="391"/>
      <c r="E689" s="79"/>
      <c r="F689" s="392"/>
      <c r="G689" s="54"/>
      <c r="H689" s="54"/>
    </row>
    <row r="690" spans="1:8">
      <c r="A690" s="79"/>
      <c r="B690" s="79"/>
      <c r="C690" s="79"/>
      <c r="D690" s="391"/>
      <c r="E690" s="79"/>
      <c r="F690" s="392"/>
      <c r="G690" s="54"/>
      <c r="H690" s="54"/>
    </row>
    <row r="691" spans="1:8">
      <c r="A691" s="79"/>
      <c r="B691" s="79"/>
      <c r="C691" s="79"/>
      <c r="D691" s="391"/>
      <c r="E691" s="79"/>
      <c r="F691" s="392"/>
      <c r="G691" s="54"/>
      <c r="H691" s="54"/>
    </row>
    <row r="692" spans="1:8">
      <c r="A692" s="79"/>
      <c r="B692" s="79"/>
      <c r="C692" s="79"/>
      <c r="D692" s="391"/>
      <c r="E692" s="79"/>
      <c r="F692" s="392"/>
      <c r="G692" s="54"/>
      <c r="H692" s="54"/>
    </row>
    <row r="693" spans="1:8">
      <c r="A693" s="79"/>
      <c r="B693" s="79"/>
      <c r="C693" s="79"/>
      <c r="D693" s="391"/>
      <c r="E693" s="79"/>
      <c r="F693" s="392"/>
      <c r="G693" s="54"/>
      <c r="H693" s="54"/>
    </row>
    <row r="694" spans="1:8">
      <c r="A694" s="79"/>
      <c r="B694" s="79"/>
      <c r="C694" s="79"/>
      <c r="D694" s="391"/>
      <c r="E694" s="79"/>
      <c r="F694" s="392"/>
      <c r="G694" s="54"/>
      <c r="H694" s="54"/>
    </row>
    <row r="695" spans="1:8">
      <c r="A695" s="79"/>
      <c r="B695" s="79"/>
      <c r="C695" s="79"/>
      <c r="D695" s="391"/>
      <c r="E695" s="79"/>
      <c r="F695" s="392"/>
      <c r="G695" s="54"/>
      <c r="H695" s="54"/>
    </row>
    <row r="696" spans="1:8">
      <c r="A696" s="79"/>
      <c r="B696" s="79"/>
      <c r="C696" s="79"/>
      <c r="D696" s="391"/>
      <c r="E696" s="79"/>
      <c r="F696" s="392"/>
      <c r="G696" s="54"/>
      <c r="H696" s="54"/>
    </row>
    <row r="697" spans="1:8">
      <c r="A697" s="79"/>
      <c r="B697" s="79"/>
      <c r="C697" s="79"/>
      <c r="D697" s="391"/>
      <c r="E697" s="79"/>
      <c r="F697" s="392"/>
      <c r="G697" s="54"/>
      <c r="H697" s="54"/>
    </row>
    <row r="698" spans="1:8">
      <c r="A698" s="79"/>
      <c r="B698" s="79"/>
      <c r="C698" s="79"/>
      <c r="D698" s="391"/>
      <c r="E698" s="79"/>
      <c r="F698" s="392"/>
      <c r="G698" s="54"/>
      <c r="H698" s="54"/>
    </row>
    <row r="699" spans="1:8">
      <c r="A699" s="79"/>
      <c r="B699" s="79"/>
      <c r="C699" s="79"/>
      <c r="D699" s="391"/>
      <c r="E699" s="79"/>
      <c r="F699" s="392"/>
      <c r="G699" s="54"/>
      <c r="H699" s="54"/>
    </row>
    <row r="700" spans="1:8">
      <c r="A700" s="79"/>
      <c r="B700" s="79"/>
      <c r="C700" s="79"/>
      <c r="D700" s="391"/>
      <c r="E700" s="79"/>
      <c r="F700" s="392"/>
      <c r="G700" s="54"/>
      <c r="H700" s="54"/>
    </row>
    <row r="701" spans="1:8">
      <c r="A701" s="79"/>
      <c r="B701" s="79"/>
      <c r="C701" s="79"/>
      <c r="D701" s="391"/>
      <c r="E701" s="79"/>
      <c r="F701" s="392"/>
      <c r="G701" s="54"/>
      <c r="H701" s="54"/>
    </row>
    <row r="702" spans="1:8">
      <c r="A702" s="79"/>
      <c r="B702" s="79"/>
      <c r="C702" s="79"/>
      <c r="D702" s="391"/>
      <c r="E702" s="79"/>
      <c r="F702" s="392"/>
      <c r="G702" s="54"/>
      <c r="H702" s="54"/>
    </row>
    <row r="703" spans="1:8">
      <c r="A703" s="79"/>
      <c r="B703" s="79"/>
      <c r="C703" s="79"/>
      <c r="D703" s="391"/>
      <c r="E703" s="79"/>
      <c r="F703" s="392"/>
      <c r="G703" s="54"/>
      <c r="H703" s="54"/>
    </row>
    <row r="704" spans="1:8">
      <c r="A704" s="79"/>
      <c r="B704" s="79"/>
      <c r="C704" s="79"/>
      <c r="D704" s="79"/>
      <c r="E704" s="79"/>
      <c r="F704" s="392"/>
      <c r="G704" s="54"/>
      <c r="H704" s="54"/>
    </row>
    <row r="705" spans="1:8">
      <c r="A705" s="79"/>
      <c r="B705" s="79"/>
      <c r="C705" s="79"/>
      <c r="D705" s="79"/>
      <c r="E705" s="79"/>
      <c r="F705" s="392"/>
      <c r="G705" s="54"/>
      <c r="H705" s="54"/>
    </row>
    <row r="706" spans="1:8">
      <c r="A706" s="79"/>
      <c r="B706" s="79"/>
      <c r="C706" s="79"/>
      <c r="D706" s="79"/>
      <c r="E706" s="79"/>
      <c r="F706" s="392"/>
      <c r="G706" s="54"/>
      <c r="H706" s="54"/>
    </row>
    <row r="707" spans="1:8">
      <c r="A707" s="79"/>
      <c r="B707" s="79"/>
      <c r="C707" s="79"/>
      <c r="D707" s="79"/>
      <c r="E707" s="79"/>
      <c r="F707" s="392"/>
      <c r="G707" s="54"/>
      <c r="H707" s="54"/>
    </row>
    <row r="708" spans="1:8">
      <c r="A708" s="79"/>
      <c r="B708" s="79"/>
      <c r="C708" s="79"/>
      <c r="D708" s="79"/>
      <c r="E708" s="79"/>
      <c r="F708" s="392"/>
      <c r="G708" s="54"/>
      <c r="H708" s="54"/>
    </row>
    <row r="709" spans="1:8">
      <c r="A709" s="79"/>
      <c r="B709" s="79"/>
      <c r="C709" s="79"/>
      <c r="D709" s="79"/>
      <c r="E709" s="79"/>
      <c r="F709" s="392"/>
      <c r="G709" s="54"/>
      <c r="H709" s="54"/>
    </row>
    <row r="710" spans="1:8">
      <c r="A710" s="79"/>
      <c r="B710" s="79"/>
      <c r="C710" s="79"/>
      <c r="D710" s="79"/>
      <c r="E710" s="79"/>
      <c r="F710" s="392"/>
      <c r="G710" s="54"/>
      <c r="H710" s="54"/>
    </row>
    <row r="711" spans="1:8">
      <c r="A711" s="79"/>
      <c r="B711" s="79"/>
      <c r="C711" s="79"/>
      <c r="D711" s="79"/>
      <c r="E711" s="79"/>
      <c r="F711" s="392"/>
      <c r="G711" s="54"/>
      <c r="H711" s="54"/>
    </row>
    <row r="712" spans="1:8">
      <c r="A712" s="79"/>
      <c r="B712" s="79"/>
      <c r="C712" s="79"/>
      <c r="D712" s="79"/>
      <c r="E712" s="79"/>
      <c r="F712" s="392"/>
      <c r="G712" s="54"/>
      <c r="H712" s="54"/>
    </row>
    <row r="713" spans="1:8">
      <c r="A713" s="79"/>
      <c r="B713" s="79"/>
      <c r="C713" s="79"/>
      <c r="D713" s="79"/>
      <c r="E713" s="79"/>
      <c r="F713" s="392"/>
      <c r="G713" s="54"/>
      <c r="H713" s="54"/>
    </row>
    <row r="714" spans="1:8">
      <c r="A714" s="79"/>
      <c r="B714" s="79"/>
      <c r="C714" s="79"/>
      <c r="D714" s="79"/>
      <c r="E714" s="79"/>
      <c r="F714" s="392"/>
      <c r="G714" s="54"/>
      <c r="H714" s="54"/>
    </row>
    <row r="715" spans="1:8">
      <c r="A715" s="79"/>
      <c r="B715" s="79"/>
      <c r="C715" s="79"/>
      <c r="D715" s="79"/>
      <c r="E715" s="79"/>
      <c r="F715" s="392"/>
      <c r="G715" s="54"/>
      <c r="H715" s="54"/>
    </row>
    <row r="716" spans="1:8">
      <c r="A716" s="79"/>
      <c r="B716" s="79"/>
      <c r="C716" s="79"/>
      <c r="D716" s="79"/>
      <c r="E716" s="79"/>
      <c r="F716" s="392"/>
      <c r="G716" s="54"/>
      <c r="H716" s="54"/>
    </row>
    <row r="717" spans="1:8">
      <c r="A717" s="79"/>
      <c r="B717" s="79"/>
      <c r="C717" s="79"/>
      <c r="D717" s="79"/>
      <c r="E717" s="79"/>
      <c r="F717" s="392"/>
      <c r="G717" s="54"/>
      <c r="H717" s="54"/>
    </row>
    <row r="718" spans="1:8">
      <c r="A718" s="79"/>
      <c r="B718" s="79"/>
      <c r="C718" s="79"/>
      <c r="D718" s="79"/>
      <c r="E718" s="79"/>
      <c r="F718" s="392"/>
      <c r="G718" s="54"/>
      <c r="H718" s="54"/>
    </row>
    <row r="719" spans="1:8">
      <c r="A719" s="79"/>
      <c r="B719" s="79"/>
      <c r="C719" s="79"/>
      <c r="D719" s="79"/>
      <c r="E719" s="79"/>
      <c r="F719" s="392"/>
      <c r="G719" s="54"/>
      <c r="H719" s="54"/>
    </row>
    <row r="720" spans="1:8">
      <c r="A720" s="79"/>
      <c r="B720" s="79"/>
      <c r="C720" s="79"/>
      <c r="D720" s="79"/>
      <c r="E720" s="79"/>
      <c r="F720" s="392"/>
      <c r="G720" s="54"/>
      <c r="H720" s="54"/>
    </row>
    <row r="721" spans="1:8">
      <c r="A721" s="79"/>
      <c r="B721" s="79"/>
      <c r="C721" s="79"/>
      <c r="D721" s="79"/>
      <c r="E721" s="79"/>
      <c r="F721" s="392"/>
      <c r="G721" s="54"/>
      <c r="H721" s="54"/>
    </row>
    <row r="722" spans="1:8">
      <c r="A722" s="79"/>
      <c r="B722" s="79"/>
      <c r="C722" s="79"/>
      <c r="D722" s="79"/>
      <c r="E722" s="79"/>
      <c r="F722" s="392"/>
      <c r="G722" s="54"/>
      <c r="H722" s="54"/>
    </row>
    <row r="723" spans="1:8">
      <c r="A723" s="79"/>
      <c r="B723" s="79"/>
      <c r="C723" s="79"/>
      <c r="D723" s="79"/>
      <c r="E723" s="79"/>
      <c r="F723" s="392"/>
      <c r="G723" s="54"/>
      <c r="H723" s="54"/>
    </row>
    <row r="724" spans="1:8">
      <c r="A724" s="79"/>
      <c r="B724" s="79"/>
      <c r="C724" s="79"/>
      <c r="D724" s="79"/>
      <c r="E724" s="79"/>
      <c r="F724" s="392"/>
      <c r="G724" s="54"/>
      <c r="H724" s="54"/>
    </row>
    <row r="725" spans="1:8">
      <c r="A725" s="79"/>
      <c r="B725" s="79"/>
      <c r="C725" s="79"/>
      <c r="D725" s="79"/>
      <c r="E725" s="79"/>
      <c r="F725" s="392"/>
      <c r="G725" s="54"/>
      <c r="H725" s="54"/>
    </row>
    <row r="726" spans="1:8">
      <c r="A726" s="79"/>
      <c r="B726" s="79"/>
      <c r="C726" s="79"/>
      <c r="D726" s="79"/>
      <c r="E726" s="79"/>
      <c r="F726" s="392"/>
      <c r="G726" s="54"/>
      <c r="H726" s="54"/>
    </row>
    <row r="727" spans="1:8">
      <c r="A727" s="79"/>
      <c r="B727" s="79"/>
      <c r="C727" s="79"/>
      <c r="D727" s="79"/>
      <c r="E727" s="79"/>
      <c r="F727" s="392"/>
      <c r="G727" s="54"/>
      <c r="H727" s="54"/>
    </row>
    <row r="728" spans="1:8">
      <c r="A728" s="79"/>
      <c r="B728" s="79"/>
      <c r="C728" s="79"/>
      <c r="D728" s="79"/>
      <c r="E728" s="79"/>
      <c r="F728" s="392"/>
      <c r="G728" s="54"/>
      <c r="H728" s="54"/>
    </row>
    <row r="729" spans="1:8">
      <c r="A729" s="79"/>
      <c r="B729" s="79"/>
      <c r="C729" s="79"/>
      <c r="D729" s="79"/>
      <c r="E729" s="79"/>
      <c r="F729" s="392"/>
      <c r="G729" s="54"/>
      <c r="H729" s="54"/>
    </row>
    <row r="730" spans="1:8">
      <c r="A730" s="79"/>
      <c r="B730" s="79"/>
      <c r="C730" s="79"/>
      <c r="D730" s="79"/>
      <c r="E730" s="79"/>
      <c r="F730" s="392"/>
      <c r="G730" s="54"/>
      <c r="H730" s="54"/>
    </row>
    <row r="731" spans="1:8">
      <c r="A731" s="79"/>
      <c r="B731" s="79"/>
      <c r="C731" s="79"/>
      <c r="D731" s="79"/>
      <c r="E731" s="79"/>
      <c r="F731" s="392"/>
      <c r="G731" s="54"/>
      <c r="H731" s="54"/>
    </row>
    <row r="732" spans="1:8">
      <c r="A732" s="79"/>
      <c r="B732" s="79"/>
      <c r="C732" s="79"/>
      <c r="D732" s="79"/>
      <c r="E732" s="79"/>
      <c r="F732" s="392"/>
      <c r="G732" s="54"/>
      <c r="H732" s="54"/>
    </row>
    <row r="733" spans="1:8">
      <c r="A733" s="79"/>
      <c r="B733" s="79"/>
      <c r="C733" s="79"/>
      <c r="D733" s="79"/>
      <c r="E733" s="79"/>
      <c r="F733" s="392"/>
      <c r="G733" s="54"/>
      <c r="H733" s="54"/>
    </row>
    <row r="734" spans="1:8">
      <c r="A734" s="79"/>
      <c r="B734" s="79"/>
      <c r="C734" s="79"/>
      <c r="D734" s="79"/>
      <c r="E734" s="79"/>
      <c r="F734" s="392"/>
      <c r="G734" s="54"/>
      <c r="H734" s="54"/>
    </row>
    <row r="735" spans="1:8">
      <c r="A735" s="79"/>
      <c r="B735" s="79"/>
      <c r="C735" s="79"/>
      <c r="D735" s="79"/>
      <c r="E735" s="79"/>
      <c r="F735" s="392"/>
      <c r="G735" s="54"/>
      <c r="H735" s="54"/>
    </row>
    <row r="736" spans="1:8">
      <c r="A736" s="79"/>
      <c r="B736" s="79"/>
      <c r="C736" s="79"/>
      <c r="D736" s="79"/>
      <c r="E736" s="79"/>
      <c r="F736" s="392"/>
      <c r="G736" s="54"/>
      <c r="H736" s="54"/>
    </row>
    <row r="737" spans="1:8">
      <c r="A737" s="79"/>
      <c r="B737" s="79"/>
      <c r="C737" s="79"/>
      <c r="D737" s="79"/>
      <c r="E737" s="79"/>
      <c r="F737" s="392"/>
      <c r="G737" s="54"/>
      <c r="H737" s="54"/>
    </row>
    <row r="738" spans="1:8">
      <c r="A738" s="79"/>
      <c r="B738" s="79"/>
      <c r="C738" s="79"/>
      <c r="D738" s="79"/>
      <c r="E738" s="79"/>
      <c r="F738" s="392"/>
      <c r="G738" s="54"/>
      <c r="H738" s="54"/>
    </row>
    <row r="739" spans="1:8">
      <c r="A739" s="79"/>
      <c r="B739" s="79"/>
      <c r="C739" s="79"/>
      <c r="D739" s="79"/>
      <c r="E739" s="79"/>
      <c r="F739" s="392"/>
      <c r="G739" s="54"/>
      <c r="H739" s="54"/>
    </row>
    <row r="740" spans="1:8">
      <c r="A740" s="79"/>
      <c r="B740" s="79"/>
      <c r="C740" s="79"/>
      <c r="D740" s="79"/>
      <c r="E740" s="79"/>
      <c r="F740" s="392"/>
      <c r="G740" s="54"/>
      <c r="H740" s="54"/>
    </row>
    <row r="741" spans="1:8">
      <c r="A741" s="79"/>
      <c r="B741" s="79"/>
      <c r="C741" s="79"/>
      <c r="D741" s="79"/>
      <c r="E741" s="79"/>
      <c r="F741" s="392"/>
      <c r="G741" s="54"/>
      <c r="H741" s="54"/>
    </row>
    <row r="742" spans="1:8">
      <c r="A742" s="79"/>
      <c r="B742" s="79"/>
      <c r="C742" s="79"/>
      <c r="D742" s="79"/>
      <c r="E742" s="79"/>
      <c r="F742" s="392"/>
      <c r="G742" s="54"/>
      <c r="H742" s="54"/>
    </row>
    <row r="743" spans="1:8">
      <c r="A743" s="79"/>
      <c r="B743" s="79"/>
      <c r="C743" s="79"/>
      <c r="D743" s="79"/>
      <c r="E743" s="79"/>
      <c r="F743" s="392"/>
      <c r="G743" s="54"/>
      <c r="H743" s="54"/>
    </row>
    <row r="744" spans="1:8">
      <c r="A744" s="79"/>
      <c r="B744" s="79"/>
      <c r="C744" s="79"/>
      <c r="D744" s="79"/>
      <c r="E744" s="79"/>
      <c r="F744" s="392"/>
      <c r="G744" s="54"/>
      <c r="H744" s="54"/>
    </row>
    <row r="745" spans="1:8">
      <c r="A745" s="79"/>
      <c r="B745" s="79"/>
      <c r="C745" s="79"/>
      <c r="D745" s="79"/>
      <c r="E745" s="79"/>
      <c r="F745" s="392"/>
      <c r="G745" s="54"/>
      <c r="H745" s="54"/>
    </row>
    <row r="746" spans="1:8">
      <c r="A746" s="79"/>
      <c r="B746" s="79"/>
      <c r="C746" s="79"/>
      <c r="D746" s="79"/>
      <c r="E746" s="79"/>
      <c r="F746" s="392"/>
      <c r="G746" s="54"/>
      <c r="H746" s="54"/>
    </row>
    <row r="747" spans="1:8">
      <c r="A747" s="79"/>
      <c r="B747" s="79"/>
      <c r="C747" s="79"/>
      <c r="D747" s="79"/>
      <c r="E747" s="79"/>
      <c r="F747" s="392"/>
      <c r="G747" s="54"/>
      <c r="H747" s="54"/>
    </row>
    <row r="748" spans="1:8">
      <c r="A748" s="79"/>
      <c r="B748" s="79"/>
      <c r="C748" s="79"/>
      <c r="D748" s="79"/>
      <c r="E748" s="79"/>
      <c r="F748" s="392"/>
      <c r="G748" s="54"/>
      <c r="H748" s="54"/>
    </row>
    <row r="749" spans="1:8">
      <c r="A749" s="79"/>
      <c r="B749" s="79"/>
      <c r="C749" s="79"/>
      <c r="D749" s="79"/>
      <c r="E749" s="79"/>
      <c r="F749" s="392"/>
      <c r="G749" s="54"/>
      <c r="H749" s="54"/>
    </row>
    <row r="750" spans="1:8">
      <c r="A750" s="79"/>
      <c r="B750" s="79"/>
      <c r="C750" s="79"/>
      <c r="D750" s="79"/>
      <c r="E750" s="79"/>
      <c r="F750" s="392"/>
      <c r="G750" s="54"/>
      <c r="H750" s="54"/>
    </row>
    <row r="751" spans="1:8">
      <c r="A751" s="79"/>
      <c r="B751" s="79"/>
      <c r="C751" s="79"/>
      <c r="D751" s="79"/>
      <c r="E751" s="79"/>
      <c r="F751" s="392"/>
      <c r="G751" s="54"/>
      <c r="H751" s="54"/>
    </row>
    <row r="752" spans="1:8">
      <c r="A752" s="79"/>
      <c r="B752" s="79"/>
      <c r="C752" s="79"/>
      <c r="D752" s="79"/>
      <c r="E752" s="79"/>
      <c r="F752" s="392"/>
      <c r="G752" s="54"/>
      <c r="H752" s="54"/>
    </row>
    <row r="753" spans="1:8">
      <c r="A753" s="79"/>
      <c r="B753" s="79"/>
      <c r="C753" s="79"/>
      <c r="D753" s="79"/>
      <c r="E753" s="79"/>
      <c r="F753" s="392"/>
      <c r="G753" s="54"/>
      <c r="H753" s="54"/>
    </row>
    <row r="754" spans="1:8">
      <c r="A754" s="79"/>
      <c r="B754" s="79"/>
      <c r="C754" s="79"/>
      <c r="D754" s="79"/>
      <c r="E754" s="79"/>
      <c r="F754" s="392"/>
      <c r="G754" s="54"/>
      <c r="H754" s="54"/>
    </row>
    <row r="755" spans="1:8">
      <c r="A755" s="79"/>
      <c r="B755" s="79"/>
      <c r="C755" s="79"/>
      <c r="D755" s="79"/>
      <c r="E755" s="79"/>
      <c r="F755" s="392"/>
      <c r="G755" s="54"/>
      <c r="H755" s="54"/>
    </row>
    <row r="756" spans="1:8">
      <c r="A756" s="79"/>
      <c r="B756" s="79"/>
      <c r="C756" s="79"/>
      <c r="D756" s="79"/>
      <c r="E756" s="79"/>
      <c r="F756" s="392"/>
      <c r="G756" s="54"/>
      <c r="H756" s="54"/>
    </row>
    <row r="757" spans="1:8">
      <c r="A757" s="79"/>
      <c r="B757" s="79"/>
      <c r="C757" s="79"/>
      <c r="D757" s="79"/>
      <c r="E757" s="79"/>
      <c r="F757" s="392"/>
      <c r="G757" s="54"/>
      <c r="H757" s="54"/>
    </row>
    <row r="758" spans="1:8">
      <c r="A758" s="79"/>
      <c r="B758" s="79"/>
      <c r="C758" s="79"/>
      <c r="D758" s="79"/>
      <c r="E758" s="79"/>
      <c r="F758" s="392"/>
      <c r="G758" s="54"/>
      <c r="H758" s="54"/>
    </row>
    <row r="759" spans="1:8">
      <c r="A759" s="79"/>
      <c r="B759" s="79"/>
      <c r="C759" s="79"/>
      <c r="D759" s="79"/>
      <c r="E759" s="79"/>
      <c r="F759" s="392"/>
      <c r="G759" s="54"/>
      <c r="H759" s="54"/>
    </row>
    <row r="760" spans="1:8">
      <c r="A760" s="79"/>
      <c r="B760" s="79"/>
      <c r="C760" s="79"/>
      <c r="D760" s="79"/>
      <c r="E760" s="79"/>
      <c r="F760" s="392"/>
      <c r="G760" s="54"/>
      <c r="H760" s="54"/>
    </row>
    <row r="761" spans="1:8">
      <c r="A761" s="79"/>
      <c r="B761" s="79"/>
      <c r="C761" s="79"/>
      <c r="D761" s="79"/>
      <c r="E761" s="79"/>
      <c r="F761" s="392"/>
      <c r="G761" s="54"/>
      <c r="H761" s="54"/>
    </row>
    <row r="762" spans="1:8">
      <c r="A762" s="79"/>
      <c r="B762" s="79"/>
      <c r="C762" s="79"/>
      <c r="D762" s="79"/>
      <c r="E762" s="79"/>
      <c r="F762" s="392"/>
      <c r="G762" s="54"/>
      <c r="H762" s="54"/>
    </row>
    <row r="763" spans="1:8">
      <c r="A763" s="79"/>
      <c r="B763" s="79"/>
      <c r="C763" s="79"/>
      <c r="D763" s="79"/>
      <c r="E763" s="79"/>
      <c r="F763" s="392"/>
      <c r="G763" s="54"/>
      <c r="H763" s="54"/>
    </row>
    <row r="764" spans="1:8">
      <c r="A764" s="79"/>
      <c r="B764" s="79"/>
      <c r="C764" s="79"/>
      <c r="D764" s="79"/>
      <c r="E764" s="79"/>
      <c r="F764" s="392"/>
      <c r="G764" s="54"/>
      <c r="H764" s="54"/>
    </row>
    <row r="765" spans="1:8">
      <c r="A765" s="79"/>
      <c r="B765" s="79"/>
      <c r="C765" s="79"/>
      <c r="D765" s="79"/>
      <c r="E765" s="79"/>
      <c r="F765" s="392"/>
      <c r="G765" s="54"/>
      <c r="H765" s="54"/>
    </row>
    <row r="766" spans="1:8">
      <c r="A766" s="79"/>
      <c r="B766" s="79"/>
      <c r="C766" s="79"/>
      <c r="D766" s="79"/>
      <c r="E766" s="79"/>
      <c r="F766" s="392"/>
      <c r="G766" s="54"/>
      <c r="H766" s="54"/>
    </row>
    <row r="767" spans="1:8">
      <c r="A767" s="79"/>
      <c r="B767" s="79"/>
      <c r="C767" s="79"/>
      <c r="D767" s="79"/>
      <c r="E767" s="79"/>
      <c r="F767" s="392"/>
      <c r="G767" s="54"/>
      <c r="H767" s="54"/>
    </row>
    <row r="768" spans="1:8">
      <c r="A768" s="79"/>
      <c r="B768" s="79"/>
      <c r="C768" s="79"/>
      <c r="D768" s="79"/>
      <c r="E768" s="79"/>
      <c r="F768" s="392"/>
      <c r="G768" s="54"/>
      <c r="H768" s="54"/>
    </row>
    <row r="769" spans="1:8">
      <c r="A769" s="79"/>
      <c r="B769" s="79"/>
      <c r="C769" s="79"/>
      <c r="D769" s="79"/>
      <c r="E769" s="79"/>
      <c r="F769" s="392"/>
      <c r="G769" s="54"/>
      <c r="H769" s="54"/>
    </row>
    <row r="770" spans="1:8">
      <c r="A770" s="79"/>
      <c r="B770" s="79"/>
      <c r="C770" s="79"/>
      <c r="D770" s="79"/>
      <c r="E770" s="79"/>
      <c r="F770" s="392"/>
      <c r="G770" s="54"/>
      <c r="H770" s="54"/>
    </row>
    <row r="771" spans="1:8">
      <c r="A771" s="79"/>
      <c r="B771" s="79"/>
      <c r="C771" s="79"/>
      <c r="D771" s="79"/>
      <c r="E771" s="79"/>
      <c r="F771" s="392"/>
      <c r="G771" s="54"/>
      <c r="H771" s="54"/>
    </row>
    <row r="772" spans="1:8">
      <c r="A772" s="79"/>
      <c r="B772" s="79"/>
      <c r="C772" s="79"/>
      <c r="D772" s="79"/>
      <c r="E772" s="79"/>
      <c r="F772" s="392"/>
      <c r="G772" s="54"/>
      <c r="H772" s="54"/>
    </row>
    <row r="773" spans="1:8">
      <c r="A773" s="79"/>
      <c r="B773" s="79"/>
      <c r="C773" s="79"/>
      <c r="D773" s="79"/>
      <c r="E773" s="79"/>
      <c r="F773" s="393"/>
      <c r="G773" s="54"/>
      <c r="H773" s="54"/>
    </row>
    <row r="774" spans="1:8">
      <c r="A774" s="79"/>
      <c r="B774" s="79"/>
      <c r="C774" s="79"/>
      <c r="D774" s="79"/>
      <c r="E774" s="79"/>
      <c r="F774" s="393"/>
      <c r="G774" s="54"/>
      <c r="H774" s="54"/>
    </row>
    <row r="775" spans="1:8">
      <c r="A775" s="79"/>
      <c r="B775" s="79"/>
      <c r="C775" s="79"/>
      <c r="D775" s="79"/>
      <c r="E775" s="79"/>
      <c r="F775" s="393"/>
      <c r="G775" s="54"/>
      <c r="H775" s="54"/>
    </row>
    <row r="776" spans="1:8">
      <c r="A776" s="79"/>
      <c r="B776" s="79"/>
      <c r="C776" s="79"/>
      <c r="D776" s="79"/>
      <c r="E776" s="79"/>
      <c r="F776" s="393"/>
      <c r="G776" s="54"/>
      <c r="H776" s="54"/>
    </row>
    <row r="777" spans="1:8">
      <c r="A777" s="79"/>
      <c r="B777" s="79"/>
      <c r="C777" s="79"/>
      <c r="D777" s="79"/>
      <c r="E777" s="79"/>
      <c r="F777" s="393"/>
      <c r="G777" s="54"/>
      <c r="H777" s="54"/>
    </row>
    <row r="778" spans="1:8">
      <c r="A778" s="79"/>
      <c r="B778" s="79"/>
      <c r="C778" s="79"/>
      <c r="D778" s="79"/>
      <c r="E778" s="79"/>
      <c r="F778" s="393"/>
      <c r="G778" s="54"/>
      <c r="H778" s="54"/>
    </row>
    <row r="779" spans="1:8">
      <c r="A779" s="79"/>
      <c r="B779" s="79"/>
      <c r="C779" s="79"/>
      <c r="D779" s="79"/>
      <c r="E779" s="79"/>
      <c r="F779" s="79"/>
      <c r="G779" s="54"/>
      <c r="H779" s="54"/>
    </row>
    <row r="780" spans="1:8">
      <c r="A780" s="79"/>
      <c r="B780" s="79"/>
      <c r="C780" s="79"/>
      <c r="D780" s="79"/>
      <c r="E780" s="79"/>
      <c r="F780" s="79"/>
      <c r="G780" s="54"/>
      <c r="H780" s="54"/>
    </row>
    <row r="781" spans="1:8">
      <c r="A781" s="79"/>
      <c r="B781" s="79"/>
      <c r="C781" s="79"/>
      <c r="D781" s="79"/>
      <c r="E781" s="79"/>
      <c r="F781" s="79"/>
      <c r="G781" s="54"/>
      <c r="H781" s="54"/>
    </row>
    <row r="782" spans="1:8">
      <c r="A782" s="79"/>
      <c r="B782" s="79"/>
      <c r="C782" s="79"/>
      <c r="D782" s="79"/>
      <c r="E782" s="79"/>
      <c r="F782" s="79"/>
      <c r="G782" s="54"/>
      <c r="H782" s="54"/>
    </row>
    <row r="783" spans="1:8">
      <c r="A783" s="79"/>
      <c r="B783" s="79"/>
      <c r="C783" s="79"/>
      <c r="D783" s="79"/>
      <c r="E783" s="79"/>
      <c r="F783" s="79"/>
      <c r="G783" s="54"/>
      <c r="H783" s="54"/>
    </row>
    <row r="784" spans="1:8">
      <c r="A784" s="79"/>
      <c r="B784" s="79"/>
      <c r="C784" s="79"/>
      <c r="D784" s="79"/>
      <c r="E784" s="79"/>
      <c r="F784" s="79"/>
      <c r="G784" s="54"/>
      <c r="H784" s="54"/>
    </row>
    <row r="785" spans="1:8">
      <c r="A785" s="79"/>
      <c r="B785" s="79"/>
      <c r="C785" s="79"/>
      <c r="D785" s="79"/>
      <c r="E785" s="79"/>
      <c r="F785" s="79"/>
      <c r="G785" s="54"/>
      <c r="H785" s="54"/>
    </row>
    <row r="786" spans="1:8">
      <c r="A786" s="79"/>
      <c r="B786" s="79"/>
      <c r="C786" s="79"/>
      <c r="D786" s="79"/>
      <c r="E786" s="79"/>
      <c r="F786" s="79"/>
      <c r="G786" s="54"/>
      <c r="H786" s="54"/>
    </row>
    <row r="787" spans="1:8">
      <c r="A787" s="79"/>
      <c r="B787" s="79"/>
      <c r="C787" s="79"/>
      <c r="D787" s="79"/>
      <c r="E787" s="79"/>
      <c r="F787" s="79"/>
      <c r="G787" s="54"/>
      <c r="H787" s="54"/>
    </row>
    <row r="788" spans="1:8">
      <c r="A788" s="79"/>
      <c r="B788" s="79"/>
      <c r="C788" s="79"/>
      <c r="D788" s="79"/>
      <c r="E788" s="79"/>
      <c r="F788" s="79"/>
      <c r="G788" s="54"/>
      <c r="H788" s="54"/>
    </row>
    <row r="789" spans="1:8">
      <c r="A789" s="79"/>
      <c r="B789" s="79"/>
      <c r="C789" s="79"/>
      <c r="D789" s="79"/>
      <c r="E789" s="79"/>
      <c r="F789" s="79"/>
      <c r="G789" s="54"/>
      <c r="H789" s="54"/>
    </row>
    <row r="790" spans="1:8">
      <c r="A790" s="79"/>
      <c r="B790" s="79"/>
      <c r="C790" s="79"/>
      <c r="D790" s="79"/>
      <c r="E790" s="79"/>
      <c r="F790" s="79"/>
      <c r="G790" s="54"/>
      <c r="H790" s="54"/>
    </row>
    <row r="791" spans="1:8">
      <c r="A791" s="79"/>
      <c r="B791" s="79"/>
      <c r="C791" s="79"/>
      <c r="D791" s="79"/>
      <c r="E791" s="79"/>
      <c r="F791" s="79"/>
      <c r="G791" s="54"/>
      <c r="H791" s="54"/>
    </row>
    <row r="792" spans="1:8">
      <c r="A792" s="79"/>
      <c r="B792" s="79"/>
      <c r="C792" s="79"/>
      <c r="D792" s="79"/>
      <c r="E792" s="79"/>
      <c r="F792" s="79"/>
      <c r="G792" s="54"/>
      <c r="H792" s="54"/>
    </row>
    <row r="793" spans="1:8">
      <c r="A793" s="79"/>
      <c r="B793" s="79"/>
      <c r="C793" s="79"/>
      <c r="D793" s="79"/>
      <c r="E793" s="79"/>
      <c r="F793" s="79"/>
      <c r="G793" s="54"/>
      <c r="H793" s="54"/>
    </row>
    <row r="794" spans="1:8">
      <c r="A794" s="79"/>
      <c r="B794" s="79"/>
      <c r="C794" s="79"/>
      <c r="D794" s="79"/>
      <c r="E794" s="79"/>
      <c r="F794" s="79"/>
      <c r="G794" s="54"/>
      <c r="H794" s="54"/>
    </row>
    <row r="795" spans="1:8">
      <c r="A795" s="79"/>
      <c r="B795" s="79"/>
      <c r="C795" s="79"/>
      <c r="D795" s="79"/>
      <c r="E795" s="79"/>
      <c r="F795" s="79"/>
      <c r="G795" s="54"/>
      <c r="H795" s="54"/>
    </row>
    <row r="796" spans="1:8">
      <c r="A796" s="79"/>
      <c r="B796" s="79"/>
      <c r="C796" s="79"/>
      <c r="D796" s="79"/>
      <c r="E796" s="79"/>
      <c r="F796" s="79"/>
      <c r="G796" s="54"/>
      <c r="H796" s="54"/>
    </row>
    <row r="797" spans="1:8">
      <c r="A797" s="79"/>
      <c r="B797" s="79"/>
      <c r="C797" s="79"/>
      <c r="D797" s="79"/>
      <c r="E797" s="79"/>
      <c r="F797" s="79"/>
      <c r="G797" s="54"/>
      <c r="H797" s="54"/>
    </row>
    <row r="798" spans="1:8">
      <c r="A798" s="79"/>
      <c r="B798" s="79"/>
      <c r="C798" s="79"/>
      <c r="D798" s="79"/>
      <c r="E798" s="79"/>
      <c r="F798" s="79"/>
      <c r="G798" s="54"/>
      <c r="H798" s="54"/>
    </row>
    <row r="799" spans="1:8">
      <c r="A799" s="79"/>
      <c r="B799" s="79"/>
      <c r="C799" s="79"/>
      <c r="D799" s="79"/>
      <c r="E799" s="79"/>
      <c r="F799" s="79"/>
      <c r="G799" s="54"/>
      <c r="H799" s="54"/>
    </row>
    <row r="800" spans="1:8">
      <c r="A800" s="79"/>
      <c r="B800" s="79"/>
      <c r="C800" s="79"/>
      <c r="D800" s="79"/>
      <c r="E800" s="79"/>
      <c r="F800" s="79"/>
      <c r="G800" s="54"/>
      <c r="H800" s="54"/>
    </row>
    <row r="801" spans="1:8">
      <c r="A801" s="79"/>
      <c r="B801" s="79"/>
      <c r="C801" s="79"/>
      <c r="D801" s="79"/>
      <c r="E801" s="79"/>
      <c r="F801" s="79"/>
      <c r="G801" s="54"/>
      <c r="H801" s="54"/>
    </row>
    <row r="802" spans="1:8">
      <c r="A802" s="79"/>
      <c r="B802" s="79"/>
      <c r="C802" s="79"/>
      <c r="D802" s="79"/>
      <c r="E802" s="79"/>
      <c r="F802" s="79"/>
      <c r="G802" s="54"/>
      <c r="H802" s="54"/>
    </row>
    <row r="803" spans="1:8">
      <c r="A803" s="79"/>
      <c r="B803" s="79"/>
      <c r="C803" s="79"/>
      <c r="D803" s="79"/>
      <c r="E803" s="79"/>
      <c r="F803" s="79"/>
      <c r="G803" s="54"/>
      <c r="H803" s="54"/>
    </row>
    <row r="804" spans="1:8">
      <c r="A804" s="79"/>
      <c r="B804" s="79"/>
      <c r="C804" s="79"/>
      <c r="D804" s="79"/>
      <c r="E804" s="79"/>
      <c r="F804" s="79"/>
      <c r="G804" s="54"/>
      <c r="H804" s="54"/>
    </row>
    <row r="805" spans="1:8">
      <c r="A805" s="79"/>
      <c r="B805" s="79"/>
      <c r="C805" s="79"/>
      <c r="D805" s="79"/>
      <c r="E805" s="79"/>
      <c r="F805" s="79"/>
      <c r="G805" s="54"/>
      <c r="H805" s="54"/>
    </row>
    <row r="806" spans="1:8">
      <c r="A806" s="79"/>
      <c r="B806" s="79"/>
      <c r="C806" s="79"/>
      <c r="D806" s="79"/>
      <c r="E806" s="79"/>
      <c r="F806" s="79"/>
      <c r="G806" s="54"/>
      <c r="H806" s="54"/>
    </row>
    <row r="807" spans="1:8">
      <c r="A807" s="79"/>
      <c r="B807" s="79"/>
      <c r="C807" s="79"/>
      <c r="D807" s="79"/>
      <c r="E807" s="79"/>
      <c r="F807" s="79"/>
      <c r="G807" s="54"/>
      <c r="H807" s="54"/>
    </row>
    <row r="808" spans="1:8">
      <c r="A808" s="79"/>
      <c r="B808" s="79"/>
      <c r="C808" s="79"/>
      <c r="D808" s="79"/>
      <c r="E808" s="79"/>
      <c r="F808" s="79"/>
      <c r="G808" s="54"/>
      <c r="H808" s="54"/>
    </row>
    <row r="809" spans="1:8">
      <c r="A809" s="79"/>
      <c r="B809" s="79"/>
      <c r="C809" s="79"/>
      <c r="D809" s="79"/>
      <c r="E809" s="79"/>
      <c r="F809" s="79"/>
      <c r="G809" s="54"/>
      <c r="H809" s="54"/>
    </row>
    <row r="810" spans="1:8">
      <c r="A810" s="79"/>
      <c r="B810" s="79"/>
      <c r="C810" s="79"/>
      <c r="D810" s="79"/>
      <c r="E810" s="79"/>
      <c r="F810" s="79"/>
      <c r="G810" s="54"/>
      <c r="H810" s="54"/>
    </row>
    <row r="811" spans="1:8">
      <c r="A811" s="79"/>
      <c r="B811" s="79"/>
      <c r="C811" s="79"/>
      <c r="D811" s="79"/>
      <c r="E811" s="79"/>
      <c r="F811" s="79"/>
      <c r="G811" s="54"/>
      <c r="H811" s="54"/>
    </row>
    <row r="812" spans="1:8">
      <c r="A812" s="79"/>
      <c r="B812" s="79"/>
      <c r="C812" s="79"/>
      <c r="D812" s="79"/>
      <c r="E812" s="79"/>
      <c r="F812" s="79"/>
      <c r="G812" s="54"/>
      <c r="H812" s="54"/>
    </row>
    <row r="813" spans="1:8">
      <c r="A813" s="79"/>
      <c r="B813" s="79"/>
      <c r="C813" s="79"/>
      <c r="D813" s="79"/>
      <c r="E813" s="79"/>
      <c r="F813" s="79"/>
      <c r="G813" s="54"/>
      <c r="H813" s="54"/>
    </row>
    <row r="814" spans="1:8">
      <c r="A814" s="79"/>
      <c r="B814" s="79"/>
      <c r="C814" s="79"/>
      <c r="D814" s="79"/>
      <c r="E814" s="79"/>
      <c r="F814" s="79"/>
      <c r="G814" s="54"/>
      <c r="H814" s="54"/>
    </row>
    <row r="815" spans="1:8">
      <c r="A815" s="79"/>
      <c r="B815" s="79"/>
      <c r="C815" s="79"/>
      <c r="D815" s="79"/>
      <c r="E815" s="79"/>
      <c r="F815" s="79"/>
      <c r="G815" s="54"/>
      <c r="H815" s="54"/>
    </row>
    <row r="816" spans="1:8">
      <c r="A816" s="79"/>
      <c r="B816" s="79"/>
      <c r="C816" s="79"/>
      <c r="D816" s="79"/>
      <c r="E816" s="79"/>
      <c r="F816" s="79"/>
      <c r="G816" s="54"/>
      <c r="H816" s="54"/>
    </row>
    <row r="817" spans="1:8">
      <c r="A817" s="79"/>
      <c r="B817" s="79"/>
      <c r="C817" s="79"/>
      <c r="D817" s="79"/>
      <c r="E817" s="79"/>
      <c r="F817" s="79"/>
      <c r="G817" s="54"/>
      <c r="H817" s="54"/>
    </row>
    <row r="818" spans="1:8">
      <c r="A818" s="79"/>
      <c r="B818" s="79"/>
      <c r="C818" s="79"/>
      <c r="D818" s="79"/>
      <c r="E818" s="79"/>
      <c r="F818" s="79"/>
      <c r="G818" s="54"/>
      <c r="H818" s="54"/>
    </row>
    <row r="819" spans="1:8">
      <c r="A819" s="79"/>
      <c r="B819" s="79"/>
      <c r="C819" s="79"/>
      <c r="D819" s="79"/>
      <c r="E819" s="79"/>
      <c r="F819" s="79"/>
      <c r="G819" s="54"/>
      <c r="H819" s="54"/>
    </row>
    <row r="820" spans="1:8">
      <c r="A820" s="79"/>
      <c r="B820" s="79"/>
      <c r="C820" s="79"/>
      <c r="D820" s="79"/>
      <c r="E820" s="79"/>
      <c r="F820" s="79"/>
      <c r="G820" s="54"/>
      <c r="H820" s="54"/>
    </row>
    <row r="821" spans="1:8">
      <c r="A821" s="79"/>
      <c r="B821" s="79"/>
      <c r="C821" s="79"/>
      <c r="D821" s="79"/>
      <c r="E821" s="79"/>
      <c r="F821" s="79"/>
      <c r="G821" s="54"/>
      <c r="H821" s="54"/>
    </row>
    <row r="822" spans="1:8">
      <c r="A822" s="79"/>
      <c r="B822" s="79"/>
      <c r="C822" s="79"/>
      <c r="D822" s="79"/>
      <c r="E822" s="79"/>
      <c r="F822" s="79"/>
      <c r="G822" s="54"/>
      <c r="H822" s="54"/>
    </row>
    <row r="823" spans="1:8">
      <c r="A823" s="79"/>
      <c r="B823" s="79"/>
      <c r="C823" s="79"/>
      <c r="D823" s="79"/>
      <c r="E823" s="79"/>
      <c r="F823" s="79"/>
      <c r="G823" s="54"/>
      <c r="H823" s="54"/>
    </row>
    <row r="824" spans="1:8">
      <c r="A824" s="79"/>
      <c r="B824" s="79"/>
      <c r="C824" s="79"/>
      <c r="D824" s="79"/>
      <c r="E824" s="79"/>
      <c r="F824" s="79"/>
      <c r="G824" s="54"/>
      <c r="H824" s="54"/>
    </row>
    <row r="825" spans="1:8">
      <c r="A825" s="79"/>
      <c r="B825" s="79"/>
      <c r="C825" s="79"/>
      <c r="D825" s="79"/>
      <c r="E825" s="79"/>
      <c r="F825" s="79"/>
      <c r="G825" s="54"/>
      <c r="H825" s="54"/>
    </row>
    <row r="826" spans="1:8">
      <c r="A826" s="79"/>
      <c r="B826" s="79"/>
      <c r="C826" s="79"/>
      <c r="D826" s="79"/>
      <c r="E826" s="79"/>
      <c r="F826" s="79"/>
      <c r="G826" s="54"/>
      <c r="H826" s="54"/>
    </row>
    <row r="827" spans="1:8">
      <c r="A827" s="79"/>
      <c r="B827" s="79"/>
      <c r="C827" s="79"/>
      <c r="D827" s="79"/>
      <c r="E827" s="79"/>
      <c r="F827" s="79"/>
      <c r="G827" s="54"/>
      <c r="H827" s="54"/>
    </row>
    <row r="828" spans="1:8">
      <c r="A828" s="79"/>
      <c r="B828" s="79"/>
      <c r="C828" s="79"/>
      <c r="D828" s="79"/>
      <c r="E828" s="79"/>
      <c r="F828" s="79"/>
      <c r="G828" s="54"/>
      <c r="H828" s="54"/>
    </row>
    <row r="829" spans="1:8">
      <c r="A829" s="79"/>
      <c r="B829" s="79"/>
      <c r="C829" s="79"/>
      <c r="D829" s="79"/>
      <c r="E829" s="79"/>
      <c r="F829" s="79"/>
      <c r="G829" s="54"/>
      <c r="H829" s="54"/>
    </row>
    <row r="830" spans="1:8">
      <c r="A830" s="79"/>
      <c r="B830" s="79"/>
      <c r="C830" s="79"/>
      <c r="D830" s="79"/>
      <c r="E830" s="79"/>
      <c r="F830" s="79"/>
      <c r="G830" s="54"/>
      <c r="H830" s="54"/>
    </row>
    <row r="831" spans="1:8">
      <c r="A831" s="79"/>
      <c r="B831" s="79"/>
      <c r="C831" s="79"/>
      <c r="D831" s="79"/>
      <c r="E831" s="79"/>
      <c r="F831" s="79"/>
      <c r="G831" s="54"/>
      <c r="H831" s="54"/>
    </row>
    <row r="832" spans="1:8">
      <c r="A832" s="79"/>
      <c r="B832" s="79"/>
      <c r="C832" s="79"/>
      <c r="D832" s="79"/>
      <c r="E832" s="79"/>
      <c r="F832" s="79"/>
      <c r="G832" s="54"/>
      <c r="H832" s="54"/>
    </row>
    <row r="833" spans="1:8">
      <c r="A833" s="79"/>
      <c r="B833" s="79"/>
      <c r="C833" s="79"/>
      <c r="D833" s="79"/>
      <c r="E833" s="79"/>
      <c r="F833" s="79"/>
      <c r="G833" s="54"/>
      <c r="H833" s="54"/>
    </row>
    <row r="834" spans="1:8">
      <c r="A834" s="79"/>
      <c r="B834" s="79"/>
      <c r="C834" s="79"/>
      <c r="D834" s="79"/>
      <c r="E834" s="79"/>
      <c r="F834" s="79"/>
      <c r="G834" s="54"/>
      <c r="H834" s="54"/>
    </row>
    <row r="835" spans="1:8">
      <c r="A835" s="79"/>
      <c r="B835" s="79"/>
      <c r="C835" s="79"/>
      <c r="D835" s="79"/>
      <c r="E835" s="79"/>
      <c r="F835" s="79"/>
      <c r="G835" s="54"/>
      <c r="H835" s="54"/>
    </row>
    <row r="836" spans="1:8">
      <c r="A836" s="79"/>
      <c r="B836" s="79"/>
      <c r="C836" s="79"/>
      <c r="D836" s="79"/>
      <c r="E836" s="79"/>
      <c r="F836" s="79"/>
      <c r="G836" s="54"/>
      <c r="H836" s="54"/>
    </row>
    <row r="837" spans="1:8">
      <c r="A837" s="79"/>
      <c r="B837" s="79"/>
      <c r="C837" s="79"/>
      <c r="D837" s="79"/>
      <c r="E837" s="79"/>
      <c r="F837" s="79"/>
      <c r="G837" s="54"/>
      <c r="H837" s="54"/>
    </row>
    <row r="838" spans="1:8">
      <c r="A838" s="79"/>
      <c r="B838" s="79"/>
      <c r="C838" s="79"/>
      <c r="D838" s="79"/>
      <c r="E838" s="79"/>
      <c r="F838" s="79"/>
      <c r="G838" s="54"/>
      <c r="H838" s="54"/>
    </row>
    <row r="839" spans="1:8">
      <c r="A839" s="79"/>
      <c r="B839" s="79"/>
      <c r="C839" s="79"/>
      <c r="D839" s="79"/>
      <c r="E839" s="79"/>
      <c r="F839" s="79"/>
      <c r="G839" s="54"/>
      <c r="H839" s="54"/>
    </row>
    <row r="840" spans="1:8">
      <c r="A840" s="79"/>
      <c r="B840" s="79"/>
      <c r="C840" s="79"/>
      <c r="D840" s="79"/>
      <c r="E840" s="79"/>
      <c r="F840" s="79"/>
      <c r="G840" s="54"/>
      <c r="H840" s="54"/>
    </row>
    <row r="841" spans="1:8">
      <c r="A841" s="79"/>
      <c r="B841" s="79"/>
      <c r="C841" s="79"/>
      <c r="D841" s="79"/>
      <c r="E841" s="79"/>
      <c r="F841" s="79"/>
      <c r="G841" s="54"/>
      <c r="H841" s="54"/>
    </row>
    <row r="842" spans="1:8">
      <c r="A842" s="79"/>
      <c r="B842" s="79"/>
      <c r="C842" s="79"/>
      <c r="D842" s="79"/>
      <c r="E842" s="79"/>
      <c r="F842" s="79"/>
      <c r="G842" s="54"/>
      <c r="H842" s="54"/>
    </row>
    <row r="843" spans="1:8">
      <c r="A843" s="79"/>
      <c r="B843" s="79"/>
      <c r="C843" s="79"/>
      <c r="D843" s="79"/>
      <c r="E843" s="79"/>
      <c r="F843" s="79"/>
      <c r="G843" s="54"/>
      <c r="H843" s="54"/>
    </row>
    <row r="844" spans="1:8">
      <c r="A844" s="79"/>
      <c r="B844" s="79"/>
      <c r="C844" s="79"/>
      <c r="D844" s="79"/>
      <c r="E844" s="79"/>
      <c r="F844" s="79"/>
      <c r="G844" s="54"/>
      <c r="H844" s="54"/>
    </row>
    <row r="845" spans="1:8">
      <c r="A845" s="79"/>
      <c r="B845" s="79"/>
      <c r="C845" s="79"/>
      <c r="D845" s="79"/>
      <c r="E845" s="79"/>
      <c r="F845" s="79"/>
      <c r="G845" s="54"/>
      <c r="H845" s="54"/>
    </row>
    <row r="846" spans="1:8">
      <c r="A846" s="79"/>
      <c r="B846" s="79"/>
      <c r="C846" s="79"/>
      <c r="D846" s="79"/>
      <c r="E846" s="79"/>
      <c r="F846" s="79"/>
      <c r="G846" s="54"/>
      <c r="H846" s="54"/>
    </row>
    <row r="847" spans="1:8">
      <c r="A847" s="79"/>
      <c r="B847" s="79"/>
      <c r="C847" s="79"/>
      <c r="D847" s="79"/>
      <c r="E847" s="79"/>
      <c r="F847" s="79"/>
      <c r="G847" s="54"/>
      <c r="H847" s="54"/>
    </row>
    <row r="848" spans="1:8">
      <c r="A848" s="79"/>
      <c r="B848" s="79"/>
      <c r="C848" s="79"/>
      <c r="D848" s="79"/>
      <c r="E848" s="79"/>
      <c r="F848" s="79"/>
      <c r="G848" s="54"/>
      <c r="H848" s="54"/>
    </row>
    <row r="849" spans="1:8">
      <c r="A849" s="79"/>
      <c r="B849" s="79"/>
      <c r="C849" s="79"/>
      <c r="D849" s="79"/>
      <c r="E849" s="79"/>
      <c r="F849" s="79"/>
      <c r="G849" s="54"/>
      <c r="H849" s="54"/>
    </row>
    <row r="850" spans="1:8">
      <c r="A850" s="79"/>
      <c r="B850" s="79"/>
      <c r="C850" s="79"/>
      <c r="D850" s="79"/>
      <c r="E850" s="79"/>
      <c r="F850" s="79"/>
      <c r="G850" s="54"/>
      <c r="H850" s="54"/>
    </row>
    <row r="851" spans="1:8">
      <c r="A851" s="79"/>
      <c r="B851" s="79"/>
      <c r="C851" s="79"/>
      <c r="D851" s="79"/>
      <c r="E851" s="79"/>
      <c r="F851" s="79"/>
      <c r="G851" s="54"/>
      <c r="H851" s="54"/>
    </row>
    <row r="852" spans="1:8">
      <c r="A852" s="79"/>
      <c r="B852" s="79"/>
      <c r="C852" s="79"/>
      <c r="D852" s="79"/>
      <c r="E852" s="79"/>
      <c r="F852" s="79"/>
      <c r="G852" s="54"/>
      <c r="H852" s="54"/>
    </row>
    <row r="853" spans="1:8">
      <c r="A853" s="79"/>
      <c r="B853" s="79"/>
      <c r="C853" s="79"/>
      <c r="D853" s="79"/>
      <c r="E853" s="79"/>
      <c r="F853" s="79"/>
      <c r="G853" s="54"/>
      <c r="H853" s="54"/>
    </row>
    <row r="854" spans="1:8">
      <c r="A854" s="79"/>
      <c r="B854" s="79"/>
      <c r="C854" s="79"/>
      <c r="D854" s="79"/>
      <c r="E854" s="79"/>
      <c r="F854" s="79"/>
      <c r="G854" s="54"/>
      <c r="H854" s="54"/>
    </row>
    <row r="855" spans="1:8">
      <c r="A855" s="79"/>
      <c r="B855" s="79"/>
      <c r="C855" s="79"/>
      <c r="D855" s="79"/>
      <c r="E855" s="79"/>
      <c r="F855" s="79"/>
      <c r="G855" s="54"/>
      <c r="H855" s="54"/>
    </row>
    <row r="856" spans="1:8">
      <c r="A856" s="79"/>
      <c r="B856" s="79"/>
      <c r="C856" s="79"/>
      <c r="D856" s="79"/>
      <c r="E856" s="79"/>
      <c r="F856" s="79"/>
      <c r="G856" s="54"/>
      <c r="H856" s="54"/>
    </row>
    <row r="857" spans="1:8">
      <c r="A857" s="79"/>
      <c r="B857" s="79"/>
      <c r="C857" s="79"/>
      <c r="D857" s="79"/>
      <c r="E857" s="79"/>
      <c r="F857" s="79"/>
      <c r="G857" s="54"/>
      <c r="H857" s="54"/>
    </row>
    <row r="858" spans="1:8">
      <c r="A858" s="79"/>
      <c r="B858" s="79"/>
      <c r="C858" s="79"/>
      <c r="D858" s="79"/>
      <c r="E858" s="79"/>
      <c r="F858" s="79"/>
      <c r="G858" s="54"/>
      <c r="H858" s="54"/>
    </row>
    <row r="859" spans="1:8">
      <c r="A859" s="79"/>
      <c r="B859" s="79"/>
      <c r="C859" s="79"/>
      <c r="D859" s="79"/>
      <c r="E859" s="79"/>
      <c r="F859" s="79"/>
      <c r="G859" s="54"/>
      <c r="H859" s="54"/>
    </row>
    <row r="860" spans="1:8">
      <c r="A860" s="79"/>
      <c r="B860" s="79"/>
      <c r="C860" s="79"/>
      <c r="D860" s="79"/>
      <c r="E860" s="79"/>
      <c r="F860" s="79"/>
      <c r="G860" s="54"/>
      <c r="H860" s="54"/>
    </row>
    <row r="861" spans="1:8">
      <c r="A861" s="79"/>
      <c r="B861" s="79"/>
      <c r="C861" s="79"/>
      <c r="D861" s="79"/>
      <c r="E861" s="79"/>
      <c r="F861" s="79"/>
      <c r="G861" s="54"/>
      <c r="H861" s="54"/>
    </row>
    <row r="862" spans="1:8">
      <c r="A862" s="79"/>
      <c r="B862" s="79"/>
      <c r="C862" s="79"/>
      <c r="D862" s="79"/>
      <c r="E862" s="79"/>
      <c r="F862" s="79"/>
      <c r="G862" s="54"/>
      <c r="H862" s="54"/>
    </row>
    <row r="863" spans="1:8">
      <c r="A863" s="79"/>
      <c r="B863" s="79"/>
      <c r="C863" s="79"/>
      <c r="D863" s="79"/>
      <c r="E863" s="79"/>
      <c r="F863" s="79"/>
      <c r="G863" s="54"/>
      <c r="H863" s="54"/>
    </row>
    <row r="864" spans="1:8">
      <c r="A864" s="79"/>
      <c r="B864" s="79"/>
      <c r="C864" s="79"/>
      <c r="D864" s="79"/>
      <c r="E864" s="79"/>
      <c r="F864" s="79"/>
      <c r="G864" s="54"/>
      <c r="H864" s="54"/>
    </row>
    <row r="865" spans="1:8">
      <c r="A865" s="79"/>
      <c r="B865" s="79"/>
      <c r="C865" s="79"/>
      <c r="D865" s="79"/>
      <c r="E865" s="79"/>
      <c r="F865" s="79"/>
      <c r="G865" s="54"/>
      <c r="H865" s="54"/>
    </row>
    <row r="866" spans="1:8">
      <c r="A866" s="79"/>
      <c r="B866" s="79"/>
      <c r="C866" s="79"/>
      <c r="D866" s="79"/>
      <c r="E866" s="79"/>
      <c r="F866" s="79"/>
      <c r="G866" s="54"/>
      <c r="H866" s="54"/>
    </row>
    <row r="867" spans="1:8">
      <c r="A867" s="79"/>
      <c r="B867" s="79"/>
      <c r="C867" s="79"/>
      <c r="D867" s="79"/>
      <c r="E867" s="79"/>
      <c r="F867" s="79"/>
      <c r="G867" s="54"/>
      <c r="H867" s="54"/>
    </row>
    <row r="868" spans="1:8">
      <c r="A868" s="79"/>
      <c r="B868" s="79"/>
      <c r="C868" s="79"/>
      <c r="D868" s="79"/>
      <c r="E868" s="79"/>
      <c r="F868" s="79"/>
      <c r="G868" s="54"/>
      <c r="H868" s="54"/>
    </row>
    <row r="869" spans="1:8">
      <c r="A869" s="79"/>
      <c r="B869" s="79"/>
      <c r="C869" s="79"/>
      <c r="D869" s="79"/>
      <c r="E869" s="79"/>
      <c r="F869" s="79"/>
      <c r="G869" s="54"/>
      <c r="H869" s="54"/>
    </row>
    <row r="870" spans="1:8">
      <c r="A870" s="79"/>
      <c r="B870" s="79"/>
      <c r="C870" s="79"/>
      <c r="D870" s="79"/>
      <c r="E870" s="79"/>
      <c r="F870" s="79"/>
      <c r="G870" s="54"/>
      <c r="H870" s="54"/>
    </row>
    <row r="871" spans="1:8">
      <c r="A871" s="79"/>
      <c r="B871" s="79"/>
      <c r="C871" s="79"/>
      <c r="D871" s="79"/>
      <c r="E871" s="79"/>
      <c r="F871" s="79"/>
      <c r="G871" s="54"/>
      <c r="H871" s="54"/>
    </row>
    <row r="872" spans="1:8">
      <c r="A872" s="79"/>
      <c r="B872" s="79"/>
      <c r="C872" s="79"/>
      <c r="D872" s="79"/>
      <c r="E872" s="79"/>
      <c r="F872" s="79"/>
      <c r="G872" s="54"/>
      <c r="H872" s="54"/>
    </row>
    <row r="873" spans="1:8">
      <c r="A873" s="79"/>
      <c r="B873" s="79"/>
      <c r="C873" s="79"/>
      <c r="D873" s="79"/>
      <c r="E873" s="79"/>
      <c r="F873" s="79"/>
      <c r="G873" s="54"/>
      <c r="H873" s="54"/>
    </row>
    <row r="874" spans="1:8">
      <c r="A874" s="79"/>
      <c r="B874" s="79"/>
      <c r="C874" s="79"/>
      <c r="D874" s="79"/>
      <c r="E874" s="79"/>
      <c r="F874" s="79"/>
      <c r="G874" s="54"/>
      <c r="H874" s="54"/>
    </row>
    <row r="875" spans="1:8">
      <c r="A875" s="79"/>
      <c r="B875" s="79"/>
      <c r="C875" s="79"/>
      <c r="D875" s="79"/>
      <c r="E875" s="79"/>
      <c r="F875" s="79"/>
      <c r="G875" s="54"/>
      <c r="H875" s="54"/>
    </row>
    <row r="876" spans="1:8">
      <c r="A876" s="79"/>
      <c r="B876" s="79"/>
      <c r="C876" s="79"/>
      <c r="D876" s="79"/>
      <c r="E876" s="79"/>
      <c r="F876" s="79"/>
      <c r="G876" s="54"/>
      <c r="H876" s="54"/>
    </row>
    <row r="877" spans="1:8">
      <c r="A877" s="79"/>
      <c r="B877" s="79"/>
      <c r="C877" s="79"/>
      <c r="D877" s="79"/>
      <c r="E877" s="79"/>
      <c r="F877" s="79"/>
      <c r="G877" s="54"/>
      <c r="H877" s="54"/>
    </row>
    <row r="878" spans="1:8">
      <c r="A878" s="79"/>
      <c r="B878" s="79"/>
      <c r="C878" s="79"/>
      <c r="D878" s="79"/>
      <c r="E878" s="79"/>
      <c r="F878" s="79"/>
      <c r="G878" s="54"/>
      <c r="H878" s="54"/>
    </row>
    <row r="879" spans="1:8">
      <c r="A879" s="79"/>
      <c r="B879" s="79"/>
      <c r="C879" s="79"/>
      <c r="D879" s="79"/>
      <c r="E879" s="79"/>
      <c r="F879" s="79"/>
      <c r="G879" s="54"/>
      <c r="H879" s="54"/>
    </row>
    <row r="880" spans="1:8">
      <c r="A880" s="79"/>
      <c r="B880" s="79"/>
      <c r="C880" s="79"/>
      <c r="D880" s="79"/>
      <c r="E880" s="79"/>
      <c r="F880" s="79"/>
      <c r="G880" s="54"/>
      <c r="H880" s="54"/>
    </row>
    <row r="881" spans="1:12">
      <c r="A881" s="79"/>
      <c r="B881" s="79"/>
      <c r="C881" s="79"/>
      <c r="D881" s="79"/>
      <c r="E881" s="79"/>
      <c r="F881" s="79"/>
      <c r="G881" s="54"/>
      <c r="H881" s="54"/>
    </row>
    <row r="882" spans="1:12">
      <c r="A882" s="79"/>
      <c r="B882" s="79"/>
      <c r="C882" s="79"/>
      <c r="D882" s="79"/>
      <c r="E882" s="79"/>
      <c r="F882" s="79"/>
      <c r="G882" s="54"/>
      <c r="H882" s="54"/>
    </row>
    <row r="883" spans="1:12">
      <c r="A883" s="79"/>
      <c r="B883" s="79"/>
      <c r="C883" s="79"/>
      <c r="D883" s="79"/>
      <c r="E883" s="79"/>
      <c r="F883" s="79"/>
      <c r="G883" s="54"/>
      <c r="H883" s="54"/>
    </row>
    <row r="884" spans="1:12">
      <c r="A884" s="79"/>
      <c r="B884" s="79"/>
      <c r="C884" s="79"/>
      <c r="D884" s="79"/>
      <c r="E884" s="79"/>
      <c r="F884" s="79"/>
      <c r="G884" s="54"/>
      <c r="H884" s="54"/>
    </row>
    <row r="885" spans="1:12">
      <c r="A885" s="79"/>
      <c r="B885" s="79"/>
      <c r="C885" s="79"/>
      <c r="D885" s="79"/>
      <c r="E885" s="79"/>
      <c r="F885" s="79"/>
      <c r="G885" s="54"/>
      <c r="H885" s="54"/>
    </row>
    <row r="886" spans="1:12">
      <c r="A886" s="79"/>
      <c r="B886" s="79"/>
      <c r="C886" s="79"/>
      <c r="D886" s="79"/>
      <c r="E886" s="79"/>
      <c r="F886" s="79"/>
      <c r="G886" s="54"/>
      <c r="H886" s="54"/>
    </row>
    <row r="887" spans="1:12">
      <c r="A887" s="79"/>
      <c r="B887" s="79"/>
      <c r="C887" s="79"/>
      <c r="D887" s="79"/>
      <c r="E887" s="79"/>
      <c r="F887" s="79"/>
      <c r="G887" s="54"/>
      <c r="H887" s="54"/>
    </row>
    <row r="888" spans="1:12">
      <c r="A888" s="79"/>
      <c r="B888" s="79"/>
      <c r="C888" s="79"/>
      <c r="D888" s="79"/>
      <c r="E888" s="79"/>
      <c r="F888" s="79"/>
      <c r="G888" s="54"/>
      <c r="H888" s="54"/>
    </row>
    <row r="889" spans="1:12">
      <c r="A889" s="79"/>
      <c r="B889" s="79"/>
      <c r="C889" s="79"/>
      <c r="D889" s="79"/>
      <c r="E889" s="79"/>
      <c r="F889" s="79"/>
      <c r="G889" s="54"/>
      <c r="H889" s="54"/>
    </row>
    <row r="890" spans="1:12">
      <c r="A890" s="79"/>
      <c r="B890" s="79"/>
      <c r="C890" s="79"/>
      <c r="D890" s="79"/>
      <c r="E890" s="79"/>
      <c r="F890" s="79"/>
      <c r="G890" s="54"/>
      <c r="H890" s="54"/>
    </row>
    <row r="891" spans="1:12">
      <c r="A891" s="79"/>
      <c r="B891" s="79"/>
      <c r="C891" s="79"/>
      <c r="D891" s="79"/>
      <c r="E891" s="79"/>
      <c r="F891" s="79"/>
      <c r="G891" s="54"/>
      <c r="H891" s="54"/>
    </row>
    <row r="892" spans="1:12">
      <c r="A892" s="79"/>
      <c r="B892" s="79"/>
      <c r="C892" s="79"/>
      <c r="D892" s="79"/>
      <c r="E892" s="79"/>
      <c r="F892" s="79"/>
      <c r="G892" s="54"/>
      <c r="H892" s="54"/>
    </row>
    <row r="893" spans="1:12">
      <c r="A893" s="79"/>
      <c r="B893" s="79"/>
      <c r="C893" s="79"/>
      <c r="D893" s="79"/>
      <c r="E893" s="79"/>
      <c r="F893" s="79"/>
      <c r="G893" s="54"/>
      <c r="H893" s="54"/>
      <c r="K893" s="79"/>
      <c r="L893" s="79"/>
    </row>
    <row r="894" spans="1:12">
      <c r="A894" s="79"/>
      <c r="B894" s="79"/>
      <c r="C894" s="79"/>
      <c r="D894" s="79"/>
      <c r="E894" s="79"/>
      <c r="F894" s="79"/>
      <c r="G894" s="54"/>
      <c r="H894" s="54"/>
      <c r="K894" s="79"/>
      <c r="L894" s="79"/>
    </row>
    <row r="895" spans="1:12">
      <c r="A895" s="79"/>
      <c r="B895" s="79"/>
      <c r="C895" s="79"/>
      <c r="D895" s="79"/>
      <c r="E895" s="79"/>
      <c r="F895" s="79"/>
      <c r="G895" s="54"/>
      <c r="H895" s="54"/>
      <c r="K895" s="79"/>
      <c r="L895" s="79"/>
    </row>
    <row r="896" spans="1:12">
      <c r="A896" s="79"/>
      <c r="B896" s="79"/>
      <c r="C896" s="79"/>
      <c r="D896" s="79"/>
      <c r="E896" s="79"/>
      <c r="F896" s="79"/>
      <c r="G896" s="54"/>
      <c r="H896" s="54"/>
      <c r="K896" s="79"/>
      <c r="L896" s="79"/>
    </row>
    <row r="897" spans="1:12">
      <c r="A897" s="79"/>
      <c r="B897" s="79"/>
      <c r="C897" s="79"/>
      <c r="D897" s="79"/>
      <c r="E897" s="79"/>
      <c r="F897" s="79"/>
      <c r="G897" s="54"/>
      <c r="H897" s="54"/>
      <c r="K897" s="79"/>
      <c r="L897" s="79"/>
    </row>
    <row r="898" spans="1:12">
      <c r="A898" s="79"/>
      <c r="B898" s="79"/>
      <c r="C898" s="79"/>
      <c r="D898" s="79"/>
      <c r="E898" s="79"/>
      <c r="F898" s="79"/>
      <c r="G898" s="54"/>
      <c r="H898" s="54"/>
      <c r="K898" s="79"/>
      <c r="L898" s="79"/>
    </row>
    <row r="899" spans="1:12">
      <c r="A899" s="79"/>
      <c r="B899" s="79"/>
      <c r="C899" s="79"/>
      <c r="D899" s="79"/>
      <c r="E899" s="79"/>
      <c r="F899" s="79"/>
      <c r="G899" s="54"/>
      <c r="H899" s="54"/>
      <c r="K899" s="79"/>
      <c r="L899" s="79"/>
    </row>
    <row r="900" spans="1:12">
      <c r="A900" s="79"/>
      <c r="B900" s="79"/>
      <c r="C900" s="79"/>
      <c r="D900" s="79"/>
      <c r="E900" s="79"/>
      <c r="F900" s="79"/>
      <c r="G900" s="54"/>
      <c r="H900" s="54"/>
      <c r="K900" s="79"/>
      <c r="L900" s="79"/>
    </row>
    <row r="901" spans="1:12">
      <c r="A901" s="79"/>
      <c r="B901" s="79"/>
      <c r="C901" s="79"/>
      <c r="D901" s="79"/>
      <c r="E901" s="79"/>
      <c r="F901" s="79"/>
      <c r="G901" s="54"/>
      <c r="H901" s="54"/>
      <c r="K901" s="79"/>
      <c r="L901" s="79"/>
    </row>
    <row r="902" spans="1:12">
      <c r="A902" s="79"/>
      <c r="B902" s="79"/>
      <c r="C902" s="79"/>
      <c r="D902" s="79"/>
      <c r="E902" s="79"/>
      <c r="F902" s="79"/>
      <c r="G902" s="54"/>
      <c r="H902" s="54"/>
      <c r="K902" s="79"/>
      <c r="L902" s="79"/>
    </row>
    <row r="903" spans="1:12">
      <c r="A903" s="79"/>
      <c r="B903" s="79"/>
      <c r="C903" s="79"/>
      <c r="D903" s="79"/>
      <c r="E903" s="79"/>
      <c r="F903" s="79"/>
      <c r="G903" s="54"/>
      <c r="H903" s="54"/>
      <c r="K903" s="79"/>
      <c r="L903" s="79"/>
    </row>
    <row r="904" spans="1:12">
      <c r="A904" s="79"/>
      <c r="B904" s="79"/>
      <c r="C904" s="79"/>
      <c r="D904" s="79"/>
      <c r="E904" s="79"/>
      <c r="F904" s="79"/>
      <c r="G904" s="54"/>
      <c r="H904" s="54"/>
      <c r="K904" s="79"/>
      <c r="L904" s="79"/>
    </row>
    <row r="905" spans="1:12">
      <c r="A905" s="79"/>
      <c r="B905" s="79"/>
      <c r="C905" s="79"/>
      <c r="D905" s="79"/>
      <c r="E905" s="79"/>
      <c r="F905" s="79"/>
      <c r="G905" s="54"/>
      <c r="H905" s="54"/>
      <c r="K905" s="79"/>
      <c r="L905" s="79"/>
    </row>
    <row r="906" spans="1:12">
      <c r="A906" s="79"/>
      <c r="B906" s="79"/>
      <c r="C906" s="79"/>
      <c r="D906" s="79"/>
      <c r="E906" s="79"/>
      <c r="F906" s="79"/>
      <c r="G906" s="54"/>
      <c r="H906" s="54"/>
      <c r="K906" s="79"/>
      <c r="L906" s="79"/>
    </row>
    <row r="907" spans="1:12">
      <c r="A907" s="79"/>
      <c r="B907" s="79"/>
      <c r="C907" s="79"/>
      <c r="D907" s="79"/>
      <c r="E907" s="79"/>
      <c r="F907" s="79"/>
      <c r="G907" s="54"/>
      <c r="H907" s="54"/>
      <c r="K907" s="79"/>
      <c r="L907" s="79"/>
    </row>
    <row r="908" spans="1:12">
      <c r="A908" s="79"/>
      <c r="B908" s="79"/>
      <c r="C908" s="79"/>
      <c r="D908" s="79"/>
      <c r="E908" s="79"/>
      <c r="F908" s="79"/>
      <c r="G908" s="54"/>
      <c r="H908" s="54"/>
      <c r="K908" s="79"/>
      <c r="L908" s="79"/>
    </row>
    <row r="909" spans="1:12">
      <c r="A909" s="79"/>
      <c r="B909" s="79"/>
      <c r="C909" s="79"/>
      <c r="D909" s="79"/>
      <c r="E909" s="79"/>
      <c r="F909" s="79"/>
      <c r="G909" s="54"/>
      <c r="H909" s="54"/>
      <c r="K909" s="79"/>
      <c r="L909" s="79"/>
    </row>
    <row r="910" spans="1:12">
      <c r="A910" s="79"/>
      <c r="B910" s="79"/>
      <c r="C910" s="79"/>
      <c r="D910" s="79"/>
      <c r="E910" s="79"/>
      <c r="F910" s="79"/>
      <c r="G910" s="54"/>
      <c r="H910" s="54"/>
      <c r="K910" s="79"/>
      <c r="L910" s="79"/>
    </row>
    <row r="911" spans="1:12">
      <c r="A911" s="79"/>
      <c r="B911" s="79"/>
      <c r="C911" s="79"/>
      <c r="D911" s="79"/>
      <c r="E911" s="79"/>
      <c r="F911" s="79"/>
      <c r="G911" s="54"/>
      <c r="H911" s="54"/>
      <c r="K911" s="79"/>
      <c r="L911" s="79"/>
    </row>
    <row r="912" spans="1:12">
      <c r="A912" s="79"/>
      <c r="B912" s="79"/>
      <c r="C912" s="79"/>
      <c r="D912" s="79"/>
      <c r="E912" s="79"/>
      <c r="F912" s="79"/>
      <c r="G912" s="54"/>
      <c r="H912" s="54"/>
      <c r="K912" s="79"/>
      <c r="L912" s="79"/>
    </row>
    <row r="913" spans="1:12">
      <c r="A913" s="79"/>
      <c r="B913" s="79"/>
      <c r="C913" s="79"/>
      <c r="D913" s="79"/>
      <c r="E913" s="79"/>
      <c r="F913" s="79"/>
      <c r="G913" s="54"/>
      <c r="H913" s="54"/>
      <c r="K913" s="79"/>
      <c r="L913" s="79"/>
    </row>
    <row r="914" spans="1:12">
      <c r="A914" s="79"/>
      <c r="B914" s="79"/>
      <c r="C914" s="79"/>
      <c r="D914" s="79"/>
      <c r="E914" s="79"/>
      <c r="F914" s="79"/>
      <c r="G914" s="54"/>
      <c r="H914" s="54"/>
      <c r="K914" s="79"/>
      <c r="L914" s="79"/>
    </row>
    <row r="915" spans="1:12">
      <c r="A915" s="79"/>
      <c r="B915" s="79"/>
      <c r="C915" s="79"/>
      <c r="D915" s="79"/>
      <c r="E915" s="79"/>
      <c r="F915" s="79"/>
      <c r="G915" s="54"/>
      <c r="H915" s="54"/>
      <c r="K915" s="79"/>
      <c r="L915" s="79"/>
    </row>
    <row r="916" spans="1:12">
      <c r="A916" s="79"/>
      <c r="B916" s="79"/>
      <c r="C916" s="79"/>
      <c r="D916" s="79"/>
      <c r="E916" s="79"/>
      <c r="F916" s="79"/>
      <c r="G916" s="54"/>
      <c r="H916" s="54"/>
      <c r="K916" s="79"/>
      <c r="L916" s="79"/>
    </row>
    <row r="917" spans="1:12">
      <c r="A917" s="79"/>
      <c r="B917" s="79"/>
      <c r="C917" s="79"/>
      <c r="D917" s="79"/>
      <c r="E917" s="79"/>
      <c r="F917" s="79"/>
      <c r="G917" s="54"/>
      <c r="H917" s="54"/>
      <c r="K917" s="79"/>
      <c r="L917" s="79"/>
    </row>
    <row r="918" spans="1:12">
      <c r="A918" s="79"/>
      <c r="B918" s="79"/>
      <c r="C918" s="79"/>
      <c r="D918" s="79"/>
      <c r="E918" s="79"/>
      <c r="F918" s="79"/>
      <c r="G918" s="54"/>
      <c r="H918" s="54"/>
      <c r="K918" s="79"/>
      <c r="L918" s="79"/>
    </row>
    <row r="919" spans="1:12">
      <c r="A919" s="79"/>
      <c r="B919" s="79"/>
      <c r="C919" s="79"/>
      <c r="D919" s="79"/>
      <c r="E919" s="79"/>
      <c r="F919" s="79"/>
      <c r="G919" s="54"/>
      <c r="H919" s="54"/>
      <c r="K919" s="79"/>
      <c r="L919" s="79"/>
    </row>
    <row r="920" spans="1:12">
      <c r="A920" s="79"/>
      <c r="B920" s="79"/>
      <c r="C920" s="79"/>
      <c r="D920" s="79"/>
      <c r="E920" s="79"/>
      <c r="F920" s="79"/>
      <c r="G920" s="54"/>
      <c r="H920" s="54"/>
      <c r="K920" s="79"/>
      <c r="L920" s="79"/>
    </row>
    <row r="921" spans="1:12">
      <c r="A921" s="79"/>
      <c r="B921" s="79"/>
      <c r="C921" s="79"/>
      <c r="D921" s="79"/>
      <c r="E921" s="79"/>
      <c r="F921" s="79"/>
      <c r="G921" s="54"/>
      <c r="H921" s="54"/>
      <c r="K921" s="79"/>
      <c r="L921" s="79"/>
    </row>
    <row r="922" spans="1:12">
      <c r="A922" s="79"/>
      <c r="B922" s="79"/>
      <c r="C922" s="79"/>
      <c r="D922" s="79"/>
      <c r="E922" s="79"/>
      <c r="F922" s="79"/>
      <c r="G922" s="54"/>
      <c r="H922" s="54"/>
      <c r="K922" s="79"/>
      <c r="L922" s="79"/>
    </row>
    <row r="923" spans="1:12">
      <c r="A923" s="79"/>
      <c r="B923" s="79"/>
      <c r="C923" s="79"/>
      <c r="D923" s="79"/>
      <c r="E923" s="79"/>
      <c r="F923" s="79"/>
      <c r="G923" s="54"/>
      <c r="H923" s="54"/>
      <c r="K923" s="79"/>
      <c r="L923" s="79"/>
    </row>
    <row r="924" spans="1:12">
      <c r="A924" s="79"/>
      <c r="B924" s="79"/>
      <c r="C924" s="79"/>
      <c r="D924" s="79"/>
      <c r="E924" s="79"/>
      <c r="F924" s="79"/>
      <c r="G924" s="54"/>
      <c r="H924" s="54"/>
      <c r="K924" s="79"/>
      <c r="L924" s="79"/>
    </row>
    <row r="925" spans="1:12">
      <c r="A925" s="79"/>
      <c r="B925" s="79"/>
      <c r="C925" s="79"/>
      <c r="D925" s="79"/>
      <c r="E925" s="79"/>
      <c r="F925" s="79"/>
      <c r="G925" s="54"/>
      <c r="H925" s="54"/>
      <c r="K925" s="79"/>
      <c r="L925" s="79"/>
    </row>
    <row r="926" spans="1:12">
      <c r="A926" s="79"/>
      <c r="B926" s="79"/>
      <c r="C926" s="79"/>
      <c r="D926" s="79"/>
      <c r="E926" s="79"/>
      <c r="F926" s="79"/>
      <c r="G926" s="54"/>
      <c r="H926" s="54"/>
      <c r="K926" s="79"/>
      <c r="L926" s="79"/>
    </row>
    <row r="927" spans="1:12">
      <c r="A927" s="79"/>
      <c r="B927" s="79"/>
      <c r="C927" s="79"/>
      <c r="D927" s="79"/>
      <c r="E927" s="79"/>
      <c r="F927" s="79"/>
      <c r="G927" s="54"/>
      <c r="H927" s="54"/>
      <c r="K927" s="79"/>
      <c r="L927" s="79"/>
    </row>
    <row r="928" spans="1:12">
      <c r="A928" s="79"/>
      <c r="B928" s="79"/>
      <c r="C928" s="79"/>
      <c r="D928" s="79"/>
      <c r="E928" s="79"/>
      <c r="F928" s="79"/>
      <c r="G928" s="54"/>
      <c r="H928" s="54"/>
      <c r="K928" s="79"/>
      <c r="L928" s="79"/>
    </row>
    <row r="929" spans="1:12">
      <c r="A929" s="79"/>
      <c r="B929" s="79"/>
      <c r="C929" s="79"/>
      <c r="D929" s="79"/>
      <c r="E929" s="79"/>
      <c r="F929" s="79"/>
      <c r="G929" s="54"/>
      <c r="H929" s="54"/>
      <c r="K929" s="79"/>
      <c r="L929" s="79"/>
    </row>
    <row r="930" spans="1:12">
      <c r="A930" s="79"/>
      <c r="B930" s="79"/>
      <c r="C930" s="79"/>
      <c r="D930" s="79"/>
      <c r="E930" s="79"/>
      <c r="F930" s="79"/>
      <c r="G930" s="54"/>
      <c r="H930" s="54"/>
      <c r="K930" s="79"/>
      <c r="L930" s="79"/>
    </row>
    <row r="931" spans="1:12">
      <c r="A931" s="79"/>
      <c r="B931" s="79"/>
      <c r="C931" s="79"/>
      <c r="D931" s="79"/>
      <c r="E931" s="79"/>
      <c r="F931" s="79"/>
      <c r="G931" s="54"/>
      <c r="H931" s="54"/>
      <c r="K931" s="79"/>
      <c r="L931" s="79"/>
    </row>
    <row r="932" spans="1:12">
      <c r="A932" s="79"/>
      <c r="B932" s="79"/>
      <c r="C932" s="79"/>
      <c r="D932" s="79"/>
      <c r="E932" s="79"/>
      <c r="F932" s="79"/>
      <c r="G932" s="54"/>
      <c r="H932" s="54"/>
      <c r="K932" s="79"/>
      <c r="L932" s="79"/>
    </row>
    <row r="933" spans="1:12">
      <c r="A933" s="79"/>
      <c r="B933" s="79"/>
      <c r="C933" s="79"/>
      <c r="D933" s="79"/>
      <c r="E933" s="79"/>
      <c r="F933" s="79"/>
      <c r="G933" s="54"/>
      <c r="H933" s="54"/>
      <c r="K933" s="79"/>
      <c r="L933" s="79"/>
    </row>
    <row r="934" spans="1:12">
      <c r="A934" s="79"/>
      <c r="B934" s="79"/>
      <c r="C934" s="79"/>
      <c r="D934" s="79"/>
      <c r="E934" s="79"/>
      <c r="F934" s="79"/>
      <c r="G934" s="54"/>
      <c r="H934" s="54"/>
      <c r="K934" s="79"/>
      <c r="L934" s="79"/>
    </row>
    <row r="935" spans="1:12">
      <c r="A935" s="79"/>
      <c r="B935" s="79"/>
      <c r="C935" s="79"/>
      <c r="D935" s="79"/>
      <c r="E935" s="79"/>
      <c r="F935" s="79"/>
      <c r="G935" s="54"/>
      <c r="H935" s="54"/>
      <c r="K935" s="79"/>
      <c r="L935" s="79"/>
    </row>
    <row r="936" spans="1:12">
      <c r="A936" s="79"/>
      <c r="B936" s="79"/>
      <c r="C936" s="79"/>
      <c r="D936" s="79"/>
      <c r="E936" s="79"/>
      <c r="F936" s="79"/>
      <c r="G936" s="54"/>
      <c r="H936" s="54"/>
      <c r="K936" s="79"/>
      <c r="L936" s="79"/>
    </row>
    <row r="937" spans="1:12">
      <c r="A937" s="79"/>
      <c r="B937" s="79"/>
      <c r="C937" s="79"/>
      <c r="D937" s="79"/>
      <c r="E937" s="79"/>
      <c r="F937" s="79"/>
      <c r="G937" s="54"/>
      <c r="H937" s="54"/>
      <c r="K937" s="79"/>
      <c r="L937" s="79"/>
    </row>
    <row r="938" spans="1:12">
      <c r="A938" s="79"/>
      <c r="B938" s="79"/>
      <c r="C938" s="79"/>
      <c r="D938" s="79"/>
      <c r="E938" s="79"/>
      <c r="F938" s="79"/>
      <c r="G938" s="54"/>
      <c r="H938" s="54"/>
      <c r="K938" s="79"/>
      <c r="L938" s="79"/>
    </row>
    <row r="939" spans="1:12">
      <c r="A939" s="79"/>
      <c r="B939" s="79"/>
      <c r="C939" s="79"/>
      <c r="D939" s="79"/>
      <c r="E939" s="79"/>
      <c r="F939" s="79"/>
      <c r="G939" s="54"/>
      <c r="H939" s="54"/>
      <c r="K939" s="79"/>
      <c r="L939" s="79"/>
    </row>
    <row r="940" spans="1:12">
      <c r="A940" s="79"/>
      <c r="B940" s="79"/>
      <c r="C940" s="79"/>
      <c r="D940" s="79"/>
      <c r="E940" s="79"/>
      <c r="F940" s="79"/>
      <c r="G940" s="54"/>
      <c r="H940" s="54"/>
      <c r="K940" s="79"/>
      <c r="L940" s="79"/>
    </row>
    <row r="941" spans="1:12">
      <c r="A941" s="79"/>
      <c r="B941" s="79"/>
      <c r="C941" s="79"/>
      <c r="D941" s="79"/>
      <c r="E941" s="79"/>
      <c r="F941" s="79"/>
      <c r="G941" s="54"/>
      <c r="H941" s="54"/>
      <c r="K941" s="79"/>
      <c r="L941" s="79"/>
    </row>
    <row r="942" spans="1:12">
      <c r="A942" s="79"/>
      <c r="B942" s="79"/>
      <c r="C942" s="79"/>
      <c r="D942" s="79"/>
      <c r="E942" s="79"/>
      <c r="F942" s="79"/>
      <c r="G942" s="54"/>
      <c r="H942" s="54"/>
      <c r="K942" s="79"/>
      <c r="L942" s="79"/>
    </row>
    <row r="943" spans="1:12">
      <c r="A943" s="79"/>
      <c r="B943" s="79"/>
      <c r="C943" s="79"/>
      <c r="D943" s="79"/>
      <c r="E943" s="79"/>
      <c r="F943" s="79"/>
      <c r="G943" s="54"/>
      <c r="H943" s="54"/>
      <c r="K943" s="79"/>
      <c r="L943" s="79"/>
    </row>
    <row r="944" spans="1:12">
      <c r="A944" s="79"/>
      <c r="B944" s="79"/>
      <c r="C944" s="79"/>
      <c r="D944" s="79"/>
      <c r="E944" s="79"/>
      <c r="F944" s="79"/>
      <c r="G944" s="54"/>
      <c r="H944" s="54"/>
      <c r="K944" s="79"/>
      <c r="L944" s="79"/>
    </row>
    <row r="945" spans="1:12">
      <c r="A945" s="79"/>
      <c r="B945" s="79"/>
      <c r="C945" s="79"/>
      <c r="D945" s="79"/>
      <c r="E945" s="79"/>
      <c r="F945" s="79"/>
      <c r="G945" s="54"/>
      <c r="H945" s="54"/>
      <c r="K945" s="79"/>
      <c r="L945" s="79"/>
    </row>
    <row r="946" spans="1:12">
      <c r="A946" s="79"/>
      <c r="B946" s="79"/>
      <c r="C946" s="79"/>
      <c r="D946" s="79"/>
      <c r="E946" s="79"/>
      <c r="F946" s="79"/>
      <c r="G946" s="54"/>
      <c r="H946" s="54"/>
      <c r="K946" s="79"/>
      <c r="L946" s="79"/>
    </row>
    <row r="947" spans="1:12">
      <c r="A947" s="79"/>
      <c r="B947" s="79"/>
      <c r="C947" s="79"/>
      <c r="D947" s="79"/>
      <c r="E947" s="79"/>
      <c r="F947" s="79"/>
      <c r="G947" s="54"/>
      <c r="H947" s="54"/>
      <c r="K947" s="79"/>
      <c r="L947" s="79"/>
    </row>
    <row r="948" spans="1:12">
      <c r="A948" s="79"/>
      <c r="B948" s="79"/>
      <c r="C948" s="79"/>
      <c r="D948" s="79"/>
      <c r="E948" s="79"/>
      <c r="F948" s="79"/>
      <c r="G948" s="54"/>
      <c r="H948" s="54"/>
      <c r="K948" s="79"/>
      <c r="L948" s="79"/>
    </row>
    <row r="949" spans="1:12">
      <c r="A949" s="79"/>
      <c r="B949" s="79"/>
      <c r="C949" s="79"/>
      <c r="D949" s="79"/>
      <c r="E949" s="79"/>
      <c r="F949" s="79"/>
      <c r="G949" s="54"/>
      <c r="H949" s="54"/>
      <c r="K949" s="79"/>
      <c r="L949" s="79"/>
    </row>
    <row r="950" spans="1:12">
      <c r="A950" s="79"/>
      <c r="B950" s="79"/>
      <c r="C950" s="79"/>
      <c r="D950" s="79"/>
      <c r="E950" s="79"/>
      <c r="F950" s="79"/>
      <c r="G950" s="54"/>
      <c r="H950" s="54"/>
      <c r="K950" s="79"/>
      <c r="L950" s="79"/>
    </row>
    <row r="951" spans="1:12">
      <c r="A951" s="79"/>
      <c r="B951" s="79"/>
      <c r="C951" s="79"/>
      <c r="D951" s="79"/>
      <c r="E951" s="79"/>
      <c r="F951" s="79"/>
      <c r="G951" s="54"/>
      <c r="H951" s="54"/>
      <c r="K951" s="79"/>
      <c r="L951" s="79"/>
    </row>
    <row r="952" spans="1:12">
      <c r="A952" s="79"/>
      <c r="B952" s="79"/>
      <c r="C952" s="79"/>
      <c r="D952" s="79"/>
      <c r="E952" s="79"/>
      <c r="F952" s="79"/>
      <c r="G952" s="54"/>
      <c r="H952" s="54"/>
      <c r="K952" s="79"/>
      <c r="L952" s="79"/>
    </row>
    <row r="953" spans="1:12">
      <c r="A953" s="79"/>
      <c r="B953" s="79"/>
      <c r="C953" s="79"/>
      <c r="D953" s="79"/>
      <c r="E953" s="79"/>
      <c r="F953" s="79"/>
      <c r="G953" s="54"/>
      <c r="H953" s="54"/>
      <c r="K953" s="79"/>
      <c r="L953" s="79"/>
    </row>
    <row r="954" spans="1:12">
      <c r="A954" s="79"/>
      <c r="B954" s="79"/>
      <c r="C954" s="79"/>
      <c r="D954" s="79"/>
      <c r="E954" s="79"/>
      <c r="F954" s="79"/>
      <c r="G954" s="54"/>
      <c r="H954" s="54"/>
      <c r="K954" s="79"/>
      <c r="L954" s="79"/>
    </row>
    <row r="955" spans="1:12">
      <c r="A955" s="79"/>
      <c r="B955" s="79"/>
      <c r="C955" s="79"/>
      <c r="D955" s="79"/>
      <c r="E955" s="79"/>
      <c r="F955" s="79"/>
      <c r="G955" s="54"/>
      <c r="H955" s="54"/>
      <c r="K955" s="79"/>
      <c r="L955" s="79"/>
    </row>
    <row r="956" spans="1:12">
      <c r="A956" s="79"/>
      <c r="B956" s="79"/>
      <c r="C956" s="79"/>
      <c r="D956" s="79"/>
      <c r="E956" s="79"/>
      <c r="F956" s="79"/>
      <c r="G956" s="54"/>
      <c r="H956" s="54"/>
      <c r="K956" s="79"/>
      <c r="L956" s="79"/>
    </row>
    <row r="957" spans="1:12">
      <c r="A957" s="79"/>
      <c r="B957" s="79"/>
      <c r="C957" s="79"/>
      <c r="D957" s="79"/>
      <c r="E957" s="79"/>
      <c r="F957" s="79"/>
      <c r="G957" s="54"/>
      <c r="H957" s="54"/>
      <c r="K957" s="79"/>
      <c r="L957" s="79"/>
    </row>
    <row r="958" spans="1:12">
      <c r="A958" s="79"/>
      <c r="B958" s="79"/>
      <c r="C958" s="79"/>
      <c r="D958" s="79"/>
      <c r="E958" s="79"/>
      <c r="F958" s="79"/>
      <c r="G958" s="54"/>
      <c r="H958" s="54"/>
      <c r="K958" s="79"/>
      <c r="L958" s="79"/>
    </row>
    <row r="959" spans="1:12">
      <c r="A959" s="79"/>
      <c r="B959" s="79"/>
      <c r="C959" s="79"/>
      <c r="D959" s="79"/>
      <c r="E959" s="79"/>
      <c r="F959" s="79"/>
      <c r="G959" s="54"/>
      <c r="H959" s="54"/>
      <c r="K959" s="79"/>
      <c r="L959" s="79"/>
    </row>
    <row r="960" spans="1:12">
      <c r="A960" s="79"/>
      <c r="B960" s="79"/>
      <c r="C960" s="79"/>
      <c r="D960" s="79"/>
      <c r="E960" s="79"/>
      <c r="F960" s="79"/>
      <c r="G960" s="54"/>
      <c r="H960" s="54"/>
      <c r="K960" s="79"/>
      <c r="L960" s="79"/>
    </row>
    <row r="961" spans="1:12">
      <c r="A961" s="79"/>
      <c r="B961" s="79"/>
      <c r="C961" s="79"/>
      <c r="D961" s="79"/>
      <c r="E961" s="79"/>
      <c r="F961" s="79"/>
      <c r="G961" s="54"/>
      <c r="H961" s="54"/>
      <c r="K961" s="79"/>
      <c r="L961" s="79"/>
    </row>
    <row r="962" spans="1:12">
      <c r="A962" s="79"/>
      <c r="B962" s="79"/>
      <c r="C962" s="79"/>
      <c r="D962" s="79"/>
      <c r="E962" s="79"/>
      <c r="F962" s="79"/>
      <c r="G962" s="54"/>
      <c r="H962" s="54"/>
      <c r="K962" s="79"/>
      <c r="L962" s="79"/>
    </row>
    <row r="963" spans="1:12">
      <c r="A963" s="79"/>
      <c r="B963" s="79"/>
      <c r="C963" s="79"/>
      <c r="D963" s="79"/>
      <c r="E963" s="79"/>
      <c r="F963" s="79"/>
      <c r="G963" s="54"/>
      <c r="H963" s="54"/>
      <c r="K963" s="79"/>
      <c r="L963" s="79"/>
    </row>
    <row r="964" spans="1:12">
      <c r="A964" s="79"/>
      <c r="B964" s="79"/>
      <c r="C964" s="79"/>
      <c r="D964" s="79"/>
      <c r="E964" s="79"/>
      <c r="F964" s="79"/>
      <c r="G964" s="54"/>
      <c r="H964" s="54"/>
      <c r="K964" s="79"/>
      <c r="L964" s="79"/>
    </row>
    <row r="965" spans="1:12">
      <c r="A965" s="79"/>
      <c r="B965" s="79"/>
      <c r="C965" s="79"/>
      <c r="D965" s="79"/>
      <c r="E965" s="79"/>
      <c r="F965" s="79"/>
      <c r="G965" s="54"/>
      <c r="H965" s="54"/>
      <c r="K965" s="79"/>
      <c r="L965" s="79"/>
    </row>
    <row r="966" spans="1:12">
      <c r="A966" s="79"/>
      <c r="B966" s="79"/>
      <c r="C966" s="79"/>
      <c r="D966" s="79"/>
      <c r="E966" s="79"/>
      <c r="F966" s="79"/>
      <c r="G966" s="54"/>
      <c r="H966" s="54"/>
      <c r="K966" s="79"/>
      <c r="L966" s="79"/>
    </row>
    <row r="967" spans="1:12">
      <c r="A967" s="79"/>
      <c r="B967" s="79"/>
      <c r="C967" s="79"/>
      <c r="D967" s="79"/>
      <c r="E967" s="79"/>
      <c r="F967" s="79"/>
      <c r="G967" s="54"/>
      <c r="H967" s="54"/>
      <c r="K967" s="79"/>
      <c r="L967" s="79"/>
    </row>
    <row r="968" spans="1:12">
      <c r="A968" s="79"/>
      <c r="B968" s="79"/>
      <c r="C968" s="79"/>
      <c r="D968" s="79"/>
      <c r="E968" s="79"/>
      <c r="F968" s="79"/>
      <c r="G968" s="54"/>
      <c r="H968" s="54"/>
      <c r="K968" s="79"/>
      <c r="L968" s="79"/>
    </row>
    <row r="969" spans="1:12">
      <c r="A969" s="79"/>
      <c r="B969" s="79"/>
      <c r="C969" s="79"/>
      <c r="D969" s="79"/>
      <c r="E969" s="79"/>
      <c r="F969" s="79"/>
      <c r="G969" s="54"/>
      <c r="H969" s="54"/>
      <c r="K969" s="79"/>
      <c r="L969" s="79"/>
    </row>
    <row r="970" spans="1:12">
      <c r="A970" s="79"/>
      <c r="B970" s="79"/>
      <c r="C970" s="79"/>
      <c r="D970" s="79"/>
      <c r="E970" s="79"/>
      <c r="F970" s="79"/>
      <c r="G970" s="54"/>
      <c r="H970" s="54"/>
      <c r="K970" s="79"/>
      <c r="L970" s="79"/>
    </row>
    <row r="971" spans="1:12">
      <c r="A971" s="79"/>
      <c r="B971" s="79"/>
      <c r="C971" s="79"/>
      <c r="D971" s="79"/>
      <c r="E971" s="79"/>
      <c r="F971" s="79"/>
      <c r="G971" s="54"/>
      <c r="H971" s="54"/>
      <c r="K971" s="79"/>
      <c r="L971" s="79"/>
    </row>
    <row r="972" spans="1:12">
      <c r="A972" s="79"/>
      <c r="B972" s="79"/>
      <c r="C972" s="79"/>
      <c r="D972" s="79"/>
      <c r="E972" s="79"/>
      <c r="F972" s="79"/>
      <c r="G972" s="54"/>
      <c r="H972" s="54"/>
      <c r="K972" s="79"/>
      <c r="L972" s="79"/>
    </row>
    <row r="973" spans="1:12">
      <c r="A973" s="79"/>
      <c r="B973" s="79"/>
      <c r="C973" s="79"/>
      <c r="D973" s="79"/>
      <c r="E973" s="79"/>
      <c r="F973" s="79"/>
      <c r="G973" s="54"/>
      <c r="H973" s="54"/>
      <c r="K973" s="79"/>
      <c r="L973" s="79"/>
    </row>
    <row r="974" spans="1:12">
      <c r="A974" s="79"/>
      <c r="B974" s="79"/>
      <c r="C974" s="79"/>
      <c r="D974" s="79"/>
      <c r="E974" s="79"/>
      <c r="F974" s="79"/>
      <c r="G974" s="54"/>
      <c r="H974" s="54"/>
      <c r="K974" s="79"/>
      <c r="L974" s="79"/>
    </row>
    <row r="975" spans="1:12">
      <c r="A975" s="79"/>
      <c r="B975" s="79"/>
      <c r="C975" s="79"/>
      <c r="D975" s="79"/>
      <c r="E975" s="79"/>
      <c r="F975" s="79"/>
      <c r="G975" s="54"/>
      <c r="H975" s="54"/>
      <c r="K975" s="79"/>
      <c r="L975" s="79"/>
    </row>
    <row r="976" spans="1:12">
      <c r="A976" s="79"/>
      <c r="B976" s="79"/>
      <c r="C976" s="79"/>
      <c r="D976" s="79"/>
      <c r="E976" s="79"/>
      <c r="F976" s="79"/>
      <c r="G976" s="54"/>
      <c r="H976" s="54"/>
      <c r="K976" s="79"/>
      <c r="L976" s="79"/>
    </row>
    <row r="977" spans="1:12">
      <c r="A977" s="79"/>
      <c r="B977" s="79"/>
      <c r="C977" s="79"/>
      <c r="D977" s="79"/>
      <c r="E977" s="79"/>
      <c r="F977" s="79"/>
      <c r="G977" s="54"/>
      <c r="H977" s="54"/>
      <c r="K977" s="79"/>
      <c r="L977" s="79"/>
    </row>
    <row r="978" spans="1:12">
      <c r="A978" s="79"/>
      <c r="B978" s="79"/>
      <c r="C978" s="79"/>
      <c r="D978" s="79"/>
      <c r="E978" s="79"/>
      <c r="F978" s="79"/>
      <c r="G978" s="54"/>
      <c r="H978" s="54"/>
      <c r="K978" s="79"/>
      <c r="L978" s="79"/>
    </row>
    <row r="979" spans="1:12">
      <c r="A979" s="79"/>
      <c r="B979" s="79"/>
      <c r="C979" s="79"/>
      <c r="D979" s="79"/>
      <c r="E979" s="79"/>
      <c r="F979" s="79"/>
      <c r="G979" s="54"/>
      <c r="H979" s="54"/>
      <c r="K979" s="79"/>
      <c r="L979" s="79"/>
    </row>
    <row r="980" spans="1:12">
      <c r="A980" s="79"/>
      <c r="B980" s="79"/>
      <c r="C980" s="79"/>
      <c r="D980" s="79"/>
      <c r="E980" s="79"/>
      <c r="F980" s="79"/>
      <c r="G980" s="54"/>
      <c r="H980" s="54"/>
      <c r="K980" s="79"/>
      <c r="L980" s="79"/>
    </row>
    <row r="981" spans="1:12">
      <c r="A981" s="79"/>
      <c r="B981" s="79"/>
      <c r="C981" s="79"/>
      <c r="D981" s="79"/>
      <c r="E981" s="79"/>
      <c r="F981" s="79"/>
      <c r="G981" s="54"/>
      <c r="H981" s="54"/>
      <c r="K981" s="79"/>
      <c r="L981" s="79"/>
    </row>
    <row r="982" spans="1:12">
      <c r="A982" s="79"/>
      <c r="B982" s="79"/>
      <c r="C982" s="79"/>
      <c r="D982" s="79"/>
      <c r="E982" s="79"/>
      <c r="F982" s="79"/>
      <c r="G982" s="54"/>
      <c r="H982" s="54"/>
      <c r="K982" s="79"/>
      <c r="L982" s="79"/>
    </row>
    <row r="983" spans="1:12">
      <c r="A983" s="79"/>
      <c r="B983" s="79"/>
      <c r="C983" s="79"/>
      <c r="D983" s="79"/>
      <c r="E983" s="79"/>
      <c r="F983" s="79"/>
      <c r="G983" s="54"/>
      <c r="H983" s="54"/>
      <c r="K983" s="79"/>
      <c r="L983" s="79"/>
    </row>
    <row r="984" spans="1:12">
      <c r="A984" s="79"/>
      <c r="B984" s="79"/>
      <c r="C984" s="79"/>
      <c r="D984" s="79"/>
      <c r="E984" s="79"/>
      <c r="F984" s="79"/>
      <c r="G984" s="54"/>
      <c r="H984" s="54"/>
      <c r="K984" s="79"/>
      <c r="L984" s="79"/>
    </row>
    <row r="985" spans="1:12">
      <c r="A985" s="79"/>
      <c r="B985" s="79"/>
      <c r="C985" s="79"/>
      <c r="D985" s="79"/>
      <c r="E985" s="79"/>
      <c r="F985" s="79"/>
      <c r="G985" s="54"/>
      <c r="H985" s="54"/>
      <c r="K985" s="79"/>
      <c r="L985" s="79"/>
    </row>
    <row r="986" spans="1:12">
      <c r="A986" s="79"/>
      <c r="B986" s="79"/>
      <c r="C986" s="79"/>
      <c r="D986" s="79"/>
      <c r="E986" s="79"/>
      <c r="F986" s="79"/>
      <c r="G986" s="54"/>
      <c r="H986" s="54"/>
      <c r="K986" s="79"/>
      <c r="L986" s="79"/>
    </row>
    <row r="987" spans="1:12">
      <c r="A987" s="79"/>
      <c r="B987" s="79"/>
      <c r="C987" s="79"/>
      <c r="D987" s="79"/>
      <c r="E987" s="79"/>
      <c r="F987" s="79"/>
      <c r="G987" s="54"/>
      <c r="H987" s="54"/>
      <c r="K987" s="79"/>
      <c r="L987" s="79"/>
    </row>
    <row r="988" spans="1:12">
      <c r="A988" s="79"/>
      <c r="B988" s="79"/>
      <c r="C988" s="79"/>
      <c r="D988" s="79"/>
      <c r="E988" s="79"/>
      <c r="F988" s="79"/>
      <c r="G988" s="54"/>
      <c r="H988" s="54"/>
      <c r="K988" s="79"/>
      <c r="L988" s="79"/>
    </row>
    <row r="989" spans="1:12">
      <c r="A989" s="79"/>
      <c r="B989" s="79"/>
      <c r="C989" s="79"/>
      <c r="D989" s="79"/>
      <c r="E989" s="79"/>
      <c r="F989" s="79"/>
      <c r="G989" s="54"/>
      <c r="H989" s="54"/>
      <c r="K989" s="79"/>
      <c r="L989" s="79"/>
    </row>
    <row r="990" spans="1:12">
      <c r="A990" s="79"/>
      <c r="B990" s="79"/>
      <c r="C990" s="79"/>
      <c r="D990" s="79"/>
      <c r="E990" s="79"/>
      <c r="F990" s="79"/>
      <c r="G990" s="54"/>
      <c r="H990" s="54"/>
      <c r="K990" s="79"/>
      <c r="L990" s="79"/>
    </row>
    <row r="991" spans="1:12">
      <c r="A991" s="79"/>
      <c r="B991" s="79"/>
      <c r="C991" s="79"/>
      <c r="D991" s="79"/>
      <c r="E991" s="79"/>
      <c r="F991" s="79"/>
      <c r="G991" s="54"/>
      <c r="H991" s="54"/>
      <c r="K991" s="79"/>
      <c r="L991" s="79"/>
    </row>
    <row r="992" spans="1:12">
      <c r="A992" s="79"/>
      <c r="B992" s="79"/>
      <c r="C992" s="79"/>
      <c r="D992" s="79"/>
      <c r="E992" s="79"/>
      <c r="F992" s="79"/>
      <c r="G992" s="54"/>
      <c r="H992" s="54"/>
      <c r="K992" s="79"/>
      <c r="L992" s="79"/>
    </row>
    <row r="993" spans="1:12">
      <c r="A993" s="79"/>
      <c r="B993" s="79"/>
      <c r="C993" s="79"/>
      <c r="D993" s="79"/>
      <c r="E993" s="79"/>
      <c r="F993" s="79"/>
      <c r="G993" s="54"/>
      <c r="H993" s="54"/>
      <c r="K993" s="79"/>
      <c r="L993" s="79"/>
    </row>
    <row r="994" spans="1:12">
      <c r="A994" s="79"/>
      <c r="B994" s="79"/>
      <c r="C994" s="79"/>
      <c r="D994" s="79"/>
      <c r="E994" s="79"/>
      <c r="F994" s="79"/>
      <c r="G994" s="54"/>
      <c r="H994" s="54"/>
      <c r="K994" s="79"/>
      <c r="L994" s="79"/>
    </row>
    <row r="995" spans="1:12">
      <c r="A995" s="79"/>
      <c r="B995" s="79"/>
      <c r="C995" s="79"/>
      <c r="D995" s="79"/>
      <c r="E995" s="79"/>
      <c r="F995" s="79"/>
      <c r="G995" s="54"/>
      <c r="H995" s="54"/>
      <c r="K995" s="79"/>
      <c r="L995" s="79"/>
    </row>
    <row r="996" spans="1:12">
      <c r="A996" s="79"/>
      <c r="B996" s="79"/>
      <c r="C996" s="79"/>
      <c r="D996" s="79"/>
      <c r="E996" s="79"/>
      <c r="F996" s="79"/>
      <c r="G996" s="54"/>
      <c r="H996" s="54"/>
      <c r="K996" s="79"/>
      <c r="L996" s="79"/>
    </row>
    <row r="997" spans="1:12">
      <c r="A997" s="79"/>
      <c r="B997" s="79"/>
      <c r="C997" s="79"/>
      <c r="D997" s="79"/>
      <c r="E997" s="79"/>
      <c r="F997" s="79"/>
      <c r="G997" s="54"/>
      <c r="H997" s="54"/>
      <c r="K997" s="79"/>
      <c r="L997" s="79"/>
    </row>
    <row r="998" spans="1:12">
      <c r="A998" s="79"/>
      <c r="B998" s="79"/>
      <c r="C998" s="79"/>
      <c r="D998" s="79"/>
      <c r="E998" s="79"/>
      <c r="F998" s="79"/>
      <c r="G998" s="54"/>
      <c r="H998" s="54"/>
      <c r="K998" s="79"/>
      <c r="L998" s="79"/>
    </row>
    <row r="999" spans="1:12">
      <c r="A999" s="79"/>
      <c r="B999" s="79"/>
      <c r="C999" s="79"/>
      <c r="D999" s="79"/>
      <c r="E999" s="79"/>
      <c r="F999" s="79"/>
      <c r="G999" s="54"/>
      <c r="H999" s="54"/>
      <c r="K999" s="79"/>
      <c r="L999" s="79"/>
    </row>
    <row r="1000" spans="1:12">
      <c r="A1000" s="79"/>
      <c r="B1000" s="79"/>
      <c r="C1000" s="79"/>
      <c r="D1000" s="79"/>
      <c r="E1000" s="79"/>
      <c r="F1000" s="79"/>
      <c r="G1000" s="54"/>
      <c r="H1000" s="54"/>
      <c r="K1000" s="79"/>
      <c r="L1000" s="79"/>
    </row>
    <row r="1001" spans="1:12">
      <c r="A1001" s="79"/>
      <c r="B1001" s="79"/>
      <c r="C1001" s="79"/>
      <c r="D1001" s="79"/>
      <c r="E1001" s="79"/>
      <c r="F1001" s="79"/>
      <c r="G1001" s="54"/>
      <c r="H1001" s="54"/>
      <c r="K1001" s="79"/>
      <c r="L1001" s="79"/>
    </row>
    <row r="1002" spans="1:12">
      <c r="A1002" s="79"/>
      <c r="B1002" s="79"/>
      <c r="C1002" s="79"/>
      <c r="D1002" s="79"/>
      <c r="E1002" s="79"/>
      <c r="F1002" s="79"/>
      <c r="G1002" s="54"/>
      <c r="H1002" s="54"/>
      <c r="K1002" s="79"/>
      <c r="L1002" s="79"/>
    </row>
    <row r="1003" spans="1:12">
      <c r="A1003" s="79"/>
      <c r="B1003" s="79"/>
      <c r="C1003" s="79"/>
      <c r="D1003" s="79"/>
      <c r="E1003" s="79"/>
      <c r="F1003" s="79"/>
      <c r="G1003" s="54"/>
      <c r="H1003" s="54"/>
      <c r="K1003" s="79"/>
      <c r="L1003" s="79"/>
    </row>
    <row r="1004" spans="1:12">
      <c r="A1004" s="79"/>
      <c r="B1004" s="79"/>
      <c r="C1004" s="79"/>
      <c r="D1004" s="79"/>
      <c r="E1004" s="79"/>
      <c r="F1004" s="79"/>
      <c r="G1004" s="54"/>
      <c r="H1004" s="54"/>
      <c r="K1004" s="79"/>
      <c r="L1004" s="79"/>
    </row>
    <row r="1005" spans="1:12">
      <c r="A1005" s="79"/>
      <c r="B1005" s="79"/>
      <c r="C1005" s="79"/>
      <c r="D1005" s="79"/>
      <c r="E1005" s="79"/>
      <c r="F1005" s="79"/>
      <c r="G1005" s="54"/>
      <c r="H1005" s="54"/>
      <c r="K1005" s="79"/>
      <c r="L1005" s="79"/>
    </row>
    <row r="1006" spans="1:12">
      <c r="A1006" s="79"/>
      <c r="B1006" s="79"/>
      <c r="C1006" s="79"/>
      <c r="D1006" s="79"/>
      <c r="E1006" s="79"/>
      <c r="F1006" s="79"/>
      <c r="G1006" s="54"/>
      <c r="H1006" s="54"/>
      <c r="K1006" s="79"/>
      <c r="L1006" s="79"/>
    </row>
    <row r="1007" spans="1:12">
      <c r="A1007" s="79"/>
      <c r="B1007" s="79"/>
      <c r="C1007" s="79"/>
      <c r="D1007" s="79"/>
      <c r="E1007" s="79"/>
      <c r="F1007" s="79"/>
      <c r="G1007" s="54"/>
      <c r="H1007" s="54"/>
      <c r="K1007" s="79"/>
      <c r="L1007" s="79"/>
    </row>
    <row r="1008" spans="1:12">
      <c r="A1008" s="79"/>
      <c r="B1008" s="79"/>
      <c r="C1008" s="79"/>
      <c r="D1008" s="79"/>
      <c r="E1008" s="79"/>
      <c r="F1008" s="79"/>
      <c r="G1008" s="54"/>
      <c r="H1008" s="54"/>
      <c r="K1008" s="79"/>
      <c r="L1008" s="79"/>
    </row>
    <row r="1009" spans="1:12">
      <c r="A1009" s="79"/>
      <c r="B1009" s="79"/>
      <c r="C1009" s="79"/>
      <c r="D1009" s="79"/>
      <c r="E1009" s="79"/>
      <c r="F1009" s="79"/>
      <c r="G1009" s="54"/>
      <c r="H1009" s="54"/>
      <c r="K1009" s="79"/>
      <c r="L1009" s="79"/>
    </row>
    <row r="1010" spans="1:12">
      <c r="A1010" s="79"/>
      <c r="B1010" s="79"/>
      <c r="C1010" s="79"/>
      <c r="D1010" s="79"/>
      <c r="E1010" s="79"/>
      <c r="F1010" s="79"/>
      <c r="G1010" s="54"/>
      <c r="H1010" s="54"/>
      <c r="K1010" s="79"/>
      <c r="L1010" s="79"/>
    </row>
    <row r="1011" spans="1:12">
      <c r="A1011" s="79"/>
      <c r="B1011" s="79"/>
      <c r="C1011" s="79"/>
      <c r="D1011" s="79"/>
      <c r="E1011" s="79"/>
      <c r="F1011" s="79"/>
      <c r="G1011" s="54"/>
      <c r="H1011" s="54"/>
      <c r="K1011" s="79"/>
      <c r="L1011" s="79"/>
    </row>
    <row r="1012" spans="1:12">
      <c r="A1012" s="79"/>
      <c r="B1012" s="79"/>
      <c r="C1012" s="79"/>
      <c r="D1012" s="79"/>
      <c r="E1012" s="79"/>
      <c r="F1012" s="79"/>
      <c r="G1012" s="54"/>
      <c r="H1012" s="54"/>
      <c r="K1012" s="79"/>
      <c r="L1012" s="79"/>
    </row>
    <row r="1013" spans="1:12">
      <c r="A1013" s="79"/>
      <c r="B1013" s="79"/>
      <c r="C1013" s="79"/>
      <c r="D1013" s="79"/>
      <c r="E1013" s="79"/>
      <c r="F1013" s="79"/>
      <c r="G1013" s="54"/>
      <c r="H1013" s="54"/>
      <c r="K1013" s="79"/>
      <c r="L1013" s="79"/>
    </row>
    <row r="1014" spans="1:12">
      <c r="A1014" s="79"/>
      <c r="B1014" s="79"/>
      <c r="C1014" s="79"/>
      <c r="D1014" s="79"/>
      <c r="E1014" s="79"/>
      <c r="F1014" s="79"/>
      <c r="G1014" s="54"/>
      <c r="H1014" s="54"/>
      <c r="K1014" s="79"/>
      <c r="L1014" s="79"/>
    </row>
    <row r="1015" spans="1:12">
      <c r="A1015" s="79"/>
      <c r="B1015" s="79"/>
      <c r="C1015" s="79"/>
      <c r="D1015" s="79"/>
      <c r="E1015" s="79"/>
      <c r="F1015" s="79"/>
      <c r="G1015" s="54"/>
      <c r="H1015" s="54"/>
      <c r="K1015" s="79"/>
      <c r="L1015" s="79"/>
    </row>
    <row r="1016" spans="1:12">
      <c r="A1016" s="79"/>
      <c r="B1016" s="79"/>
      <c r="C1016" s="79"/>
      <c r="D1016" s="79"/>
      <c r="E1016" s="79"/>
      <c r="F1016" s="79"/>
      <c r="G1016" s="54"/>
      <c r="H1016" s="54"/>
      <c r="K1016" s="79"/>
      <c r="L1016" s="79"/>
    </row>
    <row r="1017" spans="1:12">
      <c r="A1017" s="79"/>
      <c r="B1017" s="79"/>
      <c r="C1017" s="79"/>
      <c r="D1017" s="79"/>
      <c r="E1017" s="79"/>
      <c r="F1017" s="79"/>
      <c r="G1017" s="54"/>
      <c r="H1017" s="54"/>
      <c r="K1017" s="79"/>
      <c r="L1017" s="79"/>
    </row>
    <row r="1018" spans="1:12">
      <c r="A1018" s="79"/>
      <c r="B1018" s="79"/>
      <c r="C1018" s="79"/>
      <c r="D1018" s="79"/>
      <c r="E1018" s="79"/>
      <c r="F1018" s="79"/>
      <c r="G1018" s="54"/>
      <c r="H1018" s="54"/>
      <c r="K1018" s="79"/>
      <c r="L1018" s="79"/>
    </row>
    <row r="1019" spans="1:12">
      <c r="A1019" s="79"/>
      <c r="B1019" s="79"/>
      <c r="C1019" s="79"/>
      <c r="D1019" s="79"/>
      <c r="E1019" s="79"/>
      <c r="F1019" s="79"/>
      <c r="G1019" s="54"/>
      <c r="H1019" s="54"/>
      <c r="K1019" s="79"/>
      <c r="L1019" s="79"/>
    </row>
    <row r="1020" spans="1:12">
      <c r="A1020" s="79"/>
      <c r="B1020" s="79"/>
      <c r="C1020" s="79"/>
      <c r="D1020" s="79"/>
      <c r="E1020" s="79"/>
      <c r="F1020" s="79"/>
      <c r="G1020" s="54"/>
      <c r="H1020" s="54"/>
      <c r="K1020" s="79"/>
      <c r="L1020" s="79"/>
    </row>
    <row r="1021" spans="1:12">
      <c r="A1021" s="79"/>
      <c r="B1021" s="79"/>
      <c r="C1021" s="79"/>
      <c r="D1021" s="79"/>
      <c r="E1021" s="79"/>
      <c r="F1021" s="79"/>
      <c r="G1021" s="54"/>
      <c r="H1021" s="54"/>
      <c r="K1021" s="79"/>
      <c r="L1021" s="79"/>
    </row>
    <row r="1022" spans="1:12">
      <c r="A1022" s="79"/>
      <c r="B1022" s="79"/>
      <c r="C1022" s="79"/>
      <c r="D1022" s="79"/>
      <c r="E1022" s="79"/>
      <c r="F1022" s="79"/>
      <c r="G1022" s="54"/>
      <c r="H1022" s="54"/>
      <c r="K1022" s="79"/>
      <c r="L1022" s="79"/>
    </row>
    <row r="1023" spans="1:12">
      <c r="A1023" s="79"/>
      <c r="B1023" s="79"/>
      <c r="C1023" s="79"/>
      <c r="D1023" s="79"/>
      <c r="E1023" s="79"/>
      <c r="F1023" s="79"/>
      <c r="G1023" s="54"/>
      <c r="H1023" s="54"/>
      <c r="K1023" s="79"/>
      <c r="L1023" s="79"/>
    </row>
    <row r="1024" spans="1:12">
      <c r="A1024" s="79"/>
      <c r="B1024" s="79"/>
      <c r="C1024" s="79"/>
      <c r="D1024" s="79"/>
      <c r="E1024" s="79"/>
      <c r="F1024" s="79"/>
      <c r="G1024" s="54"/>
      <c r="H1024" s="54"/>
      <c r="K1024" s="79"/>
      <c r="L1024" s="79"/>
    </row>
    <row r="1025" spans="1:12">
      <c r="A1025" s="79"/>
      <c r="B1025" s="79"/>
      <c r="C1025" s="79"/>
      <c r="D1025" s="79"/>
      <c r="E1025" s="79"/>
      <c r="F1025" s="79"/>
      <c r="G1025" s="54"/>
      <c r="H1025" s="54"/>
      <c r="K1025" s="79"/>
      <c r="L1025" s="79"/>
    </row>
    <row r="1026" spans="1:12">
      <c r="A1026" s="79"/>
      <c r="B1026" s="79"/>
      <c r="C1026" s="79"/>
      <c r="D1026" s="79"/>
      <c r="E1026" s="79"/>
      <c r="F1026" s="79"/>
      <c r="G1026" s="54"/>
      <c r="H1026" s="54"/>
      <c r="K1026" s="79"/>
      <c r="L1026" s="79"/>
    </row>
    <row r="1027" spans="1:12">
      <c r="A1027" s="79"/>
      <c r="B1027" s="79"/>
      <c r="C1027" s="79"/>
      <c r="D1027" s="79"/>
      <c r="E1027" s="79"/>
      <c r="F1027" s="79"/>
      <c r="G1027" s="54"/>
      <c r="H1027" s="54"/>
      <c r="K1027" s="79"/>
      <c r="L1027" s="79"/>
    </row>
    <row r="1028" spans="1:12">
      <c r="A1028" s="79"/>
      <c r="B1028" s="79"/>
      <c r="C1028" s="79"/>
      <c r="D1028" s="79"/>
      <c r="E1028" s="79"/>
      <c r="F1028" s="79"/>
      <c r="G1028" s="54"/>
      <c r="H1028" s="54"/>
      <c r="K1028" s="79"/>
      <c r="L1028" s="79"/>
    </row>
    <row r="1029" spans="1:12">
      <c r="A1029" s="79"/>
      <c r="B1029" s="79"/>
      <c r="C1029" s="79"/>
      <c r="D1029" s="79"/>
      <c r="E1029" s="79"/>
      <c r="F1029" s="79"/>
      <c r="G1029" s="54"/>
      <c r="H1029" s="54"/>
      <c r="K1029" s="79"/>
      <c r="L1029" s="79"/>
    </row>
    <row r="1030" spans="1:12">
      <c r="A1030" s="79"/>
      <c r="B1030" s="79"/>
      <c r="C1030" s="79"/>
      <c r="D1030" s="79"/>
      <c r="E1030" s="79"/>
      <c r="F1030" s="79"/>
      <c r="G1030" s="54"/>
      <c r="H1030" s="54"/>
      <c r="K1030" s="79"/>
      <c r="L1030" s="79"/>
    </row>
    <row r="1031" spans="1:12">
      <c r="A1031" s="79"/>
      <c r="B1031" s="79"/>
      <c r="C1031" s="79"/>
      <c r="D1031" s="79"/>
      <c r="E1031" s="79"/>
      <c r="F1031" s="79"/>
      <c r="G1031" s="54"/>
      <c r="H1031" s="54"/>
      <c r="K1031" s="79"/>
      <c r="L1031" s="79"/>
    </row>
    <row r="1032" spans="1:12">
      <c r="A1032" s="79"/>
      <c r="B1032" s="79"/>
      <c r="C1032" s="79"/>
      <c r="D1032" s="79"/>
      <c r="E1032" s="79"/>
      <c r="F1032" s="79"/>
      <c r="G1032" s="54"/>
      <c r="H1032" s="54"/>
      <c r="K1032" s="79"/>
      <c r="L1032" s="79"/>
    </row>
    <row r="1033" spans="1:12">
      <c r="A1033" s="79"/>
      <c r="B1033" s="79"/>
      <c r="C1033" s="79"/>
      <c r="D1033" s="79"/>
      <c r="E1033" s="79"/>
      <c r="F1033" s="79"/>
      <c r="G1033" s="54"/>
      <c r="H1033" s="54"/>
      <c r="K1033" s="79"/>
      <c r="L1033" s="79"/>
    </row>
    <row r="1034" spans="1:12">
      <c r="A1034" s="79"/>
      <c r="B1034" s="79"/>
      <c r="C1034" s="79"/>
      <c r="D1034" s="79"/>
      <c r="E1034" s="79"/>
      <c r="F1034" s="79"/>
      <c r="G1034" s="54"/>
      <c r="H1034" s="54"/>
      <c r="K1034" s="79"/>
      <c r="L1034" s="79"/>
    </row>
    <row r="1035" spans="1:12">
      <c r="A1035" s="79"/>
      <c r="B1035" s="79"/>
      <c r="C1035" s="79"/>
      <c r="D1035" s="79"/>
      <c r="E1035" s="79"/>
      <c r="F1035" s="79"/>
      <c r="G1035" s="54"/>
      <c r="H1035" s="54"/>
      <c r="K1035" s="79"/>
      <c r="L1035" s="79"/>
    </row>
    <row r="1036" spans="1:12">
      <c r="A1036" s="79"/>
      <c r="B1036" s="79"/>
      <c r="C1036" s="79"/>
      <c r="D1036" s="79"/>
      <c r="E1036" s="79"/>
      <c r="F1036" s="79"/>
      <c r="G1036" s="54"/>
      <c r="H1036" s="54"/>
      <c r="K1036" s="79"/>
      <c r="L1036" s="79"/>
    </row>
    <row r="1037" spans="1:12">
      <c r="A1037" s="79"/>
      <c r="B1037" s="79"/>
      <c r="C1037" s="79"/>
      <c r="D1037" s="79"/>
      <c r="E1037" s="79"/>
      <c r="F1037" s="79"/>
      <c r="G1037" s="54"/>
      <c r="H1037" s="54"/>
      <c r="K1037" s="79"/>
      <c r="L1037" s="79"/>
    </row>
    <row r="1038" spans="1:12">
      <c r="A1038" s="79"/>
      <c r="B1038" s="79"/>
      <c r="C1038" s="79"/>
      <c r="D1038" s="79"/>
      <c r="E1038" s="79"/>
      <c r="F1038" s="79"/>
      <c r="G1038" s="54"/>
      <c r="H1038" s="54"/>
      <c r="K1038" s="79"/>
      <c r="L1038" s="79"/>
    </row>
    <row r="1039" spans="1:12">
      <c r="A1039" s="79"/>
      <c r="B1039" s="79"/>
      <c r="C1039" s="79"/>
      <c r="D1039" s="79"/>
      <c r="E1039" s="79"/>
      <c r="F1039" s="79"/>
      <c r="G1039" s="54"/>
      <c r="H1039" s="54"/>
      <c r="K1039" s="79"/>
      <c r="L1039" s="79"/>
    </row>
    <row r="1040" spans="1:12">
      <c r="A1040" s="79"/>
      <c r="B1040" s="79"/>
      <c r="C1040" s="79"/>
      <c r="D1040" s="79"/>
      <c r="E1040" s="79"/>
      <c r="F1040" s="79"/>
      <c r="G1040" s="54"/>
      <c r="H1040" s="54"/>
      <c r="K1040" s="79"/>
      <c r="L1040" s="79"/>
    </row>
    <row r="1041" spans="1:12">
      <c r="A1041" s="79"/>
      <c r="B1041" s="79"/>
      <c r="C1041" s="79"/>
      <c r="D1041" s="79"/>
      <c r="E1041" s="79"/>
      <c r="F1041" s="79"/>
      <c r="G1041" s="54"/>
      <c r="H1041" s="54"/>
      <c r="K1041" s="79"/>
      <c r="L1041" s="79"/>
    </row>
    <row r="1042" spans="1:12">
      <c r="A1042" s="79"/>
      <c r="B1042" s="79"/>
      <c r="C1042" s="79"/>
      <c r="D1042" s="79"/>
      <c r="E1042" s="79"/>
      <c r="F1042" s="79"/>
      <c r="G1042" s="54"/>
      <c r="H1042" s="54"/>
      <c r="K1042" s="79"/>
      <c r="L1042" s="79"/>
    </row>
    <row r="1043" spans="1:12">
      <c r="A1043" s="79"/>
      <c r="B1043" s="79"/>
      <c r="C1043" s="79"/>
      <c r="D1043" s="79"/>
      <c r="E1043" s="79"/>
      <c r="F1043" s="79"/>
      <c r="G1043" s="54"/>
      <c r="H1043" s="54"/>
      <c r="K1043" s="79"/>
      <c r="L1043" s="79"/>
    </row>
    <row r="1044" spans="1:12">
      <c r="A1044" s="79"/>
      <c r="B1044" s="79"/>
      <c r="C1044" s="79"/>
      <c r="D1044" s="79"/>
      <c r="E1044" s="79"/>
      <c r="F1044" s="79"/>
      <c r="G1044" s="54"/>
      <c r="H1044" s="54"/>
      <c r="K1044" s="79"/>
      <c r="L1044" s="79"/>
    </row>
    <row r="1045" spans="1:12">
      <c r="A1045" s="79"/>
      <c r="B1045" s="79"/>
      <c r="C1045" s="79"/>
      <c r="D1045" s="79"/>
      <c r="E1045" s="79"/>
      <c r="F1045" s="79"/>
      <c r="G1045" s="54"/>
      <c r="H1045" s="54"/>
      <c r="K1045" s="79"/>
      <c r="L1045" s="79"/>
    </row>
    <row r="1046" spans="1:12">
      <c r="A1046" s="79"/>
      <c r="B1046" s="79"/>
      <c r="C1046" s="79"/>
      <c r="D1046" s="79"/>
      <c r="E1046" s="79"/>
      <c r="F1046" s="79"/>
      <c r="G1046" s="54"/>
      <c r="H1046" s="54"/>
      <c r="K1046" s="79"/>
      <c r="L1046" s="79"/>
    </row>
    <row r="1047" spans="1:12">
      <c r="A1047" s="79"/>
      <c r="B1047" s="79"/>
      <c r="C1047" s="79"/>
      <c r="D1047" s="79"/>
      <c r="E1047" s="79"/>
      <c r="F1047" s="79"/>
      <c r="G1047" s="54"/>
      <c r="H1047" s="54"/>
      <c r="K1047" s="79"/>
      <c r="L1047" s="79"/>
    </row>
    <row r="1048" spans="1:12">
      <c r="A1048" s="79"/>
      <c r="B1048" s="79"/>
      <c r="C1048" s="79"/>
      <c r="D1048" s="79"/>
      <c r="E1048" s="79"/>
      <c r="F1048" s="79"/>
      <c r="G1048" s="54"/>
      <c r="H1048" s="54"/>
      <c r="K1048" s="79"/>
      <c r="L1048" s="79"/>
    </row>
    <row r="1049" spans="1:12">
      <c r="A1049" s="79"/>
      <c r="B1049" s="79"/>
      <c r="C1049" s="79"/>
      <c r="D1049" s="79"/>
      <c r="E1049" s="79"/>
      <c r="F1049" s="79"/>
      <c r="G1049" s="54"/>
      <c r="H1049" s="54"/>
      <c r="K1049" s="79"/>
      <c r="L1049" s="79"/>
    </row>
    <row r="1050" spans="1:12">
      <c r="A1050" s="79"/>
      <c r="B1050" s="79"/>
      <c r="C1050" s="79"/>
      <c r="D1050" s="79"/>
      <c r="E1050" s="79"/>
      <c r="F1050" s="79"/>
      <c r="G1050" s="54"/>
      <c r="H1050" s="54"/>
      <c r="K1050" s="79"/>
      <c r="L1050" s="79"/>
    </row>
    <row r="1051" spans="1:12">
      <c r="A1051" s="79"/>
      <c r="B1051" s="79"/>
      <c r="C1051" s="79"/>
      <c r="D1051" s="79"/>
      <c r="E1051" s="79"/>
      <c r="F1051" s="79"/>
      <c r="G1051" s="54"/>
      <c r="H1051" s="54"/>
      <c r="K1051" s="79"/>
      <c r="L1051" s="79"/>
    </row>
    <row r="1052" spans="1:12">
      <c r="A1052" s="79"/>
      <c r="B1052" s="79"/>
      <c r="C1052" s="79"/>
      <c r="D1052" s="79"/>
      <c r="E1052" s="79"/>
      <c r="F1052" s="79"/>
      <c r="G1052" s="54"/>
      <c r="H1052" s="54"/>
      <c r="K1052" s="79"/>
      <c r="L1052" s="79"/>
    </row>
    <row r="1053" spans="1:12">
      <c r="A1053" s="79"/>
      <c r="B1053" s="79"/>
      <c r="C1053" s="79"/>
      <c r="D1053" s="79"/>
      <c r="E1053" s="79"/>
      <c r="F1053" s="79"/>
      <c r="G1053" s="54"/>
      <c r="H1053" s="54"/>
      <c r="K1053" s="79"/>
      <c r="L1053" s="79"/>
    </row>
    <row r="1054" spans="1:12">
      <c r="A1054" s="79"/>
      <c r="B1054" s="79"/>
      <c r="C1054" s="79"/>
      <c r="D1054" s="79"/>
      <c r="E1054" s="79"/>
      <c r="F1054" s="79"/>
      <c r="G1054" s="54"/>
      <c r="H1054" s="54"/>
      <c r="K1054" s="79"/>
      <c r="L1054" s="79"/>
    </row>
    <row r="1055" spans="1:12">
      <c r="A1055" s="79"/>
      <c r="B1055" s="79"/>
      <c r="C1055" s="79"/>
      <c r="D1055" s="79"/>
      <c r="E1055" s="79"/>
      <c r="F1055" s="79"/>
      <c r="G1055" s="54"/>
      <c r="H1055" s="54"/>
      <c r="K1055" s="79"/>
      <c r="L1055" s="79"/>
    </row>
    <row r="1056" spans="1:12">
      <c r="A1056" s="79"/>
      <c r="B1056" s="79"/>
      <c r="C1056" s="79"/>
      <c r="D1056" s="79"/>
      <c r="E1056" s="79"/>
      <c r="F1056" s="79"/>
      <c r="G1056" s="54"/>
      <c r="H1056" s="54"/>
      <c r="K1056" s="79"/>
      <c r="L1056" s="79"/>
    </row>
    <row r="1057" spans="1:12">
      <c r="A1057" s="79"/>
      <c r="B1057" s="79"/>
      <c r="C1057" s="79"/>
      <c r="D1057" s="79"/>
      <c r="E1057" s="79"/>
      <c r="F1057" s="79"/>
      <c r="G1057" s="54"/>
      <c r="H1057" s="54"/>
      <c r="K1057" s="79"/>
      <c r="L1057" s="79"/>
    </row>
    <row r="1058" spans="1:12">
      <c r="A1058" s="79"/>
      <c r="B1058" s="79"/>
      <c r="C1058" s="79"/>
      <c r="D1058" s="79"/>
      <c r="E1058" s="79"/>
      <c r="F1058" s="79"/>
      <c r="G1058" s="54"/>
      <c r="H1058" s="54"/>
      <c r="K1058" s="79"/>
      <c r="L1058" s="79"/>
    </row>
    <row r="1059" spans="1:12">
      <c r="A1059" s="79"/>
      <c r="B1059" s="79"/>
      <c r="C1059" s="79"/>
      <c r="D1059" s="79"/>
      <c r="E1059" s="79"/>
      <c r="F1059" s="79"/>
      <c r="G1059" s="54"/>
      <c r="H1059" s="54"/>
      <c r="K1059" s="79"/>
      <c r="L1059" s="79"/>
    </row>
    <row r="1060" spans="1:12">
      <c r="A1060" s="79"/>
      <c r="B1060" s="79"/>
      <c r="C1060" s="79"/>
      <c r="D1060" s="79"/>
      <c r="E1060" s="79"/>
      <c r="F1060" s="79"/>
      <c r="G1060" s="54"/>
      <c r="H1060" s="54"/>
      <c r="K1060" s="79"/>
      <c r="L1060" s="79"/>
    </row>
    <row r="1061" spans="1:12">
      <c r="A1061" s="79"/>
      <c r="B1061" s="79"/>
      <c r="C1061" s="79"/>
      <c r="D1061" s="79"/>
      <c r="E1061" s="79"/>
      <c r="F1061" s="79"/>
      <c r="G1061" s="54"/>
      <c r="H1061" s="54"/>
      <c r="K1061" s="79"/>
      <c r="L1061" s="79"/>
    </row>
    <row r="1062" spans="1:12">
      <c r="A1062" s="79"/>
      <c r="B1062" s="79"/>
      <c r="C1062" s="79"/>
      <c r="D1062" s="79"/>
      <c r="E1062" s="79"/>
      <c r="F1062" s="79"/>
      <c r="G1062" s="54"/>
      <c r="H1062" s="54"/>
      <c r="K1062" s="79"/>
      <c r="L1062" s="79"/>
    </row>
    <row r="1063" spans="1:12">
      <c r="A1063" s="79"/>
      <c r="B1063" s="79"/>
      <c r="C1063" s="79"/>
      <c r="D1063" s="79"/>
      <c r="E1063" s="79"/>
      <c r="F1063" s="79"/>
      <c r="G1063" s="54"/>
      <c r="H1063" s="54"/>
      <c r="K1063" s="79"/>
      <c r="L1063" s="79"/>
    </row>
    <row r="1064" spans="1:12">
      <c r="A1064" s="79"/>
      <c r="B1064" s="79"/>
      <c r="C1064" s="79"/>
      <c r="D1064" s="79"/>
      <c r="E1064" s="79"/>
      <c r="F1064" s="79"/>
      <c r="G1064" s="54"/>
      <c r="H1064" s="54"/>
      <c r="K1064" s="79"/>
      <c r="L1064" s="79"/>
    </row>
    <row r="1065" spans="1:12">
      <c r="A1065" s="79"/>
      <c r="B1065" s="79"/>
      <c r="C1065" s="79"/>
      <c r="D1065" s="79"/>
      <c r="E1065" s="79"/>
      <c r="F1065" s="79"/>
      <c r="G1065" s="54"/>
      <c r="H1065" s="54"/>
      <c r="K1065" s="79"/>
      <c r="L1065" s="79"/>
    </row>
    <row r="1066" spans="1:12">
      <c r="A1066" s="79"/>
      <c r="B1066" s="79"/>
      <c r="C1066" s="79"/>
      <c r="D1066" s="79"/>
      <c r="E1066" s="79"/>
      <c r="F1066" s="79"/>
      <c r="G1066" s="54"/>
      <c r="H1066" s="54"/>
      <c r="K1066" s="79"/>
      <c r="L1066" s="79"/>
    </row>
    <row r="1067" spans="1:12">
      <c r="A1067" s="79"/>
      <c r="B1067" s="79"/>
      <c r="C1067" s="79"/>
      <c r="D1067" s="79"/>
      <c r="E1067" s="79"/>
      <c r="F1067" s="79"/>
      <c r="G1067" s="54"/>
      <c r="H1067" s="54"/>
      <c r="K1067" s="79"/>
      <c r="L1067" s="79"/>
    </row>
    <row r="1068" spans="1:12">
      <c r="A1068" s="79"/>
      <c r="B1068" s="79"/>
      <c r="C1068" s="79"/>
      <c r="D1068" s="79"/>
      <c r="E1068" s="79"/>
      <c r="F1068" s="79"/>
      <c r="G1068" s="54"/>
      <c r="H1068" s="54"/>
      <c r="K1068" s="79"/>
      <c r="L1068" s="79"/>
    </row>
    <row r="1069" spans="1:12">
      <c r="A1069" s="79"/>
      <c r="B1069" s="79"/>
      <c r="C1069" s="79"/>
      <c r="D1069" s="79"/>
      <c r="E1069" s="79"/>
      <c r="F1069" s="79"/>
      <c r="G1069" s="54"/>
      <c r="H1069" s="54"/>
      <c r="K1069" s="79"/>
      <c r="L1069" s="79"/>
    </row>
    <row r="1070" spans="1:12">
      <c r="A1070" s="79"/>
      <c r="B1070" s="79"/>
      <c r="C1070" s="79"/>
      <c r="D1070" s="79"/>
      <c r="E1070" s="79"/>
      <c r="F1070" s="79"/>
      <c r="G1070" s="54"/>
      <c r="H1070" s="54"/>
      <c r="K1070" s="79"/>
      <c r="L1070" s="79"/>
    </row>
    <row r="1071" spans="1:12">
      <c r="A1071" s="79"/>
      <c r="B1071" s="79"/>
      <c r="C1071" s="79"/>
      <c r="D1071" s="79"/>
      <c r="E1071" s="79"/>
      <c r="F1071" s="79"/>
      <c r="G1071" s="54"/>
      <c r="H1071" s="54"/>
      <c r="K1071" s="79"/>
      <c r="L1071" s="79"/>
    </row>
    <row r="1072" spans="1:12">
      <c r="A1072" s="79"/>
      <c r="B1072" s="79"/>
      <c r="C1072" s="79"/>
      <c r="D1072" s="79"/>
      <c r="E1072" s="79"/>
      <c r="F1072" s="79"/>
      <c r="G1072" s="54"/>
      <c r="H1072" s="54"/>
      <c r="K1072" s="79"/>
      <c r="L1072" s="79"/>
    </row>
    <row r="1073" spans="1:12">
      <c r="A1073" s="79"/>
      <c r="B1073" s="79"/>
      <c r="C1073" s="79"/>
      <c r="D1073" s="79"/>
      <c r="E1073" s="79"/>
      <c r="F1073" s="79"/>
      <c r="G1073" s="54"/>
      <c r="H1073" s="54"/>
      <c r="K1073" s="79"/>
      <c r="L1073" s="79"/>
    </row>
    <row r="1074" spans="1:12">
      <c r="A1074" s="79"/>
      <c r="B1074" s="79"/>
      <c r="C1074" s="79"/>
      <c r="D1074" s="79"/>
      <c r="E1074" s="79"/>
      <c r="F1074" s="79"/>
      <c r="G1074" s="54"/>
      <c r="H1074" s="54"/>
      <c r="K1074" s="79"/>
      <c r="L1074" s="79"/>
    </row>
    <row r="1075" spans="1:12">
      <c r="A1075" s="79"/>
      <c r="B1075" s="79"/>
      <c r="C1075" s="79"/>
      <c r="D1075" s="79"/>
      <c r="E1075" s="79"/>
      <c r="F1075" s="79"/>
      <c r="G1075" s="54"/>
      <c r="H1075" s="54"/>
      <c r="K1075" s="79"/>
      <c r="L1075" s="79"/>
    </row>
    <row r="1076" spans="1:12">
      <c r="A1076" s="79"/>
      <c r="B1076" s="79"/>
      <c r="C1076" s="79"/>
      <c r="D1076" s="79"/>
      <c r="E1076" s="79"/>
      <c r="F1076" s="79"/>
      <c r="G1076" s="54"/>
      <c r="H1076" s="54"/>
      <c r="K1076" s="79"/>
      <c r="L1076" s="79"/>
    </row>
    <row r="1077" spans="1:12">
      <c r="A1077" s="79"/>
      <c r="B1077" s="79"/>
      <c r="C1077" s="79"/>
      <c r="D1077" s="79"/>
      <c r="E1077" s="79"/>
      <c r="F1077" s="79"/>
      <c r="G1077" s="54"/>
      <c r="H1077" s="54"/>
      <c r="K1077" s="79"/>
      <c r="L1077" s="79"/>
    </row>
    <row r="1078" spans="1:12">
      <c r="A1078" s="79"/>
      <c r="B1078" s="79"/>
      <c r="C1078" s="79"/>
      <c r="D1078" s="79"/>
      <c r="E1078" s="79"/>
      <c r="F1078" s="79"/>
      <c r="G1078" s="54"/>
      <c r="H1078" s="54"/>
      <c r="K1078" s="79"/>
      <c r="L1078" s="79"/>
    </row>
    <row r="1079" spans="1:12">
      <c r="A1079" s="79"/>
      <c r="B1079" s="79"/>
      <c r="C1079" s="79"/>
      <c r="D1079" s="79"/>
      <c r="E1079" s="79"/>
      <c r="F1079" s="79"/>
      <c r="G1079" s="54"/>
      <c r="H1079" s="54"/>
      <c r="K1079" s="79"/>
      <c r="L1079" s="79"/>
    </row>
    <row r="1080" spans="1:12">
      <c r="A1080" s="79"/>
      <c r="B1080" s="79"/>
      <c r="C1080" s="79"/>
      <c r="D1080" s="79"/>
      <c r="E1080" s="79"/>
      <c r="F1080" s="79"/>
      <c r="G1080" s="54"/>
      <c r="H1080" s="54"/>
      <c r="K1080" s="79"/>
      <c r="L1080" s="79"/>
    </row>
    <row r="1081" spans="1:12">
      <c r="A1081" s="79"/>
      <c r="B1081" s="79"/>
      <c r="C1081" s="79"/>
      <c r="D1081" s="79"/>
      <c r="E1081" s="79"/>
      <c r="F1081" s="79"/>
      <c r="G1081" s="54"/>
      <c r="H1081" s="54"/>
      <c r="K1081" s="79"/>
      <c r="L1081" s="79"/>
    </row>
    <row r="1082" spans="1:12">
      <c r="A1082" s="79"/>
      <c r="B1082" s="79"/>
      <c r="C1082" s="79"/>
      <c r="D1082" s="79"/>
      <c r="E1082" s="79"/>
      <c r="F1082" s="79"/>
      <c r="G1082" s="54"/>
      <c r="H1082" s="54"/>
      <c r="K1082" s="79"/>
      <c r="L1082" s="79"/>
    </row>
    <row r="1083" spans="1:12">
      <c r="A1083" s="79"/>
      <c r="B1083" s="79"/>
      <c r="C1083" s="79"/>
      <c r="D1083" s="79"/>
      <c r="E1083" s="79"/>
      <c r="F1083" s="79"/>
      <c r="G1083" s="54"/>
      <c r="H1083" s="54"/>
      <c r="K1083" s="79"/>
      <c r="L1083" s="79"/>
    </row>
    <row r="1084" spans="1:12">
      <c r="A1084" s="79"/>
      <c r="B1084" s="79"/>
      <c r="C1084" s="79"/>
      <c r="D1084" s="79"/>
      <c r="E1084" s="79"/>
      <c r="F1084" s="79"/>
      <c r="G1084" s="54"/>
      <c r="H1084" s="54"/>
      <c r="K1084" s="79"/>
      <c r="L1084" s="79"/>
    </row>
    <row r="1085" spans="1:12">
      <c r="A1085" s="79"/>
      <c r="B1085" s="79"/>
      <c r="C1085" s="79"/>
      <c r="D1085" s="79"/>
      <c r="E1085" s="79"/>
      <c r="F1085" s="79"/>
      <c r="G1085" s="54"/>
      <c r="H1085" s="54"/>
      <c r="K1085" s="79"/>
      <c r="L1085" s="79"/>
    </row>
    <row r="1086" spans="1:12">
      <c r="A1086" s="79"/>
      <c r="B1086" s="79"/>
      <c r="C1086" s="79"/>
      <c r="D1086" s="79"/>
      <c r="E1086" s="79"/>
      <c r="F1086" s="79"/>
      <c r="G1086" s="54"/>
      <c r="H1086" s="54"/>
      <c r="K1086" s="79"/>
      <c r="L1086" s="79"/>
    </row>
    <row r="1087" spans="1:12">
      <c r="G1087" s="54"/>
      <c r="H1087" s="54"/>
      <c r="K1087" s="79"/>
      <c r="L1087" s="79"/>
    </row>
    <row r="1088" spans="1:12">
      <c r="G1088" s="54"/>
      <c r="H1088" s="54"/>
      <c r="K1088" s="79"/>
      <c r="L1088" s="79"/>
    </row>
    <row r="1089" spans="7:12">
      <c r="G1089" s="54"/>
      <c r="H1089" s="54"/>
      <c r="K1089" s="79"/>
      <c r="L1089" s="79"/>
    </row>
    <row r="1090" spans="7:12">
      <c r="G1090" s="54"/>
      <c r="H1090" s="54"/>
      <c r="K1090" s="79"/>
      <c r="L1090" s="79"/>
    </row>
    <row r="1091" spans="7:12">
      <c r="G1091" s="54"/>
      <c r="H1091" s="54"/>
      <c r="K1091" s="79"/>
      <c r="L1091" s="79"/>
    </row>
    <row r="1092" spans="7:12">
      <c r="G1092" s="54"/>
      <c r="H1092" s="54"/>
      <c r="K1092" s="79"/>
      <c r="L1092" s="79"/>
    </row>
    <row r="1093" spans="7:12">
      <c r="G1093" s="54"/>
      <c r="H1093" s="54"/>
      <c r="K1093" s="79"/>
      <c r="L1093" s="79"/>
    </row>
    <row r="1094" spans="7:12">
      <c r="G1094" s="54"/>
      <c r="H1094" s="54"/>
      <c r="K1094" s="79"/>
      <c r="L1094" s="79"/>
    </row>
    <row r="1095" spans="7:12">
      <c r="G1095" s="54"/>
      <c r="H1095" s="54"/>
      <c r="K1095" s="79"/>
      <c r="L1095" s="79"/>
    </row>
    <row r="1096" spans="7:12">
      <c r="G1096" s="54"/>
      <c r="H1096" s="54"/>
      <c r="K1096" s="79"/>
      <c r="L1096" s="79"/>
    </row>
    <row r="1097" spans="7:12">
      <c r="G1097" s="54"/>
      <c r="H1097" s="54"/>
      <c r="K1097" s="79"/>
      <c r="L1097" s="79"/>
    </row>
    <row r="1098" spans="7:12">
      <c r="G1098" s="54"/>
      <c r="H1098" s="54"/>
      <c r="K1098" s="79"/>
      <c r="L1098" s="79"/>
    </row>
    <row r="1099" spans="7:12">
      <c r="G1099" s="54"/>
      <c r="H1099" s="54"/>
      <c r="K1099" s="79"/>
      <c r="L1099" s="79"/>
    </row>
    <row r="1100" spans="7:12">
      <c r="G1100" s="54"/>
      <c r="H1100" s="54"/>
      <c r="K1100" s="79"/>
      <c r="L1100" s="79"/>
    </row>
    <row r="1101" spans="7:12">
      <c r="G1101" s="54"/>
      <c r="H1101" s="54"/>
      <c r="K1101" s="79"/>
      <c r="L1101" s="79"/>
    </row>
    <row r="1102" spans="7:12">
      <c r="G1102" s="54"/>
      <c r="H1102" s="54"/>
      <c r="K1102" s="79"/>
      <c r="L1102" s="79"/>
    </row>
    <row r="1103" spans="7:12">
      <c r="G1103" s="54"/>
      <c r="H1103" s="54"/>
      <c r="K1103" s="79"/>
      <c r="L1103" s="79"/>
    </row>
    <row r="1104" spans="7:12">
      <c r="G1104" s="54"/>
      <c r="H1104" s="54"/>
      <c r="K1104" s="79"/>
      <c r="L1104" s="79"/>
    </row>
    <row r="1105" spans="7:12">
      <c r="G1105" s="54"/>
      <c r="H1105" s="54"/>
      <c r="K1105" s="79"/>
      <c r="L1105" s="79"/>
    </row>
    <row r="1106" spans="7:12">
      <c r="G1106" s="54"/>
      <c r="H1106" s="54"/>
      <c r="K1106" s="79"/>
      <c r="L1106" s="79"/>
    </row>
    <row r="1107" spans="7:12">
      <c r="G1107" s="54"/>
      <c r="H1107" s="54"/>
      <c r="K1107" s="79"/>
      <c r="L1107" s="79"/>
    </row>
    <row r="1108" spans="7:12">
      <c r="G1108" s="54"/>
      <c r="H1108" s="54"/>
      <c r="K1108" s="79"/>
      <c r="L1108" s="79"/>
    </row>
    <row r="1109" spans="7:12">
      <c r="G1109" s="54"/>
      <c r="H1109" s="54"/>
      <c r="K1109" s="79"/>
      <c r="L1109" s="79"/>
    </row>
    <row r="1110" spans="7:12">
      <c r="G1110" s="54"/>
      <c r="H1110" s="54"/>
      <c r="K1110" s="79"/>
      <c r="L1110" s="79"/>
    </row>
    <row r="1111" spans="7:12">
      <c r="G1111" s="54"/>
      <c r="H1111" s="54"/>
      <c r="K1111" s="79"/>
      <c r="L1111" s="79"/>
    </row>
    <row r="1112" spans="7:12">
      <c r="G1112" s="54"/>
      <c r="H1112" s="54"/>
      <c r="K1112" s="79"/>
      <c r="L1112" s="79"/>
    </row>
    <row r="1113" spans="7:12">
      <c r="G1113" s="54"/>
      <c r="H1113" s="54"/>
      <c r="K1113" s="79"/>
      <c r="L1113" s="79"/>
    </row>
    <row r="1114" spans="7:12">
      <c r="G1114" s="54"/>
      <c r="H1114" s="54"/>
      <c r="K1114" s="79"/>
      <c r="L1114" s="79"/>
    </row>
    <row r="1115" spans="7:12">
      <c r="G1115" s="54"/>
      <c r="H1115" s="54"/>
      <c r="K1115" s="79"/>
      <c r="L1115" s="79"/>
    </row>
    <row r="1116" spans="7:12">
      <c r="G1116" s="54"/>
      <c r="H1116" s="54"/>
      <c r="K1116" s="79"/>
      <c r="L1116" s="79"/>
    </row>
    <row r="1117" spans="7:12">
      <c r="G1117" s="54"/>
      <c r="H1117" s="54"/>
      <c r="K1117" s="79"/>
      <c r="L1117" s="79"/>
    </row>
    <row r="1118" spans="7:12">
      <c r="G1118" s="54"/>
      <c r="H1118" s="54"/>
      <c r="K1118" s="79"/>
      <c r="L1118" s="79"/>
    </row>
    <row r="1119" spans="7:12">
      <c r="G1119" s="54"/>
      <c r="H1119" s="54"/>
      <c r="K1119" s="79"/>
      <c r="L1119" s="79"/>
    </row>
    <row r="1120" spans="7:12">
      <c r="G1120" s="54"/>
      <c r="H1120" s="54"/>
      <c r="K1120" s="79"/>
      <c r="L1120" s="79"/>
    </row>
    <row r="1121" spans="7:12">
      <c r="G1121" s="54"/>
      <c r="H1121" s="54"/>
      <c r="K1121" s="79"/>
      <c r="L1121" s="79"/>
    </row>
    <row r="1122" spans="7:12">
      <c r="G1122" s="54"/>
      <c r="H1122" s="54"/>
      <c r="K1122" s="79"/>
      <c r="L1122" s="79"/>
    </row>
    <row r="1123" spans="7:12">
      <c r="G1123" s="54"/>
      <c r="H1123" s="54"/>
      <c r="K1123" s="79"/>
      <c r="L1123" s="79"/>
    </row>
    <row r="1124" spans="7:12">
      <c r="G1124" s="54"/>
      <c r="H1124" s="54"/>
      <c r="K1124" s="79"/>
      <c r="L1124" s="79"/>
    </row>
    <row r="1125" spans="7:12">
      <c r="G1125" s="54"/>
      <c r="H1125" s="54"/>
      <c r="K1125" s="79"/>
      <c r="L1125" s="79"/>
    </row>
    <row r="1126" spans="7:12">
      <c r="G1126" s="54"/>
      <c r="H1126" s="54"/>
      <c r="K1126" s="79"/>
      <c r="L1126" s="79"/>
    </row>
    <row r="1127" spans="7:12">
      <c r="G1127" s="54"/>
      <c r="H1127" s="54"/>
      <c r="K1127" s="79"/>
      <c r="L1127" s="79"/>
    </row>
    <row r="1128" spans="7:12">
      <c r="G1128" s="54"/>
      <c r="H1128" s="54"/>
      <c r="K1128" s="79"/>
      <c r="L1128" s="79"/>
    </row>
    <row r="1129" spans="7:12">
      <c r="G1129" s="54"/>
      <c r="H1129" s="54"/>
      <c r="K1129" s="79"/>
      <c r="L1129" s="79"/>
    </row>
    <row r="1130" spans="7:12">
      <c r="G1130" s="54"/>
      <c r="H1130" s="54"/>
      <c r="K1130" s="79"/>
      <c r="L1130" s="79"/>
    </row>
    <row r="1131" spans="7:12">
      <c r="G1131" s="54"/>
      <c r="H1131" s="54"/>
      <c r="K1131" s="79"/>
      <c r="L1131" s="79"/>
    </row>
    <row r="1132" spans="7:12">
      <c r="G1132" s="54"/>
      <c r="H1132" s="54"/>
      <c r="K1132" s="79"/>
      <c r="L1132" s="79"/>
    </row>
    <row r="1133" spans="7:12">
      <c r="G1133" s="54"/>
      <c r="H1133" s="54"/>
      <c r="K1133" s="79"/>
      <c r="L1133" s="79"/>
    </row>
    <row r="1134" spans="7:12">
      <c r="G1134" s="54"/>
      <c r="H1134" s="54"/>
      <c r="K1134" s="79"/>
      <c r="L1134" s="79"/>
    </row>
    <row r="1135" spans="7:12">
      <c r="G1135" s="54"/>
      <c r="H1135" s="54"/>
      <c r="K1135" s="79"/>
      <c r="L1135" s="79"/>
    </row>
    <row r="1136" spans="7:12">
      <c r="G1136" s="54"/>
      <c r="H1136" s="54"/>
      <c r="K1136" s="79"/>
      <c r="L1136" s="79"/>
    </row>
    <row r="1137" spans="7:12">
      <c r="G1137" s="54"/>
      <c r="H1137" s="54"/>
      <c r="K1137" s="79"/>
      <c r="L1137" s="79"/>
    </row>
    <row r="1138" spans="7:12">
      <c r="G1138" s="54"/>
      <c r="H1138" s="54"/>
      <c r="K1138" s="79"/>
      <c r="L1138" s="79"/>
    </row>
    <row r="1139" spans="7:12">
      <c r="G1139" s="54"/>
      <c r="H1139" s="54"/>
      <c r="K1139" s="79"/>
      <c r="L1139" s="79"/>
    </row>
    <row r="1140" spans="7:12">
      <c r="G1140" s="54"/>
      <c r="H1140" s="54"/>
      <c r="K1140" s="79"/>
      <c r="L1140" s="79"/>
    </row>
    <row r="1141" spans="7:12">
      <c r="G1141" s="54"/>
      <c r="H1141" s="54"/>
      <c r="K1141" s="79"/>
      <c r="L1141" s="79"/>
    </row>
    <row r="1142" spans="7:12">
      <c r="G1142" s="54"/>
      <c r="H1142" s="54"/>
      <c r="K1142" s="79"/>
      <c r="L1142" s="79"/>
    </row>
    <row r="1143" spans="7:12">
      <c r="G1143" s="54"/>
      <c r="H1143" s="54"/>
      <c r="K1143" s="79"/>
      <c r="L1143" s="79"/>
    </row>
    <row r="1144" spans="7:12">
      <c r="G1144" s="54"/>
      <c r="H1144" s="54"/>
      <c r="K1144" s="79"/>
      <c r="L1144" s="79"/>
    </row>
    <row r="1145" spans="7:12">
      <c r="G1145" s="54"/>
      <c r="H1145" s="54"/>
      <c r="K1145" s="79"/>
      <c r="L1145" s="79"/>
    </row>
    <row r="1146" spans="7:12">
      <c r="G1146" s="54"/>
      <c r="H1146" s="54"/>
      <c r="K1146" s="79"/>
      <c r="L1146" s="79"/>
    </row>
    <row r="1147" spans="7:12">
      <c r="G1147" s="54"/>
      <c r="H1147" s="54"/>
      <c r="K1147" s="79"/>
      <c r="L1147" s="79"/>
    </row>
    <row r="1148" spans="7:12">
      <c r="G1148" s="54"/>
      <c r="H1148" s="54"/>
      <c r="K1148" s="79"/>
      <c r="L1148" s="79"/>
    </row>
    <row r="1149" spans="7:12">
      <c r="G1149" s="54"/>
      <c r="H1149" s="54"/>
      <c r="K1149" s="79"/>
      <c r="L1149" s="79"/>
    </row>
    <row r="1150" spans="7:12">
      <c r="G1150" s="54"/>
      <c r="H1150" s="54"/>
      <c r="K1150" s="79"/>
      <c r="L1150" s="79"/>
    </row>
    <row r="1151" spans="7:12">
      <c r="G1151" s="54"/>
      <c r="H1151" s="54"/>
      <c r="K1151" s="79"/>
      <c r="L1151" s="79"/>
    </row>
    <row r="1152" spans="7:12">
      <c r="G1152" s="54"/>
      <c r="H1152" s="54"/>
      <c r="K1152" s="79"/>
      <c r="L1152" s="79"/>
    </row>
    <row r="1153" spans="7:12">
      <c r="G1153" s="54"/>
      <c r="H1153" s="54"/>
      <c r="K1153" s="79"/>
      <c r="L1153" s="79"/>
    </row>
    <row r="1154" spans="7:12">
      <c r="G1154" s="54"/>
      <c r="H1154" s="54"/>
      <c r="K1154" s="79"/>
      <c r="L1154" s="79"/>
    </row>
    <row r="1155" spans="7:12">
      <c r="G1155" s="54"/>
      <c r="H1155" s="54"/>
      <c r="K1155" s="79"/>
      <c r="L1155" s="79"/>
    </row>
    <row r="1156" spans="7:12">
      <c r="G1156" s="54"/>
      <c r="H1156" s="54"/>
      <c r="K1156" s="79"/>
      <c r="L1156" s="79"/>
    </row>
    <row r="1157" spans="7:12">
      <c r="G1157" s="54"/>
      <c r="H1157" s="54"/>
      <c r="K1157" s="79"/>
      <c r="L1157" s="79"/>
    </row>
    <row r="1158" spans="7:12">
      <c r="G1158" s="54"/>
      <c r="H1158" s="54"/>
      <c r="K1158" s="79"/>
      <c r="L1158" s="79"/>
    </row>
    <row r="1159" spans="7:12">
      <c r="G1159" s="54"/>
      <c r="H1159" s="54"/>
      <c r="K1159" s="79"/>
      <c r="L1159" s="79"/>
    </row>
    <row r="1160" spans="7:12">
      <c r="G1160" s="54"/>
      <c r="H1160" s="54"/>
      <c r="K1160" s="79"/>
      <c r="L1160" s="79"/>
    </row>
    <row r="1161" spans="7:12">
      <c r="G1161" s="54"/>
      <c r="H1161" s="54"/>
      <c r="K1161" s="79"/>
      <c r="L1161" s="79"/>
    </row>
    <row r="1162" spans="7:12">
      <c r="G1162" s="54"/>
      <c r="H1162" s="54"/>
      <c r="K1162" s="79"/>
      <c r="L1162" s="79"/>
    </row>
    <row r="1163" spans="7:12">
      <c r="G1163" s="54"/>
      <c r="H1163" s="54"/>
      <c r="K1163" s="79"/>
      <c r="L1163" s="79"/>
    </row>
    <row r="1164" spans="7:12">
      <c r="G1164" s="54"/>
      <c r="H1164" s="54"/>
      <c r="K1164" s="79"/>
      <c r="L1164" s="79"/>
    </row>
    <row r="1165" spans="7:12">
      <c r="G1165" s="54"/>
      <c r="H1165" s="54"/>
      <c r="K1165" s="79"/>
      <c r="L1165" s="79"/>
    </row>
    <row r="1166" spans="7:12">
      <c r="G1166" s="54"/>
      <c r="H1166" s="54"/>
      <c r="K1166" s="79"/>
      <c r="L1166" s="79"/>
    </row>
    <row r="1167" spans="7:12">
      <c r="G1167" s="54"/>
      <c r="H1167" s="54"/>
      <c r="K1167" s="79"/>
      <c r="L1167" s="79"/>
    </row>
    <row r="1168" spans="7:12">
      <c r="G1168" s="54"/>
      <c r="H1168" s="54"/>
      <c r="K1168" s="79"/>
      <c r="L1168" s="79"/>
    </row>
    <row r="1169" spans="7:12">
      <c r="G1169" s="54"/>
      <c r="H1169" s="54"/>
      <c r="K1169" s="79"/>
      <c r="L1169" s="79"/>
    </row>
    <row r="1170" spans="7:12">
      <c r="G1170" s="54"/>
      <c r="H1170" s="54"/>
      <c r="K1170" s="79"/>
      <c r="L1170" s="79"/>
    </row>
    <row r="1171" spans="7:12">
      <c r="G1171" s="54"/>
      <c r="H1171" s="54"/>
      <c r="K1171" s="79"/>
      <c r="L1171" s="79"/>
    </row>
    <row r="1172" spans="7:12">
      <c r="G1172" s="54"/>
      <c r="H1172" s="54"/>
      <c r="K1172" s="79"/>
      <c r="L1172" s="79"/>
    </row>
    <row r="1173" spans="7:12">
      <c r="G1173" s="54"/>
      <c r="H1173" s="54"/>
      <c r="K1173" s="79"/>
      <c r="L1173" s="79"/>
    </row>
    <row r="1174" spans="7:12">
      <c r="G1174" s="54"/>
      <c r="H1174" s="54"/>
      <c r="K1174" s="79"/>
      <c r="L1174" s="79"/>
    </row>
    <row r="1175" spans="7:12">
      <c r="G1175" s="54"/>
      <c r="H1175" s="54"/>
      <c r="K1175" s="79"/>
      <c r="L1175" s="79"/>
    </row>
    <row r="1176" spans="7:12">
      <c r="G1176" s="54"/>
      <c r="H1176" s="54"/>
      <c r="K1176" s="79"/>
      <c r="L1176" s="79"/>
    </row>
    <row r="1177" spans="7:12">
      <c r="G1177" s="54"/>
      <c r="H1177" s="54"/>
      <c r="K1177" s="79"/>
      <c r="L1177" s="79"/>
    </row>
    <row r="1178" spans="7:12">
      <c r="G1178" s="54"/>
      <c r="H1178" s="54"/>
      <c r="K1178" s="79"/>
      <c r="L1178" s="79"/>
    </row>
    <row r="1179" spans="7:12">
      <c r="G1179" s="54"/>
      <c r="H1179" s="54"/>
      <c r="K1179" s="79"/>
      <c r="L1179" s="79"/>
    </row>
    <row r="1180" spans="7:12">
      <c r="G1180" s="54"/>
      <c r="H1180" s="54"/>
      <c r="K1180" s="79"/>
      <c r="L1180" s="79"/>
    </row>
    <row r="1181" spans="7:12">
      <c r="G1181" s="54"/>
      <c r="H1181" s="54"/>
      <c r="K1181" s="79"/>
      <c r="L1181" s="79"/>
    </row>
    <row r="1182" spans="7:12">
      <c r="G1182" s="54"/>
      <c r="H1182" s="54"/>
      <c r="K1182" s="79"/>
      <c r="L1182" s="79"/>
    </row>
    <row r="1183" spans="7:12">
      <c r="G1183" s="54"/>
      <c r="H1183" s="54"/>
      <c r="K1183" s="79"/>
      <c r="L1183" s="79"/>
    </row>
    <row r="1184" spans="7:12">
      <c r="G1184" s="54"/>
      <c r="H1184" s="54"/>
      <c r="K1184" s="79"/>
      <c r="L1184" s="79"/>
    </row>
    <row r="1185" spans="7:12">
      <c r="G1185" s="54"/>
      <c r="H1185" s="54"/>
      <c r="K1185" s="79"/>
      <c r="L1185" s="79"/>
    </row>
    <row r="1186" spans="7:12">
      <c r="G1186" s="54"/>
      <c r="H1186" s="54"/>
      <c r="K1186" s="79"/>
      <c r="L1186" s="79"/>
    </row>
    <row r="1187" spans="7:12">
      <c r="G1187" s="54"/>
      <c r="H1187" s="54"/>
      <c r="K1187" s="79"/>
      <c r="L1187" s="79"/>
    </row>
    <row r="1188" spans="7:12">
      <c r="G1188" s="54"/>
      <c r="H1188" s="54"/>
      <c r="K1188" s="79"/>
      <c r="L1188" s="79"/>
    </row>
    <row r="1189" spans="7:12">
      <c r="G1189" s="54"/>
      <c r="H1189" s="54"/>
      <c r="K1189" s="79"/>
      <c r="L1189" s="79"/>
    </row>
    <row r="1190" spans="7:12">
      <c r="G1190" s="54"/>
      <c r="H1190" s="54"/>
      <c r="K1190" s="79"/>
      <c r="L1190" s="79"/>
    </row>
    <row r="1191" spans="7:12">
      <c r="G1191" s="54"/>
      <c r="H1191" s="54"/>
      <c r="K1191" s="79"/>
      <c r="L1191" s="79"/>
    </row>
    <row r="1192" spans="7:12">
      <c r="G1192" s="54"/>
      <c r="H1192" s="54"/>
      <c r="K1192" s="79"/>
      <c r="L1192" s="79"/>
    </row>
    <row r="1193" spans="7:12">
      <c r="G1193" s="54"/>
      <c r="H1193" s="54"/>
      <c r="K1193" s="79"/>
      <c r="L1193" s="79"/>
    </row>
    <row r="1194" spans="7:12">
      <c r="G1194" s="54"/>
      <c r="H1194" s="54"/>
      <c r="K1194" s="79"/>
      <c r="L1194" s="79"/>
    </row>
    <row r="1195" spans="7:12">
      <c r="G1195" s="54"/>
      <c r="H1195" s="54"/>
      <c r="K1195" s="79"/>
      <c r="L1195" s="79"/>
    </row>
    <row r="1196" spans="7:12">
      <c r="G1196" s="54"/>
      <c r="H1196" s="54"/>
      <c r="K1196" s="79"/>
      <c r="L1196" s="79"/>
    </row>
    <row r="1197" spans="7:12">
      <c r="G1197" s="54"/>
      <c r="H1197" s="54"/>
      <c r="K1197" s="79"/>
      <c r="L1197" s="79"/>
    </row>
    <row r="1198" spans="7:12">
      <c r="G1198" s="54"/>
      <c r="H1198" s="54"/>
      <c r="K1198" s="79"/>
      <c r="L1198" s="79"/>
    </row>
    <row r="1199" spans="7:12">
      <c r="G1199" s="54"/>
      <c r="H1199" s="54"/>
      <c r="K1199" s="79"/>
      <c r="L1199" s="79"/>
    </row>
    <row r="1200" spans="7:12">
      <c r="G1200" s="54"/>
      <c r="H1200" s="54"/>
      <c r="K1200" s="79"/>
      <c r="L1200" s="79"/>
    </row>
    <row r="1201" spans="7:12">
      <c r="G1201" s="54"/>
      <c r="H1201" s="54"/>
      <c r="K1201" s="79"/>
      <c r="L1201" s="79"/>
    </row>
    <row r="1202" spans="7:12">
      <c r="G1202" s="54"/>
      <c r="H1202" s="54"/>
      <c r="K1202" s="79"/>
      <c r="L1202" s="79"/>
    </row>
    <row r="1203" spans="7:12">
      <c r="G1203" s="54"/>
      <c r="H1203" s="54"/>
      <c r="K1203" s="79"/>
      <c r="L1203" s="79"/>
    </row>
    <row r="1204" spans="7:12">
      <c r="G1204" s="54"/>
      <c r="H1204" s="54"/>
      <c r="K1204" s="79"/>
      <c r="L1204" s="79"/>
    </row>
    <row r="1205" spans="7:12">
      <c r="G1205" s="54"/>
      <c r="H1205" s="54"/>
      <c r="K1205" s="79"/>
      <c r="L1205" s="79"/>
    </row>
    <row r="1206" spans="7:12">
      <c r="G1206" s="54"/>
      <c r="H1206" s="54"/>
      <c r="K1206" s="79"/>
      <c r="L1206" s="79"/>
    </row>
    <row r="1207" spans="7:12">
      <c r="G1207" s="54"/>
      <c r="H1207" s="54"/>
      <c r="K1207" s="79"/>
      <c r="L1207" s="79"/>
    </row>
    <row r="1208" spans="7:12">
      <c r="G1208" s="54"/>
      <c r="H1208" s="54"/>
      <c r="K1208" s="79"/>
      <c r="L1208" s="79"/>
    </row>
    <row r="1209" spans="7:12">
      <c r="G1209" s="54"/>
      <c r="H1209" s="54"/>
      <c r="K1209" s="79"/>
      <c r="L1209" s="79"/>
    </row>
    <row r="1210" spans="7:12">
      <c r="G1210" s="54"/>
      <c r="H1210" s="54"/>
      <c r="K1210" s="79"/>
      <c r="L1210" s="79"/>
    </row>
    <row r="1211" spans="7:12">
      <c r="G1211" s="54"/>
      <c r="H1211" s="54"/>
      <c r="K1211" s="79"/>
      <c r="L1211" s="79"/>
    </row>
    <row r="1212" spans="7:12">
      <c r="G1212" s="54"/>
      <c r="H1212" s="54"/>
      <c r="K1212" s="79"/>
      <c r="L1212" s="79"/>
    </row>
    <row r="1213" spans="7:12">
      <c r="G1213" s="54"/>
      <c r="H1213" s="54"/>
      <c r="K1213" s="79"/>
      <c r="L1213" s="79"/>
    </row>
    <row r="1214" spans="7:12">
      <c r="G1214" s="54"/>
      <c r="H1214" s="54"/>
      <c r="K1214" s="79"/>
      <c r="L1214" s="79"/>
    </row>
    <row r="1215" spans="7:12">
      <c r="G1215" s="54"/>
      <c r="H1215" s="54"/>
      <c r="K1215" s="79"/>
      <c r="L1215" s="79"/>
    </row>
    <row r="1216" spans="7:12">
      <c r="G1216" s="54"/>
      <c r="H1216" s="54"/>
      <c r="K1216" s="79"/>
      <c r="L1216" s="79"/>
    </row>
    <row r="1217" spans="7:12">
      <c r="G1217" s="54"/>
      <c r="H1217" s="54"/>
      <c r="K1217" s="79"/>
      <c r="L1217" s="79"/>
    </row>
    <row r="1218" spans="7:12">
      <c r="G1218" s="54"/>
      <c r="H1218" s="54"/>
      <c r="K1218" s="79"/>
      <c r="L1218" s="79"/>
    </row>
    <row r="1219" spans="7:12">
      <c r="G1219" s="54"/>
      <c r="H1219" s="54"/>
      <c r="K1219" s="79"/>
      <c r="L1219" s="79"/>
    </row>
    <row r="1220" spans="7:12">
      <c r="G1220" s="54"/>
      <c r="H1220" s="54"/>
      <c r="K1220" s="79"/>
      <c r="L1220" s="79"/>
    </row>
    <row r="1221" spans="7:12">
      <c r="G1221" s="54"/>
      <c r="H1221" s="54"/>
      <c r="K1221" s="79"/>
      <c r="L1221" s="79"/>
    </row>
    <row r="1222" spans="7:12">
      <c r="G1222" s="54"/>
      <c r="H1222" s="54"/>
      <c r="K1222" s="79"/>
      <c r="L1222" s="79"/>
    </row>
    <row r="1223" spans="7:12">
      <c r="G1223" s="54"/>
      <c r="H1223" s="54"/>
      <c r="K1223" s="79"/>
      <c r="L1223" s="79"/>
    </row>
    <row r="1224" spans="7:12">
      <c r="G1224" s="54"/>
      <c r="H1224" s="54"/>
      <c r="K1224" s="79"/>
      <c r="L1224" s="79"/>
    </row>
    <row r="1225" spans="7:12">
      <c r="G1225" s="54"/>
      <c r="H1225" s="54"/>
      <c r="K1225" s="79"/>
      <c r="L1225" s="79"/>
    </row>
    <row r="1226" spans="7:12">
      <c r="G1226" s="54"/>
      <c r="H1226" s="54"/>
      <c r="K1226" s="79"/>
      <c r="L1226" s="79"/>
    </row>
    <row r="1227" spans="7:12">
      <c r="G1227" s="54"/>
      <c r="H1227" s="54"/>
      <c r="K1227" s="79"/>
      <c r="L1227" s="79"/>
    </row>
    <row r="1228" spans="7:12">
      <c r="G1228" s="54"/>
      <c r="H1228" s="54"/>
      <c r="K1228" s="79"/>
      <c r="L1228" s="79"/>
    </row>
    <row r="1229" spans="7:12">
      <c r="G1229" s="54"/>
      <c r="H1229" s="54"/>
      <c r="K1229" s="79"/>
      <c r="L1229" s="79"/>
    </row>
    <row r="1230" spans="7:12">
      <c r="G1230" s="54"/>
      <c r="H1230" s="54"/>
      <c r="K1230" s="79"/>
      <c r="L1230" s="79"/>
    </row>
    <row r="1231" spans="7:12">
      <c r="G1231" s="54"/>
      <c r="H1231" s="54"/>
      <c r="K1231" s="79"/>
      <c r="L1231" s="79"/>
    </row>
    <row r="1232" spans="7:12">
      <c r="G1232" s="54"/>
      <c r="H1232" s="54"/>
      <c r="K1232" s="79"/>
      <c r="L1232" s="79"/>
    </row>
    <row r="1233" spans="7:12">
      <c r="G1233" s="54"/>
      <c r="H1233" s="54"/>
      <c r="K1233" s="79"/>
      <c r="L1233" s="79"/>
    </row>
    <row r="1234" spans="7:12">
      <c r="G1234" s="54"/>
      <c r="H1234" s="54"/>
      <c r="K1234" s="79"/>
      <c r="L1234" s="79"/>
    </row>
    <row r="1235" spans="7:12">
      <c r="G1235" s="54"/>
      <c r="H1235" s="54"/>
      <c r="K1235" s="79"/>
      <c r="L1235" s="79"/>
    </row>
    <row r="1236" spans="7:12">
      <c r="G1236" s="54"/>
      <c r="H1236" s="54"/>
      <c r="K1236" s="79"/>
      <c r="L1236" s="79"/>
    </row>
    <row r="1237" spans="7:12">
      <c r="G1237" s="54"/>
      <c r="H1237" s="54"/>
      <c r="K1237" s="79"/>
      <c r="L1237" s="79"/>
    </row>
    <row r="1238" spans="7:12">
      <c r="G1238" s="54"/>
      <c r="H1238" s="54"/>
      <c r="K1238" s="79"/>
      <c r="L1238" s="79"/>
    </row>
    <row r="1239" spans="7:12">
      <c r="G1239" s="54"/>
      <c r="H1239" s="54"/>
      <c r="K1239" s="79"/>
      <c r="L1239" s="79"/>
    </row>
    <row r="1240" spans="7:12">
      <c r="G1240" s="54"/>
      <c r="H1240" s="54"/>
      <c r="K1240" s="79"/>
      <c r="L1240" s="79"/>
    </row>
    <row r="1241" spans="7:12">
      <c r="G1241" s="54"/>
      <c r="H1241" s="54"/>
      <c r="K1241" s="79"/>
      <c r="L1241" s="79"/>
    </row>
    <row r="1242" spans="7:12">
      <c r="G1242" s="54"/>
      <c r="H1242" s="54"/>
      <c r="K1242" s="79"/>
      <c r="L1242" s="79"/>
    </row>
    <row r="1243" spans="7:12">
      <c r="G1243" s="54"/>
      <c r="H1243" s="54"/>
      <c r="K1243" s="79"/>
      <c r="L1243" s="79"/>
    </row>
    <row r="1244" spans="7:12">
      <c r="G1244" s="54"/>
      <c r="H1244" s="54"/>
      <c r="K1244" s="79"/>
      <c r="L1244" s="79"/>
    </row>
    <row r="1245" spans="7:12">
      <c r="G1245" s="54"/>
      <c r="H1245" s="54"/>
      <c r="K1245" s="79"/>
      <c r="L1245" s="79"/>
    </row>
    <row r="1246" spans="7:12">
      <c r="G1246" s="54"/>
      <c r="H1246" s="54"/>
      <c r="K1246" s="79"/>
      <c r="L1246" s="79"/>
    </row>
    <row r="1247" spans="7:12">
      <c r="G1247" s="54"/>
      <c r="H1247" s="54"/>
      <c r="K1247" s="79"/>
      <c r="L1247" s="79"/>
    </row>
    <row r="1248" spans="7:12">
      <c r="G1248" s="54"/>
      <c r="H1248" s="54"/>
      <c r="K1248" s="79"/>
      <c r="L1248" s="79"/>
    </row>
    <row r="1249" spans="7:12">
      <c r="G1249" s="54"/>
      <c r="H1249" s="54"/>
      <c r="K1249" s="79"/>
      <c r="L1249" s="79"/>
    </row>
    <row r="1250" spans="7:12">
      <c r="G1250" s="54"/>
      <c r="H1250" s="54"/>
      <c r="K1250" s="79"/>
      <c r="L1250" s="79"/>
    </row>
    <row r="1251" spans="7:12">
      <c r="G1251" s="54"/>
      <c r="H1251" s="54"/>
      <c r="K1251" s="79"/>
      <c r="L1251" s="79"/>
    </row>
    <row r="1252" spans="7:12">
      <c r="G1252" s="54"/>
      <c r="H1252" s="54"/>
      <c r="K1252" s="79"/>
      <c r="L1252" s="79"/>
    </row>
    <row r="1253" spans="7:12">
      <c r="G1253" s="54"/>
      <c r="H1253" s="54"/>
      <c r="K1253" s="79"/>
      <c r="L1253" s="79"/>
    </row>
    <row r="1254" spans="7:12">
      <c r="G1254" s="395"/>
      <c r="H1254" s="395"/>
      <c r="K1254" s="79"/>
      <c r="L1254" s="79"/>
    </row>
    <row r="1255" spans="7:12">
      <c r="G1255" s="395"/>
      <c r="H1255" s="395"/>
      <c r="K1255" s="79"/>
      <c r="L1255" s="79"/>
    </row>
    <row r="1256" spans="7:12">
      <c r="G1256" s="395"/>
      <c r="H1256" s="395"/>
      <c r="K1256" s="79"/>
      <c r="L1256" s="79"/>
    </row>
    <row r="1257" spans="7:12">
      <c r="G1257" s="395"/>
      <c r="H1257" s="395"/>
      <c r="K1257" s="79"/>
      <c r="L1257" s="79"/>
    </row>
    <row r="1258" spans="7:12">
      <c r="G1258" s="395"/>
      <c r="H1258" s="395"/>
      <c r="K1258" s="79"/>
      <c r="L1258" s="79"/>
    </row>
    <row r="1259" spans="7:12">
      <c r="G1259" s="395"/>
      <c r="H1259" s="395"/>
      <c r="K1259" s="79"/>
      <c r="L1259" s="79"/>
    </row>
    <row r="1260" spans="7:12">
      <c r="G1260" s="395"/>
      <c r="H1260" s="395"/>
      <c r="K1260" s="79"/>
      <c r="L1260" s="79"/>
    </row>
    <row r="1261" spans="7:12">
      <c r="G1261" s="395"/>
      <c r="H1261" s="395"/>
      <c r="K1261" s="79"/>
      <c r="L1261" s="79"/>
    </row>
    <row r="1262" spans="7:12">
      <c r="G1262" s="395"/>
      <c r="H1262" s="395"/>
      <c r="K1262" s="79"/>
      <c r="L1262" s="79"/>
    </row>
    <row r="1263" spans="7:12">
      <c r="G1263" s="395"/>
      <c r="H1263" s="395"/>
      <c r="K1263" s="79"/>
      <c r="L1263" s="79"/>
    </row>
    <row r="1264" spans="7:12">
      <c r="G1264" s="395"/>
      <c r="H1264" s="395"/>
      <c r="K1264" s="79"/>
      <c r="L1264" s="79"/>
    </row>
    <row r="1265" spans="7:12">
      <c r="G1265" s="395"/>
      <c r="H1265" s="395"/>
      <c r="K1265" s="79"/>
      <c r="L1265" s="79"/>
    </row>
    <row r="1266" spans="7:12">
      <c r="G1266" s="395"/>
      <c r="H1266" s="395"/>
      <c r="K1266" s="79"/>
      <c r="L1266" s="79"/>
    </row>
    <row r="1267" spans="7:12">
      <c r="G1267" s="395"/>
      <c r="H1267" s="395"/>
      <c r="K1267" s="79"/>
      <c r="L1267" s="79"/>
    </row>
    <row r="1268" spans="7:12">
      <c r="G1268" s="395"/>
      <c r="H1268" s="395"/>
      <c r="K1268" s="79"/>
      <c r="L1268" s="79"/>
    </row>
    <row r="1269" spans="7:12">
      <c r="G1269" s="395"/>
      <c r="H1269" s="395"/>
      <c r="K1269" s="79"/>
      <c r="L1269" s="79"/>
    </row>
    <row r="1270" spans="7:12">
      <c r="G1270" s="395"/>
      <c r="H1270" s="395"/>
      <c r="K1270" s="79"/>
      <c r="L1270" s="79"/>
    </row>
    <row r="1271" spans="7:12">
      <c r="G1271" s="395"/>
      <c r="H1271" s="395"/>
      <c r="K1271" s="79"/>
      <c r="L1271" s="79"/>
    </row>
    <row r="1272" spans="7:12">
      <c r="G1272" s="395"/>
      <c r="H1272" s="395"/>
      <c r="K1272" s="79"/>
      <c r="L1272" s="79"/>
    </row>
    <row r="1273" spans="7:12">
      <c r="G1273" s="395"/>
      <c r="H1273" s="395"/>
      <c r="K1273" s="79"/>
      <c r="L1273" s="79"/>
    </row>
    <row r="1274" spans="7:12">
      <c r="G1274" s="395"/>
      <c r="H1274" s="395"/>
      <c r="K1274" s="79"/>
      <c r="L1274" s="79"/>
    </row>
    <row r="1275" spans="7:12">
      <c r="G1275" s="395"/>
      <c r="H1275" s="395"/>
      <c r="K1275" s="79"/>
      <c r="L1275" s="79"/>
    </row>
    <row r="1276" spans="7:12">
      <c r="G1276" s="395"/>
      <c r="H1276" s="395"/>
      <c r="K1276" s="79"/>
      <c r="L1276" s="79"/>
    </row>
    <row r="1277" spans="7:12">
      <c r="G1277" s="395"/>
      <c r="H1277" s="395"/>
      <c r="K1277" s="79"/>
      <c r="L1277" s="79"/>
    </row>
    <row r="1278" spans="7:12">
      <c r="G1278" s="395"/>
      <c r="H1278" s="395"/>
      <c r="K1278" s="79"/>
      <c r="L1278" s="79"/>
    </row>
    <row r="1279" spans="7:12">
      <c r="G1279" s="395"/>
      <c r="H1279" s="395"/>
      <c r="K1279" s="79"/>
      <c r="L1279" s="79"/>
    </row>
    <row r="1280" spans="7:12">
      <c r="G1280" s="395"/>
      <c r="H1280" s="395"/>
      <c r="K1280" s="79"/>
      <c r="L1280" s="79"/>
    </row>
    <row r="1281" spans="7:12">
      <c r="G1281" s="395"/>
      <c r="H1281" s="395"/>
      <c r="K1281" s="79"/>
      <c r="L1281" s="79"/>
    </row>
    <row r="1282" spans="7:12">
      <c r="G1282" s="395"/>
      <c r="H1282" s="395"/>
      <c r="K1282" s="79"/>
      <c r="L1282" s="79"/>
    </row>
    <row r="1283" spans="7:12">
      <c r="G1283" s="395"/>
      <c r="H1283" s="395"/>
      <c r="K1283" s="79"/>
      <c r="L1283" s="79"/>
    </row>
    <row r="1284" spans="7:12">
      <c r="G1284" s="395"/>
      <c r="H1284" s="395"/>
      <c r="K1284" s="79"/>
      <c r="L1284" s="79"/>
    </row>
    <row r="1285" spans="7:12">
      <c r="G1285" s="395"/>
      <c r="H1285" s="395"/>
      <c r="K1285" s="79"/>
      <c r="L1285" s="79"/>
    </row>
    <row r="1286" spans="7:12">
      <c r="G1286" s="395"/>
      <c r="H1286" s="395"/>
      <c r="K1286" s="79"/>
      <c r="L1286" s="79"/>
    </row>
    <row r="1287" spans="7:12">
      <c r="G1287" s="395"/>
      <c r="H1287" s="395"/>
      <c r="K1287" s="79"/>
      <c r="L1287" s="79"/>
    </row>
    <row r="1288" spans="7:12">
      <c r="G1288" s="395"/>
      <c r="H1288" s="395"/>
      <c r="K1288" s="79"/>
      <c r="L1288" s="79"/>
    </row>
    <row r="1289" spans="7:12">
      <c r="G1289" s="395"/>
      <c r="H1289" s="395"/>
      <c r="K1289" s="79"/>
      <c r="L1289" s="79"/>
    </row>
    <row r="1290" spans="7:12">
      <c r="G1290" s="395"/>
      <c r="H1290" s="395"/>
      <c r="K1290" s="79"/>
      <c r="L1290" s="79"/>
    </row>
    <row r="1291" spans="7:12">
      <c r="G1291" s="395"/>
      <c r="H1291" s="395"/>
      <c r="K1291" s="79"/>
      <c r="L1291" s="79"/>
    </row>
    <row r="1292" spans="7:12">
      <c r="G1292" s="395"/>
      <c r="H1292" s="395"/>
      <c r="K1292" s="79"/>
      <c r="L1292" s="79"/>
    </row>
    <row r="1293" spans="7:12">
      <c r="G1293" s="395"/>
      <c r="H1293" s="395"/>
      <c r="K1293" s="79"/>
      <c r="L1293" s="79"/>
    </row>
    <row r="1294" spans="7:12">
      <c r="G1294" s="395"/>
      <c r="H1294" s="395"/>
      <c r="K1294" s="79"/>
      <c r="L1294" s="79"/>
    </row>
    <row r="1295" spans="7:12">
      <c r="G1295" s="395"/>
      <c r="H1295" s="395"/>
      <c r="K1295" s="79"/>
      <c r="L1295" s="79"/>
    </row>
    <row r="1296" spans="7:12">
      <c r="G1296" s="395"/>
      <c r="H1296" s="395"/>
      <c r="K1296" s="79"/>
      <c r="L1296" s="79"/>
    </row>
    <row r="1297" spans="7:12">
      <c r="G1297" s="395"/>
      <c r="H1297" s="395"/>
      <c r="K1297" s="79"/>
      <c r="L1297" s="79"/>
    </row>
    <row r="1298" spans="7:12">
      <c r="G1298" s="395"/>
      <c r="H1298" s="395"/>
      <c r="K1298" s="79"/>
      <c r="L1298" s="79"/>
    </row>
    <row r="1299" spans="7:12">
      <c r="G1299" s="395"/>
      <c r="H1299" s="395"/>
      <c r="K1299" s="79"/>
      <c r="L1299" s="79"/>
    </row>
    <row r="1300" spans="7:12">
      <c r="G1300" s="395"/>
      <c r="H1300" s="395"/>
      <c r="K1300" s="79"/>
      <c r="L1300" s="79"/>
    </row>
    <row r="1301" spans="7:12">
      <c r="G1301" s="395"/>
      <c r="H1301" s="395"/>
      <c r="K1301" s="79"/>
      <c r="L1301" s="79"/>
    </row>
    <row r="1302" spans="7:12">
      <c r="G1302" s="395"/>
      <c r="H1302" s="395"/>
      <c r="K1302" s="79"/>
      <c r="L1302" s="79"/>
    </row>
    <row r="1303" spans="7:12">
      <c r="G1303" s="395"/>
      <c r="H1303" s="395"/>
      <c r="K1303" s="79"/>
      <c r="L1303" s="79"/>
    </row>
    <row r="1304" spans="7:12">
      <c r="G1304" s="395"/>
      <c r="H1304" s="395"/>
      <c r="K1304" s="79"/>
      <c r="L1304" s="79"/>
    </row>
    <row r="1305" spans="7:12">
      <c r="G1305" s="395"/>
      <c r="H1305" s="395"/>
      <c r="K1305" s="79"/>
      <c r="L1305" s="79"/>
    </row>
    <row r="1306" spans="7:12">
      <c r="G1306" s="395"/>
      <c r="H1306" s="395"/>
      <c r="K1306" s="79"/>
      <c r="L1306" s="79"/>
    </row>
    <row r="1307" spans="7:12">
      <c r="G1307" s="395"/>
      <c r="H1307" s="395"/>
      <c r="K1307" s="79"/>
      <c r="L1307" s="79"/>
    </row>
    <row r="1308" spans="7:12">
      <c r="G1308" s="395"/>
      <c r="H1308" s="395"/>
      <c r="K1308" s="79"/>
      <c r="L1308" s="79"/>
    </row>
    <row r="1309" spans="7:12">
      <c r="G1309" s="395"/>
      <c r="H1309" s="395"/>
      <c r="K1309" s="79"/>
      <c r="L1309" s="79"/>
    </row>
    <row r="1310" spans="7:12">
      <c r="G1310" s="395"/>
      <c r="H1310" s="395"/>
      <c r="K1310" s="79"/>
      <c r="L1310" s="79"/>
    </row>
    <row r="1311" spans="7:12">
      <c r="G1311" s="395"/>
      <c r="H1311" s="395"/>
      <c r="K1311" s="79"/>
      <c r="L1311" s="79"/>
    </row>
    <row r="1312" spans="7:12">
      <c r="G1312" s="395"/>
      <c r="H1312" s="395"/>
      <c r="K1312" s="79"/>
      <c r="L1312" s="79"/>
    </row>
    <row r="1313" spans="7:12">
      <c r="G1313" s="395"/>
      <c r="H1313" s="395"/>
      <c r="K1313" s="79"/>
      <c r="L1313" s="79"/>
    </row>
    <row r="1314" spans="7:12">
      <c r="G1314" s="395"/>
      <c r="H1314" s="395"/>
      <c r="K1314" s="79"/>
      <c r="L1314" s="79"/>
    </row>
    <row r="1315" spans="7:12">
      <c r="G1315" s="395"/>
      <c r="H1315" s="395"/>
      <c r="K1315" s="79"/>
      <c r="L1315" s="79"/>
    </row>
    <row r="1316" spans="7:12">
      <c r="G1316" s="395"/>
      <c r="H1316" s="395"/>
      <c r="K1316" s="79"/>
      <c r="L1316" s="79"/>
    </row>
    <row r="1317" spans="7:12">
      <c r="G1317" s="395"/>
      <c r="H1317" s="395"/>
      <c r="K1317" s="79"/>
      <c r="L1317" s="79"/>
    </row>
    <row r="1318" spans="7:12">
      <c r="G1318" s="395"/>
      <c r="H1318" s="395"/>
      <c r="K1318" s="79"/>
      <c r="L1318" s="79"/>
    </row>
    <row r="1319" spans="7:12">
      <c r="G1319" s="395"/>
      <c r="H1319" s="395"/>
      <c r="K1319" s="79"/>
      <c r="L1319" s="79"/>
    </row>
    <row r="1320" spans="7:12">
      <c r="G1320" s="395"/>
      <c r="H1320" s="395"/>
      <c r="K1320" s="79"/>
      <c r="L1320" s="79"/>
    </row>
    <row r="1321" spans="7:12">
      <c r="G1321" s="395"/>
      <c r="H1321" s="395"/>
      <c r="K1321" s="79"/>
      <c r="L1321" s="79"/>
    </row>
    <row r="1322" spans="7:12">
      <c r="G1322" s="395"/>
      <c r="H1322" s="395"/>
      <c r="K1322" s="79"/>
      <c r="L1322" s="79"/>
    </row>
    <row r="1323" spans="7:12">
      <c r="G1323" s="395"/>
      <c r="H1323" s="395"/>
      <c r="K1323" s="79"/>
      <c r="L1323" s="79"/>
    </row>
    <row r="1324" spans="7:12">
      <c r="G1324" s="395"/>
      <c r="H1324" s="395"/>
      <c r="K1324" s="79"/>
      <c r="L1324" s="79"/>
    </row>
    <row r="1325" spans="7:12">
      <c r="G1325" s="395"/>
      <c r="H1325" s="395"/>
      <c r="K1325" s="79"/>
      <c r="L1325" s="79"/>
    </row>
    <row r="1326" spans="7:12">
      <c r="G1326" s="395"/>
      <c r="H1326" s="395"/>
      <c r="K1326" s="79"/>
      <c r="L1326" s="79"/>
    </row>
    <row r="1327" spans="7:12">
      <c r="G1327" s="395"/>
      <c r="H1327" s="395"/>
      <c r="K1327" s="79"/>
      <c r="L1327" s="79"/>
    </row>
    <row r="1328" spans="7:12">
      <c r="G1328" s="395"/>
      <c r="H1328" s="395"/>
      <c r="K1328" s="79"/>
      <c r="L1328" s="79"/>
    </row>
    <row r="1329" spans="7:12">
      <c r="G1329" s="395"/>
      <c r="H1329" s="395"/>
      <c r="K1329" s="79"/>
      <c r="L1329" s="79"/>
    </row>
    <row r="1330" spans="7:12">
      <c r="G1330" s="395"/>
      <c r="H1330" s="395"/>
      <c r="K1330" s="79"/>
      <c r="L1330" s="79"/>
    </row>
    <row r="1331" spans="7:12">
      <c r="G1331" s="395"/>
      <c r="H1331" s="395"/>
      <c r="K1331" s="79"/>
      <c r="L1331" s="79"/>
    </row>
    <row r="1332" spans="7:12">
      <c r="G1332" s="395"/>
      <c r="H1332" s="395"/>
      <c r="K1332" s="79"/>
      <c r="L1332" s="79"/>
    </row>
    <row r="1333" spans="7:12">
      <c r="G1333" s="395"/>
      <c r="H1333" s="395"/>
      <c r="K1333" s="79"/>
      <c r="L1333" s="79"/>
    </row>
    <row r="1334" spans="7:12">
      <c r="G1334" s="395"/>
      <c r="H1334" s="395"/>
      <c r="K1334" s="79"/>
      <c r="L1334" s="79"/>
    </row>
    <row r="1335" spans="7:12">
      <c r="G1335" s="395"/>
      <c r="H1335" s="395"/>
      <c r="K1335" s="79"/>
      <c r="L1335" s="79"/>
    </row>
    <row r="1336" spans="7:12">
      <c r="G1336" s="395"/>
      <c r="H1336" s="395"/>
      <c r="K1336" s="79"/>
      <c r="L1336" s="79"/>
    </row>
    <row r="1337" spans="7:12">
      <c r="G1337" s="395"/>
      <c r="H1337" s="395"/>
      <c r="K1337" s="79"/>
      <c r="L1337" s="79"/>
    </row>
    <row r="1338" spans="7:12">
      <c r="G1338" s="395"/>
      <c r="H1338" s="395"/>
      <c r="K1338" s="79"/>
      <c r="L1338" s="79"/>
    </row>
    <row r="1339" spans="7:12">
      <c r="G1339" s="395"/>
      <c r="H1339" s="395"/>
      <c r="K1339" s="79"/>
      <c r="L1339" s="79"/>
    </row>
    <row r="1340" spans="7:12">
      <c r="G1340" s="395"/>
      <c r="H1340" s="395"/>
      <c r="K1340" s="79"/>
      <c r="L1340" s="79"/>
    </row>
    <row r="1341" spans="7:12">
      <c r="G1341" s="395"/>
      <c r="H1341" s="395"/>
      <c r="K1341" s="79"/>
      <c r="L1341" s="79"/>
    </row>
    <row r="1342" spans="7:12">
      <c r="G1342" s="395"/>
      <c r="H1342" s="395"/>
      <c r="K1342" s="79"/>
      <c r="L1342" s="79"/>
    </row>
    <row r="1343" spans="7:12">
      <c r="G1343" s="395"/>
      <c r="H1343" s="395"/>
      <c r="K1343" s="79"/>
      <c r="L1343" s="79"/>
    </row>
    <row r="1344" spans="7:12">
      <c r="G1344" s="395"/>
      <c r="H1344" s="395"/>
      <c r="K1344" s="79"/>
      <c r="L1344" s="79"/>
    </row>
    <row r="1345" spans="7:12">
      <c r="G1345" s="395"/>
      <c r="H1345" s="395"/>
      <c r="K1345" s="79"/>
      <c r="L1345" s="79"/>
    </row>
    <row r="1346" spans="7:12">
      <c r="G1346" s="395"/>
      <c r="H1346" s="395"/>
      <c r="K1346" s="79"/>
      <c r="L1346" s="79"/>
    </row>
    <row r="1347" spans="7:12">
      <c r="G1347" s="395"/>
      <c r="H1347" s="395"/>
      <c r="K1347" s="79"/>
      <c r="L1347" s="79"/>
    </row>
    <row r="1348" spans="7:12">
      <c r="G1348" s="395"/>
      <c r="H1348" s="395"/>
      <c r="K1348" s="79"/>
      <c r="L1348" s="79"/>
    </row>
    <row r="1349" spans="7:12">
      <c r="G1349" s="395"/>
      <c r="H1349" s="395"/>
      <c r="K1349" s="79"/>
      <c r="L1349" s="79"/>
    </row>
    <row r="1350" spans="7:12">
      <c r="G1350" s="395"/>
      <c r="H1350" s="395"/>
      <c r="K1350" s="79"/>
      <c r="L1350" s="79"/>
    </row>
    <row r="1351" spans="7:12">
      <c r="G1351" s="395"/>
      <c r="H1351" s="395"/>
      <c r="K1351" s="79"/>
      <c r="L1351" s="79"/>
    </row>
    <row r="1352" spans="7:12">
      <c r="G1352" s="395"/>
      <c r="H1352" s="395"/>
      <c r="K1352" s="79"/>
      <c r="L1352" s="79"/>
    </row>
    <row r="1353" spans="7:12">
      <c r="G1353" s="395"/>
      <c r="H1353" s="395"/>
      <c r="K1353" s="79"/>
      <c r="L1353" s="79"/>
    </row>
    <row r="1354" spans="7:12">
      <c r="G1354" s="395"/>
      <c r="H1354" s="395"/>
      <c r="K1354" s="79"/>
      <c r="L1354" s="79"/>
    </row>
    <row r="1355" spans="7:12">
      <c r="G1355" s="395"/>
      <c r="H1355" s="395"/>
      <c r="K1355" s="79"/>
      <c r="L1355" s="79"/>
    </row>
    <row r="1356" spans="7:12">
      <c r="G1356" s="395"/>
      <c r="H1356" s="395"/>
      <c r="K1356" s="79"/>
      <c r="L1356" s="79"/>
    </row>
    <row r="1357" spans="7:12">
      <c r="G1357" s="395"/>
      <c r="H1357" s="395"/>
      <c r="K1357" s="79"/>
      <c r="L1357" s="79"/>
    </row>
    <row r="1358" spans="7:12">
      <c r="G1358" s="395"/>
      <c r="H1358" s="395"/>
      <c r="K1358" s="79"/>
      <c r="L1358" s="79"/>
    </row>
    <row r="1359" spans="7:12">
      <c r="G1359" s="395"/>
      <c r="H1359" s="395"/>
      <c r="K1359" s="79"/>
      <c r="L1359" s="79"/>
    </row>
    <row r="1360" spans="7:12">
      <c r="G1360" s="395"/>
      <c r="H1360" s="395"/>
      <c r="K1360" s="79"/>
      <c r="L1360" s="79"/>
    </row>
    <row r="1361" spans="7:12">
      <c r="G1361" s="395"/>
      <c r="H1361" s="395"/>
      <c r="K1361" s="79"/>
      <c r="L1361" s="79"/>
    </row>
    <row r="1362" spans="7:12">
      <c r="G1362" s="395"/>
      <c r="H1362" s="395"/>
      <c r="K1362" s="79"/>
      <c r="L1362" s="79"/>
    </row>
    <row r="1363" spans="7:12">
      <c r="G1363" s="395"/>
      <c r="H1363" s="395"/>
      <c r="K1363" s="79"/>
      <c r="L1363" s="79"/>
    </row>
    <row r="1364" spans="7:12">
      <c r="G1364" s="395"/>
      <c r="H1364" s="395"/>
      <c r="K1364" s="79"/>
      <c r="L1364" s="79"/>
    </row>
    <row r="1365" spans="7:12">
      <c r="G1365" s="395"/>
      <c r="H1365" s="395"/>
      <c r="K1365" s="79"/>
      <c r="L1365" s="79"/>
    </row>
    <row r="1366" spans="7:12">
      <c r="G1366" s="395"/>
      <c r="H1366" s="395"/>
      <c r="K1366" s="79"/>
      <c r="L1366" s="79"/>
    </row>
    <row r="1367" spans="7:12">
      <c r="G1367" s="395"/>
      <c r="H1367" s="395"/>
      <c r="K1367" s="79"/>
      <c r="L1367" s="79"/>
    </row>
    <row r="1368" spans="7:12">
      <c r="G1368" s="395"/>
      <c r="H1368" s="395"/>
      <c r="K1368" s="79"/>
      <c r="L1368" s="79"/>
    </row>
    <row r="1369" spans="7:12">
      <c r="G1369" s="395"/>
      <c r="H1369" s="395"/>
      <c r="K1369" s="79"/>
      <c r="L1369" s="79"/>
    </row>
    <row r="1370" spans="7:12">
      <c r="G1370" s="395"/>
      <c r="H1370" s="395"/>
      <c r="K1370" s="79"/>
      <c r="L1370" s="79"/>
    </row>
    <row r="1371" spans="7:12">
      <c r="G1371" s="395"/>
      <c r="H1371" s="395"/>
      <c r="K1371" s="79"/>
      <c r="L1371" s="79"/>
    </row>
    <row r="1372" spans="7:12">
      <c r="G1372" s="395"/>
      <c r="H1372" s="395"/>
      <c r="K1372" s="79"/>
      <c r="L1372" s="79"/>
    </row>
    <row r="1373" spans="7:12">
      <c r="G1373" s="395"/>
      <c r="H1373" s="395"/>
      <c r="K1373" s="79"/>
      <c r="L1373" s="79"/>
    </row>
    <row r="1374" spans="7:12">
      <c r="G1374" s="395"/>
      <c r="H1374" s="395"/>
      <c r="K1374" s="79"/>
      <c r="L1374" s="79"/>
    </row>
    <row r="1375" spans="7:12">
      <c r="G1375" s="395"/>
      <c r="H1375" s="395"/>
      <c r="K1375" s="79"/>
      <c r="L1375" s="79"/>
    </row>
    <row r="1376" spans="7:12">
      <c r="G1376" s="395"/>
      <c r="H1376" s="395"/>
      <c r="K1376" s="79"/>
      <c r="L1376" s="79"/>
    </row>
    <row r="1377" spans="7:12">
      <c r="G1377" s="395"/>
      <c r="H1377" s="395"/>
      <c r="K1377" s="79"/>
      <c r="L1377" s="79"/>
    </row>
    <row r="1378" spans="7:12">
      <c r="G1378" s="395"/>
      <c r="H1378" s="395"/>
      <c r="K1378" s="79"/>
      <c r="L1378" s="79"/>
    </row>
    <row r="1379" spans="7:12">
      <c r="G1379" s="395"/>
      <c r="H1379" s="395"/>
      <c r="K1379" s="79"/>
      <c r="L1379" s="79"/>
    </row>
    <row r="1380" spans="7:12">
      <c r="G1380" s="395"/>
      <c r="H1380" s="395"/>
      <c r="K1380" s="79"/>
      <c r="L1380" s="79"/>
    </row>
    <row r="1381" spans="7:12">
      <c r="G1381" s="395"/>
      <c r="H1381" s="395"/>
      <c r="K1381" s="79"/>
      <c r="L1381" s="79"/>
    </row>
    <row r="1382" spans="7:12">
      <c r="G1382" s="395"/>
      <c r="H1382" s="395"/>
      <c r="K1382" s="79"/>
      <c r="L1382" s="79"/>
    </row>
    <row r="1383" spans="7:12">
      <c r="G1383" s="395"/>
      <c r="H1383" s="395"/>
      <c r="K1383" s="79"/>
      <c r="L1383" s="79"/>
    </row>
    <row r="1384" spans="7:12">
      <c r="G1384" s="395"/>
      <c r="H1384" s="395"/>
      <c r="K1384" s="79"/>
      <c r="L1384" s="79"/>
    </row>
    <row r="1385" spans="7:12">
      <c r="G1385" s="395"/>
      <c r="H1385" s="395"/>
      <c r="K1385" s="79"/>
      <c r="L1385" s="79"/>
    </row>
    <row r="1386" spans="7:12">
      <c r="G1386" s="395"/>
      <c r="H1386" s="395"/>
      <c r="K1386" s="79"/>
      <c r="L1386" s="79"/>
    </row>
    <row r="1387" spans="7:12">
      <c r="G1387" s="395"/>
      <c r="H1387" s="395"/>
      <c r="K1387" s="79"/>
      <c r="L1387" s="79"/>
    </row>
    <row r="1388" spans="7:12">
      <c r="G1388" s="395"/>
      <c r="H1388" s="395"/>
      <c r="K1388" s="79"/>
      <c r="L1388" s="79"/>
    </row>
    <row r="1389" spans="7:12">
      <c r="G1389" s="395"/>
      <c r="H1389" s="395"/>
      <c r="K1389" s="79"/>
      <c r="L1389" s="79"/>
    </row>
    <row r="1390" spans="7:12">
      <c r="G1390" s="395"/>
      <c r="H1390" s="395"/>
      <c r="K1390" s="79"/>
      <c r="L1390" s="79"/>
    </row>
    <row r="1391" spans="7:12">
      <c r="G1391" s="395"/>
      <c r="H1391" s="395"/>
      <c r="K1391" s="79"/>
      <c r="L1391" s="79"/>
    </row>
    <row r="1392" spans="7:12">
      <c r="G1392" s="395"/>
      <c r="H1392" s="395"/>
      <c r="K1392" s="79"/>
      <c r="L1392" s="79"/>
    </row>
    <row r="1393" spans="7:12">
      <c r="G1393" s="395"/>
      <c r="H1393" s="395"/>
      <c r="K1393" s="79"/>
      <c r="L1393" s="79"/>
    </row>
    <row r="1394" spans="7:12">
      <c r="G1394" s="395"/>
      <c r="H1394" s="395"/>
      <c r="K1394" s="79"/>
      <c r="L1394" s="79"/>
    </row>
    <row r="1395" spans="7:12">
      <c r="G1395" s="395"/>
      <c r="H1395" s="395"/>
      <c r="K1395" s="79"/>
      <c r="L1395" s="79"/>
    </row>
    <row r="1396" spans="7:12">
      <c r="G1396" s="395"/>
      <c r="H1396" s="395"/>
      <c r="K1396" s="79"/>
      <c r="L1396" s="79"/>
    </row>
    <row r="1397" spans="7:12">
      <c r="G1397" s="395"/>
      <c r="H1397" s="395"/>
      <c r="K1397" s="79"/>
      <c r="L1397" s="79"/>
    </row>
    <row r="1398" spans="7:12">
      <c r="G1398" s="395"/>
      <c r="H1398" s="395"/>
      <c r="K1398" s="79"/>
      <c r="L1398" s="79"/>
    </row>
    <row r="1399" spans="7:12">
      <c r="G1399" s="395"/>
      <c r="H1399" s="395"/>
      <c r="K1399" s="79"/>
      <c r="L1399" s="79"/>
    </row>
    <row r="1400" spans="7:12">
      <c r="G1400" s="395"/>
      <c r="H1400" s="395"/>
      <c r="K1400" s="79"/>
      <c r="L1400" s="79"/>
    </row>
    <row r="1401" spans="7:12">
      <c r="G1401" s="395"/>
      <c r="H1401" s="395"/>
      <c r="K1401" s="79"/>
      <c r="L1401" s="79"/>
    </row>
    <row r="1402" spans="7:12">
      <c r="G1402" s="395"/>
      <c r="H1402" s="395"/>
      <c r="K1402" s="79"/>
      <c r="L1402" s="79"/>
    </row>
    <row r="1403" spans="7:12">
      <c r="G1403" s="391"/>
      <c r="H1403" s="391"/>
      <c r="K1403" s="79"/>
      <c r="L1403" s="79"/>
    </row>
    <row r="1404" spans="7:12">
      <c r="G1404" s="391"/>
      <c r="H1404" s="391"/>
      <c r="K1404" s="79"/>
      <c r="L1404" s="79"/>
    </row>
    <row r="1405" spans="7:12">
      <c r="G1405" s="391"/>
      <c r="H1405" s="391"/>
      <c r="K1405" s="79"/>
      <c r="L1405" s="79"/>
    </row>
    <row r="1406" spans="7:12">
      <c r="G1406" s="391"/>
      <c r="H1406" s="391"/>
      <c r="K1406" s="79"/>
      <c r="L1406" s="79"/>
    </row>
    <row r="1407" spans="7:12">
      <c r="G1407" s="391"/>
      <c r="H1407" s="391"/>
      <c r="K1407" s="79"/>
      <c r="L1407" s="79"/>
    </row>
    <row r="1408" spans="7:12">
      <c r="G1408" s="391"/>
      <c r="H1408" s="391"/>
      <c r="K1408" s="79"/>
      <c r="L1408" s="79"/>
    </row>
    <row r="1409" spans="7:12">
      <c r="G1409" s="391"/>
      <c r="H1409" s="391"/>
      <c r="K1409" s="79"/>
      <c r="L1409" s="79"/>
    </row>
    <row r="1410" spans="7:12">
      <c r="G1410" s="391"/>
      <c r="H1410" s="391"/>
      <c r="K1410" s="79"/>
      <c r="L1410" s="79"/>
    </row>
    <row r="1411" spans="7:12">
      <c r="G1411" s="391"/>
      <c r="H1411" s="391"/>
      <c r="K1411" s="79"/>
      <c r="L1411" s="79"/>
    </row>
    <row r="1412" spans="7:12">
      <c r="G1412" s="391"/>
      <c r="H1412" s="391"/>
      <c r="K1412" s="79"/>
      <c r="L1412" s="79"/>
    </row>
    <row r="1413" spans="7:12">
      <c r="G1413" s="391"/>
      <c r="H1413" s="391"/>
      <c r="K1413" s="79"/>
      <c r="L1413" s="79"/>
    </row>
    <row r="1414" spans="7:12">
      <c r="G1414" s="391"/>
      <c r="H1414" s="391"/>
      <c r="K1414" s="79"/>
      <c r="L1414" s="79"/>
    </row>
    <row r="1415" spans="7:12">
      <c r="G1415" s="391"/>
      <c r="H1415" s="391"/>
      <c r="K1415" s="79"/>
      <c r="L1415" s="79"/>
    </row>
    <row r="1416" spans="7:12">
      <c r="G1416" s="391"/>
      <c r="H1416" s="391"/>
      <c r="K1416" s="79"/>
      <c r="L1416" s="79"/>
    </row>
    <row r="1417" spans="7:12">
      <c r="G1417" s="391"/>
      <c r="H1417" s="391"/>
      <c r="K1417" s="79"/>
      <c r="L1417" s="79"/>
    </row>
    <row r="1418" spans="7:12">
      <c r="G1418" s="391"/>
      <c r="H1418" s="391"/>
      <c r="K1418" s="79"/>
      <c r="L1418" s="79"/>
    </row>
    <row r="1419" spans="7:12">
      <c r="G1419" s="391"/>
      <c r="H1419" s="391"/>
      <c r="K1419" s="79"/>
      <c r="L1419" s="79"/>
    </row>
    <row r="1420" spans="7:12">
      <c r="G1420" s="391"/>
      <c r="H1420" s="391"/>
      <c r="K1420" s="79"/>
      <c r="L1420" s="79"/>
    </row>
    <row r="1421" spans="7:12">
      <c r="G1421" s="391"/>
      <c r="H1421" s="391"/>
      <c r="K1421" s="79"/>
      <c r="L1421" s="79"/>
    </row>
    <row r="1422" spans="7:12">
      <c r="G1422" s="391"/>
      <c r="H1422" s="391"/>
      <c r="K1422" s="79"/>
      <c r="L1422" s="79"/>
    </row>
    <row r="1423" spans="7:12">
      <c r="G1423" s="391"/>
      <c r="H1423" s="391"/>
      <c r="K1423" s="79"/>
      <c r="L1423" s="79"/>
    </row>
    <row r="1424" spans="7:12">
      <c r="G1424" s="391"/>
      <c r="H1424" s="391"/>
      <c r="K1424" s="79"/>
      <c r="L1424" s="79"/>
    </row>
    <row r="1425" spans="7:12">
      <c r="G1425" s="391"/>
      <c r="H1425" s="391"/>
      <c r="K1425" s="79"/>
      <c r="L1425" s="79"/>
    </row>
    <row r="1426" spans="7:12">
      <c r="G1426" s="391"/>
      <c r="H1426" s="391"/>
      <c r="K1426" s="79"/>
      <c r="L1426" s="79"/>
    </row>
    <row r="1427" spans="7:12">
      <c r="G1427" s="391"/>
      <c r="H1427" s="391"/>
      <c r="K1427" s="79"/>
      <c r="L1427" s="79"/>
    </row>
    <row r="1428" spans="7:12">
      <c r="G1428" s="391"/>
      <c r="H1428" s="391"/>
      <c r="K1428" s="79"/>
      <c r="L1428" s="79"/>
    </row>
    <row r="1429" spans="7:12">
      <c r="G1429" s="391"/>
      <c r="H1429" s="391"/>
      <c r="K1429" s="79"/>
      <c r="L1429" s="79"/>
    </row>
    <row r="1430" spans="7:12">
      <c r="G1430" s="391"/>
      <c r="H1430" s="391"/>
      <c r="K1430" s="79"/>
      <c r="L1430" s="79"/>
    </row>
    <row r="1431" spans="7:12">
      <c r="G1431" s="391"/>
      <c r="H1431" s="391"/>
      <c r="K1431" s="79"/>
      <c r="L1431" s="79"/>
    </row>
    <row r="1432" spans="7:12">
      <c r="G1432" s="391"/>
      <c r="H1432" s="391"/>
      <c r="K1432" s="79"/>
      <c r="L1432" s="79"/>
    </row>
    <row r="1433" spans="7:12">
      <c r="G1433" s="391"/>
      <c r="H1433" s="391"/>
      <c r="K1433" s="79"/>
      <c r="L1433" s="79"/>
    </row>
    <row r="1434" spans="7:12">
      <c r="G1434" s="391"/>
      <c r="H1434" s="391"/>
      <c r="K1434" s="79"/>
      <c r="L1434" s="79"/>
    </row>
    <row r="1435" spans="7:12">
      <c r="G1435" s="391"/>
      <c r="H1435" s="391"/>
      <c r="K1435" s="79"/>
      <c r="L1435" s="79"/>
    </row>
    <row r="1436" spans="7:12">
      <c r="G1436" s="391"/>
      <c r="H1436" s="391"/>
      <c r="K1436" s="79"/>
      <c r="L1436" s="79"/>
    </row>
    <row r="1437" spans="7:12">
      <c r="G1437" s="391"/>
      <c r="H1437" s="391"/>
      <c r="K1437" s="79"/>
      <c r="L1437" s="79"/>
    </row>
    <row r="1438" spans="7:12">
      <c r="G1438" s="391"/>
      <c r="H1438" s="391"/>
      <c r="K1438" s="79"/>
      <c r="L1438" s="79"/>
    </row>
    <row r="1439" spans="7:12">
      <c r="G1439" s="391"/>
      <c r="H1439" s="391"/>
      <c r="K1439" s="79"/>
      <c r="L1439" s="79"/>
    </row>
    <row r="1440" spans="7:12">
      <c r="G1440" s="391"/>
      <c r="H1440" s="391"/>
      <c r="K1440" s="79"/>
      <c r="L1440" s="79"/>
    </row>
    <row r="1441" spans="7:12">
      <c r="G1441" s="391"/>
      <c r="H1441" s="391"/>
      <c r="K1441" s="79"/>
      <c r="L1441" s="79"/>
    </row>
    <row r="1442" spans="7:12">
      <c r="G1442" s="391"/>
      <c r="H1442" s="391"/>
      <c r="K1442" s="79"/>
      <c r="L1442" s="79"/>
    </row>
    <row r="1443" spans="7:12">
      <c r="G1443" s="391"/>
      <c r="H1443" s="391"/>
      <c r="K1443" s="79"/>
      <c r="L1443" s="79"/>
    </row>
    <row r="1444" spans="7:12">
      <c r="G1444" s="391"/>
      <c r="H1444" s="391"/>
      <c r="K1444" s="79"/>
      <c r="L1444" s="79"/>
    </row>
    <row r="1445" spans="7:12">
      <c r="G1445" s="391"/>
      <c r="H1445" s="391"/>
      <c r="K1445" s="79"/>
      <c r="L1445" s="79"/>
    </row>
    <row r="1446" spans="7:12">
      <c r="G1446" s="391"/>
      <c r="H1446" s="391"/>
      <c r="K1446" s="79"/>
      <c r="L1446" s="79"/>
    </row>
    <row r="1447" spans="7:12">
      <c r="G1447" s="391"/>
      <c r="H1447" s="391"/>
      <c r="K1447" s="79"/>
      <c r="L1447" s="79"/>
    </row>
    <row r="1448" spans="7:12">
      <c r="G1448" s="391"/>
      <c r="H1448" s="391"/>
      <c r="K1448" s="79"/>
      <c r="L1448" s="79"/>
    </row>
    <row r="1449" spans="7:12">
      <c r="G1449" s="391"/>
      <c r="H1449" s="391"/>
      <c r="K1449" s="79"/>
      <c r="L1449" s="79"/>
    </row>
    <row r="1450" spans="7:12">
      <c r="G1450" s="391"/>
      <c r="H1450" s="391"/>
      <c r="K1450" s="79"/>
      <c r="L1450" s="79"/>
    </row>
    <row r="1451" spans="7:12">
      <c r="G1451" s="391"/>
      <c r="H1451" s="391"/>
      <c r="K1451" s="79"/>
      <c r="L1451" s="79"/>
    </row>
    <row r="1452" spans="7:12">
      <c r="G1452" s="391"/>
      <c r="H1452" s="391"/>
      <c r="K1452" s="79"/>
      <c r="L1452" s="79"/>
    </row>
    <row r="1453" spans="7:12">
      <c r="G1453" s="391"/>
      <c r="H1453" s="391"/>
      <c r="K1453" s="79"/>
      <c r="L1453" s="79"/>
    </row>
    <row r="1454" spans="7:12">
      <c r="G1454" s="391"/>
      <c r="H1454" s="391"/>
      <c r="K1454" s="79"/>
      <c r="L1454" s="79"/>
    </row>
    <row r="1455" spans="7:12">
      <c r="G1455" s="391"/>
      <c r="H1455" s="391"/>
      <c r="K1455" s="79"/>
      <c r="L1455" s="79"/>
    </row>
    <row r="1456" spans="7:12">
      <c r="G1456" s="391"/>
      <c r="H1456" s="391"/>
      <c r="K1456" s="79"/>
      <c r="L1456" s="79"/>
    </row>
    <row r="1457" spans="7:12">
      <c r="G1457" s="391"/>
      <c r="H1457" s="391"/>
      <c r="K1457" s="79"/>
      <c r="L1457" s="79"/>
    </row>
    <row r="1458" spans="7:12">
      <c r="G1458" s="391"/>
      <c r="H1458" s="391"/>
      <c r="K1458" s="79"/>
      <c r="L1458" s="79"/>
    </row>
    <row r="1459" spans="7:12">
      <c r="G1459" s="391"/>
      <c r="H1459" s="391"/>
      <c r="K1459" s="79"/>
      <c r="L1459" s="79"/>
    </row>
    <row r="1460" spans="7:12">
      <c r="G1460" s="391"/>
      <c r="H1460" s="391"/>
      <c r="K1460" s="79"/>
      <c r="L1460" s="79"/>
    </row>
    <row r="1461" spans="7:12">
      <c r="G1461" s="391"/>
      <c r="H1461" s="391"/>
      <c r="K1461" s="79"/>
      <c r="L1461" s="79"/>
    </row>
    <row r="1462" spans="7:12">
      <c r="G1462" s="391"/>
      <c r="H1462" s="391"/>
      <c r="K1462" s="79"/>
      <c r="L1462" s="79"/>
    </row>
    <row r="1463" spans="7:12">
      <c r="G1463" s="391"/>
      <c r="H1463" s="391"/>
      <c r="K1463" s="79"/>
      <c r="L1463" s="79"/>
    </row>
    <row r="1464" spans="7:12">
      <c r="G1464" s="391"/>
      <c r="H1464" s="391"/>
      <c r="K1464" s="79"/>
      <c r="L1464" s="79"/>
    </row>
    <row r="1465" spans="7:12">
      <c r="G1465" s="391"/>
      <c r="H1465" s="391"/>
      <c r="K1465" s="79"/>
      <c r="L1465" s="79"/>
    </row>
    <row r="1466" spans="7:12">
      <c r="G1466" s="391"/>
      <c r="H1466" s="391"/>
      <c r="K1466" s="79"/>
      <c r="L1466" s="79"/>
    </row>
    <row r="1467" spans="7:12">
      <c r="G1467" s="391"/>
      <c r="H1467" s="391"/>
      <c r="K1467" s="79"/>
      <c r="L1467" s="79"/>
    </row>
    <row r="1468" spans="7:12">
      <c r="G1468" s="391"/>
      <c r="H1468" s="391"/>
      <c r="K1468" s="79"/>
      <c r="L1468" s="79"/>
    </row>
    <row r="1469" spans="7:12">
      <c r="G1469" s="391"/>
      <c r="H1469" s="391"/>
      <c r="K1469" s="79"/>
      <c r="L1469" s="79"/>
    </row>
    <row r="1470" spans="7:12">
      <c r="G1470" s="391"/>
      <c r="H1470" s="391"/>
      <c r="K1470" s="79"/>
      <c r="L1470" s="79"/>
    </row>
    <row r="1471" spans="7:12">
      <c r="G1471" s="391"/>
      <c r="H1471" s="391"/>
      <c r="K1471" s="79"/>
      <c r="L1471" s="79"/>
    </row>
    <row r="1472" spans="7:12">
      <c r="G1472" s="391"/>
      <c r="H1472" s="391"/>
      <c r="K1472" s="79"/>
      <c r="L1472" s="79"/>
    </row>
    <row r="1473" spans="7:12">
      <c r="G1473" s="391"/>
      <c r="H1473" s="391"/>
      <c r="K1473" s="79"/>
      <c r="L1473" s="79"/>
    </row>
    <row r="1474" spans="7:12">
      <c r="G1474" s="391"/>
      <c r="H1474" s="391"/>
      <c r="K1474" s="79"/>
      <c r="L1474" s="79"/>
    </row>
    <row r="1475" spans="7:12">
      <c r="G1475" s="391"/>
      <c r="H1475" s="391"/>
      <c r="K1475" s="79"/>
      <c r="L1475" s="79"/>
    </row>
    <row r="1476" spans="7:12">
      <c r="G1476" s="391"/>
      <c r="H1476" s="391"/>
      <c r="K1476" s="79"/>
      <c r="L1476" s="79"/>
    </row>
    <row r="1477" spans="7:12">
      <c r="G1477" s="391"/>
      <c r="H1477" s="391"/>
      <c r="K1477" s="79"/>
      <c r="L1477" s="79"/>
    </row>
    <row r="1478" spans="7:12">
      <c r="G1478" s="391"/>
      <c r="H1478" s="391"/>
      <c r="K1478" s="79"/>
      <c r="L1478" s="79"/>
    </row>
    <row r="1479" spans="7:12">
      <c r="G1479" s="391"/>
      <c r="H1479" s="391"/>
      <c r="K1479" s="79"/>
      <c r="L1479" s="79"/>
    </row>
    <row r="1480" spans="7:12">
      <c r="G1480" s="391"/>
      <c r="H1480" s="391"/>
      <c r="K1480" s="79"/>
      <c r="L1480" s="79"/>
    </row>
    <row r="1481" spans="7:12">
      <c r="G1481" s="391"/>
      <c r="H1481" s="391"/>
      <c r="K1481" s="79"/>
      <c r="L1481" s="79"/>
    </row>
    <row r="1482" spans="7:12">
      <c r="G1482" s="391"/>
      <c r="H1482" s="391"/>
      <c r="K1482" s="79"/>
      <c r="L1482" s="79"/>
    </row>
    <row r="1483" spans="7:12">
      <c r="G1483" s="391"/>
      <c r="H1483" s="391"/>
      <c r="K1483" s="79"/>
      <c r="L1483" s="79"/>
    </row>
    <row r="1484" spans="7:12">
      <c r="G1484" s="391"/>
      <c r="H1484" s="391"/>
      <c r="K1484" s="79"/>
      <c r="L1484" s="79"/>
    </row>
    <row r="1485" spans="7:12">
      <c r="G1485" s="391"/>
      <c r="H1485" s="391"/>
      <c r="K1485" s="79"/>
      <c r="L1485" s="79"/>
    </row>
    <row r="1486" spans="7:12">
      <c r="G1486" s="391"/>
      <c r="H1486" s="391"/>
      <c r="K1486" s="79"/>
      <c r="L1486" s="79"/>
    </row>
    <row r="1487" spans="7:12">
      <c r="G1487" s="391"/>
      <c r="H1487" s="391"/>
      <c r="K1487" s="79"/>
      <c r="L1487" s="79"/>
    </row>
    <row r="1488" spans="7:12">
      <c r="G1488" s="391"/>
      <c r="H1488" s="391"/>
      <c r="K1488" s="79"/>
      <c r="L1488" s="79"/>
    </row>
    <row r="1489" spans="7:12">
      <c r="G1489" s="391"/>
      <c r="H1489" s="391"/>
      <c r="K1489" s="79"/>
      <c r="L1489" s="79"/>
    </row>
    <row r="1490" spans="7:12">
      <c r="G1490" s="391"/>
      <c r="H1490" s="391"/>
      <c r="K1490" s="79"/>
      <c r="L1490" s="79"/>
    </row>
    <row r="1491" spans="7:12">
      <c r="G1491" s="391"/>
      <c r="H1491" s="391"/>
      <c r="K1491" s="79"/>
      <c r="L1491" s="79"/>
    </row>
    <row r="1492" spans="7:12">
      <c r="G1492" s="391"/>
      <c r="H1492" s="391"/>
      <c r="K1492" s="79"/>
      <c r="L1492" s="79"/>
    </row>
    <row r="1493" spans="7:12">
      <c r="G1493" s="391"/>
      <c r="H1493" s="391"/>
      <c r="K1493" s="79"/>
      <c r="L1493" s="79"/>
    </row>
    <row r="1494" spans="7:12">
      <c r="G1494" s="391"/>
      <c r="H1494" s="391"/>
      <c r="K1494" s="79"/>
      <c r="L1494" s="79"/>
    </row>
    <row r="1495" spans="7:12">
      <c r="G1495" s="391"/>
      <c r="H1495" s="391"/>
      <c r="K1495" s="79"/>
      <c r="L1495" s="79"/>
    </row>
    <row r="1496" spans="7:12">
      <c r="G1496" s="391"/>
      <c r="H1496" s="391"/>
      <c r="K1496" s="79"/>
      <c r="L1496" s="79"/>
    </row>
    <row r="1497" spans="7:12">
      <c r="G1497" s="391"/>
      <c r="H1497" s="391"/>
      <c r="K1497" s="79"/>
      <c r="L1497" s="79"/>
    </row>
    <row r="1498" spans="7:12">
      <c r="G1498" s="391"/>
      <c r="H1498" s="391"/>
      <c r="K1498" s="79"/>
      <c r="L1498" s="79"/>
    </row>
    <row r="1499" spans="7:12">
      <c r="G1499" s="391"/>
      <c r="H1499" s="391"/>
      <c r="K1499" s="79"/>
      <c r="L1499" s="79"/>
    </row>
    <row r="1500" spans="7:12">
      <c r="G1500" s="391"/>
      <c r="H1500" s="391"/>
      <c r="K1500" s="79"/>
      <c r="L1500" s="79"/>
    </row>
    <row r="1501" spans="7:12">
      <c r="G1501" s="391"/>
      <c r="H1501" s="391"/>
      <c r="K1501" s="79"/>
      <c r="L1501" s="79"/>
    </row>
    <row r="1502" spans="7:12">
      <c r="G1502" s="391"/>
      <c r="H1502" s="391"/>
      <c r="K1502" s="79"/>
      <c r="L1502" s="79"/>
    </row>
    <row r="1503" spans="7:12">
      <c r="G1503" s="391"/>
      <c r="H1503" s="391"/>
      <c r="K1503" s="79"/>
      <c r="L1503" s="79"/>
    </row>
    <row r="1504" spans="7:12">
      <c r="G1504" s="391"/>
      <c r="H1504" s="391"/>
      <c r="K1504" s="79"/>
      <c r="L1504" s="79"/>
    </row>
    <row r="1505" spans="7:12">
      <c r="G1505" s="391"/>
      <c r="H1505" s="391"/>
      <c r="K1505" s="79"/>
      <c r="L1505" s="79"/>
    </row>
    <row r="1506" spans="7:12">
      <c r="G1506" s="391"/>
      <c r="H1506" s="391"/>
      <c r="K1506" s="79"/>
      <c r="L1506" s="79"/>
    </row>
    <row r="1507" spans="7:12">
      <c r="G1507" s="391"/>
      <c r="H1507" s="391"/>
      <c r="K1507" s="79"/>
      <c r="L1507" s="79"/>
    </row>
    <row r="1508" spans="7:12">
      <c r="G1508" s="391"/>
      <c r="H1508" s="391"/>
      <c r="K1508" s="79"/>
      <c r="L1508" s="79"/>
    </row>
    <row r="1509" spans="7:12">
      <c r="G1509" s="391"/>
      <c r="H1509" s="391"/>
      <c r="K1509" s="79"/>
      <c r="L1509" s="79"/>
    </row>
    <row r="1510" spans="7:12">
      <c r="G1510" s="391"/>
      <c r="H1510" s="391"/>
      <c r="K1510" s="79"/>
      <c r="L1510" s="79"/>
    </row>
    <row r="1511" spans="7:12">
      <c r="G1511" s="391"/>
      <c r="H1511" s="391"/>
      <c r="K1511" s="79"/>
      <c r="L1511" s="79"/>
    </row>
    <row r="1512" spans="7:12">
      <c r="G1512" s="391"/>
      <c r="H1512" s="391"/>
      <c r="K1512" s="79"/>
      <c r="L1512" s="79"/>
    </row>
    <row r="1513" spans="7:12">
      <c r="G1513" s="391"/>
      <c r="H1513" s="391"/>
      <c r="K1513" s="79"/>
      <c r="L1513" s="79"/>
    </row>
    <row r="1514" spans="7:12">
      <c r="G1514" s="391"/>
      <c r="H1514" s="391"/>
      <c r="K1514" s="79"/>
      <c r="L1514" s="79"/>
    </row>
    <row r="1515" spans="7:12">
      <c r="G1515" s="391"/>
      <c r="H1515" s="391"/>
      <c r="K1515" s="79"/>
      <c r="L1515" s="79"/>
    </row>
    <row r="1516" spans="7:12">
      <c r="G1516" s="391"/>
      <c r="H1516" s="391"/>
      <c r="K1516" s="79"/>
      <c r="L1516" s="79"/>
    </row>
    <row r="1517" spans="7:12">
      <c r="G1517" s="391"/>
      <c r="H1517" s="391"/>
      <c r="K1517" s="79"/>
      <c r="L1517" s="79"/>
    </row>
    <row r="1518" spans="7:12">
      <c r="G1518" s="391"/>
      <c r="H1518" s="391"/>
      <c r="K1518" s="79"/>
      <c r="L1518" s="79"/>
    </row>
    <row r="1519" spans="7:12">
      <c r="G1519" s="391"/>
      <c r="H1519" s="391"/>
      <c r="K1519" s="79"/>
      <c r="L1519" s="79"/>
    </row>
    <row r="1520" spans="7:12">
      <c r="G1520" s="391"/>
      <c r="H1520" s="391"/>
      <c r="K1520" s="79"/>
      <c r="L1520" s="79"/>
    </row>
    <row r="1521" spans="7:12">
      <c r="G1521" s="391"/>
      <c r="H1521" s="391"/>
      <c r="K1521" s="79"/>
      <c r="L1521" s="79"/>
    </row>
    <row r="1522" spans="7:12">
      <c r="G1522" s="391"/>
      <c r="H1522" s="391"/>
      <c r="K1522" s="79"/>
      <c r="L1522" s="79"/>
    </row>
    <row r="1523" spans="7:12">
      <c r="G1523" s="391"/>
      <c r="H1523" s="391"/>
      <c r="K1523" s="79"/>
      <c r="L1523" s="79"/>
    </row>
    <row r="1524" spans="7:12">
      <c r="G1524" s="391"/>
      <c r="H1524" s="391"/>
      <c r="K1524" s="79"/>
      <c r="L1524" s="79"/>
    </row>
    <row r="1525" spans="7:12">
      <c r="G1525" s="391"/>
      <c r="H1525" s="391"/>
      <c r="K1525" s="79"/>
      <c r="L1525" s="79"/>
    </row>
    <row r="1526" spans="7:12">
      <c r="G1526" s="391"/>
      <c r="H1526" s="391"/>
      <c r="K1526" s="79"/>
      <c r="L1526" s="79"/>
    </row>
    <row r="1527" spans="7:12">
      <c r="G1527" s="391"/>
      <c r="H1527" s="391"/>
      <c r="K1527" s="79"/>
      <c r="L1527" s="79"/>
    </row>
    <row r="1528" spans="7:12">
      <c r="G1528" s="391"/>
      <c r="H1528" s="391"/>
      <c r="K1528" s="79"/>
      <c r="L1528" s="79"/>
    </row>
    <row r="1529" spans="7:12">
      <c r="G1529" s="391"/>
      <c r="H1529" s="391"/>
      <c r="K1529" s="79"/>
      <c r="L1529" s="79"/>
    </row>
    <row r="1530" spans="7:12">
      <c r="G1530" s="391"/>
      <c r="H1530" s="391"/>
      <c r="K1530" s="79"/>
      <c r="L1530" s="79"/>
    </row>
    <row r="1531" spans="7:12">
      <c r="G1531" s="391"/>
      <c r="H1531" s="391"/>
      <c r="K1531" s="79"/>
      <c r="L1531" s="79"/>
    </row>
    <row r="1532" spans="7:12">
      <c r="G1532" s="391"/>
      <c r="H1532" s="391"/>
      <c r="K1532" s="79"/>
      <c r="L1532" s="79"/>
    </row>
    <row r="1533" spans="7:12">
      <c r="G1533" s="391"/>
      <c r="H1533" s="391"/>
      <c r="K1533" s="79"/>
      <c r="L1533" s="79"/>
    </row>
    <row r="1534" spans="7:12">
      <c r="G1534" s="391"/>
      <c r="H1534" s="391"/>
      <c r="K1534" s="79"/>
      <c r="L1534" s="79"/>
    </row>
    <row r="1535" spans="7:12">
      <c r="G1535" s="391"/>
      <c r="H1535" s="391"/>
      <c r="K1535" s="79"/>
      <c r="L1535" s="79"/>
    </row>
    <row r="1536" spans="7:12">
      <c r="G1536" s="391"/>
      <c r="H1536" s="391"/>
      <c r="K1536" s="79"/>
      <c r="L1536" s="79"/>
    </row>
    <row r="1537" spans="7:12">
      <c r="G1537" s="391"/>
      <c r="H1537" s="391"/>
      <c r="K1537" s="79"/>
      <c r="L1537" s="79"/>
    </row>
    <row r="1538" spans="7:12">
      <c r="G1538" s="391"/>
      <c r="H1538" s="391"/>
      <c r="K1538" s="79"/>
      <c r="L1538" s="79"/>
    </row>
    <row r="1539" spans="7:12">
      <c r="G1539" s="391"/>
      <c r="H1539" s="391"/>
      <c r="K1539" s="79"/>
      <c r="L1539" s="79"/>
    </row>
    <row r="1540" spans="7:12">
      <c r="G1540" s="391"/>
      <c r="H1540" s="391"/>
      <c r="K1540" s="79"/>
      <c r="L1540" s="79"/>
    </row>
    <row r="1541" spans="7:12">
      <c r="G1541" s="391"/>
      <c r="H1541" s="391"/>
      <c r="K1541" s="79"/>
      <c r="L1541" s="79"/>
    </row>
    <row r="1542" spans="7:12">
      <c r="G1542" s="391"/>
      <c r="H1542" s="391"/>
      <c r="K1542" s="79"/>
      <c r="L1542" s="79"/>
    </row>
    <row r="1543" spans="7:12">
      <c r="G1543" s="391"/>
      <c r="H1543" s="391"/>
      <c r="K1543" s="79"/>
      <c r="L1543" s="79"/>
    </row>
    <row r="1544" spans="7:12">
      <c r="G1544" s="391"/>
      <c r="H1544" s="391"/>
      <c r="K1544" s="79"/>
      <c r="L1544" s="79"/>
    </row>
    <row r="1545" spans="7:12">
      <c r="G1545" s="391"/>
      <c r="H1545" s="391"/>
      <c r="K1545" s="79"/>
      <c r="L1545" s="79"/>
    </row>
    <row r="1546" spans="7:12">
      <c r="G1546" s="391"/>
      <c r="H1546" s="391"/>
      <c r="K1546" s="79"/>
      <c r="L1546" s="79"/>
    </row>
    <row r="1547" spans="7:12">
      <c r="G1547" s="391"/>
      <c r="H1547" s="391"/>
      <c r="K1547" s="79"/>
      <c r="L1547" s="79"/>
    </row>
    <row r="1548" spans="7:12">
      <c r="G1548" s="391"/>
      <c r="H1548" s="391"/>
      <c r="K1548" s="79"/>
      <c r="L1548" s="79"/>
    </row>
    <row r="1549" spans="7:12">
      <c r="G1549" s="391"/>
      <c r="H1549" s="391"/>
      <c r="K1549" s="79"/>
      <c r="L1549" s="79"/>
    </row>
    <row r="1550" spans="7:12">
      <c r="G1550" s="391"/>
      <c r="H1550" s="391"/>
      <c r="K1550" s="79"/>
      <c r="L1550" s="79"/>
    </row>
    <row r="1551" spans="7:12">
      <c r="G1551" s="391"/>
      <c r="H1551" s="391"/>
      <c r="K1551" s="79"/>
      <c r="L1551" s="79"/>
    </row>
    <row r="1552" spans="7:12">
      <c r="G1552" s="391"/>
      <c r="H1552" s="391"/>
      <c r="K1552" s="79"/>
      <c r="L1552" s="79"/>
    </row>
    <row r="1553" spans="7:12">
      <c r="G1553" s="391"/>
      <c r="H1553" s="391"/>
      <c r="K1553" s="79"/>
      <c r="L1553" s="79"/>
    </row>
    <row r="1554" spans="7:12">
      <c r="G1554" s="391"/>
      <c r="H1554" s="391"/>
      <c r="K1554" s="79"/>
      <c r="L1554" s="79"/>
    </row>
    <row r="1555" spans="7:12">
      <c r="G1555" s="391"/>
      <c r="H1555" s="391"/>
      <c r="K1555" s="79"/>
      <c r="L1555" s="79"/>
    </row>
    <row r="1556" spans="7:12">
      <c r="G1556" s="391"/>
      <c r="H1556" s="391"/>
      <c r="K1556" s="79"/>
      <c r="L1556" s="79"/>
    </row>
    <row r="1557" spans="7:12">
      <c r="G1557" s="391"/>
      <c r="H1557" s="391"/>
      <c r="K1557" s="79"/>
      <c r="L1557" s="79"/>
    </row>
    <row r="1558" spans="7:12">
      <c r="G1558" s="391"/>
      <c r="H1558" s="391"/>
      <c r="K1558" s="79"/>
      <c r="L1558" s="79"/>
    </row>
    <row r="1559" spans="7:12">
      <c r="G1559" s="391"/>
      <c r="H1559" s="391"/>
      <c r="K1559" s="79"/>
      <c r="L1559" s="79"/>
    </row>
    <row r="1560" spans="7:12">
      <c r="G1560" s="391"/>
      <c r="H1560" s="391"/>
      <c r="K1560" s="79"/>
      <c r="L1560" s="79"/>
    </row>
    <row r="1561" spans="7:12">
      <c r="G1561" s="391"/>
      <c r="H1561" s="391"/>
      <c r="K1561" s="79"/>
      <c r="L1561" s="79"/>
    </row>
    <row r="1562" spans="7:12">
      <c r="G1562" s="391"/>
      <c r="H1562" s="391"/>
      <c r="K1562" s="79"/>
      <c r="L1562" s="79"/>
    </row>
    <row r="1563" spans="7:12">
      <c r="G1563" s="391"/>
      <c r="H1563" s="391"/>
      <c r="K1563" s="79"/>
      <c r="L1563" s="79"/>
    </row>
    <row r="1564" spans="7:12">
      <c r="G1564" s="391"/>
      <c r="H1564" s="391"/>
      <c r="K1564" s="79"/>
      <c r="L1564" s="79"/>
    </row>
    <row r="1565" spans="7:12">
      <c r="G1565" s="391"/>
      <c r="H1565" s="391"/>
      <c r="K1565" s="79"/>
      <c r="L1565" s="79"/>
    </row>
    <row r="1566" spans="7:12">
      <c r="G1566" s="391"/>
      <c r="H1566" s="391"/>
      <c r="K1566" s="79"/>
      <c r="L1566" s="79"/>
    </row>
    <row r="1567" spans="7:12">
      <c r="G1567" s="391"/>
      <c r="H1567" s="391"/>
      <c r="K1567" s="79"/>
      <c r="L1567" s="79"/>
    </row>
    <row r="1568" spans="7:12">
      <c r="G1568" s="391"/>
      <c r="H1568" s="391"/>
      <c r="K1568" s="79"/>
      <c r="L1568" s="79"/>
    </row>
    <row r="1569" spans="7:12">
      <c r="G1569" s="391"/>
      <c r="H1569" s="391"/>
      <c r="K1569" s="79"/>
      <c r="L1569" s="79"/>
    </row>
    <row r="1570" spans="7:12">
      <c r="G1570" s="391"/>
      <c r="H1570" s="391"/>
      <c r="K1570" s="79"/>
      <c r="L1570" s="79"/>
    </row>
    <row r="1571" spans="7:12">
      <c r="G1571" s="391"/>
      <c r="H1571" s="391"/>
      <c r="K1571" s="79"/>
      <c r="L1571" s="79"/>
    </row>
    <row r="1572" spans="7:12">
      <c r="G1572" s="391"/>
      <c r="H1572" s="391"/>
      <c r="K1572" s="79"/>
      <c r="L1572" s="79"/>
    </row>
    <row r="1573" spans="7:12">
      <c r="G1573" s="391"/>
      <c r="H1573" s="391"/>
      <c r="K1573" s="79"/>
      <c r="L1573" s="79"/>
    </row>
    <row r="1574" spans="7:12">
      <c r="G1574" s="391"/>
      <c r="H1574" s="391"/>
    </row>
    <row r="1575" spans="7:12">
      <c r="G1575" s="391"/>
      <c r="H1575" s="391"/>
    </row>
    <row r="1576" spans="7:12">
      <c r="G1576" s="391"/>
      <c r="H1576" s="391"/>
    </row>
    <row r="1577" spans="7:12">
      <c r="G1577" s="391"/>
      <c r="H1577" s="391"/>
    </row>
    <row r="1578" spans="7:12">
      <c r="G1578" s="391"/>
      <c r="H1578" s="391"/>
    </row>
    <row r="1579" spans="7:12">
      <c r="G1579" s="391"/>
      <c r="H1579" s="391"/>
    </row>
    <row r="1580" spans="7:12">
      <c r="G1580" s="391"/>
      <c r="H1580" s="391"/>
    </row>
    <row r="1581" spans="7:12">
      <c r="G1581" s="391"/>
      <c r="H1581" s="391"/>
    </row>
    <row r="1582" spans="7:12">
      <c r="G1582" s="391"/>
      <c r="H1582" s="391"/>
    </row>
    <row r="1583" spans="7:12">
      <c r="G1583" s="391"/>
      <c r="H1583" s="391"/>
    </row>
    <row r="1584" spans="7:12">
      <c r="G1584" s="391"/>
      <c r="H1584" s="391"/>
    </row>
    <row r="1585" spans="7:8">
      <c r="G1585" s="391"/>
      <c r="H1585" s="391"/>
    </row>
    <row r="1586" spans="7:8">
      <c r="G1586" s="391"/>
      <c r="H1586" s="391"/>
    </row>
    <row r="1587" spans="7:8">
      <c r="G1587" s="391"/>
      <c r="H1587" s="391"/>
    </row>
    <row r="1588" spans="7:8">
      <c r="G1588" s="391"/>
      <c r="H1588" s="391"/>
    </row>
    <row r="1589" spans="7:8">
      <c r="G1589" s="391"/>
      <c r="H1589" s="391"/>
    </row>
    <row r="1590" spans="7:8">
      <c r="G1590" s="391"/>
      <c r="H1590" s="391"/>
    </row>
    <row r="1591" spans="7:8">
      <c r="G1591" s="391"/>
      <c r="H1591" s="391"/>
    </row>
    <row r="1592" spans="7:8">
      <c r="G1592" s="391"/>
      <c r="H1592" s="391"/>
    </row>
    <row r="1593" spans="7:8">
      <c r="G1593" s="391"/>
      <c r="H1593" s="391"/>
    </row>
    <row r="1594" spans="7:8">
      <c r="G1594" s="391"/>
      <c r="H1594" s="391"/>
    </row>
    <row r="1595" spans="7:8">
      <c r="G1595" s="391"/>
      <c r="H1595" s="391"/>
    </row>
    <row r="1596" spans="7:8">
      <c r="G1596" s="391"/>
      <c r="H1596" s="391"/>
    </row>
    <row r="1597" spans="7:8">
      <c r="G1597" s="391"/>
      <c r="H1597" s="391"/>
    </row>
    <row r="1598" spans="7:8">
      <c r="G1598" s="391"/>
      <c r="H1598" s="391"/>
    </row>
    <row r="1599" spans="7:8">
      <c r="G1599" s="391"/>
      <c r="H1599" s="391"/>
    </row>
    <row r="1600" spans="7:8">
      <c r="G1600" s="391"/>
      <c r="H1600" s="391"/>
    </row>
    <row r="1601" spans="7:8">
      <c r="G1601" s="391"/>
      <c r="H1601" s="391"/>
    </row>
    <row r="1602" spans="7:8">
      <c r="G1602" s="391"/>
      <c r="H1602" s="391"/>
    </row>
    <row r="1603" spans="7:8">
      <c r="G1603" s="391"/>
      <c r="H1603" s="391"/>
    </row>
    <row r="1604" spans="7:8">
      <c r="G1604" s="391"/>
      <c r="H1604" s="391"/>
    </row>
    <row r="1605" spans="7:8">
      <c r="G1605" s="391"/>
      <c r="H1605" s="391"/>
    </row>
    <row r="1606" spans="7:8">
      <c r="G1606" s="391"/>
      <c r="H1606" s="391"/>
    </row>
    <row r="1607" spans="7:8">
      <c r="G1607" s="391"/>
      <c r="H1607" s="391"/>
    </row>
    <row r="1608" spans="7:8">
      <c r="G1608" s="391"/>
      <c r="H1608" s="391"/>
    </row>
    <row r="1609" spans="7:8">
      <c r="G1609" s="391"/>
      <c r="H1609" s="391"/>
    </row>
    <row r="1610" spans="7:8">
      <c r="G1610" s="391"/>
      <c r="H1610" s="391"/>
    </row>
    <row r="1611" spans="7:8">
      <c r="G1611" s="391"/>
      <c r="H1611" s="391"/>
    </row>
    <row r="1612" spans="7:8">
      <c r="G1612" s="391"/>
      <c r="H1612" s="391"/>
    </row>
    <row r="1613" spans="7:8">
      <c r="G1613" s="391"/>
      <c r="H1613" s="391"/>
    </row>
    <row r="1614" spans="7:8">
      <c r="G1614" s="391"/>
      <c r="H1614" s="391"/>
    </row>
    <row r="1615" spans="7:8">
      <c r="G1615" s="391"/>
      <c r="H1615" s="391"/>
    </row>
    <row r="1616" spans="7:8">
      <c r="G1616" s="391"/>
      <c r="H1616" s="391"/>
    </row>
    <row r="1617" spans="7:8">
      <c r="G1617" s="391"/>
      <c r="H1617" s="391"/>
    </row>
    <row r="1618" spans="7:8">
      <c r="G1618" s="391"/>
      <c r="H1618" s="391"/>
    </row>
    <row r="1619" spans="7:8">
      <c r="G1619" s="391"/>
      <c r="H1619" s="391"/>
    </row>
    <row r="1620" spans="7:8">
      <c r="G1620" s="391"/>
      <c r="H1620" s="391"/>
    </row>
    <row r="1621" spans="7:8">
      <c r="G1621" s="391"/>
      <c r="H1621" s="391"/>
    </row>
    <row r="1622" spans="7:8">
      <c r="G1622" s="391"/>
      <c r="H1622" s="391"/>
    </row>
    <row r="1623" spans="7:8">
      <c r="G1623" s="391"/>
      <c r="H1623" s="391"/>
    </row>
    <row r="1624" spans="7:8">
      <c r="G1624" s="391"/>
      <c r="H1624" s="391"/>
    </row>
    <row r="1625" spans="7:8">
      <c r="G1625" s="391"/>
      <c r="H1625" s="391"/>
    </row>
    <row r="1626" spans="7:8">
      <c r="G1626" s="391"/>
      <c r="H1626" s="391"/>
    </row>
    <row r="1627" spans="7:8">
      <c r="G1627" s="391"/>
      <c r="H1627" s="391"/>
    </row>
    <row r="1628" spans="7:8">
      <c r="G1628" s="391"/>
      <c r="H1628" s="391"/>
    </row>
    <row r="1629" spans="7:8">
      <c r="G1629" s="391"/>
      <c r="H1629" s="391"/>
    </row>
    <row r="1630" spans="7:8">
      <c r="G1630" s="391"/>
      <c r="H1630" s="391"/>
    </row>
    <row r="1631" spans="7:8">
      <c r="G1631" s="391"/>
      <c r="H1631" s="391"/>
    </row>
    <row r="1632" spans="7:8">
      <c r="G1632" s="391"/>
      <c r="H1632" s="391"/>
    </row>
    <row r="1633" spans="7:8">
      <c r="G1633" s="391"/>
      <c r="H1633" s="391"/>
    </row>
    <row r="1634" spans="7:8">
      <c r="G1634" s="391"/>
      <c r="H1634" s="391"/>
    </row>
    <row r="1635" spans="7:8">
      <c r="G1635" s="391"/>
      <c r="H1635" s="391"/>
    </row>
    <row r="1636" spans="7:8">
      <c r="G1636" s="391"/>
      <c r="H1636" s="391"/>
    </row>
    <row r="1637" spans="7:8">
      <c r="G1637" s="391"/>
      <c r="H1637" s="391"/>
    </row>
    <row r="1638" spans="7:8">
      <c r="G1638" s="391"/>
      <c r="H1638" s="391"/>
    </row>
    <row r="1639" spans="7:8">
      <c r="G1639" s="391"/>
      <c r="H1639" s="391"/>
    </row>
    <row r="1640" spans="7:8">
      <c r="G1640" s="391"/>
      <c r="H1640" s="391"/>
    </row>
    <row r="1641" spans="7:8">
      <c r="G1641" s="391"/>
      <c r="H1641" s="391"/>
    </row>
    <row r="1642" spans="7:8">
      <c r="G1642" s="391"/>
      <c r="H1642" s="391"/>
    </row>
    <row r="1643" spans="7:8">
      <c r="G1643" s="391"/>
      <c r="H1643" s="391"/>
    </row>
    <row r="1644" spans="7:8">
      <c r="G1644" s="391"/>
      <c r="H1644" s="391"/>
    </row>
    <row r="1645" spans="7:8">
      <c r="G1645" s="391"/>
      <c r="H1645" s="391"/>
    </row>
    <row r="1646" spans="7:8">
      <c r="G1646" s="391"/>
      <c r="H1646" s="391"/>
    </row>
    <row r="1647" spans="7:8">
      <c r="G1647" s="391"/>
      <c r="H1647" s="391"/>
    </row>
    <row r="1648" spans="7:8">
      <c r="G1648" s="391"/>
      <c r="H1648" s="391"/>
    </row>
    <row r="1649" spans="7:8">
      <c r="G1649" s="391"/>
      <c r="H1649" s="391"/>
    </row>
    <row r="1650" spans="7:8">
      <c r="G1650" s="391"/>
      <c r="H1650" s="391"/>
    </row>
    <row r="1651" spans="7:8">
      <c r="G1651" s="391"/>
      <c r="H1651" s="391"/>
    </row>
    <row r="1652" spans="7:8">
      <c r="G1652" s="391"/>
      <c r="H1652" s="391"/>
    </row>
    <row r="1653" spans="7:8">
      <c r="G1653" s="391"/>
      <c r="H1653" s="391"/>
    </row>
    <row r="1654" spans="7:8">
      <c r="G1654" s="391"/>
      <c r="H1654" s="391"/>
    </row>
    <row r="1655" spans="7:8">
      <c r="G1655" s="391"/>
      <c r="H1655" s="391"/>
    </row>
    <row r="1656" spans="7:8">
      <c r="G1656" s="391"/>
      <c r="H1656" s="391"/>
    </row>
    <row r="1657" spans="7:8">
      <c r="G1657" s="391"/>
      <c r="H1657" s="391"/>
    </row>
    <row r="1658" spans="7:8">
      <c r="G1658" s="391"/>
      <c r="H1658" s="391"/>
    </row>
    <row r="1659" spans="7:8">
      <c r="G1659" s="391"/>
      <c r="H1659" s="391"/>
    </row>
    <row r="1660" spans="7:8">
      <c r="G1660" s="391"/>
      <c r="H1660" s="391"/>
    </row>
    <row r="1661" spans="7:8">
      <c r="G1661" s="391"/>
      <c r="H1661" s="391"/>
    </row>
    <row r="1662" spans="7:8">
      <c r="G1662" s="391"/>
      <c r="H1662" s="391"/>
    </row>
    <row r="1663" spans="7:8">
      <c r="G1663" s="391"/>
      <c r="H1663" s="391"/>
    </row>
    <row r="1664" spans="7:8">
      <c r="G1664" s="391"/>
      <c r="H1664" s="391"/>
    </row>
    <row r="1665" spans="7:8">
      <c r="G1665" s="391"/>
      <c r="H1665" s="391"/>
    </row>
    <row r="1666" spans="7:8">
      <c r="G1666" s="391"/>
      <c r="H1666" s="391"/>
    </row>
    <row r="1667" spans="7:8">
      <c r="G1667" s="391"/>
      <c r="H1667" s="391"/>
    </row>
    <row r="1668" spans="7:8">
      <c r="G1668" s="391"/>
      <c r="H1668" s="391"/>
    </row>
    <row r="1669" spans="7:8">
      <c r="G1669" s="391"/>
      <c r="H1669" s="391"/>
    </row>
    <row r="1670" spans="7:8">
      <c r="G1670" s="391"/>
      <c r="H1670" s="391"/>
    </row>
    <row r="1671" spans="7:8">
      <c r="G1671" s="391"/>
      <c r="H1671" s="391"/>
    </row>
    <row r="1672" spans="7:8">
      <c r="G1672" s="391"/>
      <c r="H1672" s="391"/>
    </row>
    <row r="1673" spans="7:8">
      <c r="G1673" s="391"/>
      <c r="H1673" s="391"/>
    </row>
    <row r="1674" spans="7:8">
      <c r="G1674" s="391"/>
      <c r="H1674" s="391"/>
    </row>
    <row r="1675" spans="7:8">
      <c r="G1675" s="391"/>
      <c r="H1675" s="391"/>
    </row>
    <row r="1676" spans="7:8">
      <c r="G1676" s="391"/>
      <c r="H1676" s="391"/>
    </row>
    <row r="1677" spans="7:8">
      <c r="G1677" s="391"/>
      <c r="H1677" s="391"/>
    </row>
    <row r="1678" spans="7:8">
      <c r="G1678" s="391"/>
      <c r="H1678" s="391"/>
    </row>
    <row r="1679" spans="7:8">
      <c r="G1679" s="391"/>
      <c r="H1679" s="391"/>
    </row>
    <row r="1680" spans="7:8">
      <c r="G1680" s="391"/>
      <c r="H1680" s="391"/>
    </row>
    <row r="1681" spans="7:8">
      <c r="G1681" s="391"/>
      <c r="H1681" s="391"/>
    </row>
    <row r="1682" spans="7:8">
      <c r="G1682" s="391"/>
      <c r="H1682" s="391"/>
    </row>
    <row r="1683" spans="7:8">
      <c r="G1683" s="391"/>
      <c r="H1683" s="391"/>
    </row>
    <row r="1684" spans="7:8">
      <c r="G1684" s="391"/>
      <c r="H1684" s="391"/>
    </row>
    <row r="1685" spans="7:8">
      <c r="G1685" s="391"/>
      <c r="H1685" s="391"/>
    </row>
    <row r="1686" spans="7:8">
      <c r="G1686" s="391"/>
      <c r="H1686" s="391"/>
    </row>
    <row r="1687" spans="7:8">
      <c r="G1687" s="391"/>
      <c r="H1687" s="391"/>
    </row>
    <row r="1688" spans="7:8">
      <c r="G1688" s="391"/>
      <c r="H1688" s="391"/>
    </row>
    <row r="1689" spans="7:8">
      <c r="G1689" s="391"/>
      <c r="H1689" s="391"/>
    </row>
    <row r="1690" spans="7:8">
      <c r="G1690" s="391"/>
      <c r="H1690" s="391"/>
    </row>
    <row r="1691" spans="7:8">
      <c r="G1691" s="391"/>
      <c r="H1691" s="391"/>
    </row>
    <row r="1692" spans="7:8">
      <c r="G1692" s="391"/>
      <c r="H1692" s="391"/>
    </row>
    <row r="1693" spans="7:8">
      <c r="G1693" s="391"/>
      <c r="H1693" s="391"/>
    </row>
    <row r="1694" spans="7:8">
      <c r="G1694" s="391"/>
      <c r="H1694" s="391"/>
    </row>
    <row r="1695" spans="7:8">
      <c r="G1695" s="391"/>
      <c r="H1695" s="391"/>
    </row>
    <row r="1696" spans="7:8">
      <c r="G1696" s="391"/>
      <c r="H1696" s="391"/>
    </row>
    <row r="1697" spans="7:8">
      <c r="G1697" s="391"/>
      <c r="H1697" s="391"/>
    </row>
    <row r="1698" spans="7:8">
      <c r="G1698" s="391"/>
      <c r="H1698" s="391"/>
    </row>
    <row r="1699" spans="7:8">
      <c r="G1699" s="391"/>
      <c r="H1699" s="391"/>
    </row>
    <row r="1700" spans="7:8">
      <c r="G1700" s="391"/>
      <c r="H1700" s="391"/>
    </row>
    <row r="1701" spans="7:8">
      <c r="G1701" s="391"/>
      <c r="H1701" s="391"/>
    </row>
    <row r="1702" spans="7:8">
      <c r="G1702" s="391"/>
      <c r="H1702" s="391"/>
    </row>
    <row r="1703" spans="7:8">
      <c r="G1703" s="391"/>
      <c r="H1703" s="391"/>
    </row>
    <row r="1704" spans="7:8">
      <c r="G1704" s="391"/>
      <c r="H1704" s="391"/>
    </row>
    <row r="1705" spans="7:8">
      <c r="G1705" s="391"/>
      <c r="H1705" s="391"/>
    </row>
    <row r="1706" spans="7:8">
      <c r="G1706" s="391"/>
      <c r="H1706" s="391"/>
    </row>
    <row r="1707" spans="7:8">
      <c r="G1707" s="391"/>
      <c r="H1707" s="391"/>
    </row>
    <row r="1708" spans="7:8">
      <c r="G1708" s="391"/>
      <c r="H1708" s="391"/>
    </row>
    <row r="1709" spans="7:8">
      <c r="G1709" s="391"/>
      <c r="H1709" s="391"/>
    </row>
    <row r="1710" spans="7:8">
      <c r="G1710" s="391"/>
      <c r="H1710" s="391"/>
    </row>
    <row r="1711" spans="7:8">
      <c r="G1711" s="391"/>
      <c r="H1711" s="391"/>
    </row>
    <row r="1712" spans="7:8">
      <c r="G1712" s="391"/>
      <c r="H1712" s="391"/>
    </row>
    <row r="1713" spans="7:8">
      <c r="G1713" s="391"/>
      <c r="H1713" s="391"/>
    </row>
    <row r="1714" spans="7:8">
      <c r="G1714" s="391"/>
      <c r="H1714" s="391"/>
    </row>
    <row r="1715" spans="7:8">
      <c r="G1715" s="391"/>
      <c r="H1715" s="391"/>
    </row>
    <row r="1716" spans="7:8">
      <c r="G1716" s="391"/>
      <c r="H1716" s="391"/>
    </row>
    <row r="1717" spans="7:8">
      <c r="G1717" s="391"/>
      <c r="H1717" s="391"/>
    </row>
    <row r="1718" spans="7:8">
      <c r="G1718" s="391"/>
      <c r="H1718" s="391"/>
    </row>
    <row r="1719" spans="7:8">
      <c r="G1719" s="391"/>
      <c r="H1719" s="391"/>
    </row>
    <row r="1720" spans="7:8">
      <c r="G1720" s="391"/>
      <c r="H1720" s="391"/>
    </row>
    <row r="1721" spans="7:8">
      <c r="G1721" s="391"/>
      <c r="H1721" s="391"/>
    </row>
    <row r="1722" spans="7:8">
      <c r="G1722" s="391"/>
      <c r="H1722" s="391"/>
    </row>
    <row r="1723" spans="7:8">
      <c r="G1723" s="391"/>
      <c r="H1723" s="391"/>
    </row>
    <row r="1724" spans="7:8">
      <c r="G1724" s="391"/>
      <c r="H1724" s="391"/>
    </row>
    <row r="1725" spans="7:8">
      <c r="G1725" s="391"/>
      <c r="H1725" s="391"/>
    </row>
    <row r="1726" spans="7:8">
      <c r="G1726" s="391"/>
      <c r="H1726" s="391"/>
    </row>
    <row r="1727" spans="7:8">
      <c r="G1727" s="391"/>
      <c r="H1727" s="391"/>
    </row>
    <row r="1728" spans="7:8">
      <c r="G1728" s="391"/>
      <c r="H1728" s="391"/>
    </row>
    <row r="1729" spans="7:8">
      <c r="G1729" s="391"/>
      <c r="H1729" s="391"/>
    </row>
    <row r="1730" spans="7:8">
      <c r="G1730" s="391"/>
      <c r="H1730" s="391"/>
    </row>
    <row r="1731" spans="7:8">
      <c r="G1731" s="391"/>
      <c r="H1731" s="391"/>
    </row>
    <row r="1732" spans="7:8">
      <c r="G1732" s="391"/>
      <c r="H1732" s="391"/>
    </row>
    <row r="1733" spans="7:8">
      <c r="G1733" s="391"/>
      <c r="H1733" s="391"/>
    </row>
    <row r="1734" spans="7:8">
      <c r="G1734" s="391"/>
      <c r="H1734" s="391"/>
    </row>
    <row r="1735" spans="7:8">
      <c r="G1735" s="391"/>
      <c r="H1735" s="391"/>
    </row>
    <row r="1736" spans="7:8">
      <c r="G1736" s="391"/>
      <c r="H1736" s="391"/>
    </row>
    <row r="1737" spans="7:8">
      <c r="G1737" s="391"/>
      <c r="H1737" s="391"/>
    </row>
    <row r="1738" spans="7:8">
      <c r="G1738" s="391"/>
      <c r="H1738" s="391"/>
    </row>
    <row r="1739" spans="7:8">
      <c r="G1739" s="391"/>
      <c r="H1739" s="391"/>
    </row>
    <row r="1740" spans="7:8">
      <c r="G1740" s="391"/>
      <c r="H1740" s="391"/>
    </row>
    <row r="1741" spans="7:8">
      <c r="G1741" s="391"/>
      <c r="H1741" s="391"/>
    </row>
    <row r="1742" spans="7:8">
      <c r="G1742" s="391"/>
      <c r="H1742" s="391"/>
    </row>
    <row r="1743" spans="7:8">
      <c r="G1743" s="391"/>
      <c r="H1743" s="391"/>
    </row>
    <row r="1744" spans="7:8">
      <c r="G1744" s="391"/>
      <c r="H1744" s="391"/>
    </row>
    <row r="1745" spans="7:8">
      <c r="G1745" s="391"/>
      <c r="H1745" s="391"/>
    </row>
    <row r="1746" spans="7:8">
      <c r="G1746" s="391"/>
      <c r="H1746" s="391"/>
    </row>
    <row r="1747" spans="7:8">
      <c r="G1747" s="391"/>
      <c r="H1747" s="391"/>
    </row>
    <row r="1748" spans="7:8">
      <c r="G1748" s="391"/>
      <c r="H1748" s="391"/>
    </row>
    <row r="1749" spans="7:8">
      <c r="G1749" s="391"/>
      <c r="H1749" s="391"/>
    </row>
    <row r="1750" spans="7:8">
      <c r="G1750" s="391"/>
      <c r="H1750" s="391"/>
    </row>
    <row r="1751" spans="7:8">
      <c r="G1751" s="391"/>
      <c r="H1751" s="391"/>
    </row>
    <row r="1752" spans="7:8">
      <c r="G1752" s="391"/>
      <c r="H1752" s="391"/>
    </row>
    <row r="1753" spans="7:8">
      <c r="G1753" s="391"/>
      <c r="H1753" s="391"/>
    </row>
    <row r="1754" spans="7:8">
      <c r="G1754" s="391"/>
      <c r="H1754" s="391"/>
    </row>
    <row r="1755" spans="7:8">
      <c r="G1755" s="391"/>
      <c r="H1755" s="391"/>
    </row>
    <row r="1756" spans="7:8">
      <c r="G1756" s="391"/>
      <c r="H1756" s="391"/>
    </row>
    <row r="1757" spans="7:8">
      <c r="G1757" s="391"/>
      <c r="H1757" s="391"/>
    </row>
    <row r="1758" spans="7:8">
      <c r="G1758" s="391"/>
      <c r="H1758" s="391"/>
    </row>
    <row r="1759" spans="7:8">
      <c r="G1759" s="391"/>
      <c r="H1759" s="391"/>
    </row>
    <row r="1760" spans="7:8">
      <c r="G1760" s="391"/>
      <c r="H1760" s="391"/>
    </row>
    <row r="1761" spans="7:8">
      <c r="G1761" s="391"/>
      <c r="H1761" s="391"/>
    </row>
    <row r="1762" spans="7:8">
      <c r="G1762" s="391"/>
      <c r="H1762" s="391"/>
    </row>
    <row r="1763" spans="7:8">
      <c r="G1763" s="391"/>
      <c r="H1763" s="391"/>
    </row>
    <row r="1764" spans="7:8">
      <c r="G1764" s="391"/>
      <c r="H1764" s="391"/>
    </row>
    <row r="1765" spans="7:8">
      <c r="G1765" s="391"/>
      <c r="H1765" s="391"/>
    </row>
    <row r="1766" spans="7:8">
      <c r="G1766" s="391"/>
      <c r="H1766" s="391"/>
    </row>
    <row r="1767" spans="7:8">
      <c r="G1767" s="391"/>
      <c r="H1767" s="391"/>
    </row>
    <row r="1768" spans="7:8">
      <c r="G1768" s="391"/>
      <c r="H1768" s="391"/>
    </row>
    <row r="1769" spans="7:8">
      <c r="G1769" s="391"/>
      <c r="H1769" s="391"/>
    </row>
    <row r="1770" spans="7:8">
      <c r="G1770" s="391"/>
      <c r="H1770" s="391"/>
    </row>
    <row r="1771" spans="7:8">
      <c r="G1771" s="391"/>
      <c r="H1771" s="391"/>
    </row>
    <row r="1772" spans="7:8">
      <c r="G1772" s="391"/>
      <c r="H1772" s="391"/>
    </row>
    <row r="1773" spans="7:8">
      <c r="G1773" s="391"/>
      <c r="H1773" s="391"/>
    </row>
    <row r="1774" spans="7:8">
      <c r="G1774" s="391"/>
      <c r="H1774" s="391"/>
    </row>
    <row r="1775" spans="7:8">
      <c r="G1775" s="391"/>
      <c r="H1775" s="391"/>
    </row>
    <row r="1776" spans="7:8">
      <c r="G1776" s="391"/>
      <c r="H1776" s="391"/>
    </row>
    <row r="1777" spans="7:8">
      <c r="G1777" s="391"/>
      <c r="H1777" s="391"/>
    </row>
    <row r="1778" spans="7:8">
      <c r="G1778" s="391"/>
      <c r="H1778" s="391"/>
    </row>
    <row r="1779" spans="7:8">
      <c r="G1779" s="391"/>
      <c r="H1779" s="391"/>
    </row>
    <row r="1780" spans="7:8">
      <c r="G1780" s="391"/>
      <c r="H1780" s="391"/>
    </row>
    <row r="1781" spans="7:8">
      <c r="G1781" s="391"/>
      <c r="H1781" s="391"/>
    </row>
    <row r="1782" spans="7:8">
      <c r="G1782" s="391"/>
      <c r="H1782" s="391"/>
    </row>
    <row r="1783" spans="7:8">
      <c r="G1783" s="391"/>
      <c r="H1783" s="391"/>
    </row>
    <row r="1784" spans="7:8">
      <c r="G1784" s="391"/>
      <c r="H1784" s="391"/>
    </row>
    <row r="1785" spans="7:8">
      <c r="G1785" s="391"/>
      <c r="H1785" s="391"/>
    </row>
    <row r="1786" spans="7:8">
      <c r="G1786" s="391"/>
      <c r="H1786" s="391"/>
    </row>
    <row r="1787" spans="7:8">
      <c r="G1787" s="391"/>
      <c r="H1787" s="391"/>
    </row>
    <row r="1788" spans="7:8">
      <c r="G1788" s="391"/>
      <c r="H1788" s="391"/>
    </row>
    <row r="1789" spans="7:8">
      <c r="G1789" s="391"/>
      <c r="H1789" s="391"/>
    </row>
    <row r="1790" spans="7:8">
      <c r="G1790" s="391"/>
      <c r="H1790" s="391"/>
    </row>
    <row r="1791" spans="7:8">
      <c r="G1791" s="391"/>
      <c r="H1791" s="391"/>
    </row>
    <row r="1792" spans="7:8">
      <c r="G1792" s="391"/>
      <c r="H1792" s="391"/>
    </row>
    <row r="1793" spans="7:8">
      <c r="G1793" s="391"/>
      <c r="H1793" s="391"/>
    </row>
    <row r="1794" spans="7:8">
      <c r="G1794" s="391"/>
      <c r="H1794" s="391"/>
    </row>
    <row r="1795" spans="7:8">
      <c r="G1795" s="391"/>
      <c r="H1795" s="391"/>
    </row>
    <row r="1796" spans="7:8">
      <c r="G1796" s="391"/>
      <c r="H1796" s="391"/>
    </row>
    <row r="1797" spans="7:8">
      <c r="G1797" s="391"/>
      <c r="H1797" s="391"/>
    </row>
    <row r="1798" spans="7:8">
      <c r="G1798" s="391"/>
      <c r="H1798" s="391"/>
    </row>
    <row r="1799" spans="7:8">
      <c r="G1799" s="391"/>
      <c r="H1799" s="391"/>
    </row>
    <row r="1800" spans="7:8">
      <c r="G1800" s="391"/>
      <c r="H1800" s="391"/>
    </row>
    <row r="1801" spans="7:8">
      <c r="G1801" s="391"/>
      <c r="H1801" s="391"/>
    </row>
    <row r="1802" spans="7:8">
      <c r="G1802" s="391"/>
      <c r="H1802" s="391"/>
    </row>
    <row r="1803" spans="7:8">
      <c r="G1803" s="391"/>
      <c r="H1803" s="391"/>
    </row>
    <row r="1804" spans="7:8">
      <c r="G1804" s="391"/>
      <c r="H1804" s="391"/>
    </row>
    <row r="1805" spans="7:8">
      <c r="G1805" s="391"/>
      <c r="H1805" s="391"/>
    </row>
    <row r="1806" spans="7:8">
      <c r="G1806" s="391"/>
      <c r="H1806" s="391"/>
    </row>
    <row r="1807" spans="7:8">
      <c r="G1807" s="391"/>
      <c r="H1807" s="391"/>
    </row>
    <row r="1808" spans="7:8">
      <c r="G1808" s="391"/>
      <c r="H1808" s="391"/>
    </row>
    <row r="1809" spans="7:8">
      <c r="G1809" s="391"/>
      <c r="H1809" s="391"/>
    </row>
    <row r="1810" spans="7:8">
      <c r="G1810" s="391"/>
      <c r="H1810" s="391"/>
    </row>
    <row r="1811" spans="7:8">
      <c r="G1811" s="391"/>
      <c r="H1811" s="391"/>
    </row>
    <row r="1812" spans="7:8">
      <c r="G1812" s="391"/>
      <c r="H1812" s="391"/>
    </row>
    <row r="1813" spans="7:8">
      <c r="G1813" s="391"/>
      <c r="H1813" s="391"/>
    </row>
    <row r="1814" spans="7:8">
      <c r="G1814" s="391"/>
      <c r="H1814" s="391"/>
    </row>
    <row r="1815" spans="7:8">
      <c r="G1815" s="391"/>
      <c r="H1815" s="391"/>
    </row>
    <row r="1816" spans="7:8">
      <c r="G1816" s="391"/>
      <c r="H1816" s="391"/>
    </row>
    <row r="1817" spans="7:8">
      <c r="G1817" s="391"/>
      <c r="H1817" s="391"/>
    </row>
    <row r="1818" spans="7:8">
      <c r="G1818" s="391"/>
      <c r="H1818" s="391"/>
    </row>
    <row r="1819" spans="7:8">
      <c r="G1819" s="391"/>
      <c r="H1819" s="391"/>
    </row>
    <row r="1820" spans="7:8">
      <c r="G1820" s="391"/>
      <c r="H1820" s="391"/>
    </row>
    <row r="1821" spans="7:8">
      <c r="G1821" s="391"/>
      <c r="H1821" s="391"/>
    </row>
    <row r="1822" spans="7:8">
      <c r="G1822" s="391"/>
      <c r="H1822" s="391"/>
    </row>
    <row r="1823" spans="7:8">
      <c r="G1823" s="391"/>
      <c r="H1823" s="391"/>
    </row>
    <row r="1824" spans="7:8">
      <c r="G1824" s="391"/>
      <c r="H1824" s="391"/>
    </row>
    <row r="1825" spans="7:8">
      <c r="G1825" s="391"/>
      <c r="H1825" s="391"/>
    </row>
    <row r="1826" spans="7:8">
      <c r="G1826" s="391"/>
      <c r="H1826" s="391"/>
    </row>
    <row r="1827" spans="7:8">
      <c r="G1827" s="391"/>
      <c r="H1827" s="391"/>
    </row>
    <row r="1828" spans="7:8">
      <c r="G1828" s="391"/>
      <c r="H1828" s="391"/>
    </row>
    <row r="1829" spans="7:8">
      <c r="G1829" s="391"/>
      <c r="H1829" s="391"/>
    </row>
    <row r="1830" spans="7:8">
      <c r="G1830" s="391"/>
      <c r="H1830" s="391"/>
    </row>
    <row r="1831" spans="7:8">
      <c r="G1831" s="391"/>
      <c r="H1831" s="391"/>
    </row>
    <row r="1832" spans="7:8">
      <c r="G1832" s="391"/>
      <c r="H1832" s="391"/>
    </row>
    <row r="1833" spans="7:8">
      <c r="G1833" s="391"/>
      <c r="H1833" s="391"/>
    </row>
    <row r="1834" spans="7:8">
      <c r="G1834" s="391"/>
      <c r="H1834" s="391"/>
    </row>
    <row r="1835" spans="7:8">
      <c r="G1835" s="391"/>
      <c r="H1835" s="391"/>
    </row>
    <row r="1836" spans="7:8">
      <c r="G1836" s="391"/>
      <c r="H1836" s="391"/>
    </row>
    <row r="1837" spans="7:8">
      <c r="G1837" s="391"/>
      <c r="H1837" s="391"/>
    </row>
    <row r="1838" spans="7:8">
      <c r="G1838" s="391"/>
      <c r="H1838" s="391"/>
    </row>
    <row r="1839" spans="7:8">
      <c r="G1839" s="391"/>
      <c r="H1839" s="391"/>
    </row>
    <row r="1840" spans="7:8">
      <c r="G1840" s="391"/>
      <c r="H1840" s="391"/>
    </row>
    <row r="1841" spans="7:8">
      <c r="G1841" s="391"/>
      <c r="H1841" s="391"/>
    </row>
    <row r="1842" spans="7:8">
      <c r="G1842" s="391"/>
      <c r="H1842" s="391"/>
    </row>
    <row r="1843" spans="7:8">
      <c r="G1843" s="391"/>
      <c r="H1843" s="391"/>
    </row>
    <row r="1844" spans="7:8">
      <c r="G1844" s="391"/>
      <c r="H1844" s="391"/>
    </row>
    <row r="1845" spans="7:8">
      <c r="G1845" s="391"/>
      <c r="H1845" s="391"/>
    </row>
    <row r="1846" spans="7:8">
      <c r="G1846" s="391"/>
      <c r="H1846" s="391"/>
    </row>
    <row r="1847" spans="7:8">
      <c r="G1847" s="391"/>
      <c r="H1847" s="391"/>
    </row>
    <row r="1848" spans="7:8">
      <c r="G1848" s="391"/>
      <c r="H1848" s="391"/>
    </row>
    <row r="1849" spans="7:8">
      <c r="G1849" s="391"/>
      <c r="H1849" s="391"/>
    </row>
    <row r="1850" spans="7:8">
      <c r="G1850" s="391"/>
      <c r="H1850" s="391"/>
    </row>
    <row r="1851" spans="7:8">
      <c r="G1851" s="391"/>
      <c r="H1851" s="391"/>
    </row>
    <row r="1852" spans="7:8">
      <c r="G1852" s="391"/>
      <c r="H1852" s="391"/>
    </row>
    <row r="1853" spans="7:8">
      <c r="G1853" s="391"/>
      <c r="H1853" s="391"/>
    </row>
    <row r="1854" spans="7:8">
      <c r="G1854" s="391"/>
      <c r="H1854" s="391"/>
    </row>
    <row r="1855" spans="7:8">
      <c r="G1855" s="391"/>
      <c r="H1855" s="391"/>
    </row>
    <row r="1856" spans="7:8">
      <c r="G1856" s="391"/>
      <c r="H1856" s="391"/>
    </row>
    <row r="1857" spans="7:8">
      <c r="G1857" s="391"/>
      <c r="H1857" s="391"/>
    </row>
    <row r="1858" spans="7:8">
      <c r="G1858" s="391"/>
      <c r="H1858" s="391"/>
    </row>
    <row r="1859" spans="7:8">
      <c r="G1859" s="391"/>
      <c r="H1859" s="391"/>
    </row>
    <row r="1860" spans="7:8">
      <c r="G1860" s="391"/>
      <c r="H1860" s="391"/>
    </row>
    <row r="1861" spans="7:8">
      <c r="G1861" s="391"/>
      <c r="H1861" s="391"/>
    </row>
    <row r="1862" spans="7:8">
      <c r="G1862" s="391"/>
      <c r="H1862" s="391"/>
    </row>
    <row r="1863" spans="7:8">
      <c r="G1863" s="391"/>
      <c r="H1863" s="391"/>
    </row>
    <row r="1864" spans="7:8">
      <c r="G1864" s="391"/>
      <c r="H1864" s="391"/>
    </row>
    <row r="1865" spans="7:8">
      <c r="G1865" s="391"/>
      <c r="H1865" s="391"/>
    </row>
    <row r="1866" spans="7:8">
      <c r="G1866" s="391"/>
      <c r="H1866" s="391"/>
    </row>
    <row r="1867" spans="7:8">
      <c r="G1867" s="391"/>
      <c r="H1867" s="391"/>
    </row>
    <row r="1868" spans="7:8">
      <c r="G1868" s="391"/>
      <c r="H1868" s="391"/>
    </row>
    <row r="1869" spans="7:8">
      <c r="G1869" s="391"/>
      <c r="H1869" s="391"/>
    </row>
    <row r="1870" spans="7:8">
      <c r="G1870" s="391"/>
      <c r="H1870" s="391"/>
    </row>
    <row r="1871" spans="7:8">
      <c r="G1871" s="391"/>
      <c r="H1871" s="391"/>
    </row>
    <row r="1872" spans="7:8">
      <c r="G1872" s="391"/>
      <c r="H1872" s="391"/>
    </row>
    <row r="1873" spans="7:8">
      <c r="G1873" s="391"/>
      <c r="H1873" s="391"/>
    </row>
    <row r="1874" spans="7:8">
      <c r="G1874" s="391"/>
      <c r="H1874" s="391"/>
    </row>
    <row r="1875" spans="7:8">
      <c r="G1875" s="391"/>
      <c r="H1875" s="391"/>
    </row>
    <row r="1876" spans="7:8">
      <c r="G1876" s="391"/>
      <c r="H1876" s="391"/>
    </row>
    <row r="1877" spans="7:8">
      <c r="G1877" s="391"/>
      <c r="H1877" s="391"/>
    </row>
    <row r="1878" spans="7:8">
      <c r="G1878" s="391"/>
      <c r="H1878" s="391"/>
    </row>
    <row r="1879" spans="7:8">
      <c r="G1879" s="391"/>
      <c r="H1879" s="391"/>
    </row>
    <row r="1880" spans="7:8">
      <c r="G1880" s="391"/>
      <c r="H1880" s="391"/>
    </row>
    <row r="1881" spans="7:8">
      <c r="G1881" s="391"/>
      <c r="H1881" s="391"/>
    </row>
    <row r="1882" spans="7:8">
      <c r="G1882" s="391"/>
      <c r="H1882" s="391"/>
    </row>
    <row r="1883" spans="7:8">
      <c r="G1883" s="391"/>
      <c r="H1883" s="391"/>
    </row>
    <row r="1884" spans="7:8">
      <c r="G1884" s="391"/>
      <c r="H1884" s="391"/>
    </row>
    <row r="1885" spans="7:8">
      <c r="G1885" s="391"/>
      <c r="H1885" s="391"/>
    </row>
    <row r="1886" spans="7:8">
      <c r="G1886" s="391"/>
      <c r="H1886" s="391"/>
    </row>
    <row r="1887" spans="7:8">
      <c r="G1887" s="391"/>
      <c r="H1887" s="391"/>
    </row>
    <row r="1888" spans="7:8">
      <c r="G1888" s="391"/>
      <c r="H1888" s="391"/>
    </row>
    <row r="1889" spans="7:8">
      <c r="G1889" s="391"/>
      <c r="H1889" s="391"/>
    </row>
    <row r="1890" spans="7:8">
      <c r="G1890" s="391"/>
      <c r="H1890" s="391"/>
    </row>
    <row r="1891" spans="7:8">
      <c r="G1891" s="391"/>
      <c r="H1891" s="391"/>
    </row>
    <row r="1892" spans="7:8">
      <c r="G1892" s="391"/>
      <c r="H1892" s="391"/>
    </row>
    <row r="1893" spans="7:8">
      <c r="G1893" s="391"/>
      <c r="H1893" s="391"/>
    </row>
    <row r="1894" spans="7:8">
      <c r="G1894" s="391"/>
      <c r="H1894" s="391"/>
    </row>
    <row r="1895" spans="7:8">
      <c r="G1895" s="391"/>
      <c r="H1895" s="391"/>
    </row>
    <row r="1896" spans="7:8">
      <c r="G1896" s="391"/>
      <c r="H1896" s="391"/>
    </row>
    <row r="1897" spans="7:8">
      <c r="G1897" s="391"/>
      <c r="H1897" s="391"/>
    </row>
    <row r="1898" spans="7:8">
      <c r="G1898" s="391"/>
      <c r="H1898" s="391"/>
    </row>
    <row r="1899" spans="7:8">
      <c r="G1899" s="391"/>
      <c r="H1899" s="391"/>
    </row>
    <row r="1900" spans="7:8">
      <c r="G1900" s="391"/>
      <c r="H1900" s="391"/>
    </row>
    <row r="1901" spans="7:8">
      <c r="G1901" s="391"/>
      <c r="H1901" s="391"/>
    </row>
    <row r="1902" spans="7:8">
      <c r="G1902" s="391"/>
      <c r="H1902" s="391"/>
    </row>
    <row r="1903" spans="7:8">
      <c r="G1903" s="391"/>
      <c r="H1903" s="391"/>
    </row>
    <row r="1904" spans="7:8">
      <c r="G1904" s="391"/>
      <c r="H1904" s="391"/>
    </row>
    <row r="1905" spans="7:8">
      <c r="G1905" s="391"/>
      <c r="H1905" s="391"/>
    </row>
    <row r="1906" spans="7:8">
      <c r="G1906" s="391"/>
      <c r="H1906" s="391"/>
    </row>
    <row r="1907" spans="7:8">
      <c r="G1907" s="391"/>
      <c r="H1907" s="391"/>
    </row>
    <row r="1908" spans="7:8">
      <c r="G1908" s="391"/>
      <c r="H1908" s="391"/>
    </row>
    <row r="1909" spans="7:8">
      <c r="G1909" s="391"/>
      <c r="H1909" s="391"/>
    </row>
    <row r="1910" spans="7:8">
      <c r="G1910" s="391"/>
      <c r="H1910" s="391"/>
    </row>
    <row r="1911" spans="7:8">
      <c r="G1911" s="391"/>
      <c r="H1911" s="391"/>
    </row>
    <row r="1912" spans="7:8">
      <c r="G1912" s="391"/>
      <c r="H1912" s="391"/>
    </row>
    <row r="1913" spans="7:8">
      <c r="G1913" s="391"/>
      <c r="H1913" s="391"/>
    </row>
    <row r="1914" spans="7:8">
      <c r="G1914" s="391"/>
      <c r="H1914" s="391"/>
    </row>
    <row r="1915" spans="7:8">
      <c r="G1915" s="391"/>
      <c r="H1915" s="391"/>
    </row>
    <row r="1916" spans="7:8">
      <c r="G1916" s="391"/>
      <c r="H1916" s="391"/>
    </row>
    <row r="1917" spans="7:8">
      <c r="G1917" s="391"/>
      <c r="H1917" s="391"/>
    </row>
    <row r="1918" spans="7:8">
      <c r="G1918" s="394"/>
      <c r="H1918" s="394"/>
    </row>
    <row r="1919" spans="7:8">
      <c r="G1919" s="394"/>
      <c r="H1919" s="394"/>
    </row>
    <row r="1920" spans="7:8">
      <c r="G1920" s="394"/>
      <c r="H1920" s="394"/>
    </row>
    <row r="1921" spans="7:8">
      <c r="G1921" s="394"/>
      <c r="H1921" s="394"/>
    </row>
    <row r="1922" spans="7:8">
      <c r="G1922" s="394"/>
      <c r="H1922" s="394"/>
    </row>
    <row r="1923" spans="7:8">
      <c r="G1923" s="394"/>
      <c r="H1923" s="394"/>
    </row>
    <row r="1924" spans="7:8">
      <c r="G1924" s="394"/>
      <c r="H1924" s="394"/>
    </row>
    <row r="1925" spans="7:8">
      <c r="G1925" s="394"/>
      <c r="H1925" s="394"/>
    </row>
    <row r="1926" spans="7:8">
      <c r="G1926" s="394"/>
      <c r="H1926" s="394"/>
    </row>
    <row r="1927" spans="7:8">
      <c r="G1927" s="394"/>
      <c r="H1927" s="394"/>
    </row>
    <row r="1928" spans="7:8">
      <c r="G1928" s="394"/>
      <c r="H1928" s="394"/>
    </row>
    <row r="1929" spans="7:8">
      <c r="G1929" s="394"/>
      <c r="H1929" s="394"/>
    </row>
    <row r="1930" spans="7:8">
      <c r="G1930" s="394"/>
      <c r="H1930" s="394"/>
    </row>
    <row r="1931" spans="7:8">
      <c r="G1931" s="394"/>
      <c r="H1931" s="394"/>
    </row>
    <row r="1932" spans="7:8">
      <c r="G1932" s="394"/>
      <c r="H1932" s="394"/>
    </row>
    <row r="1933" spans="7:8">
      <c r="G1933" s="394"/>
      <c r="H1933" s="394"/>
    </row>
    <row r="1934" spans="7:8">
      <c r="G1934" s="394"/>
      <c r="H1934" s="394"/>
    </row>
  </sheetData>
  <sheetProtection password="CDF2" sheet="1" objects="1" scenarios="1"/>
  <autoFilter ref="A1:H1" xr:uid="{00000000-0009-0000-0000-00000B000000}"/>
  <pageMargins left="0.7" right="0.7" top="0.75" bottom="0.75" header="0.3" footer="0.3"/>
  <pageSetup paperSize="9" orientation="portrait" r:id="rId1"/>
  <ignoredErrors>
    <ignoredError sqref="G291 G294" unlockedFormula="1"/>
  </ignoredError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045"/>
  <sheetViews>
    <sheetView workbookViewId="0">
      <pane ySplit="1" topLeftCell="A129" activePane="bottomLeft" state="frozen"/>
      <selection activeCell="B1" sqref="B1"/>
      <selection pane="bottomLeft" activeCell="D138" sqref="D138"/>
    </sheetView>
  </sheetViews>
  <sheetFormatPr defaultRowHeight="15"/>
  <cols>
    <col min="1" max="1" width="16" customWidth="1"/>
    <col min="2" max="2" width="16.140625" customWidth="1"/>
    <col min="3" max="3" width="11.85546875" customWidth="1"/>
    <col min="4" max="4" width="12.28515625" bestFit="1" customWidth="1"/>
    <col min="5" max="5" width="40.42578125" style="203" customWidth="1"/>
    <col min="6" max="6" width="7.5703125" style="220" customWidth="1"/>
    <col min="7" max="7" width="12.42578125" style="203" customWidth="1"/>
    <col min="8" max="8" width="12.140625" style="203" customWidth="1"/>
    <col min="9" max="9" width="25.28515625" customWidth="1"/>
    <col min="10" max="10" width="19.28515625" customWidth="1"/>
    <col min="11" max="11" width="24.42578125" customWidth="1"/>
  </cols>
  <sheetData>
    <row r="1" spans="1:13" s="167" customFormat="1" ht="25.5">
      <c r="A1" s="214" t="s">
        <v>0</v>
      </c>
      <c r="B1" s="214" t="s">
        <v>1</v>
      </c>
      <c r="C1" s="214" t="s">
        <v>2</v>
      </c>
      <c r="D1" s="214" t="s">
        <v>3</v>
      </c>
      <c r="E1" s="210" t="s">
        <v>4</v>
      </c>
      <c r="F1" s="359" t="s">
        <v>5</v>
      </c>
      <c r="G1" s="215" t="s">
        <v>2126</v>
      </c>
      <c r="H1" s="215" t="s">
        <v>2127</v>
      </c>
      <c r="I1" s="214" t="s">
        <v>2128</v>
      </c>
      <c r="J1" s="214" t="s">
        <v>2129</v>
      </c>
      <c r="K1" s="216" t="s">
        <v>2130</v>
      </c>
    </row>
    <row r="2" spans="1:13" s="170" customFormat="1" ht="15" customHeight="1">
      <c r="A2" s="2">
        <v>42072</v>
      </c>
      <c r="B2" s="168" t="s">
        <v>2131</v>
      </c>
      <c r="C2" s="3"/>
      <c r="D2" s="3" t="s">
        <v>1380</v>
      </c>
      <c r="E2" s="4" t="s">
        <v>2132</v>
      </c>
      <c r="F2" s="237">
        <v>1</v>
      </c>
      <c r="G2" s="169"/>
      <c r="H2" s="54">
        <v>5395</v>
      </c>
      <c r="I2" s="4"/>
      <c r="J2" s="4"/>
      <c r="K2" s="4"/>
      <c r="L2" s="4"/>
      <c r="M2" s="4"/>
    </row>
    <row r="3" spans="1:13" s="170" customFormat="1" ht="15" customHeight="1">
      <c r="A3" s="2">
        <v>42118</v>
      </c>
      <c r="B3" s="3" t="s">
        <v>2133</v>
      </c>
      <c r="C3" s="3"/>
      <c r="D3" s="3" t="s">
        <v>1380</v>
      </c>
      <c r="E3" s="168" t="s">
        <v>2134</v>
      </c>
      <c r="F3" s="11">
        <v>1</v>
      </c>
      <c r="G3" s="54"/>
      <c r="H3" s="54">
        <v>5386</v>
      </c>
      <c r="I3" s="4"/>
      <c r="J3" s="4"/>
      <c r="K3" s="4"/>
      <c r="L3" s="4"/>
      <c r="M3" s="4"/>
    </row>
    <row r="4" spans="1:13" s="170" customFormat="1" ht="15" customHeight="1">
      <c r="A4" s="2">
        <v>42132</v>
      </c>
      <c r="B4" s="3" t="s">
        <v>2135</v>
      </c>
      <c r="C4" s="3" t="s">
        <v>2136</v>
      </c>
      <c r="D4" s="3">
        <v>489633</v>
      </c>
      <c r="E4" s="168" t="s">
        <v>2137</v>
      </c>
      <c r="F4" s="11">
        <v>1</v>
      </c>
      <c r="G4" s="54"/>
      <c r="H4" s="54">
        <v>49343.57</v>
      </c>
      <c r="I4" s="4" t="s">
        <v>2138</v>
      </c>
      <c r="J4" s="4"/>
      <c r="K4" s="4" t="s">
        <v>2139</v>
      </c>
      <c r="L4" s="4"/>
      <c r="M4" s="4"/>
    </row>
    <row r="5" spans="1:13" s="170" customFormat="1" ht="15" customHeight="1">
      <c r="A5" s="2">
        <v>42136</v>
      </c>
      <c r="B5" s="3" t="s">
        <v>2140</v>
      </c>
      <c r="C5" s="3" t="s">
        <v>48</v>
      </c>
      <c r="D5" s="3">
        <v>311847</v>
      </c>
      <c r="E5" s="4" t="s">
        <v>2141</v>
      </c>
      <c r="F5" s="360">
        <v>1</v>
      </c>
      <c r="G5" s="54"/>
      <c r="H5" s="54">
        <v>289</v>
      </c>
      <c r="I5" s="4" t="s">
        <v>672</v>
      </c>
      <c r="J5" s="52" t="s">
        <v>2142</v>
      </c>
      <c r="K5" s="4" t="s">
        <v>672</v>
      </c>
      <c r="L5" s="4" t="s">
        <v>672</v>
      </c>
      <c r="M5" s="4" t="s">
        <v>672</v>
      </c>
    </row>
    <row r="6" spans="1:13" s="170" customFormat="1" ht="15" customHeight="1">
      <c r="A6" s="2">
        <v>42136</v>
      </c>
      <c r="B6" s="3" t="s">
        <v>2140</v>
      </c>
      <c r="C6" s="3" t="s">
        <v>48</v>
      </c>
      <c r="D6" s="3">
        <v>315119</v>
      </c>
      <c r="E6" s="4" t="s">
        <v>2143</v>
      </c>
      <c r="F6" s="360">
        <v>1</v>
      </c>
      <c r="G6" s="159">
        <v>11.362500000000001</v>
      </c>
      <c r="H6" s="159">
        <v>45.000174705569243</v>
      </c>
      <c r="I6" s="203"/>
      <c r="J6" s="295">
        <v>194.1</v>
      </c>
      <c r="K6" s="4"/>
      <c r="L6" s="4"/>
      <c r="M6" s="4"/>
    </row>
    <row r="7" spans="1:13" s="170" customFormat="1" ht="15" customHeight="1">
      <c r="A7" s="2">
        <v>42136</v>
      </c>
      <c r="B7" s="3" t="s">
        <v>2140</v>
      </c>
      <c r="C7" s="3" t="s">
        <v>48</v>
      </c>
      <c r="D7" s="3">
        <v>325933</v>
      </c>
      <c r="E7" s="4" t="s">
        <v>2144</v>
      </c>
      <c r="F7" s="11">
        <v>2</v>
      </c>
      <c r="G7" s="54"/>
      <c r="H7" s="54">
        <v>181</v>
      </c>
      <c r="I7" s="4"/>
      <c r="J7" s="4"/>
      <c r="K7" s="4"/>
      <c r="L7" s="4"/>
      <c r="M7" s="4"/>
    </row>
    <row r="8" spans="1:13" s="170" customFormat="1" ht="15" customHeight="1">
      <c r="A8" s="2">
        <v>42136</v>
      </c>
      <c r="B8" s="3" t="s">
        <v>2140</v>
      </c>
      <c r="C8" s="3" t="s">
        <v>48</v>
      </c>
      <c r="D8" s="3">
        <v>326001</v>
      </c>
      <c r="E8" s="4" t="s">
        <v>2145</v>
      </c>
      <c r="F8" s="11">
        <v>1</v>
      </c>
      <c r="G8" s="54"/>
      <c r="H8" s="54">
        <v>1146</v>
      </c>
      <c r="I8" s="4"/>
      <c r="J8" s="4"/>
      <c r="K8" s="4"/>
      <c r="L8" s="4"/>
      <c r="M8" s="4"/>
    </row>
    <row r="9" spans="1:13" s="170" customFormat="1" ht="15" customHeight="1">
      <c r="A9" s="2">
        <v>42136</v>
      </c>
      <c r="B9" s="3" t="s">
        <v>2140</v>
      </c>
      <c r="C9" s="3" t="s">
        <v>48</v>
      </c>
      <c r="D9" s="3">
        <v>326011</v>
      </c>
      <c r="E9" s="4" t="s">
        <v>2146</v>
      </c>
      <c r="F9" s="360">
        <v>1</v>
      </c>
      <c r="G9" s="54"/>
      <c r="H9" s="54">
        <v>245</v>
      </c>
      <c r="I9" s="4" t="s">
        <v>672</v>
      </c>
      <c r="J9" s="4" t="s">
        <v>672</v>
      </c>
      <c r="K9" s="4" t="s">
        <v>672</v>
      </c>
      <c r="L9" s="4"/>
      <c r="M9" s="4"/>
    </row>
    <row r="10" spans="1:13" s="170" customFormat="1" ht="15" customHeight="1">
      <c r="A10" s="2">
        <v>42136</v>
      </c>
      <c r="B10" s="3" t="s">
        <v>2140</v>
      </c>
      <c r="C10" s="3" t="s">
        <v>48</v>
      </c>
      <c r="D10" s="3">
        <v>341836</v>
      </c>
      <c r="E10" s="4" t="s">
        <v>2147</v>
      </c>
      <c r="F10" s="179">
        <v>1</v>
      </c>
      <c r="G10" s="54"/>
      <c r="H10" s="54">
        <v>2</v>
      </c>
      <c r="I10" s="4"/>
      <c r="J10" s="4"/>
      <c r="K10" s="4"/>
      <c r="L10" s="4"/>
      <c r="M10" s="4"/>
    </row>
    <row r="11" spans="1:13" s="170" customFormat="1" ht="15" customHeight="1">
      <c r="A11" s="2">
        <v>42136</v>
      </c>
      <c r="B11" s="3" t="s">
        <v>2140</v>
      </c>
      <c r="C11" s="3" t="s">
        <v>48</v>
      </c>
      <c r="D11" s="3">
        <v>342962</v>
      </c>
      <c r="E11" s="4" t="s">
        <v>2148</v>
      </c>
      <c r="F11" s="360">
        <v>1</v>
      </c>
      <c r="G11" s="54"/>
      <c r="H11" s="54">
        <v>3227</v>
      </c>
      <c r="I11" s="4" t="s">
        <v>672</v>
      </c>
      <c r="J11" s="4" t="s">
        <v>672</v>
      </c>
      <c r="K11" s="4" t="s">
        <v>672</v>
      </c>
      <c r="L11" s="4" t="s">
        <v>672</v>
      </c>
      <c r="M11" s="4" t="s">
        <v>672</v>
      </c>
    </row>
    <row r="12" spans="1:13" s="170" customFormat="1" ht="15" customHeight="1">
      <c r="A12" s="2">
        <v>42136</v>
      </c>
      <c r="B12" s="3" t="s">
        <v>2140</v>
      </c>
      <c r="C12" s="3" t="s">
        <v>48</v>
      </c>
      <c r="D12" s="3">
        <v>342991</v>
      </c>
      <c r="E12" s="4" t="s">
        <v>2149</v>
      </c>
      <c r="F12" s="11">
        <v>1</v>
      </c>
      <c r="G12" s="54"/>
      <c r="H12" s="54">
        <v>23</v>
      </c>
      <c r="I12" s="4"/>
      <c r="J12" s="4"/>
      <c r="K12" s="4"/>
      <c r="L12" s="4"/>
      <c r="M12" s="4"/>
    </row>
    <row r="13" spans="1:13" s="170" customFormat="1" ht="15" customHeight="1">
      <c r="A13" s="2">
        <v>42136</v>
      </c>
      <c r="B13" s="3" t="s">
        <v>2140</v>
      </c>
      <c r="C13" s="3" t="s">
        <v>48</v>
      </c>
      <c r="D13" s="3">
        <v>351096</v>
      </c>
      <c r="E13" s="4" t="s">
        <v>2150</v>
      </c>
      <c r="F13" s="11">
        <v>1</v>
      </c>
      <c r="G13" s="54"/>
      <c r="H13" s="54">
        <v>1380</v>
      </c>
      <c r="I13" s="4"/>
      <c r="J13" s="4"/>
      <c r="K13" s="4"/>
      <c r="L13" s="4"/>
      <c r="M13" s="4"/>
    </row>
    <row r="14" spans="1:13" s="170" customFormat="1" ht="15" customHeight="1">
      <c r="A14" s="2">
        <v>42136</v>
      </c>
      <c r="B14" s="3" t="s">
        <v>2140</v>
      </c>
      <c r="C14" s="3" t="s">
        <v>48</v>
      </c>
      <c r="D14" s="3">
        <v>354828</v>
      </c>
      <c r="E14" s="4" t="s">
        <v>2151</v>
      </c>
      <c r="F14" s="237">
        <v>1</v>
      </c>
      <c r="G14" s="54"/>
      <c r="H14" s="54">
        <v>2970</v>
      </c>
      <c r="I14" s="4"/>
      <c r="J14" s="4"/>
      <c r="K14" s="4"/>
      <c r="L14" s="4"/>
      <c r="M14" s="4"/>
    </row>
    <row r="15" spans="1:13" s="170" customFormat="1" ht="15" customHeight="1">
      <c r="A15" s="2">
        <v>42136</v>
      </c>
      <c r="B15" s="3" t="s">
        <v>2140</v>
      </c>
      <c r="C15" s="3" t="s">
        <v>48</v>
      </c>
      <c r="D15" s="3">
        <v>354829</v>
      </c>
      <c r="E15" s="4" t="s">
        <v>2152</v>
      </c>
      <c r="F15" s="237">
        <v>1</v>
      </c>
      <c r="G15" s="54"/>
      <c r="H15" s="54">
        <v>4446</v>
      </c>
      <c r="I15" s="4"/>
      <c r="J15" s="4"/>
      <c r="K15" s="4"/>
      <c r="L15" s="4"/>
      <c r="M15" s="4"/>
    </row>
    <row r="16" spans="1:13" s="170" customFormat="1" ht="15" customHeight="1">
      <c r="A16" s="2">
        <v>42136</v>
      </c>
      <c r="B16" s="3" t="s">
        <v>2140</v>
      </c>
      <c r="C16" s="3" t="s">
        <v>48</v>
      </c>
      <c r="D16" s="3" t="s">
        <v>2153</v>
      </c>
      <c r="E16" s="4" t="s">
        <v>2154</v>
      </c>
      <c r="F16" s="179">
        <v>6</v>
      </c>
      <c r="G16" s="54"/>
      <c r="H16" s="54">
        <v>5</v>
      </c>
      <c r="I16" s="4" t="s">
        <v>672</v>
      </c>
      <c r="J16" s="4" t="s">
        <v>672</v>
      </c>
      <c r="K16" s="4"/>
      <c r="L16" s="4"/>
      <c r="M16" s="4"/>
    </row>
    <row r="17" spans="1:13" s="170" customFormat="1" ht="15" customHeight="1">
      <c r="A17" s="2">
        <v>42136</v>
      </c>
      <c r="B17" s="3" t="s">
        <v>2155</v>
      </c>
      <c r="C17" s="3" t="s">
        <v>48</v>
      </c>
      <c r="D17" s="3">
        <v>480756</v>
      </c>
      <c r="E17" s="168" t="s">
        <v>2156</v>
      </c>
      <c r="F17" s="11">
        <v>1</v>
      </c>
      <c r="G17" s="54"/>
      <c r="H17" s="54">
        <v>1030</v>
      </c>
      <c r="I17" s="4"/>
      <c r="J17" s="4"/>
      <c r="K17" s="4"/>
      <c r="L17" s="4"/>
      <c r="M17" s="4"/>
    </row>
    <row r="18" spans="1:13" s="170" customFormat="1" ht="15" customHeight="1">
      <c r="A18" s="2">
        <v>42136</v>
      </c>
      <c r="B18" s="3" t="s">
        <v>2155</v>
      </c>
      <c r="C18" s="3" t="s">
        <v>48</v>
      </c>
      <c r="D18" s="3">
        <v>481067</v>
      </c>
      <c r="E18" s="168" t="s">
        <v>2157</v>
      </c>
      <c r="F18" s="11">
        <v>3</v>
      </c>
      <c r="G18" s="54"/>
      <c r="H18" s="54">
        <v>14</v>
      </c>
      <c r="I18" s="4"/>
      <c r="J18" s="4"/>
      <c r="K18" s="4"/>
      <c r="L18" s="4"/>
      <c r="M18" s="4"/>
    </row>
    <row r="19" spans="1:13" s="170" customFormat="1" ht="15" customHeight="1">
      <c r="A19" s="2">
        <v>42136</v>
      </c>
      <c r="B19" s="3" t="s">
        <v>2155</v>
      </c>
      <c r="C19" s="3" t="s">
        <v>48</v>
      </c>
      <c r="D19" s="3">
        <v>481536</v>
      </c>
      <c r="E19" s="168" t="s">
        <v>2158</v>
      </c>
      <c r="F19" s="11">
        <v>1</v>
      </c>
      <c r="G19" s="54"/>
      <c r="H19" s="54">
        <v>320</v>
      </c>
      <c r="I19" s="4"/>
      <c r="J19" s="4"/>
      <c r="K19" s="4"/>
      <c r="L19" s="4"/>
      <c r="M19" s="4"/>
    </row>
    <row r="20" spans="1:13" s="170" customFormat="1" ht="15" customHeight="1">
      <c r="A20" s="2">
        <v>42136</v>
      </c>
      <c r="B20" s="3" t="s">
        <v>2155</v>
      </c>
      <c r="C20" s="3" t="s">
        <v>48</v>
      </c>
      <c r="D20" s="3">
        <v>481541</v>
      </c>
      <c r="E20" s="168" t="s">
        <v>2159</v>
      </c>
      <c r="F20" s="11">
        <v>1</v>
      </c>
      <c r="G20" s="54"/>
      <c r="H20" s="54">
        <v>339</v>
      </c>
      <c r="I20" s="4"/>
      <c r="J20" s="4"/>
      <c r="K20" s="4"/>
      <c r="L20" s="4"/>
      <c r="M20" s="4"/>
    </row>
    <row r="21" spans="1:13" s="170" customFormat="1" ht="15" customHeight="1">
      <c r="A21" s="2">
        <v>42136</v>
      </c>
      <c r="B21" s="3" t="s">
        <v>2155</v>
      </c>
      <c r="C21" s="3" t="s">
        <v>48</v>
      </c>
      <c r="D21" s="3">
        <v>481585</v>
      </c>
      <c r="E21" s="168" t="s">
        <v>2160</v>
      </c>
      <c r="F21" s="11">
        <v>24</v>
      </c>
      <c r="G21" s="54"/>
      <c r="H21" s="54">
        <v>153</v>
      </c>
      <c r="I21" s="4"/>
      <c r="J21" s="4"/>
      <c r="K21" s="4"/>
      <c r="L21" s="4"/>
      <c r="M21" s="4"/>
    </row>
    <row r="22" spans="1:13" s="170" customFormat="1" ht="15" customHeight="1">
      <c r="A22" s="2">
        <v>42136</v>
      </c>
      <c r="B22" s="3" t="s">
        <v>2155</v>
      </c>
      <c r="C22" s="3" t="s">
        <v>48</v>
      </c>
      <c r="D22" s="3">
        <v>483761</v>
      </c>
      <c r="E22" s="168" t="s">
        <v>2161</v>
      </c>
      <c r="F22" s="11">
        <v>1</v>
      </c>
      <c r="G22" s="54"/>
      <c r="H22" s="54">
        <v>1540</v>
      </c>
      <c r="I22" s="4"/>
      <c r="J22" s="4"/>
      <c r="K22" s="4"/>
      <c r="L22" s="4"/>
      <c r="M22" s="4"/>
    </row>
    <row r="23" spans="1:13" s="170" customFormat="1" ht="15" customHeight="1">
      <c r="A23" s="2">
        <v>42136</v>
      </c>
      <c r="B23" s="3" t="s">
        <v>2155</v>
      </c>
      <c r="C23" s="3" t="s">
        <v>48</v>
      </c>
      <c r="D23" s="3">
        <v>487306</v>
      </c>
      <c r="E23" s="168" t="s">
        <v>2162</v>
      </c>
      <c r="F23" s="179">
        <v>2</v>
      </c>
      <c r="G23" s="54"/>
      <c r="H23" s="54">
        <v>214</v>
      </c>
      <c r="I23" s="4"/>
      <c r="J23" s="4"/>
      <c r="K23" s="4"/>
      <c r="L23" s="4"/>
      <c r="M23" s="4"/>
    </row>
    <row r="24" spans="1:13" s="170" customFormat="1" ht="15" customHeight="1">
      <c r="A24" s="2">
        <v>42136</v>
      </c>
      <c r="B24" s="3" t="s">
        <v>2155</v>
      </c>
      <c r="C24" s="3" t="s">
        <v>48</v>
      </c>
      <c r="D24" s="3">
        <v>487307</v>
      </c>
      <c r="E24" s="168" t="s">
        <v>2163</v>
      </c>
      <c r="F24" s="11">
        <v>3</v>
      </c>
      <c r="G24" s="54"/>
      <c r="H24" s="54">
        <v>21</v>
      </c>
      <c r="I24" s="4"/>
      <c r="J24" s="4"/>
      <c r="K24" s="4"/>
      <c r="L24" s="4"/>
      <c r="M24" s="4"/>
    </row>
    <row r="25" spans="1:13" s="170" customFormat="1" ht="15" customHeight="1">
      <c r="A25" s="2">
        <v>42136</v>
      </c>
      <c r="B25" s="3" t="s">
        <v>2155</v>
      </c>
      <c r="C25" s="3" t="s">
        <v>48</v>
      </c>
      <c r="D25" s="3">
        <v>487636</v>
      </c>
      <c r="E25" s="168" t="s">
        <v>2164</v>
      </c>
      <c r="F25" s="11">
        <v>8</v>
      </c>
      <c r="G25" s="54"/>
      <c r="H25" s="54">
        <v>66</v>
      </c>
      <c r="I25" s="4"/>
      <c r="J25" s="4"/>
      <c r="K25" s="4"/>
      <c r="L25" s="4"/>
      <c r="M25" s="4"/>
    </row>
    <row r="26" spans="1:13" s="170" customFormat="1" ht="15" customHeight="1">
      <c r="A26" s="2">
        <v>42136</v>
      </c>
      <c r="B26" s="3" t="s">
        <v>2155</v>
      </c>
      <c r="C26" s="3" t="s">
        <v>48</v>
      </c>
      <c r="D26" s="3">
        <v>489898</v>
      </c>
      <c r="E26" s="168" t="s">
        <v>2165</v>
      </c>
      <c r="F26" s="11">
        <v>1</v>
      </c>
      <c r="G26" s="54"/>
      <c r="H26" s="54">
        <v>625</v>
      </c>
      <c r="I26" s="4"/>
      <c r="J26" s="4"/>
      <c r="K26" s="4"/>
      <c r="L26" s="4"/>
      <c r="M26" s="4"/>
    </row>
    <row r="27" spans="1:13" s="170" customFormat="1" ht="15" customHeight="1">
      <c r="A27" s="2">
        <v>42136</v>
      </c>
      <c r="B27" s="3" t="s">
        <v>2155</v>
      </c>
      <c r="C27" s="3" t="s">
        <v>48</v>
      </c>
      <c r="D27" s="3">
        <v>489900</v>
      </c>
      <c r="E27" s="168" t="s">
        <v>2166</v>
      </c>
      <c r="F27" s="11">
        <v>1</v>
      </c>
      <c r="G27" s="54"/>
      <c r="H27" s="54">
        <v>4946.1499999999996</v>
      </c>
      <c r="I27" s="4"/>
      <c r="J27" s="4"/>
      <c r="K27" s="4"/>
      <c r="L27" s="4"/>
      <c r="M27" s="4"/>
    </row>
    <row r="28" spans="1:13" s="170" customFormat="1" ht="15" customHeight="1">
      <c r="A28" s="2">
        <v>42136</v>
      </c>
      <c r="B28" s="3" t="s">
        <v>2155</v>
      </c>
      <c r="C28" s="3" t="s">
        <v>48</v>
      </c>
      <c r="D28" s="3">
        <v>489903</v>
      </c>
      <c r="E28" s="168" t="s">
        <v>2167</v>
      </c>
      <c r="F28" s="11">
        <v>1</v>
      </c>
      <c r="G28" s="54"/>
      <c r="H28" s="54">
        <v>3288</v>
      </c>
      <c r="I28" s="4"/>
      <c r="J28" s="4"/>
      <c r="K28" s="4"/>
      <c r="L28" s="4"/>
      <c r="M28" s="4"/>
    </row>
    <row r="29" spans="1:13" s="170" customFormat="1" ht="15" customHeight="1">
      <c r="A29" s="2">
        <v>42136</v>
      </c>
      <c r="B29" s="3" t="s">
        <v>2155</v>
      </c>
      <c r="C29" s="3" t="s">
        <v>48</v>
      </c>
      <c r="D29" s="3">
        <v>489955</v>
      </c>
      <c r="E29" s="168" t="s">
        <v>2168</v>
      </c>
      <c r="F29" s="11">
        <v>1</v>
      </c>
      <c r="G29" s="54"/>
      <c r="H29" s="54">
        <v>2180</v>
      </c>
      <c r="I29" s="4"/>
      <c r="J29" s="4"/>
      <c r="K29" s="4"/>
      <c r="L29" s="4"/>
      <c r="M29" s="4"/>
    </row>
    <row r="30" spans="1:13" s="170" customFormat="1" ht="15" customHeight="1">
      <c r="A30" s="2">
        <v>42136</v>
      </c>
      <c r="B30" s="3" t="s">
        <v>2155</v>
      </c>
      <c r="C30" s="3" t="s">
        <v>48</v>
      </c>
      <c r="D30" s="3">
        <v>632507</v>
      </c>
      <c r="E30" s="168" t="s">
        <v>2169</v>
      </c>
      <c r="F30" s="11">
        <v>8</v>
      </c>
      <c r="G30" s="54"/>
      <c r="H30" s="54">
        <v>59</v>
      </c>
      <c r="I30" s="364" t="s">
        <v>4834</v>
      </c>
      <c r="J30" s="4"/>
      <c r="K30" s="4"/>
      <c r="L30" s="4"/>
      <c r="M30" s="4"/>
    </row>
    <row r="31" spans="1:13" s="170" customFormat="1" ht="15" customHeight="1">
      <c r="A31" s="2">
        <v>42136</v>
      </c>
      <c r="B31" s="3" t="s">
        <v>2155</v>
      </c>
      <c r="C31" s="3" t="s">
        <v>48</v>
      </c>
      <c r="D31" s="3">
        <v>801939</v>
      </c>
      <c r="E31" s="168" t="s">
        <v>2170</v>
      </c>
      <c r="F31" s="11">
        <v>3</v>
      </c>
      <c r="G31" s="54"/>
      <c r="H31" s="54">
        <v>1</v>
      </c>
      <c r="I31" s="4"/>
      <c r="J31" s="4"/>
      <c r="K31" s="4"/>
      <c r="L31" s="4"/>
      <c r="M31" s="4"/>
    </row>
    <row r="32" spans="1:13" s="170" customFormat="1" ht="15" customHeight="1">
      <c r="A32" s="2">
        <v>42136</v>
      </c>
      <c r="B32" s="3" t="s">
        <v>2155</v>
      </c>
      <c r="C32" s="3" t="s">
        <v>48</v>
      </c>
      <c r="D32" s="3" t="s">
        <v>2171</v>
      </c>
      <c r="E32" s="168" t="s">
        <v>2172</v>
      </c>
      <c r="F32" s="11">
        <v>2</v>
      </c>
      <c r="G32" s="54"/>
      <c r="H32" s="54">
        <v>594</v>
      </c>
      <c r="I32" s="4"/>
      <c r="J32" s="4"/>
      <c r="K32" s="4"/>
      <c r="L32" s="4"/>
      <c r="M32" s="4"/>
    </row>
    <row r="33" spans="1:13" s="170" customFormat="1" ht="15" customHeight="1">
      <c r="A33" s="2">
        <v>42139</v>
      </c>
      <c r="B33" s="3" t="s">
        <v>2173</v>
      </c>
      <c r="C33" s="3" t="s">
        <v>2174</v>
      </c>
      <c r="D33" s="3">
        <v>390644</v>
      </c>
      <c r="E33" s="168" t="s">
        <v>2175</v>
      </c>
      <c r="F33" s="11">
        <v>1</v>
      </c>
      <c r="G33" s="54"/>
      <c r="H33" s="54">
        <v>38870</v>
      </c>
      <c r="I33" s="4"/>
      <c r="J33" s="4"/>
      <c r="K33" s="4" t="s">
        <v>2176</v>
      </c>
      <c r="L33" s="4"/>
      <c r="M33" s="4"/>
    </row>
    <row r="34" spans="1:13" s="170" customFormat="1" ht="15" customHeight="1">
      <c r="A34" s="2">
        <v>42139</v>
      </c>
      <c r="B34" s="3" t="s">
        <v>2177</v>
      </c>
      <c r="C34" s="3" t="s">
        <v>48</v>
      </c>
      <c r="D34" s="3">
        <v>302570</v>
      </c>
      <c r="E34" s="168" t="s">
        <v>2178</v>
      </c>
      <c r="F34" s="11">
        <v>1</v>
      </c>
      <c r="G34" s="54"/>
      <c r="H34" s="54">
        <v>3.4</v>
      </c>
      <c r="I34" s="4"/>
      <c r="J34" s="4"/>
      <c r="K34" s="4" t="s">
        <v>2179</v>
      </c>
      <c r="L34" s="4"/>
      <c r="M34" s="4"/>
    </row>
    <row r="35" spans="1:13" s="170" customFormat="1" ht="15" customHeight="1">
      <c r="A35" s="2">
        <v>42139</v>
      </c>
      <c r="B35" s="3" t="s">
        <v>2177</v>
      </c>
      <c r="C35" s="3" t="s">
        <v>48</v>
      </c>
      <c r="D35" s="3">
        <v>309296</v>
      </c>
      <c r="E35" s="168" t="s">
        <v>2180</v>
      </c>
      <c r="F35" s="11">
        <v>1</v>
      </c>
      <c r="G35" s="54"/>
      <c r="H35" s="54">
        <v>380</v>
      </c>
      <c r="I35" s="4"/>
      <c r="J35" s="4"/>
      <c r="K35" s="4" t="s">
        <v>2179</v>
      </c>
      <c r="L35" s="4"/>
      <c r="M35" s="4"/>
    </row>
    <row r="36" spans="1:13" s="170" customFormat="1" ht="15" customHeight="1">
      <c r="A36" s="2">
        <v>42139</v>
      </c>
      <c r="B36" s="3" t="s">
        <v>2177</v>
      </c>
      <c r="C36" s="3" t="s">
        <v>48</v>
      </c>
      <c r="D36" s="3">
        <v>309530</v>
      </c>
      <c r="E36" s="168" t="s">
        <v>2181</v>
      </c>
      <c r="F36" s="11">
        <v>1</v>
      </c>
      <c r="G36" s="54"/>
      <c r="H36" s="54">
        <v>300</v>
      </c>
      <c r="I36" s="4"/>
      <c r="J36" s="4"/>
      <c r="K36" s="4" t="s">
        <v>2179</v>
      </c>
      <c r="L36" s="4"/>
      <c r="M36" s="4"/>
    </row>
    <row r="37" spans="1:13" s="170" customFormat="1" ht="15" customHeight="1">
      <c r="A37" s="2">
        <v>42139</v>
      </c>
      <c r="B37" s="3" t="s">
        <v>2177</v>
      </c>
      <c r="C37" s="3" t="s">
        <v>48</v>
      </c>
      <c r="D37" s="3">
        <v>309541</v>
      </c>
      <c r="E37" s="168" t="s">
        <v>2182</v>
      </c>
      <c r="F37" s="11">
        <v>1</v>
      </c>
      <c r="G37" s="54"/>
      <c r="H37" s="54">
        <v>0.6</v>
      </c>
      <c r="I37" s="4"/>
      <c r="J37" s="4"/>
      <c r="K37" s="4" t="s">
        <v>2179</v>
      </c>
      <c r="L37" s="4"/>
      <c r="M37" s="4"/>
    </row>
    <row r="38" spans="1:13" s="170" customFormat="1" ht="15" customHeight="1">
      <c r="A38" s="2">
        <v>42139</v>
      </c>
      <c r="B38" s="3" t="s">
        <v>2177</v>
      </c>
      <c r="C38" s="3" t="s">
        <v>48</v>
      </c>
      <c r="D38" s="3">
        <v>309552</v>
      </c>
      <c r="E38" s="168" t="s">
        <v>2183</v>
      </c>
      <c r="F38" s="11">
        <v>1</v>
      </c>
      <c r="G38" s="54"/>
      <c r="H38" s="54">
        <v>0.68</v>
      </c>
      <c r="I38" s="4"/>
      <c r="J38" s="4"/>
      <c r="K38" s="4" t="s">
        <v>2179</v>
      </c>
      <c r="L38" s="4"/>
      <c r="M38" s="4"/>
    </row>
    <row r="39" spans="1:13" s="170" customFormat="1" ht="15" customHeight="1">
      <c r="A39" s="2">
        <v>42139</v>
      </c>
      <c r="B39" s="3" t="s">
        <v>2177</v>
      </c>
      <c r="C39" s="3" t="s">
        <v>48</v>
      </c>
      <c r="D39" s="3">
        <v>309553</v>
      </c>
      <c r="E39" s="168" t="s">
        <v>2184</v>
      </c>
      <c r="F39" s="11">
        <v>1</v>
      </c>
      <c r="G39" s="54"/>
      <c r="H39" s="54">
        <v>1.92</v>
      </c>
      <c r="I39" s="4"/>
      <c r="J39" s="4"/>
      <c r="K39" s="4" t="s">
        <v>2179</v>
      </c>
      <c r="L39" s="4"/>
      <c r="M39" s="4"/>
    </row>
    <row r="40" spans="1:13" s="170" customFormat="1" ht="15" customHeight="1">
      <c r="A40" s="2">
        <v>42139</v>
      </c>
      <c r="B40" s="3" t="s">
        <v>2177</v>
      </c>
      <c r="C40" s="3" t="s">
        <v>48</v>
      </c>
      <c r="D40" s="3">
        <v>311847</v>
      </c>
      <c r="E40" s="168" t="s">
        <v>2185</v>
      </c>
      <c r="F40" s="11">
        <v>1</v>
      </c>
      <c r="G40" s="54"/>
      <c r="H40" s="54">
        <v>288.94</v>
      </c>
      <c r="I40" s="4"/>
      <c r="J40" s="52" t="s">
        <v>2142</v>
      </c>
      <c r="K40" s="4" t="s">
        <v>2179</v>
      </c>
      <c r="L40" s="4"/>
      <c r="M40" s="4"/>
    </row>
    <row r="41" spans="1:13" s="170" customFormat="1" ht="15" customHeight="1">
      <c r="A41" s="2">
        <v>42139</v>
      </c>
      <c r="B41" s="3" t="s">
        <v>2177</v>
      </c>
      <c r="C41" s="3" t="s">
        <v>48</v>
      </c>
      <c r="D41" s="3">
        <v>315119</v>
      </c>
      <c r="E41" s="168" t="s">
        <v>2186</v>
      </c>
      <c r="F41" s="11">
        <v>1</v>
      </c>
      <c r="G41" s="159">
        <v>11.362500000000001</v>
      </c>
      <c r="H41" s="159">
        <v>45.000174705569243</v>
      </c>
      <c r="I41" s="203"/>
      <c r="J41" s="295">
        <v>194.1</v>
      </c>
      <c r="K41" s="4" t="s">
        <v>2179</v>
      </c>
      <c r="L41" s="4"/>
      <c r="M41" s="4"/>
    </row>
    <row r="42" spans="1:13" s="170" customFormat="1" ht="15" customHeight="1">
      <c r="A42" s="2">
        <v>42139</v>
      </c>
      <c r="B42" s="3" t="s">
        <v>2177</v>
      </c>
      <c r="C42" s="3" t="s">
        <v>48</v>
      </c>
      <c r="D42" s="3">
        <v>325933</v>
      </c>
      <c r="E42" s="168" t="s">
        <v>2187</v>
      </c>
      <c r="F42" s="11">
        <v>2</v>
      </c>
      <c r="G42" s="54"/>
      <c r="H42" s="54">
        <v>181.38</v>
      </c>
      <c r="I42" s="4"/>
      <c r="J42" s="4"/>
      <c r="K42" s="4" t="s">
        <v>2179</v>
      </c>
      <c r="L42" s="4"/>
      <c r="M42" s="4"/>
    </row>
    <row r="43" spans="1:13" s="170" customFormat="1" ht="15" customHeight="1">
      <c r="A43" s="2">
        <v>42139</v>
      </c>
      <c r="B43" s="3" t="s">
        <v>2177</v>
      </c>
      <c r="C43" s="3" t="s">
        <v>48</v>
      </c>
      <c r="D43" s="3">
        <v>330057</v>
      </c>
      <c r="E43" s="168" t="s">
        <v>2188</v>
      </c>
      <c r="F43" s="11">
        <v>1</v>
      </c>
      <c r="G43" s="54"/>
      <c r="H43" s="54">
        <v>48.51</v>
      </c>
      <c r="I43" s="4"/>
      <c r="J43" s="4"/>
      <c r="K43" s="4" t="s">
        <v>2179</v>
      </c>
      <c r="L43" s="4"/>
      <c r="M43" s="4"/>
    </row>
    <row r="44" spans="1:13" s="170" customFormat="1" ht="15" customHeight="1">
      <c r="A44" s="2">
        <v>42139</v>
      </c>
      <c r="B44" s="3" t="s">
        <v>2177</v>
      </c>
      <c r="C44" s="3" t="s">
        <v>48</v>
      </c>
      <c r="D44" s="3">
        <v>342806</v>
      </c>
      <c r="E44" s="168" t="s">
        <v>2189</v>
      </c>
      <c r="F44" s="11">
        <v>1</v>
      </c>
      <c r="G44" s="54"/>
      <c r="H44" s="54">
        <v>1360</v>
      </c>
      <c r="I44" s="4"/>
      <c r="J44" s="4"/>
      <c r="K44" s="4" t="s">
        <v>2179</v>
      </c>
      <c r="L44" s="4"/>
      <c r="M44" s="4"/>
    </row>
    <row r="45" spans="1:13" s="170" customFormat="1" ht="15" customHeight="1">
      <c r="A45" s="2">
        <v>42139</v>
      </c>
      <c r="B45" s="3" t="s">
        <v>2177</v>
      </c>
      <c r="C45" s="3" t="s">
        <v>48</v>
      </c>
      <c r="D45" s="3">
        <v>342962</v>
      </c>
      <c r="E45" s="168" t="s">
        <v>2190</v>
      </c>
      <c r="F45" s="11">
        <v>1</v>
      </c>
      <c r="G45" s="54"/>
      <c r="H45" s="54">
        <v>3226</v>
      </c>
      <c r="I45" s="4"/>
      <c r="J45" s="4"/>
      <c r="K45" s="4" t="s">
        <v>2179</v>
      </c>
      <c r="L45" s="4"/>
      <c r="M45" s="4"/>
    </row>
    <row r="46" spans="1:13" s="170" customFormat="1" ht="15" customHeight="1">
      <c r="A46" s="2">
        <v>42139</v>
      </c>
      <c r="B46" s="3" t="s">
        <v>2177</v>
      </c>
      <c r="C46" s="3" t="s">
        <v>48</v>
      </c>
      <c r="D46" s="3">
        <v>343576</v>
      </c>
      <c r="E46" s="168" t="s">
        <v>2191</v>
      </c>
      <c r="F46" s="11">
        <v>1</v>
      </c>
      <c r="G46" s="54"/>
      <c r="H46" s="54">
        <v>1496</v>
      </c>
      <c r="I46" s="4"/>
      <c r="J46" s="4"/>
      <c r="K46" s="4" t="s">
        <v>2179</v>
      </c>
      <c r="L46" s="4"/>
      <c r="M46" s="4"/>
    </row>
    <row r="47" spans="1:13" s="170" customFormat="1" ht="15" customHeight="1">
      <c r="A47" s="2">
        <v>42139</v>
      </c>
      <c r="B47" s="3" t="s">
        <v>2177</v>
      </c>
      <c r="C47" s="3" t="s">
        <v>48</v>
      </c>
      <c r="D47" s="3">
        <v>348934</v>
      </c>
      <c r="E47" s="168" t="s">
        <v>2192</v>
      </c>
      <c r="F47" s="11">
        <v>1</v>
      </c>
      <c r="G47" s="54"/>
      <c r="H47" s="54">
        <v>3318</v>
      </c>
      <c r="I47" s="4"/>
      <c r="J47" s="4"/>
      <c r="K47" s="4" t="s">
        <v>2179</v>
      </c>
      <c r="L47" s="4"/>
      <c r="M47" s="4"/>
    </row>
    <row r="48" spans="1:13" s="170" customFormat="1" ht="15" customHeight="1">
      <c r="A48" s="2">
        <v>42139</v>
      </c>
      <c r="B48" s="3" t="s">
        <v>2177</v>
      </c>
      <c r="C48" s="3" t="s">
        <v>48</v>
      </c>
      <c r="D48" s="3">
        <v>349536</v>
      </c>
      <c r="E48" s="168" t="s">
        <v>2193</v>
      </c>
      <c r="F48" s="11">
        <v>1</v>
      </c>
      <c r="G48" s="54"/>
      <c r="H48" s="54">
        <v>1270</v>
      </c>
      <c r="I48" s="4"/>
      <c r="J48" s="4"/>
      <c r="K48" s="4" t="s">
        <v>2179</v>
      </c>
      <c r="L48" s="4"/>
      <c r="M48" s="4"/>
    </row>
    <row r="49" spans="1:13" s="170" customFormat="1" ht="15" customHeight="1">
      <c r="A49" s="2">
        <v>42139</v>
      </c>
      <c r="B49" s="3" t="s">
        <v>2177</v>
      </c>
      <c r="C49" s="3" t="s">
        <v>48</v>
      </c>
      <c r="D49" s="3">
        <v>349701</v>
      </c>
      <c r="E49" s="168" t="s">
        <v>2194</v>
      </c>
      <c r="F49" s="11">
        <v>1</v>
      </c>
      <c r="G49" s="54"/>
      <c r="H49" s="54">
        <v>7061.54</v>
      </c>
      <c r="I49" s="4"/>
      <c r="J49" s="4"/>
      <c r="K49" s="4" t="s">
        <v>2179</v>
      </c>
      <c r="L49" s="4"/>
      <c r="M49" s="4"/>
    </row>
    <row r="50" spans="1:13" s="170" customFormat="1" ht="15" customHeight="1">
      <c r="A50" s="2">
        <v>42139</v>
      </c>
      <c r="B50" s="3" t="s">
        <v>2177</v>
      </c>
      <c r="C50" s="3" t="s">
        <v>48</v>
      </c>
      <c r="D50" s="3">
        <v>349704</v>
      </c>
      <c r="E50" s="168" t="s">
        <v>2195</v>
      </c>
      <c r="F50" s="11">
        <v>1</v>
      </c>
      <c r="G50" s="54"/>
      <c r="H50" s="54">
        <v>1808</v>
      </c>
      <c r="I50" s="4"/>
      <c r="J50" s="4"/>
      <c r="K50" s="4" t="s">
        <v>2179</v>
      </c>
      <c r="L50" s="4"/>
      <c r="M50" s="4"/>
    </row>
    <row r="51" spans="1:13" s="170" customFormat="1" ht="15" customHeight="1">
      <c r="A51" s="2">
        <v>42139</v>
      </c>
      <c r="B51" s="3" t="s">
        <v>2177</v>
      </c>
      <c r="C51" s="3" t="s">
        <v>48</v>
      </c>
      <c r="D51" s="3">
        <v>480725</v>
      </c>
      <c r="E51" s="168" t="s">
        <v>2196</v>
      </c>
      <c r="F51" s="11">
        <v>1</v>
      </c>
      <c r="G51" s="54"/>
      <c r="H51" s="54">
        <v>89.85</v>
      </c>
      <c r="I51" s="4"/>
      <c r="J51" s="4"/>
      <c r="K51" s="4" t="s">
        <v>2179</v>
      </c>
      <c r="L51" s="4"/>
      <c r="M51" s="4"/>
    </row>
    <row r="52" spans="1:13" s="170" customFormat="1" ht="15" customHeight="1">
      <c r="A52" s="2">
        <v>42139</v>
      </c>
      <c r="B52" s="3" t="s">
        <v>2177</v>
      </c>
      <c r="C52" s="3" t="s">
        <v>48</v>
      </c>
      <c r="D52" s="3">
        <v>488374</v>
      </c>
      <c r="E52" s="168" t="s">
        <v>2197</v>
      </c>
      <c r="F52" s="11">
        <v>1</v>
      </c>
      <c r="G52" s="54"/>
      <c r="H52" s="54">
        <v>988</v>
      </c>
      <c r="I52" s="4"/>
      <c r="J52" s="4"/>
      <c r="K52" s="4" t="s">
        <v>2179</v>
      </c>
      <c r="L52" s="4"/>
      <c r="M52" s="4"/>
    </row>
    <row r="53" spans="1:13" s="170" customFormat="1" ht="15" customHeight="1">
      <c r="A53" s="2">
        <v>42139</v>
      </c>
      <c r="B53" s="3" t="s">
        <v>2177</v>
      </c>
      <c r="C53" s="3" t="s">
        <v>48</v>
      </c>
      <c r="D53" s="3" t="s">
        <v>2198</v>
      </c>
      <c r="E53" s="168" t="s">
        <v>2199</v>
      </c>
      <c r="F53" s="11">
        <v>1</v>
      </c>
      <c r="G53" s="54"/>
      <c r="H53" s="54">
        <v>34.880000000000003</v>
      </c>
      <c r="I53" s="4"/>
      <c r="J53" s="4"/>
      <c r="K53" s="4" t="s">
        <v>2179</v>
      </c>
      <c r="L53" s="4"/>
      <c r="M53" s="4"/>
    </row>
    <row r="54" spans="1:13" s="170" customFormat="1" ht="15" customHeight="1">
      <c r="A54" s="2">
        <v>42139</v>
      </c>
      <c r="B54" s="3" t="s">
        <v>2177</v>
      </c>
      <c r="C54" s="3" t="s">
        <v>48</v>
      </c>
      <c r="D54" s="3" t="s">
        <v>2200</v>
      </c>
      <c r="E54" s="168" t="s">
        <v>2201</v>
      </c>
      <c r="F54" s="11">
        <v>2</v>
      </c>
      <c r="G54" s="54"/>
      <c r="H54" s="54">
        <v>25.4</v>
      </c>
      <c r="I54" s="4"/>
      <c r="J54" s="4"/>
      <c r="K54" s="4" t="s">
        <v>2179</v>
      </c>
      <c r="L54" s="4"/>
      <c r="M54" s="4"/>
    </row>
    <row r="55" spans="1:13" s="170" customFormat="1" ht="15" customHeight="1">
      <c r="A55" s="2">
        <v>42139</v>
      </c>
      <c r="B55" s="3" t="s">
        <v>2177</v>
      </c>
      <c r="C55" s="3" t="s">
        <v>48</v>
      </c>
      <c r="D55" s="3" t="s">
        <v>2202</v>
      </c>
      <c r="E55" s="168" t="s">
        <v>2203</v>
      </c>
      <c r="F55" s="11">
        <v>4</v>
      </c>
      <c r="G55" s="54"/>
      <c r="H55" s="54">
        <v>22.88</v>
      </c>
      <c r="I55" s="4"/>
      <c r="J55" s="4"/>
      <c r="K55" s="4" t="s">
        <v>2179</v>
      </c>
      <c r="L55" s="4"/>
      <c r="M55" s="4"/>
    </row>
    <row r="56" spans="1:13" s="170" customFormat="1" ht="15" customHeight="1">
      <c r="A56" s="2">
        <v>42139</v>
      </c>
      <c r="B56" s="3" t="s">
        <v>2204</v>
      </c>
      <c r="C56" s="3" t="s">
        <v>48</v>
      </c>
      <c r="D56" s="3">
        <v>489067</v>
      </c>
      <c r="E56" s="168" t="s">
        <v>2205</v>
      </c>
      <c r="F56" s="11">
        <v>2</v>
      </c>
      <c r="G56" s="54"/>
      <c r="H56" s="54">
        <v>614.29</v>
      </c>
      <c r="I56" s="4"/>
      <c r="J56" s="4"/>
      <c r="K56" s="4" t="s">
        <v>2179</v>
      </c>
      <c r="L56" s="4"/>
      <c r="M56" s="4"/>
    </row>
    <row r="57" spans="1:13" s="170" customFormat="1" ht="15" customHeight="1">
      <c r="A57" s="2">
        <v>42139</v>
      </c>
      <c r="B57" s="3" t="s">
        <v>2204</v>
      </c>
      <c r="C57" s="3" t="s">
        <v>48</v>
      </c>
      <c r="D57" s="3">
        <v>489068</v>
      </c>
      <c r="E57" s="168" t="s">
        <v>2206</v>
      </c>
      <c r="F57" s="11">
        <v>2</v>
      </c>
      <c r="G57" s="54"/>
      <c r="H57" s="54">
        <v>253.33</v>
      </c>
      <c r="I57" s="4"/>
      <c r="J57" s="4"/>
      <c r="K57" s="4" t="s">
        <v>2179</v>
      </c>
      <c r="L57" s="4"/>
      <c r="M57" s="4"/>
    </row>
    <row r="58" spans="1:13" s="170" customFormat="1" ht="15" customHeight="1">
      <c r="A58" s="2">
        <v>42139</v>
      </c>
      <c r="B58" s="3" t="s">
        <v>2204</v>
      </c>
      <c r="C58" s="3" t="s">
        <v>48</v>
      </c>
      <c r="D58" s="3">
        <v>489069</v>
      </c>
      <c r="E58" s="168" t="s">
        <v>2207</v>
      </c>
      <c r="F58" s="11">
        <v>2</v>
      </c>
      <c r="G58" s="54"/>
      <c r="H58" s="54">
        <v>365.79</v>
      </c>
      <c r="I58" s="4"/>
      <c r="J58" s="4"/>
      <c r="K58" s="4" t="s">
        <v>2179</v>
      </c>
      <c r="L58" s="4"/>
      <c r="M58" s="4"/>
    </row>
    <row r="59" spans="1:13" s="170" customFormat="1" ht="15" customHeight="1">
      <c r="A59" s="2">
        <v>42139</v>
      </c>
      <c r="B59" s="3" t="s">
        <v>2204</v>
      </c>
      <c r="C59" s="3" t="s">
        <v>48</v>
      </c>
      <c r="D59" s="3">
        <v>489070</v>
      </c>
      <c r="E59" s="168" t="s">
        <v>2206</v>
      </c>
      <c r="F59" s="11">
        <v>2</v>
      </c>
      <c r="G59" s="54"/>
      <c r="H59" s="54">
        <v>454.33</v>
      </c>
      <c r="I59" s="4"/>
      <c r="J59" s="4"/>
      <c r="K59" s="4" t="s">
        <v>2179</v>
      </c>
      <c r="L59" s="4"/>
      <c r="M59" s="4"/>
    </row>
    <row r="60" spans="1:13" s="170" customFormat="1" ht="15" customHeight="1">
      <c r="A60" s="2">
        <v>42143</v>
      </c>
      <c r="B60" s="3" t="s">
        <v>2208</v>
      </c>
      <c r="C60" s="3" t="s">
        <v>2209</v>
      </c>
      <c r="D60" s="36" t="s">
        <v>1380</v>
      </c>
      <c r="E60" s="44" t="s">
        <v>2210</v>
      </c>
      <c r="F60" s="361">
        <v>1</v>
      </c>
      <c r="G60" s="54"/>
      <c r="H60" s="54">
        <v>15160</v>
      </c>
      <c r="I60" s="4"/>
      <c r="J60" s="4"/>
      <c r="K60" s="4" t="s">
        <v>2179</v>
      </c>
      <c r="L60" s="4"/>
      <c r="M60" s="4"/>
    </row>
    <row r="61" spans="1:13" s="170" customFormat="1" ht="15" customHeight="1">
      <c r="A61" s="2">
        <v>42145</v>
      </c>
      <c r="B61" s="3" t="s">
        <v>2211</v>
      </c>
      <c r="C61" s="48" t="s">
        <v>48</v>
      </c>
      <c r="D61" s="6">
        <v>480140</v>
      </c>
      <c r="E61" s="7" t="s">
        <v>2212</v>
      </c>
      <c r="F61" s="237">
        <v>1</v>
      </c>
      <c r="G61" s="54"/>
      <c r="H61" s="54">
        <v>676</v>
      </c>
      <c r="I61" s="4"/>
      <c r="J61" s="4"/>
      <c r="K61" s="4" t="s">
        <v>2179</v>
      </c>
      <c r="L61" s="4"/>
      <c r="M61" s="4"/>
    </row>
    <row r="62" spans="1:13" s="170" customFormat="1" ht="15" customHeight="1">
      <c r="A62" s="2">
        <v>42145</v>
      </c>
      <c r="B62" s="3" t="s">
        <v>2211</v>
      </c>
      <c r="C62" s="48" t="s">
        <v>48</v>
      </c>
      <c r="D62" s="6">
        <v>480492</v>
      </c>
      <c r="E62" s="7" t="s">
        <v>2213</v>
      </c>
      <c r="F62" s="6">
        <v>3</v>
      </c>
      <c r="G62" s="54"/>
      <c r="H62" s="54">
        <v>252</v>
      </c>
      <c r="I62" s="4"/>
      <c r="J62" s="4"/>
      <c r="K62" s="4" t="s">
        <v>2179</v>
      </c>
      <c r="L62" s="4"/>
      <c r="M62" s="4"/>
    </row>
    <row r="63" spans="1:13" s="170" customFormat="1" ht="15" customHeight="1">
      <c r="A63" s="2">
        <v>42145</v>
      </c>
      <c r="B63" s="3" t="s">
        <v>2211</v>
      </c>
      <c r="C63" s="48" t="s">
        <v>48</v>
      </c>
      <c r="D63" s="6">
        <v>480493</v>
      </c>
      <c r="E63" s="7" t="s">
        <v>2214</v>
      </c>
      <c r="F63" s="6">
        <v>3</v>
      </c>
      <c r="G63" s="54"/>
      <c r="H63" s="54">
        <v>258</v>
      </c>
      <c r="I63" s="4"/>
      <c r="J63" s="4"/>
      <c r="K63" s="4" t="s">
        <v>2179</v>
      </c>
      <c r="L63" s="4"/>
      <c r="M63" s="4"/>
    </row>
    <row r="64" spans="1:13" s="170" customFormat="1" ht="15" customHeight="1">
      <c r="A64" s="2">
        <v>42145</v>
      </c>
      <c r="B64" s="3" t="s">
        <v>2211</v>
      </c>
      <c r="C64" s="48" t="s">
        <v>48</v>
      </c>
      <c r="D64" s="6">
        <v>480498</v>
      </c>
      <c r="E64" s="7" t="s">
        <v>2215</v>
      </c>
      <c r="F64" s="237">
        <v>1</v>
      </c>
      <c r="G64" s="54"/>
      <c r="H64" s="54">
        <v>270</v>
      </c>
      <c r="I64" s="4"/>
      <c r="J64" s="4"/>
      <c r="K64" s="4" t="s">
        <v>2179</v>
      </c>
      <c r="L64" s="4"/>
      <c r="M64" s="4"/>
    </row>
    <row r="65" spans="1:13" s="170" customFormat="1" ht="15" customHeight="1">
      <c r="A65" s="2">
        <v>42145</v>
      </c>
      <c r="B65" s="3" t="s">
        <v>2211</v>
      </c>
      <c r="C65" s="48" t="s">
        <v>48</v>
      </c>
      <c r="D65" s="3">
        <v>480747</v>
      </c>
      <c r="E65" s="7" t="s">
        <v>2216</v>
      </c>
      <c r="F65" s="237">
        <v>1</v>
      </c>
      <c r="G65" s="54"/>
      <c r="H65" s="54">
        <v>1720</v>
      </c>
      <c r="I65" s="4"/>
      <c r="J65" s="4"/>
      <c r="K65" s="4" t="s">
        <v>2179</v>
      </c>
      <c r="L65" s="4"/>
      <c r="M65" s="4"/>
    </row>
    <row r="66" spans="1:13" s="170" customFormat="1" ht="15" customHeight="1">
      <c r="A66" s="2">
        <v>42145</v>
      </c>
      <c r="B66" s="3" t="s">
        <v>2211</v>
      </c>
      <c r="C66" s="48" t="s">
        <v>48</v>
      </c>
      <c r="D66" s="6">
        <v>480752</v>
      </c>
      <c r="E66" s="7" t="s">
        <v>2217</v>
      </c>
      <c r="F66" s="237">
        <v>1</v>
      </c>
      <c r="G66" s="54"/>
      <c r="H66" s="54">
        <v>292</v>
      </c>
      <c r="I66" s="4"/>
      <c r="J66" s="4"/>
      <c r="K66" s="4" t="s">
        <v>2179</v>
      </c>
      <c r="L66" s="4"/>
      <c r="M66" s="4"/>
    </row>
    <row r="67" spans="1:13" s="170" customFormat="1" ht="15" customHeight="1">
      <c r="A67" s="2">
        <v>42145</v>
      </c>
      <c r="B67" s="3" t="s">
        <v>2211</v>
      </c>
      <c r="C67" s="48" t="s">
        <v>48</v>
      </c>
      <c r="D67" s="3">
        <v>480982</v>
      </c>
      <c r="E67" s="4" t="s">
        <v>2218</v>
      </c>
      <c r="F67" s="6">
        <v>1</v>
      </c>
      <c r="G67" s="54"/>
      <c r="H67" s="54">
        <v>1480</v>
      </c>
      <c r="I67" s="4"/>
      <c r="J67" s="4"/>
      <c r="K67" s="4" t="s">
        <v>2179</v>
      </c>
      <c r="L67" s="4"/>
      <c r="M67" s="4"/>
    </row>
    <row r="68" spans="1:13" s="170" customFormat="1" ht="15" customHeight="1">
      <c r="A68" s="2">
        <v>42145</v>
      </c>
      <c r="B68" s="3" t="s">
        <v>2211</v>
      </c>
      <c r="C68" s="48" t="s">
        <v>48</v>
      </c>
      <c r="D68" s="6">
        <v>480987</v>
      </c>
      <c r="E68" s="7" t="s">
        <v>2219</v>
      </c>
      <c r="F68" s="6">
        <v>1</v>
      </c>
      <c r="G68" s="54"/>
      <c r="H68" s="54">
        <v>3176</v>
      </c>
      <c r="I68" s="4"/>
      <c r="J68" s="4"/>
      <c r="K68" s="4" t="s">
        <v>2179</v>
      </c>
      <c r="L68" s="4"/>
      <c r="M68" s="4"/>
    </row>
    <row r="69" spans="1:13" s="170" customFormat="1" ht="15" customHeight="1">
      <c r="A69" s="2">
        <v>42145</v>
      </c>
      <c r="B69" s="3" t="s">
        <v>2211</v>
      </c>
      <c r="C69" s="48" t="s">
        <v>48</v>
      </c>
      <c r="D69" s="3">
        <v>480991</v>
      </c>
      <c r="E69" s="4" t="s">
        <v>2220</v>
      </c>
      <c r="F69" s="237">
        <v>1</v>
      </c>
      <c r="G69" s="54"/>
      <c r="H69" s="54">
        <v>3857</v>
      </c>
      <c r="I69" s="4"/>
      <c r="J69" s="4"/>
      <c r="K69" s="4" t="s">
        <v>2179</v>
      </c>
      <c r="L69" s="4"/>
      <c r="M69" s="4"/>
    </row>
    <row r="70" spans="1:13" s="170" customFormat="1" ht="15" customHeight="1">
      <c r="A70" s="2">
        <v>42145</v>
      </c>
      <c r="B70" s="3" t="s">
        <v>2211</v>
      </c>
      <c r="C70" s="48" t="s">
        <v>48</v>
      </c>
      <c r="D70" s="6">
        <v>481395</v>
      </c>
      <c r="E70" s="7" t="s">
        <v>2221</v>
      </c>
      <c r="F70" s="237">
        <v>1</v>
      </c>
      <c r="G70" s="54"/>
      <c r="H70" s="54">
        <v>8</v>
      </c>
      <c r="I70" s="4"/>
      <c r="J70" s="4"/>
      <c r="K70" s="4" t="s">
        <v>2179</v>
      </c>
      <c r="L70" s="4"/>
      <c r="M70" s="4"/>
    </row>
    <row r="71" spans="1:13" s="170" customFormat="1" ht="15" customHeight="1">
      <c r="A71" s="2">
        <v>42145</v>
      </c>
      <c r="B71" s="3" t="s">
        <v>2211</v>
      </c>
      <c r="C71" s="48" t="s">
        <v>48</v>
      </c>
      <c r="D71" s="6">
        <v>481858</v>
      </c>
      <c r="E71" s="7" t="s">
        <v>2222</v>
      </c>
      <c r="F71" s="6">
        <v>1</v>
      </c>
      <c r="G71" s="54"/>
      <c r="H71" s="54">
        <v>1090</v>
      </c>
      <c r="I71" s="4"/>
      <c r="J71" s="4"/>
      <c r="K71" s="4" t="s">
        <v>2179</v>
      </c>
      <c r="L71" s="4"/>
      <c r="M71" s="4"/>
    </row>
    <row r="72" spans="1:13" s="170" customFormat="1" ht="15" customHeight="1">
      <c r="A72" s="2">
        <v>42145</v>
      </c>
      <c r="B72" s="3" t="s">
        <v>2211</v>
      </c>
      <c r="C72" s="48" t="s">
        <v>48</v>
      </c>
      <c r="D72" s="6">
        <v>483703</v>
      </c>
      <c r="E72" s="7" t="s">
        <v>2223</v>
      </c>
      <c r="F72" s="237">
        <v>2</v>
      </c>
      <c r="G72" s="54"/>
      <c r="H72" s="54">
        <v>161</v>
      </c>
      <c r="I72" s="4"/>
      <c r="J72" s="4"/>
      <c r="K72" s="4" t="s">
        <v>2179</v>
      </c>
      <c r="L72" s="4"/>
      <c r="M72" s="4"/>
    </row>
    <row r="73" spans="1:13" s="170" customFormat="1" ht="15" customHeight="1">
      <c r="A73" s="2">
        <v>42145</v>
      </c>
      <c r="B73" s="3" t="s">
        <v>2211</v>
      </c>
      <c r="C73" s="48" t="s">
        <v>48</v>
      </c>
      <c r="D73" s="6">
        <v>483704</v>
      </c>
      <c r="E73" s="7" t="s">
        <v>2224</v>
      </c>
      <c r="F73" s="237">
        <v>1</v>
      </c>
      <c r="G73" s="54"/>
      <c r="H73" s="54">
        <v>75</v>
      </c>
      <c r="I73" s="4"/>
      <c r="J73" s="4"/>
      <c r="K73" s="4" t="s">
        <v>2179</v>
      </c>
      <c r="L73" s="4"/>
      <c r="M73" s="4"/>
    </row>
    <row r="74" spans="1:13" s="170" customFormat="1" ht="15" customHeight="1">
      <c r="A74" s="2">
        <v>42145</v>
      </c>
      <c r="B74" s="3" t="s">
        <v>2211</v>
      </c>
      <c r="C74" s="48" t="s">
        <v>48</v>
      </c>
      <c r="D74" s="6">
        <v>632574</v>
      </c>
      <c r="E74" s="7" t="s">
        <v>2225</v>
      </c>
      <c r="F74" s="237">
        <v>1</v>
      </c>
      <c r="G74" s="54"/>
      <c r="H74" s="54">
        <v>4</v>
      </c>
      <c r="I74" s="4"/>
      <c r="J74" s="4"/>
      <c r="K74" s="4" t="s">
        <v>2179</v>
      </c>
      <c r="L74" s="4"/>
      <c r="M74" s="4"/>
    </row>
    <row r="75" spans="1:13" s="170" customFormat="1" ht="15" customHeight="1">
      <c r="A75" s="2">
        <v>42145</v>
      </c>
      <c r="B75" s="3" t="s">
        <v>2211</v>
      </c>
      <c r="C75" s="48" t="s">
        <v>48</v>
      </c>
      <c r="D75" s="6">
        <v>632668</v>
      </c>
      <c r="E75" s="7" t="s">
        <v>2226</v>
      </c>
      <c r="F75" s="237">
        <v>1</v>
      </c>
      <c r="G75" s="54"/>
      <c r="H75" s="54">
        <v>316</v>
      </c>
      <c r="I75" s="4"/>
      <c r="J75" s="4" t="s">
        <v>2227</v>
      </c>
      <c r="K75" s="4" t="s">
        <v>2179</v>
      </c>
      <c r="L75" s="4"/>
      <c r="M75" s="4"/>
    </row>
    <row r="76" spans="1:13" s="170" customFormat="1" ht="15" customHeight="1">
      <c r="A76" s="2">
        <v>42145</v>
      </c>
      <c r="B76" s="3" t="s">
        <v>2211</v>
      </c>
      <c r="C76" s="48" t="s">
        <v>48</v>
      </c>
      <c r="D76" s="6" t="s">
        <v>2228</v>
      </c>
      <c r="E76" s="7" t="s">
        <v>2229</v>
      </c>
      <c r="F76" s="6">
        <v>2</v>
      </c>
      <c r="G76" s="54"/>
      <c r="H76" s="54">
        <v>2316</v>
      </c>
      <c r="I76" s="4"/>
      <c r="J76" s="4"/>
      <c r="K76" s="4" t="s">
        <v>2179</v>
      </c>
      <c r="L76" s="4"/>
      <c r="M76" s="4"/>
    </row>
    <row r="77" spans="1:13" s="170" customFormat="1" ht="15" customHeight="1">
      <c r="A77" s="2">
        <v>42145</v>
      </c>
      <c r="B77" s="3" t="s">
        <v>2230</v>
      </c>
      <c r="C77" s="48" t="s">
        <v>48</v>
      </c>
      <c r="D77" s="3">
        <v>480140</v>
      </c>
      <c r="E77" s="4" t="s">
        <v>2231</v>
      </c>
      <c r="F77" s="6">
        <v>1</v>
      </c>
      <c r="G77" s="54"/>
      <c r="H77" s="54">
        <v>676</v>
      </c>
      <c r="K77" s="4" t="s">
        <v>2179</v>
      </c>
    </row>
    <row r="78" spans="1:13" s="170" customFormat="1" ht="15" customHeight="1">
      <c r="A78" s="2">
        <v>42145</v>
      </c>
      <c r="B78" s="3" t="s">
        <v>2230</v>
      </c>
      <c r="C78" s="48" t="s">
        <v>48</v>
      </c>
      <c r="D78" s="3">
        <v>480243</v>
      </c>
      <c r="E78" s="4" t="s">
        <v>2232</v>
      </c>
      <c r="F78" s="6">
        <v>1</v>
      </c>
      <c r="G78" s="54"/>
      <c r="H78" s="54">
        <v>2090</v>
      </c>
      <c r="K78" s="4" t="s">
        <v>2179</v>
      </c>
    </row>
    <row r="79" spans="1:13" s="170" customFormat="1" ht="15" customHeight="1">
      <c r="A79" s="2">
        <v>42145</v>
      </c>
      <c r="B79" s="3" t="s">
        <v>2230</v>
      </c>
      <c r="C79" s="48" t="s">
        <v>48</v>
      </c>
      <c r="D79" s="3">
        <v>480492</v>
      </c>
      <c r="E79" s="4" t="s">
        <v>2233</v>
      </c>
      <c r="F79" s="48">
        <v>3</v>
      </c>
      <c r="G79" s="54"/>
      <c r="H79" s="54">
        <v>252</v>
      </c>
      <c r="K79" s="4" t="s">
        <v>2179</v>
      </c>
    </row>
    <row r="80" spans="1:13" s="170" customFormat="1" ht="15" customHeight="1">
      <c r="A80" s="2">
        <v>42145</v>
      </c>
      <c r="B80" s="3" t="s">
        <v>2230</v>
      </c>
      <c r="C80" s="48" t="s">
        <v>48</v>
      </c>
      <c r="D80" s="3">
        <v>480493</v>
      </c>
      <c r="E80" s="4" t="s">
        <v>2234</v>
      </c>
      <c r="F80" s="48">
        <v>3</v>
      </c>
      <c r="G80" s="54"/>
      <c r="H80" s="54">
        <v>258</v>
      </c>
      <c r="K80" s="4" t="s">
        <v>2179</v>
      </c>
    </row>
    <row r="81" spans="1:13" s="170" customFormat="1" ht="15" customHeight="1">
      <c r="A81" s="2">
        <v>42145</v>
      </c>
      <c r="B81" s="3" t="s">
        <v>2230</v>
      </c>
      <c r="C81" s="48" t="s">
        <v>48</v>
      </c>
      <c r="D81" s="3">
        <v>480496</v>
      </c>
      <c r="E81" s="4" t="s">
        <v>2235</v>
      </c>
      <c r="F81" s="6">
        <v>5</v>
      </c>
      <c r="G81" s="54">
        <v>5.49</v>
      </c>
      <c r="H81" s="54">
        <v>20</v>
      </c>
      <c r="K81" s="4" t="s">
        <v>2179</v>
      </c>
    </row>
    <row r="82" spans="1:13" s="170" customFormat="1" ht="15" customHeight="1">
      <c r="A82" s="2">
        <v>42145</v>
      </c>
      <c r="B82" s="3" t="s">
        <v>2230</v>
      </c>
      <c r="C82" s="48" t="s">
        <v>48</v>
      </c>
      <c r="D82" s="3">
        <v>480497</v>
      </c>
      <c r="E82" s="4" t="s">
        <v>2236</v>
      </c>
      <c r="F82" s="6">
        <v>1</v>
      </c>
      <c r="G82" s="54"/>
      <c r="H82" s="54">
        <v>212</v>
      </c>
      <c r="K82" s="4" t="s">
        <v>2179</v>
      </c>
    </row>
    <row r="83" spans="1:13" s="170" customFormat="1" ht="15" customHeight="1">
      <c r="A83" s="2">
        <v>42145</v>
      </c>
      <c r="B83" s="3" t="s">
        <v>2230</v>
      </c>
      <c r="C83" s="48" t="s">
        <v>48</v>
      </c>
      <c r="D83" s="3">
        <v>480498</v>
      </c>
      <c r="E83" s="4" t="s">
        <v>2237</v>
      </c>
      <c r="F83" s="6">
        <v>1</v>
      </c>
      <c r="G83" s="54"/>
      <c r="H83" s="54">
        <v>270</v>
      </c>
      <c r="K83" s="4" t="s">
        <v>2179</v>
      </c>
    </row>
    <row r="84" spans="1:13" s="170" customFormat="1" ht="15" customHeight="1">
      <c r="A84" s="2">
        <v>42145</v>
      </c>
      <c r="B84" s="3" t="s">
        <v>2230</v>
      </c>
      <c r="C84" s="48" t="s">
        <v>48</v>
      </c>
      <c r="D84" s="3">
        <v>480499</v>
      </c>
      <c r="E84" s="4" t="s">
        <v>2238</v>
      </c>
      <c r="F84" s="6">
        <v>1</v>
      </c>
      <c r="G84" s="54"/>
      <c r="H84" s="54">
        <v>57</v>
      </c>
      <c r="K84" s="4" t="s">
        <v>2179</v>
      </c>
    </row>
    <row r="85" spans="1:13" s="170" customFormat="1" ht="15" customHeight="1">
      <c r="A85" s="2">
        <v>42145</v>
      </c>
      <c r="B85" s="3" t="s">
        <v>2230</v>
      </c>
      <c r="C85" s="48" t="s">
        <v>48</v>
      </c>
      <c r="D85" s="3">
        <v>480752</v>
      </c>
      <c r="E85" s="4" t="s">
        <v>2239</v>
      </c>
      <c r="F85" s="6">
        <v>2</v>
      </c>
      <c r="G85" s="54"/>
      <c r="H85" s="54">
        <v>292</v>
      </c>
      <c r="K85" s="4" t="s">
        <v>2179</v>
      </c>
    </row>
    <row r="86" spans="1:13" s="170" customFormat="1" ht="15" customHeight="1">
      <c r="A86" s="2">
        <v>42145</v>
      </c>
      <c r="B86" s="3" t="s">
        <v>2230</v>
      </c>
      <c r="C86" s="48" t="s">
        <v>48</v>
      </c>
      <c r="D86" s="3">
        <v>481395</v>
      </c>
      <c r="E86" s="4" t="s">
        <v>2240</v>
      </c>
      <c r="F86" s="6">
        <v>1</v>
      </c>
      <c r="G86" s="54"/>
      <c r="H86" s="54">
        <v>8</v>
      </c>
      <c r="K86" s="4" t="s">
        <v>2179</v>
      </c>
    </row>
    <row r="87" spans="1:13" s="170" customFormat="1" ht="15" customHeight="1">
      <c r="A87" s="2">
        <v>42145</v>
      </c>
      <c r="B87" s="3" t="s">
        <v>2230</v>
      </c>
      <c r="C87" s="48" t="s">
        <v>48</v>
      </c>
      <c r="D87" s="3">
        <v>481868</v>
      </c>
      <c r="E87" s="4" t="s">
        <v>2241</v>
      </c>
      <c r="F87" s="6">
        <v>2</v>
      </c>
      <c r="G87" s="54"/>
      <c r="H87" s="54">
        <v>360</v>
      </c>
      <c r="K87" s="4" t="s">
        <v>2179</v>
      </c>
    </row>
    <row r="88" spans="1:13" s="170" customFormat="1" ht="15" customHeight="1">
      <c r="A88" s="2">
        <v>42145</v>
      </c>
      <c r="B88" s="3" t="s">
        <v>2230</v>
      </c>
      <c r="C88" s="48" t="s">
        <v>48</v>
      </c>
      <c r="D88" s="3">
        <v>483703</v>
      </c>
      <c r="E88" s="4" t="s">
        <v>2223</v>
      </c>
      <c r="F88" s="6">
        <v>2</v>
      </c>
      <c r="G88" s="54"/>
      <c r="H88" s="54">
        <v>161</v>
      </c>
      <c r="K88" s="4" t="s">
        <v>2179</v>
      </c>
    </row>
    <row r="89" spans="1:13" s="170" customFormat="1" ht="15" customHeight="1">
      <c r="A89" s="2">
        <v>42145</v>
      </c>
      <c r="B89" s="3" t="s">
        <v>2230</v>
      </c>
      <c r="C89" s="48" t="s">
        <v>48</v>
      </c>
      <c r="D89" s="3">
        <v>483704</v>
      </c>
      <c r="E89" s="4" t="s">
        <v>2242</v>
      </c>
      <c r="F89" s="6">
        <v>1</v>
      </c>
      <c r="G89" s="54"/>
      <c r="H89" s="54">
        <v>75</v>
      </c>
      <c r="K89" s="4" t="s">
        <v>2179</v>
      </c>
    </row>
    <row r="90" spans="1:13" s="170" customFormat="1" ht="15" customHeight="1">
      <c r="A90" s="2">
        <v>42145</v>
      </c>
      <c r="B90" s="3" t="s">
        <v>2230</v>
      </c>
      <c r="C90" s="48" t="s">
        <v>48</v>
      </c>
      <c r="D90" s="3">
        <v>632574</v>
      </c>
      <c r="E90" s="4" t="s">
        <v>2243</v>
      </c>
      <c r="F90" s="6">
        <v>1</v>
      </c>
      <c r="G90" s="54"/>
      <c r="H90" s="54">
        <v>4</v>
      </c>
      <c r="K90" s="4" t="s">
        <v>2179</v>
      </c>
    </row>
    <row r="91" spans="1:13" s="170" customFormat="1" ht="15" customHeight="1">
      <c r="A91" s="2">
        <v>42145</v>
      </c>
      <c r="B91" s="3" t="s">
        <v>2230</v>
      </c>
      <c r="C91" s="48" t="s">
        <v>48</v>
      </c>
      <c r="D91" s="3">
        <v>632668</v>
      </c>
      <c r="E91" s="4" t="s">
        <v>2244</v>
      </c>
      <c r="F91" s="6">
        <v>1</v>
      </c>
      <c r="G91" s="54"/>
      <c r="H91" s="54">
        <v>316</v>
      </c>
      <c r="K91" s="4" t="s">
        <v>2179</v>
      </c>
    </row>
    <row r="92" spans="1:13" s="170" customFormat="1" ht="15" customHeight="1">
      <c r="A92" s="2">
        <v>42145</v>
      </c>
      <c r="B92" s="3" t="s">
        <v>2230</v>
      </c>
      <c r="C92" s="48" t="s">
        <v>48</v>
      </c>
      <c r="D92" s="3">
        <v>632669</v>
      </c>
      <c r="E92" s="4" t="s">
        <v>2245</v>
      </c>
      <c r="F92" s="6">
        <v>1</v>
      </c>
      <c r="G92" s="54"/>
      <c r="H92" s="54">
        <v>212</v>
      </c>
      <c r="K92" s="4" t="s">
        <v>2179</v>
      </c>
    </row>
    <row r="93" spans="1:13" s="170" customFormat="1" ht="15" customHeight="1">
      <c r="A93" s="2">
        <v>42145</v>
      </c>
      <c r="B93" s="3" t="s">
        <v>2230</v>
      </c>
      <c r="C93" s="48" t="s">
        <v>48</v>
      </c>
      <c r="D93" s="3" t="s">
        <v>2246</v>
      </c>
      <c r="E93" s="4" t="s">
        <v>2247</v>
      </c>
      <c r="F93" s="48">
        <v>2</v>
      </c>
      <c r="G93" s="54"/>
      <c r="H93" s="54">
        <v>2316</v>
      </c>
      <c r="K93" s="4" t="s">
        <v>2179</v>
      </c>
    </row>
    <row r="94" spans="1:13" s="170" customFormat="1" ht="15" customHeight="1">
      <c r="A94" s="2">
        <v>42145</v>
      </c>
      <c r="B94" s="3" t="s">
        <v>2230</v>
      </c>
      <c r="C94" s="48" t="s">
        <v>48</v>
      </c>
      <c r="D94" s="3" t="s">
        <v>1380</v>
      </c>
      <c r="E94" s="4" t="s">
        <v>2210</v>
      </c>
      <c r="F94" s="6">
        <v>1</v>
      </c>
      <c r="G94" s="54"/>
      <c r="H94" s="54">
        <v>15160</v>
      </c>
      <c r="K94" s="4" t="s">
        <v>2179</v>
      </c>
    </row>
    <row r="95" spans="1:13" s="170" customFormat="1" ht="15" customHeight="1">
      <c r="A95" s="2">
        <v>42146</v>
      </c>
      <c r="B95" s="3" t="s">
        <v>2248</v>
      </c>
      <c r="C95" s="3" t="s">
        <v>2249</v>
      </c>
      <c r="D95" s="19">
        <v>480140</v>
      </c>
      <c r="E95" s="49" t="s">
        <v>2250</v>
      </c>
      <c r="F95" s="19">
        <v>1</v>
      </c>
      <c r="G95" s="54"/>
      <c r="H95" s="54">
        <v>676.5</v>
      </c>
      <c r="I95" s="4"/>
      <c r="J95" s="4"/>
      <c r="K95" s="4" t="s">
        <v>2251</v>
      </c>
      <c r="L95" s="4"/>
      <c r="M95" s="4"/>
    </row>
    <row r="96" spans="1:13" s="170" customFormat="1" ht="15" customHeight="1">
      <c r="A96" s="2">
        <v>42146</v>
      </c>
      <c r="B96" s="3" t="s">
        <v>2248</v>
      </c>
      <c r="C96" s="3" t="s">
        <v>2249</v>
      </c>
      <c r="D96" s="19">
        <v>480496</v>
      </c>
      <c r="E96" s="49" t="s">
        <v>2252</v>
      </c>
      <c r="F96" s="19">
        <v>1</v>
      </c>
      <c r="G96" s="54"/>
      <c r="H96" s="54">
        <v>21.8</v>
      </c>
      <c r="I96" s="4"/>
      <c r="J96" s="4"/>
      <c r="K96" s="4" t="s">
        <v>2251</v>
      </c>
      <c r="L96" s="4"/>
      <c r="M96" s="4"/>
    </row>
    <row r="97" spans="1:13" s="170" customFormat="1" ht="15" customHeight="1">
      <c r="A97" s="2">
        <v>42146</v>
      </c>
      <c r="B97" s="3" t="s">
        <v>2248</v>
      </c>
      <c r="C97" s="3" t="s">
        <v>2249</v>
      </c>
      <c r="D97" s="19">
        <v>480499</v>
      </c>
      <c r="E97" s="49" t="s">
        <v>2253</v>
      </c>
      <c r="F97" s="3">
        <v>1</v>
      </c>
      <c r="G97" s="54"/>
      <c r="H97" s="54">
        <v>56.61</v>
      </c>
      <c r="I97" s="4"/>
      <c r="J97" s="4"/>
      <c r="K97" s="4" t="s">
        <v>2251</v>
      </c>
      <c r="L97" s="4"/>
      <c r="M97" s="4"/>
    </row>
    <row r="98" spans="1:13" s="170" customFormat="1" ht="15" customHeight="1">
      <c r="A98" s="2">
        <v>42146</v>
      </c>
      <c r="B98" s="3" t="s">
        <v>2248</v>
      </c>
      <c r="C98" s="3" t="s">
        <v>2249</v>
      </c>
      <c r="D98" s="19">
        <v>480757</v>
      </c>
      <c r="E98" s="49" t="s">
        <v>2254</v>
      </c>
      <c r="F98" s="19">
        <v>1</v>
      </c>
      <c r="G98" s="54"/>
      <c r="H98" s="54">
        <v>320</v>
      </c>
      <c r="I98" s="4"/>
      <c r="J98" s="4"/>
      <c r="K98" s="4" t="s">
        <v>2251</v>
      </c>
      <c r="L98" s="4"/>
      <c r="M98" s="4"/>
    </row>
    <row r="99" spans="1:13" s="170" customFormat="1" ht="15" customHeight="1">
      <c r="A99" s="2">
        <v>42146</v>
      </c>
      <c r="B99" s="3" t="s">
        <v>2248</v>
      </c>
      <c r="C99" s="3" t="s">
        <v>2249</v>
      </c>
      <c r="D99" s="19">
        <v>480758</v>
      </c>
      <c r="E99" s="49" t="s">
        <v>2255</v>
      </c>
      <c r="F99" s="19">
        <v>1</v>
      </c>
      <c r="G99" s="54"/>
      <c r="H99" s="54">
        <v>255</v>
      </c>
      <c r="I99" s="4"/>
      <c r="J99" s="4"/>
      <c r="K99" s="4" t="s">
        <v>2251</v>
      </c>
      <c r="L99" s="4"/>
      <c r="M99" s="4"/>
    </row>
    <row r="100" spans="1:13" s="170" customFormat="1" ht="15" customHeight="1">
      <c r="A100" s="2">
        <v>42146</v>
      </c>
      <c r="B100" s="3" t="s">
        <v>2248</v>
      </c>
      <c r="C100" s="3" t="s">
        <v>2249</v>
      </c>
      <c r="D100" s="40">
        <v>480806</v>
      </c>
      <c r="E100" s="41" t="s">
        <v>2256</v>
      </c>
      <c r="F100" s="362">
        <v>4</v>
      </c>
      <c r="G100" s="54"/>
      <c r="H100" s="54">
        <v>58.59</v>
      </c>
      <c r="I100" s="4"/>
      <c r="J100" s="4"/>
      <c r="K100" s="4" t="s">
        <v>2251</v>
      </c>
      <c r="L100" s="4"/>
      <c r="M100" s="4"/>
    </row>
    <row r="101" spans="1:13" s="170" customFormat="1" ht="15" customHeight="1">
      <c r="A101" s="2">
        <v>42146</v>
      </c>
      <c r="B101" s="3" t="s">
        <v>2248</v>
      </c>
      <c r="C101" s="3" t="s">
        <v>2249</v>
      </c>
      <c r="D101" s="36">
        <v>480842</v>
      </c>
      <c r="E101" s="38" t="s">
        <v>2257</v>
      </c>
      <c r="F101" s="362">
        <v>8</v>
      </c>
      <c r="G101" s="54"/>
      <c r="H101" s="54">
        <v>32.82</v>
      </c>
      <c r="I101" s="4"/>
      <c r="J101" s="4"/>
      <c r="K101" s="4" t="s">
        <v>2251</v>
      </c>
      <c r="L101" s="4"/>
      <c r="M101" s="4"/>
    </row>
    <row r="102" spans="1:13" s="170" customFormat="1" ht="15" customHeight="1">
      <c r="A102" s="2">
        <v>42146</v>
      </c>
      <c r="B102" s="3" t="s">
        <v>2248</v>
      </c>
      <c r="C102" s="3" t="s">
        <v>2249</v>
      </c>
      <c r="D102" s="19">
        <v>481353</v>
      </c>
      <c r="E102" s="49" t="s">
        <v>2258</v>
      </c>
      <c r="F102" s="19">
        <v>1</v>
      </c>
      <c r="G102" s="54"/>
      <c r="H102" s="54">
        <v>144</v>
      </c>
      <c r="I102" s="4"/>
      <c r="J102" s="4"/>
      <c r="K102" s="4" t="s">
        <v>2251</v>
      </c>
      <c r="L102" s="4"/>
      <c r="M102" s="4"/>
    </row>
    <row r="103" spans="1:13" s="170" customFormat="1" ht="15" customHeight="1">
      <c r="A103" s="2">
        <v>42146</v>
      </c>
      <c r="B103" s="3" t="s">
        <v>2248</v>
      </c>
      <c r="C103" s="3" t="s">
        <v>2249</v>
      </c>
      <c r="D103" s="19">
        <v>481362</v>
      </c>
      <c r="E103" s="49" t="s">
        <v>2259</v>
      </c>
      <c r="F103" s="19">
        <v>1</v>
      </c>
      <c r="G103" s="54"/>
      <c r="H103" s="54">
        <v>222</v>
      </c>
      <c r="I103" s="4"/>
      <c r="J103" s="4"/>
      <c r="K103" s="4" t="s">
        <v>2251</v>
      </c>
      <c r="L103" s="4"/>
      <c r="M103" s="4"/>
    </row>
    <row r="104" spans="1:13" s="170" customFormat="1" ht="15" customHeight="1">
      <c r="A104" s="2">
        <v>42146</v>
      </c>
      <c r="B104" s="3" t="s">
        <v>2248</v>
      </c>
      <c r="C104" s="3" t="s">
        <v>2249</v>
      </c>
      <c r="D104" s="19">
        <v>482420</v>
      </c>
      <c r="E104" s="49" t="s">
        <v>2260</v>
      </c>
      <c r="F104" s="19">
        <v>1</v>
      </c>
      <c r="G104" s="54">
        <v>176</v>
      </c>
      <c r="H104" s="54">
        <v>352</v>
      </c>
      <c r="I104" s="4"/>
      <c r="J104" s="4"/>
      <c r="K104" s="4" t="s">
        <v>2251</v>
      </c>
      <c r="L104" s="4"/>
      <c r="M104" s="4"/>
    </row>
    <row r="105" spans="1:13" s="170" customFormat="1" ht="15" customHeight="1">
      <c r="A105" s="2">
        <v>42146</v>
      </c>
      <c r="B105" s="3" t="s">
        <v>2248</v>
      </c>
      <c r="C105" s="3" t="s">
        <v>2249</v>
      </c>
      <c r="D105" s="3">
        <v>488534</v>
      </c>
      <c r="E105" s="168" t="s">
        <v>2261</v>
      </c>
      <c r="F105" s="19">
        <v>2</v>
      </c>
      <c r="G105" s="54"/>
      <c r="H105" s="54">
        <v>216</v>
      </c>
      <c r="I105" s="4"/>
      <c r="J105" s="4"/>
      <c r="K105" s="4" t="s">
        <v>2251</v>
      </c>
      <c r="L105" s="4"/>
      <c r="M105" s="4"/>
    </row>
    <row r="106" spans="1:13" s="170" customFormat="1" ht="15" customHeight="1">
      <c r="A106" s="2">
        <v>42146</v>
      </c>
      <c r="B106" s="3" t="s">
        <v>2248</v>
      </c>
      <c r="C106" s="3" t="s">
        <v>2249</v>
      </c>
      <c r="D106" s="19">
        <v>488535</v>
      </c>
      <c r="E106" s="49" t="s">
        <v>2262</v>
      </c>
      <c r="F106" s="19">
        <v>1</v>
      </c>
      <c r="G106" s="54"/>
      <c r="H106" s="54">
        <v>5.16</v>
      </c>
      <c r="I106" s="4"/>
      <c r="J106" s="4"/>
      <c r="K106" s="4" t="s">
        <v>2251</v>
      </c>
      <c r="L106" s="4"/>
      <c r="M106" s="4"/>
    </row>
    <row r="107" spans="1:13" s="170" customFormat="1" ht="15" customHeight="1">
      <c r="A107" s="2">
        <v>42146</v>
      </c>
      <c r="B107" s="3" t="s">
        <v>2248</v>
      </c>
      <c r="C107" s="3" t="s">
        <v>2249</v>
      </c>
      <c r="D107" s="19">
        <v>488549</v>
      </c>
      <c r="E107" s="49" t="s">
        <v>2263</v>
      </c>
      <c r="F107" s="19">
        <v>1</v>
      </c>
      <c r="G107" s="54"/>
      <c r="H107" s="54">
        <v>106.77</v>
      </c>
      <c r="I107" s="4"/>
      <c r="J107" s="4"/>
      <c r="K107" s="4" t="s">
        <v>2251</v>
      </c>
      <c r="L107" s="4"/>
      <c r="M107" s="4"/>
    </row>
    <row r="108" spans="1:13" s="170" customFormat="1" ht="15" customHeight="1">
      <c r="A108" s="2">
        <v>42146</v>
      </c>
      <c r="B108" s="3" t="s">
        <v>2248</v>
      </c>
      <c r="C108" s="3" t="s">
        <v>2249</v>
      </c>
      <c r="D108" s="19">
        <v>488550</v>
      </c>
      <c r="E108" s="49" t="s">
        <v>2264</v>
      </c>
      <c r="F108" s="19">
        <v>1</v>
      </c>
      <c r="G108" s="54"/>
      <c r="H108" s="54">
        <v>384.2</v>
      </c>
      <c r="I108" s="4"/>
      <c r="J108" s="4"/>
      <c r="K108" s="4" t="s">
        <v>2251</v>
      </c>
      <c r="L108" s="4"/>
      <c r="M108" s="4"/>
    </row>
    <row r="109" spans="1:13" s="170" customFormat="1" ht="15" customHeight="1">
      <c r="A109" s="2">
        <v>42146</v>
      </c>
      <c r="B109" s="3" t="s">
        <v>2248</v>
      </c>
      <c r="C109" s="3" t="s">
        <v>2249</v>
      </c>
      <c r="D109" s="19">
        <v>488557</v>
      </c>
      <c r="E109" s="49" t="s">
        <v>2265</v>
      </c>
      <c r="F109" s="19">
        <v>1</v>
      </c>
      <c r="G109" s="54"/>
      <c r="H109" s="54">
        <v>320</v>
      </c>
      <c r="I109" s="4"/>
      <c r="J109" s="4"/>
      <c r="K109" s="4" t="s">
        <v>2251</v>
      </c>
      <c r="L109" s="4"/>
      <c r="M109" s="4"/>
    </row>
    <row r="110" spans="1:13" s="170" customFormat="1" ht="15" customHeight="1">
      <c r="A110" s="2">
        <v>42146</v>
      </c>
      <c r="B110" s="3" t="s">
        <v>2248</v>
      </c>
      <c r="C110" s="3" t="s">
        <v>2249</v>
      </c>
      <c r="D110" s="19">
        <v>488558</v>
      </c>
      <c r="E110" s="49" t="s">
        <v>2265</v>
      </c>
      <c r="F110" s="19">
        <v>1</v>
      </c>
      <c r="G110" s="54"/>
      <c r="H110" s="54">
        <v>320</v>
      </c>
      <c r="I110" s="4"/>
      <c r="J110" s="4"/>
      <c r="K110" s="4" t="s">
        <v>2251</v>
      </c>
      <c r="L110" s="4"/>
      <c r="M110" s="4"/>
    </row>
    <row r="111" spans="1:13" s="170" customFormat="1" ht="15" customHeight="1">
      <c r="A111" s="2">
        <v>42146</v>
      </c>
      <c r="B111" s="3" t="s">
        <v>2248</v>
      </c>
      <c r="C111" s="3" t="s">
        <v>2249</v>
      </c>
      <c r="D111" s="18">
        <v>488561</v>
      </c>
      <c r="E111" s="171" t="s">
        <v>2266</v>
      </c>
      <c r="F111" s="363">
        <v>8</v>
      </c>
      <c r="G111" s="54"/>
      <c r="H111" s="54">
        <v>5824.62</v>
      </c>
      <c r="I111" s="4"/>
      <c r="J111" s="4"/>
      <c r="K111" s="4" t="s">
        <v>2251</v>
      </c>
      <c r="L111" s="4"/>
      <c r="M111" s="4"/>
    </row>
    <row r="112" spans="1:13" s="170" customFormat="1" ht="15" customHeight="1">
      <c r="A112" s="2">
        <v>42146</v>
      </c>
      <c r="B112" s="3" t="s">
        <v>2248</v>
      </c>
      <c r="C112" s="3" t="s">
        <v>2249</v>
      </c>
      <c r="D112" s="36">
        <v>488734</v>
      </c>
      <c r="E112" s="43" t="s">
        <v>2267</v>
      </c>
      <c r="F112" s="362">
        <v>4</v>
      </c>
      <c r="G112" s="54"/>
      <c r="H112" s="54">
        <v>186.3</v>
      </c>
      <c r="I112" s="4"/>
      <c r="J112" s="4"/>
      <c r="K112" s="4" t="s">
        <v>2251</v>
      </c>
      <c r="L112" s="4"/>
      <c r="M112" s="4"/>
    </row>
    <row r="113" spans="1:13" s="170" customFormat="1" ht="15" customHeight="1">
      <c r="A113" s="2">
        <v>42146</v>
      </c>
      <c r="B113" s="3" t="s">
        <v>2248</v>
      </c>
      <c r="C113" s="3" t="s">
        <v>2249</v>
      </c>
      <c r="D113" s="34">
        <v>495623</v>
      </c>
      <c r="E113" s="35" t="s">
        <v>2268</v>
      </c>
      <c r="F113" s="362">
        <v>16</v>
      </c>
      <c r="G113" s="54"/>
      <c r="H113" s="54">
        <v>106.47</v>
      </c>
      <c r="I113" s="4"/>
      <c r="J113" s="4"/>
      <c r="K113" s="4" t="s">
        <v>2251</v>
      </c>
      <c r="L113" s="4"/>
      <c r="M113" s="4"/>
    </row>
    <row r="114" spans="1:13" s="170" customFormat="1" ht="15" customHeight="1">
      <c r="A114" s="2">
        <v>42146</v>
      </c>
      <c r="B114" s="3" t="s">
        <v>2248</v>
      </c>
      <c r="C114" s="3" t="s">
        <v>2249</v>
      </c>
      <c r="D114" s="3">
        <v>632574</v>
      </c>
      <c r="E114" s="7" t="s">
        <v>2225</v>
      </c>
      <c r="F114" s="19">
        <v>1</v>
      </c>
      <c r="G114" s="54"/>
      <c r="H114" s="54">
        <v>1.1599999999999999</v>
      </c>
      <c r="I114" s="4"/>
      <c r="J114" s="4"/>
      <c r="K114" s="4" t="s">
        <v>2251</v>
      </c>
      <c r="L114" s="4"/>
      <c r="M114" s="4"/>
    </row>
    <row r="115" spans="1:13" s="170" customFormat="1" ht="15" customHeight="1">
      <c r="A115" s="2">
        <v>42146</v>
      </c>
      <c r="B115" s="3" t="s">
        <v>2248</v>
      </c>
      <c r="C115" s="3" t="s">
        <v>2249</v>
      </c>
      <c r="D115" s="26">
        <v>632668</v>
      </c>
      <c r="E115" s="25" t="s">
        <v>2244</v>
      </c>
      <c r="F115" s="26">
        <v>1</v>
      </c>
      <c r="G115" s="54"/>
      <c r="H115" s="54">
        <v>373.96</v>
      </c>
      <c r="I115" s="4"/>
      <c r="J115" s="4"/>
      <c r="K115" s="4" t="s">
        <v>2251</v>
      </c>
      <c r="L115" s="4"/>
      <c r="M115" s="4"/>
    </row>
    <row r="116" spans="1:13" s="170" customFormat="1" ht="15" customHeight="1">
      <c r="A116" s="2">
        <v>42146</v>
      </c>
      <c r="B116" s="3" t="s">
        <v>2248</v>
      </c>
      <c r="C116" s="3" t="s">
        <v>2249</v>
      </c>
      <c r="D116" s="3">
        <v>632669</v>
      </c>
      <c r="E116" s="4" t="s">
        <v>2245</v>
      </c>
      <c r="F116" s="11">
        <v>1</v>
      </c>
      <c r="G116" s="54"/>
      <c r="H116" s="54">
        <v>327.5</v>
      </c>
      <c r="I116" s="4"/>
      <c r="J116" s="4"/>
      <c r="K116" s="4" t="s">
        <v>2251</v>
      </c>
      <c r="L116" s="4"/>
      <c r="M116" s="4"/>
    </row>
    <row r="117" spans="1:13" s="170" customFormat="1" ht="15" customHeight="1">
      <c r="A117" s="2">
        <v>42146</v>
      </c>
      <c r="B117" s="3" t="s">
        <v>2248</v>
      </c>
      <c r="C117" s="3" t="s">
        <v>2249</v>
      </c>
      <c r="D117" s="18" t="s">
        <v>2269</v>
      </c>
      <c r="E117" s="172" t="s">
        <v>2270</v>
      </c>
      <c r="F117" s="19">
        <v>2</v>
      </c>
      <c r="G117" s="54"/>
      <c r="H117" s="54">
        <v>2300</v>
      </c>
      <c r="I117" s="4"/>
      <c r="J117" s="4"/>
      <c r="K117" s="4" t="s">
        <v>2251</v>
      </c>
      <c r="L117" s="4"/>
      <c r="M117" s="4"/>
    </row>
    <row r="118" spans="1:13" s="170" customFormat="1" ht="15" customHeight="1">
      <c r="A118" s="2">
        <v>42152</v>
      </c>
      <c r="B118" s="3" t="s">
        <v>2271</v>
      </c>
      <c r="C118" s="3" t="s">
        <v>2272</v>
      </c>
      <c r="D118" s="3">
        <v>390686</v>
      </c>
      <c r="E118" s="168" t="s">
        <v>2273</v>
      </c>
      <c r="F118" s="3">
        <v>1</v>
      </c>
      <c r="G118" s="54"/>
      <c r="H118" s="54">
        <v>57081</v>
      </c>
      <c r="I118" s="4"/>
      <c r="J118" s="4"/>
      <c r="K118" s="4"/>
      <c r="L118" s="4"/>
      <c r="M118" s="4"/>
    </row>
    <row r="119" spans="1:13" s="170" customFormat="1" ht="15" customHeight="1">
      <c r="A119" s="2">
        <v>42152</v>
      </c>
      <c r="B119" s="3" t="s">
        <v>2274</v>
      </c>
      <c r="C119" s="3" t="s">
        <v>2249</v>
      </c>
      <c r="D119" s="173">
        <v>486494</v>
      </c>
      <c r="E119" s="25" t="s">
        <v>2275</v>
      </c>
      <c r="F119" s="174">
        <v>1</v>
      </c>
      <c r="G119" s="54"/>
      <c r="H119" s="54">
        <v>2660</v>
      </c>
      <c r="I119" s="4"/>
      <c r="J119" s="4"/>
      <c r="K119" s="4" t="s">
        <v>2276</v>
      </c>
      <c r="L119" s="4"/>
      <c r="M119" s="4"/>
    </row>
    <row r="120" spans="1:13" s="170" customFormat="1" ht="15" customHeight="1">
      <c r="A120" s="2">
        <v>42152</v>
      </c>
      <c r="B120" s="3" t="s">
        <v>2274</v>
      </c>
      <c r="C120" s="3" t="s">
        <v>2249</v>
      </c>
      <c r="D120" s="173">
        <v>486491</v>
      </c>
      <c r="E120" s="25" t="s">
        <v>2277</v>
      </c>
      <c r="F120" s="26">
        <v>1</v>
      </c>
      <c r="G120" s="54"/>
      <c r="H120" s="54">
        <v>1360</v>
      </c>
      <c r="I120" s="4"/>
      <c r="J120" s="4"/>
      <c r="K120" s="4" t="s">
        <v>2276</v>
      </c>
      <c r="L120" s="4"/>
      <c r="M120" s="4"/>
    </row>
    <row r="121" spans="1:13" s="170" customFormat="1" ht="15" customHeight="1">
      <c r="A121" s="2">
        <v>42152</v>
      </c>
      <c r="B121" s="3" t="s">
        <v>2274</v>
      </c>
      <c r="C121" s="3" t="s">
        <v>2249</v>
      </c>
      <c r="D121" s="173" t="s">
        <v>2278</v>
      </c>
      <c r="E121" s="49" t="s">
        <v>2279</v>
      </c>
      <c r="F121" s="19">
        <v>1</v>
      </c>
      <c r="G121" s="54"/>
      <c r="H121" s="54">
        <v>1334</v>
      </c>
      <c r="I121" s="4"/>
      <c r="J121" s="4"/>
      <c r="K121" s="4" t="s">
        <v>2276</v>
      </c>
      <c r="L121" s="4"/>
      <c r="M121" s="4"/>
    </row>
    <row r="122" spans="1:13" s="170" customFormat="1" ht="15" customHeight="1">
      <c r="A122" s="2">
        <v>42152</v>
      </c>
      <c r="B122" s="3" t="s">
        <v>2274</v>
      </c>
      <c r="C122" s="3" t="s">
        <v>2249</v>
      </c>
      <c r="D122" s="173">
        <v>480756</v>
      </c>
      <c r="E122" s="49" t="s">
        <v>2156</v>
      </c>
      <c r="F122" s="19">
        <v>1</v>
      </c>
      <c r="G122" s="54"/>
      <c r="H122" s="54">
        <v>1030</v>
      </c>
      <c r="I122" s="4"/>
      <c r="J122" s="4"/>
      <c r="K122" s="4" t="s">
        <v>2276</v>
      </c>
      <c r="L122" s="4"/>
      <c r="M122" s="4"/>
    </row>
    <row r="123" spans="1:13" s="170" customFormat="1" ht="15" customHeight="1">
      <c r="A123" s="2">
        <v>42152</v>
      </c>
      <c r="B123" s="3" t="s">
        <v>2274</v>
      </c>
      <c r="C123" s="3" t="s">
        <v>2249</v>
      </c>
      <c r="D123" s="175">
        <v>632570</v>
      </c>
      <c r="E123" s="49" t="s">
        <v>2280</v>
      </c>
      <c r="F123" s="19">
        <v>1</v>
      </c>
      <c r="G123" s="54"/>
      <c r="H123" s="54">
        <v>10</v>
      </c>
      <c r="I123" s="4"/>
      <c r="J123" s="4"/>
      <c r="K123" s="4" t="s">
        <v>2276</v>
      </c>
      <c r="L123" s="4"/>
      <c r="M123" s="4"/>
    </row>
    <row r="124" spans="1:13" s="170" customFormat="1" ht="15" customHeight="1">
      <c r="A124" s="2">
        <v>42152</v>
      </c>
      <c r="B124" s="3" t="s">
        <v>2274</v>
      </c>
      <c r="C124" s="3" t="s">
        <v>2249</v>
      </c>
      <c r="D124" s="176">
        <v>512064</v>
      </c>
      <c r="E124" s="172" t="s">
        <v>2281</v>
      </c>
      <c r="F124" s="18">
        <v>1</v>
      </c>
      <c r="G124" s="54"/>
      <c r="H124" s="54">
        <v>370</v>
      </c>
      <c r="I124" s="4"/>
      <c r="J124" s="4"/>
      <c r="K124" s="4" t="s">
        <v>2276</v>
      </c>
      <c r="L124" s="4"/>
      <c r="M124" s="4"/>
    </row>
    <row r="125" spans="1:13" s="170" customFormat="1" ht="15" customHeight="1">
      <c r="A125" s="2">
        <v>42152</v>
      </c>
      <c r="B125" s="3" t="s">
        <v>2274</v>
      </c>
      <c r="C125" s="3" t="s">
        <v>2249</v>
      </c>
      <c r="D125" s="176">
        <v>632715</v>
      </c>
      <c r="E125" s="172" t="s">
        <v>2282</v>
      </c>
      <c r="F125" s="18">
        <v>2</v>
      </c>
      <c r="G125" s="54"/>
      <c r="H125" s="54">
        <v>28</v>
      </c>
      <c r="I125" s="4"/>
      <c r="J125" s="4"/>
      <c r="K125" s="4" t="s">
        <v>2276</v>
      </c>
      <c r="L125" s="4"/>
      <c r="M125" s="4"/>
    </row>
    <row r="126" spans="1:13" s="170" customFormat="1" ht="15" customHeight="1">
      <c r="A126" s="2">
        <v>42152</v>
      </c>
      <c r="B126" s="3" t="s">
        <v>2274</v>
      </c>
      <c r="C126" s="3" t="s">
        <v>2249</v>
      </c>
      <c r="D126" s="177" t="s">
        <v>2283</v>
      </c>
      <c r="E126" s="171" t="s">
        <v>2284</v>
      </c>
      <c r="F126" s="18">
        <v>2</v>
      </c>
      <c r="G126" s="54"/>
      <c r="H126" s="54">
        <v>18</v>
      </c>
      <c r="I126" s="4"/>
      <c r="J126" s="4"/>
      <c r="K126" s="4" t="s">
        <v>2276</v>
      </c>
      <c r="L126" s="4"/>
      <c r="M126" s="4"/>
    </row>
    <row r="127" spans="1:13" s="170" customFormat="1" ht="15" customHeight="1">
      <c r="A127" s="2">
        <v>42152</v>
      </c>
      <c r="B127" s="3" t="s">
        <v>2274</v>
      </c>
      <c r="C127" s="3" t="s">
        <v>2249</v>
      </c>
      <c r="D127" s="178">
        <v>482418</v>
      </c>
      <c r="E127" s="172" t="s">
        <v>2285</v>
      </c>
      <c r="F127" s="18">
        <v>1</v>
      </c>
      <c r="G127" s="54"/>
      <c r="H127" s="54">
        <v>1790</v>
      </c>
      <c r="I127" s="4"/>
      <c r="J127" s="4"/>
      <c r="K127" s="4" t="s">
        <v>2276</v>
      </c>
      <c r="L127" s="4"/>
      <c r="M127" s="4"/>
    </row>
    <row r="128" spans="1:13" s="170" customFormat="1" ht="15" customHeight="1">
      <c r="A128" s="2">
        <v>42152</v>
      </c>
      <c r="B128" s="3" t="s">
        <v>2274</v>
      </c>
      <c r="C128" s="3" t="s">
        <v>2249</v>
      </c>
      <c r="D128" s="176">
        <v>632574</v>
      </c>
      <c r="E128" s="172" t="s">
        <v>2286</v>
      </c>
      <c r="F128" s="18">
        <v>1</v>
      </c>
      <c r="G128" s="54"/>
      <c r="H128" s="54">
        <v>4</v>
      </c>
      <c r="I128" s="4"/>
      <c r="J128" s="4"/>
      <c r="K128" s="4" t="s">
        <v>2276</v>
      </c>
      <c r="L128" s="4"/>
      <c r="M128" s="4"/>
    </row>
    <row r="129" spans="1:13" s="170" customFormat="1" ht="15" customHeight="1">
      <c r="A129" s="2">
        <v>42152</v>
      </c>
      <c r="B129" s="3" t="s">
        <v>2274</v>
      </c>
      <c r="C129" s="3" t="s">
        <v>2249</v>
      </c>
      <c r="D129" s="176">
        <v>481395</v>
      </c>
      <c r="E129" s="172" t="s">
        <v>2287</v>
      </c>
      <c r="F129" s="18">
        <v>1</v>
      </c>
      <c r="G129" s="54"/>
      <c r="H129" s="54">
        <v>8</v>
      </c>
      <c r="I129" s="4"/>
      <c r="J129" s="4"/>
      <c r="K129" s="4" t="s">
        <v>2276</v>
      </c>
      <c r="L129" s="4"/>
      <c r="M129" s="4"/>
    </row>
    <row r="130" spans="1:13" s="170" customFormat="1" ht="15" customHeight="1">
      <c r="A130" s="2">
        <v>42152</v>
      </c>
      <c r="B130" s="3" t="s">
        <v>2274</v>
      </c>
      <c r="C130" s="3" t="s">
        <v>2249</v>
      </c>
      <c r="D130" s="178">
        <v>480490</v>
      </c>
      <c r="E130" s="25" t="s">
        <v>2288</v>
      </c>
      <c r="F130" s="26">
        <v>1</v>
      </c>
      <c r="G130" s="54"/>
      <c r="H130" s="54">
        <v>6</v>
      </c>
      <c r="I130" s="4"/>
      <c r="J130" s="4"/>
      <c r="K130" s="4" t="s">
        <v>2276</v>
      </c>
      <c r="L130" s="4"/>
      <c r="M130" s="4"/>
    </row>
    <row r="131" spans="1:13" s="170" customFormat="1" ht="15" customHeight="1">
      <c r="A131" s="2">
        <v>42152</v>
      </c>
      <c r="B131" s="3" t="s">
        <v>2274</v>
      </c>
      <c r="C131" s="3" t="s">
        <v>2249</v>
      </c>
      <c r="D131" s="176">
        <v>632668</v>
      </c>
      <c r="E131" s="25" t="s">
        <v>2244</v>
      </c>
      <c r="F131" s="174">
        <v>1</v>
      </c>
      <c r="G131" s="54"/>
      <c r="H131" s="54">
        <v>316</v>
      </c>
      <c r="I131" s="4"/>
      <c r="J131" s="4"/>
      <c r="K131" s="4" t="s">
        <v>2276</v>
      </c>
      <c r="L131" s="4"/>
      <c r="M131" s="4"/>
    </row>
    <row r="132" spans="1:13" s="170" customFormat="1" ht="15" customHeight="1">
      <c r="A132" s="2">
        <v>42152</v>
      </c>
      <c r="B132" s="3" t="s">
        <v>2274</v>
      </c>
      <c r="C132" s="3" t="s">
        <v>2249</v>
      </c>
      <c r="D132" s="178">
        <v>484012</v>
      </c>
      <c r="E132" s="25" t="s">
        <v>2289</v>
      </c>
      <c r="F132" s="26">
        <v>1</v>
      </c>
      <c r="G132" s="54"/>
      <c r="H132" s="54">
        <v>1376</v>
      </c>
      <c r="I132" s="4"/>
      <c r="J132" s="4"/>
      <c r="K132" s="4" t="s">
        <v>2276</v>
      </c>
      <c r="L132" s="4"/>
      <c r="M132" s="4"/>
    </row>
    <row r="133" spans="1:13" s="170" customFormat="1" ht="15" customHeight="1">
      <c r="A133" s="2">
        <v>42152</v>
      </c>
      <c r="B133" s="3" t="s">
        <v>2274</v>
      </c>
      <c r="C133" s="3" t="s">
        <v>2249</v>
      </c>
      <c r="D133" s="175">
        <v>480421</v>
      </c>
      <c r="E133" s="25" t="s">
        <v>2290</v>
      </c>
      <c r="F133" s="174">
        <v>1</v>
      </c>
      <c r="G133" s="54"/>
      <c r="H133" s="54">
        <v>1980</v>
      </c>
      <c r="I133" s="4"/>
      <c r="J133" s="4"/>
      <c r="K133" s="4" t="s">
        <v>2276</v>
      </c>
      <c r="L133" s="4"/>
      <c r="M133" s="4"/>
    </row>
    <row r="134" spans="1:13" s="170" customFormat="1" ht="15" customHeight="1">
      <c r="A134" s="2">
        <v>42152</v>
      </c>
      <c r="B134" s="3" t="s">
        <v>2274</v>
      </c>
      <c r="C134" s="3" t="s">
        <v>2249</v>
      </c>
      <c r="D134" s="175">
        <v>426421</v>
      </c>
      <c r="E134" s="25" t="s">
        <v>2291</v>
      </c>
      <c r="F134" s="174">
        <v>1</v>
      </c>
      <c r="G134" s="54"/>
      <c r="H134" s="54">
        <v>2760</v>
      </c>
      <c r="I134" s="4"/>
      <c r="J134" s="4"/>
      <c r="K134" s="4" t="s">
        <v>2276</v>
      </c>
      <c r="L134" s="4"/>
      <c r="M134" s="4"/>
    </row>
    <row r="135" spans="1:13" s="170" customFormat="1" ht="15" customHeight="1">
      <c r="A135" s="2">
        <v>42152</v>
      </c>
      <c r="B135" s="3" t="s">
        <v>2274</v>
      </c>
      <c r="C135" s="3" t="s">
        <v>2249</v>
      </c>
      <c r="D135" s="175">
        <v>480465</v>
      </c>
      <c r="E135" s="25" t="s">
        <v>2292</v>
      </c>
      <c r="F135" s="174">
        <v>1</v>
      </c>
      <c r="G135" s="54"/>
      <c r="H135" s="54">
        <v>970</v>
      </c>
      <c r="I135" s="4"/>
      <c r="J135" s="4"/>
      <c r="K135" s="4" t="s">
        <v>2276</v>
      </c>
      <c r="L135" s="4"/>
      <c r="M135" s="4"/>
    </row>
    <row r="136" spans="1:13" s="170" customFormat="1" ht="15" customHeight="1">
      <c r="A136" s="2">
        <v>42152</v>
      </c>
      <c r="B136" s="3" t="s">
        <v>2274</v>
      </c>
      <c r="C136" s="3" t="s">
        <v>2249</v>
      </c>
      <c r="D136" s="175">
        <v>481362</v>
      </c>
      <c r="E136" s="25" t="s">
        <v>2259</v>
      </c>
      <c r="F136" s="26">
        <v>1</v>
      </c>
      <c r="G136" s="54"/>
      <c r="H136" s="54">
        <v>222</v>
      </c>
      <c r="I136" s="4"/>
      <c r="J136" s="4"/>
      <c r="K136" s="4" t="s">
        <v>2276</v>
      </c>
      <c r="L136" s="4"/>
      <c r="M136" s="4"/>
    </row>
    <row r="137" spans="1:13" s="170" customFormat="1" ht="15" customHeight="1">
      <c r="A137" s="2">
        <v>42152</v>
      </c>
      <c r="B137" s="3" t="s">
        <v>2274</v>
      </c>
      <c r="C137" s="3" t="s">
        <v>2249</v>
      </c>
      <c r="D137" s="175">
        <v>632710</v>
      </c>
      <c r="E137" s="25" t="s">
        <v>2293</v>
      </c>
      <c r="F137" s="26">
        <v>2</v>
      </c>
      <c r="G137" s="54"/>
      <c r="H137" s="54">
        <v>215</v>
      </c>
      <c r="I137" s="4"/>
      <c r="J137" s="4"/>
      <c r="K137" s="4" t="s">
        <v>2276</v>
      </c>
      <c r="L137" s="4"/>
      <c r="M137" s="4"/>
    </row>
    <row r="138" spans="1:13" s="170" customFormat="1" ht="15" customHeight="1">
      <c r="A138" s="2">
        <v>42152</v>
      </c>
      <c r="B138" s="3" t="s">
        <v>2274</v>
      </c>
      <c r="C138" s="3" t="s">
        <v>2249</v>
      </c>
      <c r="D138" s="175">
        <v>480495</v>
      </c>
      <c r="E138" s="25" t="s">
        <v>2294</v>
      </c>
      <c r="F138" s="26">
        <v>1</v>
      </c>
      <c r="G138" s="54"/>
      <c r="H138" s="54">
        <v>328</v>
      </c>
      <c r="I138" s="4"/>
      <c r="J138" s="4"/>
      <c r="K138" s="4" t="s">
        <v>2276</v>
      </c>
      <c r="L138" s="4"/>
      <c r="M138" s="4"/>
    </row>
    <row r="139" spans="1:13" s="170" customFormat="1" ht="15" customHeight="1">
      <c r="A139" s="2">
        <v>42152</v>
      </c>
      <c r="B139" s="3" t="s">
        <v>2274</v>
      </c>
      <c r="C139" s="3" t="s">
        <v>2249</v>
      </c>
      <c r="D139" s="175">
        <v>481353</v>
      </c>
      <c r="E139" s="25" t="s">
        <v>2258</v>
      </c>
      <c r="F139" s="26">
        <v>1</v>
      </c>
      <c r="G139" s="54"/>
      <c r="H139" s="54">
        <v>144</v>
      </c>
      <c r="I139" s="4"/>
      <c r="J139" s="4"/>
      <c r="K139" s="4" t="s">
        <v>2276</v>
      </c>
      <c r="L139" s="4"/>
      <c r="M139" s="4"/>
    </row>
    <row r="140" spans="1:13" s="170" customFormat="1" ht="15" customHeight="1">
      <c r="A140" s="2">
        <v>42152</v>
      </c>
      <c r="B140" s="3" t="s">
        <v>2274</v>
      </c>
      <c r="C140" s="3" t="s">
        <v>2249</v>
      </c>
      <c r="D140" s="175">
        <v>483279</v>
      </c>
      <c r="E140" s="25" t="s">
        <v>2295</v>
      </c>
      <c r="F140" s="26">
        <v>2</v>
      </c>
      <c r="G140" s="54"/>
      <c r="H140" s="54">
        <v>353.46</v>
      </c>
      <c r="I140" s="4"/>
      <c r="J140" s="4"/>
      <c r="K140" s="4" t="s">
        <v>2276</v>
      </c>
      <c r="L140" s="4"/>
      <c r="M140" s="4"/>
    </row>
    <row r="141" spans="1:13" s="170" customFormat="1" ht="15" customHeight="1">
      <c r="A141" s="2">
        <v>42152</v>
      </c>
      <c r="B141" s="3" t="s">
        <v>2274</v>
      </c>
      <c r="C141" s="3" t="s">
        <v>2249</v>
      </c>
      <c r="D141" s="175">
        <v>480791</v>
      </c>
      <c r="E141" s="25" t="s">
        <v>2296</v>
      </c>
      <c r="F141" s="26">
        <v>1</v>
      </c>
      <c r="G141" s="54"/>
      <c r="H141" s="54">
        <v>1728</v>
      </c>
      <c r="I141" s="4"/>
      <c r="J141" s="4"/>
      <c r="K141" s="4" t="s">
        <v>2276</v>
      </c>
      <c r="L141" s="4"/>
      <c r="M141" s="4"/>
    </row>
    <row r="142" spans="1:13" s="170" customFormat="1" ht="15" customHeight="1">
      <c r="A142" s="2">
        <v>42152</v>
      </c>
      <c r="B142" s="3" t="s">
        <v>2274</v>
      </c>
      <c r="C142" s="3" t="s">
        <v>2249</v>
      </c>
      <c r="D142" s="175">
        <v>480758</v>
      </c>
      <c r="E142" s="25" t="s">
        <v>2255</v>
      </c>
      <c r="F142" s="26">
        <v>2</v>
      </c>
      <c r="G142" s="54"/>
      <c r="H142" s="54">
        <v>255</v>
      </c>
      <c r="I142" s="4"/>
      <c r="J142" s="4"/>
      <c r="K142" s="4" t="s">
        <v>2276</v>
      </c>
      <c r="L142" s="4"/>
      <c r="M142" s="4"/>
    </row>
    <row r="143" spans="1:13" s="170" customFormat="1" ht="15" customHeight="1">
      <c r="A143" s="2">
        <v>42152</v>
      </c>
      <c r="B143" s="3" t="s">
        <v>2274</v>
      </c>
      <c r="C143" s="3" t="s">
        <v>2249</v>
      </c>
      <c r="D143" s="175">
        <v>480499</v>
      </c>
      <c r="E143" s="25" t="s">
        <v>2253</v>
      </c>
      <c r="F143" s="26">
        <v>2</v>
      </c>
      <c r="G143" s="54"/>
      <c r="H143" s="54">
        <v>57</v>
      </c>
      <c r="I143" s="4"/>
      <c r="J143" s="4"/>
      <c r="K143" s="4" t="s">
        <v>2276</v>
      </c>
      <c r="L143" s="4"/>
      <c r="M143" s="4"/>
    </row>
    <row r="144" spans="1:13" s="170" customFormat="1" ht="15" customHeight="1">
      <c r="A144" s="2">
        <v>42152</v>
      </c>
      <c r="B144" s="3" t="s">
        <v>2274</v>
      </c>
      <c r="C144" s="3" t="s">
        <v>2249</v>
      </c>
      <c r="D144" s="175">
        <v>480493</v>
      </c>
      <c r="E144" s="25" t="s">
        <v>2297</v>
      </c>
      <c r="F144" s="174">
        <v>3</v>
      </c>
      <c r="G144" s="54"/>
      <c r="H144" s="54">
        <v>258</v>
      </c>
      <c r="I144" s="4"/>
      <c r="J144" s="4"/>
      <c r="K144" s="4" t="s">
        <v>2276</v>
      </c>
      <c r="L144" s="4"/>
      <c r="M144" s="4"/>
    </row>
    <row r="145" spans="1:13" s="170" customFormat="1" ht="15" customHeight="1">
      <c r="A145" s="2">
        <v>42152</v>
      </c>
      <c r="B145" s="3" t="s">
        <v>2274</v>
      </c>
      <c r="C145" s="3" t="s">
        <v>2249</v>
      </c>
      <c r="D145" s="175">
        <v>480492</v>
      </c>
      <c r="E145" s="25" t="s">
        <v>2298</v>
      </c>
      <c r="F145" s="26">
        <v>3</v>
      </c>
      <c r="G145" s="54"/>
      <c r="H145" s="54">
        <v>252</v>
      </c>
      <c r="I145" s="4"/>
      <c r="J145" s="4"/>
      <c r="K145" s="4" t="s">
        <v>2276</v>
      </c>
      <c r="L145" s="4"/>
      <c r="M145" s="4"/>
    </row>
    <row r="146" spans="1:13" s="170" customFormat="1" ht="15" customHeight="1">
      <c r="A146" s="2">
        <v>42152</v>
      </c>
      <c r="B146" s="3" t="s">
        <v>2274</v>
      </c>
      <c r="C146" s="3" t="s">
        <v>2249</v>
      </c>
      <c r="D146" s="175">
        <v>632691</v>
      </c>
      <c r="E146" s="25" t="s">
        <v>2299</v>
      </c>
      <c r="F146" s="174">
        <v>1</v>
      </c>
      <c r="G146" s="54"/>
      <c r="H146" s="54">
        <v>70</v>
      </c>
      <c r="I146" s="4"/>
      <c r="J146" s="4"/>
      <c r="K146" s="4" t="s">
        <v>2276</v>
      </c>
      <c r="L146" s="4"/>
      <c r="M146" s="4"/>
    </row>
    <row r="147" spans="1:13" s="170" customFormat="1" ht="15" customHeight="1">
      <c r="A147" s="2">
        <v>42152</v>
      </c>
      <c r="B147" s="3" t="s">
        <v>2274</v>
      </c>
      <c r="C147" s="3" t="s">
        <v>2249</v>
      </c>
      <c r="D147" s="175">
        <v>426542</v>
      </c>
      <c r="E147" s="25" t="s">
        <v>2300</v>
      </c>
      <c r="F147" s="174">
        <v>1</v>
      </c>
      <c r="G147" s="54"/>
      <c r="H147" s="54">
        <v>296</v>
      </c>
      <c r="I147" s="4"/>
      <c r="J147" s="4"/>
      <c r="K147" s="4" t="s">
        <v>2276</v>
      </c>
      <c r="L147" s="4"/>
      <c r="M147" s="4"/>
    </row>
    <row r="148" spans="1:13" s="170" customFormat="1" ht="15" customHeight="1">
      <c r="A148" s="2">
        <v>42152</v>
      </c>
      <c r="B148" s="3" t="s">
        <v>2274</v>
      </c>
      <c r="C148" s="3" t="s">
        <v>2249</v>
      </c>
      <c r="D148" s="175" t="s">
        <v>2301</v>
      </c>
      <c r="E148" s="25" t="s">
        <v>2302</v>
      </c>
      <c r="F148" s="174">
        <v>1</v>
      </c>
      <c r="G148" s="54"/>
      <c r="H148" s="54">
        <v>14</v>
      </c>
      <c r="I148" s="4"/>
      <c r="J148" s="4"/>
      <c r="K148" s="4" t="s">
        <v>2276</v>
      </c>
      <c r="L148" s="4"/>
      <c r="M148" s="4"/>
    </row>
    <row r="149" spans="1:13" s="170" customFormat="1" ht="15" customHeight="1">
      <c r="A149" s="2">
        <v>42152</v>
      </c>
      <c r="B149" s="3" t="s">
        <v>2274</v>
      </c>
      <c r="C149" s="3" t="s">
        <v>2249</v>
      </c>
      <c r="D149" s="175">
        <v>480643</v>
      </c>
      <c r="E149" s="25" t="s">
        <v>2303</v>
      </c>
      <c r="F149" s="26">
        <v>1</v>
      </c>
      <c r="G149" s="54"/>
      <c r="H149" s="54">
        <v>476</v>
      </c>
      <c r="I149" s="4"/>
      <c r="J149" s="4"/>
      <c r="K149" s="4" t="s">
        <v>2276</v>
      </c>
      <c r="L149" s="4"/>
      <c r="M149" s="4"/>
    </row>
    <row r="150" spans="1:13" s="170" customFormat="1" ht="15" customHeight="1">
      <c r="A150" s="2">
        <v>42152</v>
      </c>
      <c r="B150" s="3" t="s">
        <v>2274</v>
      </c>
      <c r="C150" s="3" t="s">
        <v>2249</v>
      </c>
      <c r="D150" s="175">
        <v>480757</v>
      </c>
      <c r="E150" s="25" t="s">
        <v>2304</v>
      </c>
      <c r="F150" s="26">
        <v>1</v>
      </c>
      <c r="G150" s="54"/>
      <c r="H150" s="54">
        <v>320</v>
      </c>
      <c r="I150" s="4"/>
      <c r="J150" s="4"/>
      <c r="K150" s="4" t="s">
        <v>2276</v>
      </c>
      <c r="L150" s="4"/>
      <c r="M150" s="4"/>
    </row>
    <row r="151" spans="1:13" s="170" customFormat="1" ht="15" customHeight="1">
      <c r="A151" s="2">
        <v>42152</v>
      </c>
      <c r="B151" s="3" t="s">
        <v>2274</v>
      </c>
      <c r="C151" s="3" t="s">
        <v>2249</v>
      </c>
      <c r="D151" s="175">
        <v>480140</v>
      </c>
      <c r="E151" s="25" t="s">
        <v>2305</v>
      </c>
      <c r="F151" s="26">
        <v>1</v>
      </c>
      <c r="G151" s="54"/>
      <c r="H151" s="54">
        <v>676</v>
      </c>
      <c r="I151" s="4"/>
      <c r="J151" s="4"/>
      <c r="K151" s="4" t="s">
        <v>2276</v>
      </c>
      <c r="L151" s="4"/>
      <c r="M151" s="4"/>
    </row>
    <row r="152" spans="1:13" s="170" customFormat="1" ht="15" customHeight="1">
      <c r="A152" s="2">
        <v>42167</v>
      </c>
      <c r="B152" s="3" t="s">
        <v>2306</v>
      </c>
      <c r="C152" s="3" t="s">
        <v>2249</v>
      </c>
      <c r="D152" s="19">
        <v>354827</v>
      </c>
      <c r="E152" s="25" t="s">
        <v>2307</v>
      </c>
      <c r="F152" s="174">
        <v>1</v>
      </c>
      <c r="G152" s="54"/>
      <c r="H152" s="54">
        <v>1240</v>
      </c>
      <c r="I152" s="4"/>
      <c r="K152" s="4" t="s">
        <v>2308</v>
      </c>
      <c r="L152" s="4"/>
      <c r="M152" s="4"/>
    </row>
    <row r="153" spans="1:13" s="170" customFormat="1" ht="15" customHeight="1">
      <c r="A153" s="2">
        <v>42167</v>
      </c>
      <c r="B153" s="3" t="s">
        <v>2306</v>
      </c>
      <c r="C153" s="3" t="s">
        <v>2249</v>
      </c>
      <c r="D153" s="26">
        <v>325933</v>
      </c>
      <c r="E153" s="27" t="s">
        <v>2309</v>
      </c>
      <c r="F153" s="26">
        <v>2</v>
      </c>
      <c r="G153" s="54"/>
      <c r="H153" s="54">
        <v>181.38</v>
      </c>
      <c r="I153" s="4"/>
      <c r="K153" s="4" t="s">
        <v>2308</v>
      </c>
      <c r="L153" s="4"/>
      <c r="M153" s="4"/>
    </row>
    <row r="154" spans="1:13" s="170" customFormat="1" ht="15" customHeight="1">
      <c r="A154" s="2">
        <v>42167</v>
      </c>
      <c r="B154" s="3" t="s">
        <v>2306</v>
      </c>
      <c r="C154" s="3" t="s">
        <v>2249</v>
      </c>
      <c r="D154" s="19">
        <v>354829</v>
      </c>
      <c r="E154" s="23" t="s">
        <v>2310</v>
      </c>
      <c r="F154" s="19">
        <v>1</v>
      </c>
      <c r="G154" s="54"/>
      <c r="H154" s="54">
        <v>4446</v>
      </c>
      <c r="I154" s="4"/>
      <c r="K154" s="4" t="s">
        <v>2308</v>
      </c>
      <c r="L154" s="4"/>
      <c r="M154" s="4"/>
    </row>
    <row r="155" spans="1:13" s="170" customFormat="1" ht="15" customHeight="1">
      <c r="A155" s="2">
        <v>42167</v>
      </c>
      <c r="B155" s="3" t="s">
        <v>2306</v>
      </c>
      <c r="C155" s="3" t="s">
        <v>2249</v>
      </c>
      <c r="D155" s="19">
        <v>342962</v>
      </c>
      <c r="E155" s="23" t="s">
        <v>2311</v>
      </c>
      <c r="F155" s="19">
        <v>1</v>
      </c>
      <c r="G155" s="54"/>
      <c r="H155" s="54">
        <v>3227</v>
      </c>
      <c r="I155" s="4"/>
      <c r="K155" s="4" t="s">
        <v>2308</v>
      </c>
      <c r="L155" s="4"/>
      <c r="M155" s="4"/>
    </row>
    <row r="156" spans="1:13" s="170" customFormat="1" ht="15" customHeight="1">
      <c r="A156" s="2">
        <v>42167</v>
      </c>
      <c r="B156" s="3" t="s">
        <v>2306</v>
      </c>
      <c r="C156" s="3" t="s">
        <v>2249</v>
      </c>
      <c r="D156" s="19">
        <v>354828</v>
      </c>
      <c r="E156" s="23" t="s">
        <v>2312</v>
      </c>
      <c r="F156" s="19">
        <v>1</v>
      </c>
      <c r="G156" s="54"/>
      <c r="H156" s="54">
        <v>2970</v>
      </c>
      <c r="I156" s="4"/>
      <c r="K156" s="4" t="s">
        <v>2308</v>
      </c>
      <c r="L156" s="4"/>
      <c r="M156" s="4"/>
    </row>
    <row r="157" spans="1:13" s="170" customFormat="1" ht="15" customHeight="1">
      <c r="A157" s="2">
        <v>42167</v>
      </c>
      <c r="B157" s="3" t="s">
        <v>2306</v>
      </c>
      <c r="C157" s="3" t="s">
        <v>2249</v>
      </c>
      <c r="D157" s="18">
        <v>326001</v>
      </c>
      <c r="E157" s="22" t="s">
        <v>2313</v>
      </c>
      <c r="F157" s="18">
        <v>1</v>
      </c>
      <c r="G157" s="54"/>
      <c r="H157" s="54">
        <v>1146</v>
      </c>
      <c r="I157" s="4"/>
      <c r="K157" s="4" t="s">
        <v>2308</v>
      </c>
      <c r="L157" s="4"/>
      <c r="M157" s="4"/>
    </row>
    <row r="158" spans="1:13" s="170" customFormat="1" ht="15" customHeight="1">
      <c r="A158" s="2">
        <v>42167</v>
      </c>
      <c r="B158" s="3" t="s">
        <v>2306</v>
      </c>
      <c r="C158" s="3" t="s">
        <v>2249</v>
      </c>
      <c r="D158" s="18">
        <v>311847</v>
      </c>
      <c r="E158" s="22" t="s">
        <v>2314</v>
      </c>
      <c r="F158" s="18">
        <v>1</v>
      </c>
      <c r="G158" s="54"/>
      <c r="H158" s="54">
        <v>288.94</v>
      </c>
      <c r="I158" s="4"/>
      <c r="J158" s="52" t="s">
        <v>2142</v>
      </c>
      <c r="K158" s="4" t="s">
        <v>2308</v>
      </c>
      <c r="L158" s="4"/>
      <c r="M158" s="4"/>
    </row>
    <row r="159" spans="1:13" s="170" customFormat="1" ht="15" customHeight="1">
      <c r="A159" s="2">
        <v>42167</v>
      </c>
      <c r="B159" s="3" t="s">
        <v>2306</v>
      </c>
      <c r="C159" s="3" t="s">
        <v>2249</v>
      </c>
      <c r="D159" s="18">
        <v>315119</v>
      </c>
      <c r="E159" s="29" t="s">
        <v>2186</v>
      </c>
      <c r="F159" s="18">
        <v>1</v>
      </c>
      <c r="G159" s="159">
        <v>11.362500000000001</v>
      </c>
      <c r="H159" s="159">
        <v>45.000174705569243</v>
      </c>
      <c r="I159" s="203"/>
      <c r="J159" s="295">
        <v>194.1</v>
      </c>
      <c r="K159" s="4" t="s">
        <v>2308</v>
      </c>
      <c r="L159" s="4"/>
      <c r="M159" s="4"/>
    </row>
    <row r="160" spans="1:13" s="170" customFormat="1" ht="15" customHeight="1">
      <c r="A160" s="2">
        <v>42167</v>
      </c>
      <c r="B160" s="3" t="s">
        <v>2306</v>
      </c>
      <c r="C160" s="3" t="s">
        <v>2249</v>
      </c>
      <c r="D160" s="18">
        <v>309553</v>
      </c>
      <c r="E160" s="22" t="s">
        <v>2184</v>
      </c>
      <c r="F160" s="18">
        <v>1</v>
      </c>
      <c r="G160" s="54"/>
      <c r="H160" s="54">
        <v>1.92</v>
      </c>
      <c r="I160" s="4"/>
      <c r="J160" s="4"/>
      <c r="K160" s="4" t="s">
        <v>2308</v>
      </c>
      <c r="L160" s="4"/>
      <c r="M160" s="4"/>
    </row>
    <row r="161" spans="1:13" s="170" customFormat="1" ht="15" customHeight="1">
      <c r="A161" s="2">
        <v>42167</v>
      </c>
      <c r="B161" s="3" t="s">
        <v>2306</v>
      </c>
      <c r="C161" s="3" t="s">
        <v>2249</v>
      </c>
      <c r="D161" s="18">
        <v>326011</v>
      </c>
      <c r="E161" s="22" t="s">
        <v>2315</v>
      </c>
      <c r="F161" s="18">
        <v>1</v>
      </c>
      <c r="G161" s="54"/>
      <c r="H161" s="54">
        <v>245</v>
      </c>
      <c r="I161" s="4"/>
      <c r="J161" s="4"/>
      <c r="K161" s="4" t="s">
        <v>2308</v>
      </c>
      <c r="L161" s="4"/>
      <c r="M161" s="4"/>
    </row>
    <row r="162" spans="1:13" s="170" customFormat="1" ht="15" customHeight="1">
      <c r="A162" s="2">
        <v>42167</v>
      </c>
      <c r="B162" s="3" t="s">
        <v>2306</v>
      </c>
      <c r="C162" s="3" t="s">
        <v>2249</v>
      </c>
      <c r="D162" s="19">
        <v>300311</v>
      </c>
      <c r="E162" s="22" t="s">
        <v>2316</v>
      </c>
      <c r="F162" s="18">
        <v>1</v>
      </c>
      <c r="G162" s="54"/>
      <c r="H162" s="54">
        <v>8</v>
      </c>
      <c r="I162" s="4"/>
      <c r="J162" s="4"/>
      <c r="K162" s="4" t="s">
        <v>2308</v>
      </c>
      <c r="L162" s="4"/>
      <c r="M162" s="4"/>
    </row>
    <row r="163" spans="1:13" s="170" customFormat="1" ht="15" customHeight="1">
      <c r="A163" s="2">
        <v>42174</v>
      </c>
      <c r="B163" s="3" t="s">
        <v>2317</v>
      </c>
      <c r="C163" s="3" t="s">
        <v>48</v>
      </c>
      <c r="D163" s="3">
        <v>488652</v>
      </c>
      <c r="E163" s="168" t="s">
        <v>2318</v>
      </c>
      <c r="F163" s="3">
        <v>1</v>
      </c>
      <c r="G163" s="54"/>
      <c r="H163" s="54">
        <v>519.75</v>
      </c>
      <c r="I163" s="4"/>
      <c r="J163" s="4"/>
      <c r="K163" s="4" t="s">
        <v>2251</v>
      </c>
      <c r="L163" s="4"/>
      <c r="M163" s="4"/>
    </row>
    <row r="164" spans="1:13" s="170" customFormat="1" ht="15" customHeight="1">
      <c r="A164" s="2">
        <v>42174</v>
      </c>
      <c r="B164" s="3" t="s">
        <v>2317</v>
      </c>
      <c r="C164" s="3" t="s">
        <v>48</v>
      </c>
      <c r="D164" s="3">
        <v>480806</v>
      </c>
      <c r="E164" s="168" t="s">
        <v>2256</v>
      </c>
      <c r="F164" s="3">
        <v>4</v>
      </c>
      <c r="G164" s="54"/>
      <c r="H164" s="54">
        <v>20.51</v>
      </c>
      <c r="I164" s="4"/>
      <c r="J164" s="4"/>
      <c r="K164" s="4" t="s">
        <v>2251</v>
      </c>
      <c r="L164" s="4"/>
      <c r="M164" s="4"/>
    </row>
    <row r="165" spans="1:13" s="170" customFormat="1" ht="15" customHeight="1">
      <c r="A165" s="2">
        <v>42174</v>
      </c>
      <c r="B165" s="3" t="s">
        <v>2317</v>
      </c>
      <c r="C165" s="3" t="s">
        <v>48</v>
      </c>
      <c r="D165" s="3">
        <v>487806</v>
      </c>
      <c r="E165" s="168" t="s">
        <v>2319</v>
      </c>
      <c r="F165" s="3">
        <v>4</v>
      </c>
      <c r="G165" s="54"/>
      <c r="H165" s="54">
        <v>65.27</v>
      </c>
      <c r="I165" s="4"/>
      <c r="J165" s="4"/>
      <c r="K165" s="4" t="s">
        <v>2251</v>
      </c>
      <c r="L165" s="4"/>
      <c r="M165" s="4"/>
    </row>
    <row r="166" spans="1:13" s="170" customFormat="1" ht="15" customHeight="1">
      <c r="A166" s="2">
        <v>42174</v>
      </c>
      <c r="B166" s="3" t="s">
        <v>2317</v>
      </c>
      <c r="C166" s="3" t="s">
        <v>48</v>
      </c>
      <c r="D166" s="3">
        <v>488379</v>
      </c>
      <c r="E166" s="168" t="s">
        <v>2320</v>
      </c>
      <c r="F166" s="3">
        <v>1</v>
      </c>
      <c r="G166" s="54"/>
      <c r="H166" s="54">
        <v>144.9</v>
      </c>
      <c r="I166" s="4"/>
      <c r="J166" s="4"/>
      <c r="K166" s="4" t="s">
        <v>2251</v>
      </c>
      <c r="L166" s="4"/>
      <c r="M166" s="4"/>
    </row>
    <row r="167" spans="1:13" s="170" customFormat="1" ht="15" customHeight="1">
      <c r="A167" s="2">
        <v>42205</v>
      </c>
      <c r="B167" s="3" t="s">
        <v>2321</v>
      </c>
      <c r="C167" s="3" t="s">
        <v>48</v>
      </c>
      <c r="D167" s="3">
        <v>426472</v>
      </c>
      <c r="E167" s="168" t="s">
        <v>2322</v>
      </c>
      <c r="F167" s="3">
        <v>1</v>
      </c>
      <c r="G167" s="54">
        <v>75.349999999999994</v>
      </c>
      <c r="H167" s="54">
        <v>226.05</v>
      </c>
      <c r="I167" s="4"/>
      <c r="J167" s="4"/>
      <c r="K167" s="4" t="s">
        <v>2179</v>
      </c>
      <c r="L167" s="4"/>
      <c r="M167" s="4"/>
    </row>
    <row r="168" spans="1:13" s="170" customFormat="1" ht="15" customHeight="1">
      <c r="A168" s="2">
        <v>42205</v>
      </c>
      <c r="B168" s="3" t="s">
        <v>2321</v>
      </c>
      <c r="C168" s="3" t="s">
        <v>48</v>
      </c>
      <c r="D168" s="3">
        <v>480494</v>
      </c>
      <c r="E168" s="168" t="s">
        <v>2323</v>
      </c>
      <c r="F168" s="3">
        <v>1</v>
      </c>
      <c r="G168" s="54">
        <v>152.74</v>
      </c>
      <c r="H168" s="54">
        <v>305.48</v>
      </c>
      <c r="I168" s="4"/>
      <c r="J168" s="4"/>
      <c r="K168" s="4" t="s">
        <v>2179</v>
      </c>
      <c r="L168" s="4"/>
      <c r="M168" s="4"/>
    </row>
    <row r="169" spans="1:13" s="170" customFormat="1" ht="15" customHeight="1">
      <c r="A169" s="2">
        <v>42205</v>
      </c>
      <c r="B169" s="3" t="s">
        <v>2321</v>
      </c>
      <c r="C169" s="3" t="s">
        <v>48</v>
      </c>
      <c r="D169" s="3">
        <v>480493</v>
      </c>
      <c r="E169" s="168" t="s">
        <v>2324</v>
      </c>
      <c r="F169" s="3">
        <v>1</v>
      </c>
      <c r="G169" s="54">
        <v>86</v>
      </c>
      <c r="H169" s="54">
        <v>258</v>
      </c>
      <c r="I169" s="4"/>
      <c r="J169" s="4"/>
      <c r="K169" s="4" t="s">
        <v>2179</v>
      </c>
      <c r="L169" s="4"/>
      <c r="M169" s="4"/>
    </row>
    <row r="170" spans="1:13" s="170" customFormat="1" ht="15" customHeight="1">
      <c r="A170" s="2">
        <v>42205</v>
      </c>
      <c r="B170" s="3" t="s">
        <v>2321</v>
      </c>
      <c r="C170" s="3" t="s">
        <v>48</v>
      </c>
      <c r="D170" s="3">
        <v>632526</v>
      </c>
      <c r="E170" s="168" t="s">
        <v>2325</v>
      </c>
      <c r="F170" s="3">
        <v>2</v>
      </c>
      <c r="G170" s="54">
        <v>33.479999999999997</v>
      </c>
      <c r="H170" s="54">
        <v>100.44</v>
      </c>
      <c r="I170" s="4"/>
      <c r="J170" s="4"/>
      <c r="K170" s="4" t="s">
        <v>2179</v>
      </c>
      <c r="L170" s="4"/>
      <c r="M170" s="4"/>
    </row>
    <row r="171" spans="1:13" s="170" customFormat="1" ht="15" customHeight="1">
      <c r="A171" s="2">
        <v>42205</v>
      </c>
      <c r="B171" s="3" t="s">
        <v>2321</v>
      </c>
      <c r="C171" s="3" t="s">
        <v>48</v>
      </c>
      <c r="D171" s="3">
        <v>480436</v>
      </c>
      <c r="E171" s="168" t="s">
        <v>2263</v>
      </c>
      <c r="F171" s="3">
        <v>1</v>
      </c>
      <c r="G171" s="54">
        <v>2.0499999999999998</v>
      </c>
      <c r="H171" s="54">
        <v>8.1999999999999993</v>
      </c>
      <c r="I171" s="4"/>
      <c r="J171" s="4"/>
      <c r="K171" s="4" t="s">
        <v>2179</v>
      </c>
      <c r="L171" s="4"/>
      <c r="M171" s="4"/>
    </row>
    <row r="172" spans="1:13" s="170" customFormat="1" ht="15" customHeight="1">
      <c r="A172" s="2">
        <v>42205</v>
      </c>
      <c r="B172" s="3" t="s">
        <v>2321</v>
      </c>
      <c r="C172" s="3" t="s">
        <v>48</v>
      </c>
      <c r="D172" s="3">
        <v>632574</v>
      </c>
      <c r="E172" s="168" t="s">
        <v>2326</v>
      </c>
      <c r="F172" s="3">
        <v>1</v>
      </c>
      <c r="G172" s="54">
        <v>1</v>
      </c>
      <c r="H172" s="54">
        <v>4</v>
      </c>
      <c r="I172" s="4"/>
      <c r="J172" s="4"/>
      <c r="K172" s="4" t="s">
        <v>2179</v>
      </c>
      <c r="L172" s="4"/>
      <c r="M172" s="4"/>
    </row>
    <row r="173" spans="1:13" s="170" customFormat="1" ht="15" customHeight="1">
      <c r="A173" s="2">
        <v>42205</v>
      </c>
      <c r="B173" s="3" t="s">
        <v>2321</v>
      </c>
      <c r="C173" s="3" t="s">
        <v>48</v>
      </c>
      <c r="D173" s="3">
        <v>632668</v>
      </c>
      <c r="E173" s="168" t="s">
        <v>2244</v>
      </c>
      <c r="F173" s="3">
        <v>1</v>
      </c>
      <c r="G173" s="54">
        <v>158</v>
      </c>
      <c r="H173" s="54">
        <v>316</v>
      </c>
      <c r="I173" s="4"/>
      <c r="J173" s="4"/>
      <c r="K173" s="4" t="s">
        <v>2179</v>
      </c>
      <c r="L173" s="4"/>
      <c r="M173" s="4"/>
    </row>
    <row r="174" spans="1:13" s="170" customFormat="1" ht="15" customHeight="1">
      <c r="A174" s="2">
        <v>42205</v>
      </c>
      <c r="B174" s="3" t="s">
        <v>2321</v>
      </c>
      <c r="C174" s="3" t="s">
        <v>48</v>
      </c>
      <c r="D174" s="3">
        <v>632669</v>
      </c>
      <c r="E174" s="168" t="s">
        <v>2327</v>
      </c>
      <c r="F174" s="3">
        <v>1</v>
      </c>
      <c r="G174" s="54">
        <v>163.75</v>
      </c>
      <c r="H174" s="54">
        <v>327.5</v>
      </c>
      <c r="I174" s="4"/>
      <c r="J174" s="4"/>
      <c r="K174" s="4" t="s">
        <v>2179</v>
      </c>
      <c r="L174" s="4"/>
      <c r="M174" s="4"/>
    </row>
    <row r="175" spans="1:13" s="170" customFormat="1" ht="15" customHeight="1">
      <c r="A175" s="2">
        <v>42205</v>
      </c>
      <c r="B175" s="3" t="s">
        <v>2321</v>
      </c>
      <c r="C175" s="3" t="s">
        <v>48</v>
      </c>
      <c r="D175" s="3">
        <v>480496</v>
      </c>
      <c r="E175" s="168" t="s">
        <v>2328</v>
      </c>
      <c r="F175" s="3">
        <v>1</v>
      </c>
      <c r="G175" s="54">
        <v>5.45</v>
      </c>
      <c r="H175" s="54">
        <v>20</v>
      </c>
      <c r="I175" s="4"/>
      <c r="J175" s="4"/>
      <c r="K175" s="4" t="s">
        <v>2179</v>
      </c>
      <c r="L175" s="4"/>
      <c r="M175" s="4"/>
    </row>
    <row r="176" spans="1:13" s="170" customFormat="1" ht="15" customHeight="1">
      <c r="A176" s="2">
        <v>42205</v>
      </c>
      <c r="B176" s="3" t="s">
        <v>2321</v>
      </c>
      <c r="C176" s="3" t="s">
        <v>48</v>
      </c>
      <c r="D176" s="3">
        <v>480140</v>
      </c>
      <c r="E176" s="168" t="s">
        <v>2329</v>
      </c>
      <c r="F176" s="3">
        <v>1</v>
      </c>
      <c r="G176" s="54">
        <v>338.25</v>
      </c>
      <c r="H176" s="54">
        <v>676</v>
      </c>
      <c r="I176" s="4"/>
      <c r="J176" s="4"/>
      <c r="K176" s="4" t="s">
        <v>2179</v>
      </c>
      <c r="L176" s="4"/>
      <c r="M176" s="4"/>
    </row>
    <row r="177" spans="1:13" s="170" customFormat="1" ht="15" customHeight="1">
      <c r="A177" s="2">
        <v>42205</v>
      </c>
      <c r="B177" s="3" t="s">
        <v>2321</v>
      </c>
      <c r="C177" s="3" t="s">
        <v>48</v>
      </c>
      <c r="D177" s="3">
        <v>480492</v>
      </c>
      <c r="E177" s="168" t="s">
        <v>2330</v>
      </c>
      <c r="F177" s="3">
        <v>1</v>
      </c>
      <c r="G177" s="54">
        <v>84</v>
      </c>
      <c r="H177" s="54">
        <v>252</v>
      </c>
      <c r="I177" s="4"/>
      <c r="J177" s="4"/>
      <c r="K177" s="4" t="s">
        <v>2179</v>
      </c>
      <c r="L177" s="4"/>
      <c r="M177" s="4"/>
    </row>
    <row r="178" spans="1:13" s="170" customFormat="1" ht="15" customHeight="1">
      <c r="A178" s="2">
        <v>42205</v>
      </c>
      <c r="B178" s="3" t="s">
        <v>2321</v>
      </c>
      <c r="C178" s="3" t="s">
        <v>48</v>
      </c>
      <c r="D178" s="3">
        <v>480498</v>
      </c>
      <c r="E178" s="168" t="s">
        <v>2331</v>
      </c>
      <c r="F178" s="3">
        <v>1</v>
      </c>
      <c r="G178" s="54">
        <v>90</v>
      </c>
      <c r="H178" s="54">
        <v>270</v>
      </c>
      <c r="I178" s="4"/>
      <c r="J178" s="4"/>
      <c r="K178" s="4" t="s">
        <v>2179</v>
      </c>
      <c r="L178" s="4"/>
      <c r="M178" s="4"/>
    </row>
    <row r="179" spans="1:13" s="170" customFormat="1" ht="15" customHeight="1">
      <c r="A179" s="2">
        <v>42205</v>
      </c>
      <c r="B179" s="3" t="s">
        <v>2321</v>
      </c>
      <c r="C179" s="3" t="s">
        <v>48</v>
      </c>
      <c r="D179" s="3">
        <v>480497</v>
      </c>
      <c r="E179" s="168" t="s">
        <v>2332</v>
      </c>
      <c r="F179" s="3">
        <v>1</v>
      </c>
      <c r="G179" s="54">
        <v>106</v>
      </c>
      <c r="H179" s="54">
        <v>212</v>
      </c>
      <c r="I179" s="4"/>
      <c r="J179" s="4"/>
      <c r="K179" s="4" t="s">
        <v>2179</v>
      </c>
      <c r="L179" s="4"/>
      <c r="M179" s="4"/>
    </row>
    <row r="180" spans="1:13" s="170" customFormat="1" ht="15" customHeight="1">
      <c r="A180" s="2">
        <v>42205</v>
      </c>
      <c r="B180" s="3" t="s">
        <v>2321</v>
      </c>
      <c r="C180" s="3" t="s">
        <v>48</v>
      </c>
      <c r="D180" s="3">
        <v>481354</v>
      </c>
      <c r="E180" s="168" t="s">
        <v>2333</v>
      </c>
      <c r="F180" s="3">
        <v>1</v>
      </c>
      <c r="G180" s="54">
        <v>2.85</v>
      </c>
      <c r="H180" s="54">
        <v>11.4</v>
      </c>
      <c r="I180" s="4"/>
      <c r="J180" s="4"/>
      <c r="K180" s="4" t="s">
        <v>2179</v>
      </c>
      <c r="L180" s="4"/>
      <c r="M180" s="4"/>
    </row>
    <row r="181" spans="1:13" s="170" customFormat="1" ht="15" customHeight="1">
      <c r="A181" s="2">
        <v>42205</v>
      </c>
      <c r="B181" s="3" t="s">
        <v>2321</v>
      </c>
      <c r="C181" s="3" t="s">
        <v>48</v>
      </c>
      <c r="D181" s="3">
        <v>482420</v>
      </c>
      <c r="E181" s="168" t="s">
        <v>2334</v>
      </c>
      <c r="F181" s="3">
        <v>1</v>
      </c>
      <c r="G181" s="54">
        <v>176</v>
      </c>
      <c r="H181" s="54">
        <v>352</v>
      </c>
      <c r="I181" s="4"/>
      <c r="J181" s="4"/>
      <c r="K181" s="4" t="s">
        <v>2179</v>
      </c>
      <c r="L181" s="4"/>
      <c r="M181" s="4"/>
    </row>
    <row r="182" spans="1:13" s="170" customFormat="1" ht="15" customHeight="1">
      <c r="A182" s="2">
        <v>42205</v>
      </c>
      <c r="B182" s="3" t="s">
        <v>2321</v>
      </c>
      <c r="C182" s="3" t="s">
        <v>48</v>
      </c>
      <c r="D182" s="3">
        <v>481349</v>
      </c>
      <c r="E182" s="168" t="s">
        <v>2335</v>
      </c>
      <c r="F182" s="3">
        <v>1</v>
      </c>
      <c r="G182" s="54">
        <v>695</v>
      </c>
      <c r="H182" s="54">
        <v>1390</v>
      </c>
      <c r="I182" s="4"/>
      <c r="J182" s="4"/>
      <c r="K182" s="4" t="s">
        <v>2179</v>
      </c>
      <c r="L182" s="4"/>
      <c r="M182" s="4"/>
    </row>
    <row r="183" spans="1:13" s="170" customFormat="1" ht="15" customHeight="1">
      <c r="A183" s="2">
        <v>42199</v>
      </c>
      <c r="B183" s="3" t="s">
        <v>2336</v>
      </c>
      <c r="C183" s="3" t="s">
        <v>48</v>
      </c>
      <c r="D183" s="3">
        <v>325933</v>
      </c>
      <c r="E183" s="168" t="s">
        <v>2337</v>
      </c>
      <c r="F183" s="3">
        <v>2</v>
      </c>
      <c r="G183" s="54">
        <v>60.46</v>
      </c>
      <c r="H183" s="54">
        <v>120.92</v>
      </c>
      <c r="I183" s="4"/>
      <c r="J183" s="4"/>
      <c r="K183" s="4" t="s">
        <v>2179</v>
      </c>
      <c r="L183" s="4"/>
      <c r="M183" s="4"/>
    </row>
    <row r="184" spans="1:13" s="170" customFormat="1" ht="15" customHeight="1">
      <c r="A184" s="2">
        <v>42199</v>
      </c>
      <c r="B184" s="3" t="s">
        <v>2336</v>
      </c>
      <c r="C184" s="3" t="s">
        <v>48</v>
      </c>
      <c r="D184" s="3">
        <v>342962</v>
      </c>
      <c r="E184" s="168" t="s">
        <v>2338</v>
      </c>
      <c r="F184" s="3">
        <v>1</v>
      </c>
      <c r="G184" s="54">
        <v>1613.4</v>
      </c>
      <c r="H184" s="54">
        <v>3226.8</v>
      </c>
      <c r="I184" s="4"/>
      <c r="J184" s="4"/>
      <c r="K184" s="4" t="s">
        <v>2179</v>
      </c>
      <c r="L184" s="4"/>
      <c r="M184" s="4"/>
    </row>
    <row r="185" spans="1:13" s="170" customFormat="1" ht="15" customHeight="1">
      <c r="A185" s="2">
        <v>42199</v>
      </c>
      <c r="B185" s="3" t="s">
        <v>2336</v>
      </c>
      <c r="C185" s="3" t="s">
        <v>48</v>
      </c>
      <c r="D185" s="3">
        <v>354828</v>
      </c>
      <c r="E185" s="168" t="s">
        <v>2151</v>
      </c>
      <c r="F185" s="3">
        <v>1</v>
      </c>
      <c r="G185" s="54">
        <v>1485</v>
      </c>
      <c r="H185" s="54">
        <v>2970</v>
      </c>
      <c r="I185" s="4"/>
      <c r="J185" s="4"/>
      <c r="K185" s="4" t="s">
        <v>2179</v>
      </c>
      <c r="L185" s="4"/>
      <c r="M185" s="4"/>
    </row>
    <row r="186" spans="1:13" s="170" customFormat="1" ht="15" customHeight="1">
      <c r="A186" s="2">
        <v>42199</v>
      </c>
      <c r="B186" s="3" t="s">
        <v>2336</v>
      </c>
      <c r="C186" s="3" t="s">
        <v>48</v>
      </c>
      <c r="D186" s="3">
        <v>326001</v>
      </c>
      <c r="E186" s="168" t="s">
        <v>2145</v>
      </c>
      <c r="F186" s="3">
        <v>1</v>
      </c>
      <c r="G186" s="54">
        <v>573</v>
      </c>
      <c r="H186" s="54">
        <v>1146</v>
      </c>
      <c r="I186" s="4"/>
      <c r="J186" s="4"/>
      <c r="K186" s="4" t="s">
        <v>2179</v>
      </c>
      <c r="L186" s="4"/>
      <c r="M186" s="4"/>
    </row>
    <row r="187" spans="1:13" s="170" customFormat="1" ht="15" customHeight="1">
      <c r="A187" s="2">
        <v>42199</v>
      </c>
      <c r="B187" s="3" t="s">
        <v>2336</v>
      </c>
      <c r="C187" s="3" t="s">
        <v>48</v>
      </c>
      <c r="D187" s="3">
        <v>311847</v>
      </c>
      <c r="E187" s="168" t="s">
        <v>2339</v>
      </c>
      <c r="F187" s="3">
        <v>1</v>
      </c>
      <c r="G187" s="54">
        <v>144.47</v>
      </c>
      <c r="H187" s="54">
        <v>288.94</v>
      </c>
      <c r="J187" s="52" t="s">
        <v>2142</v>
      </c>
      <c r="K187" s="4" t="s">
        <v>2179</v>
      </c>
      <c r="L187" s="4"/>
      <c r="M187" s="4"/>
    </row>
    <row r="188" spans="1:13" s="170" customFormat="1" ht="15" customHeight="1">
      <c r="A188" s="2">
        <v>42199</v>
      </c>
      <c r="B188" s="3" t="s">
        <v>2336</v>
      </c>
      <c r="C188" s="3" t="s">
        <v>48</v>
      </c>
      <c r="D188" s="3">
        <v>315119</v>
      </c>
      <c r="E188" s="168" t="s">
        <v>2143</v>
      </c>
      <c r="F188" s="3">
        <v>1</v>
      </c>
      <c r="G188" s="159">
        <v>11.362500000000001</v>
      </c>
      <c r="H188" s="159">
        <v>45.000174705569243</v>
      </c>
      <c r="I188" s="203"/>
      <c r="J188" s="295">
        <v>194.1</v>
      </c>
      <c r="K188" s="4" t="s">
        <v>2179</v>
      </c>
      <c r="L188" s="4"/>
      <c r="M188" s="4"/>
    </row>
    <row r="189" spans="1:13" s="170" customFormat="1" ht="15" customHeight="1">
      <c r="A189" s="2">
        <v>42199</v>
      </c>
      <c r="B189" s="3" t="s">
        <v>2336</v>
      </c>
      <c r="C189" s="3" t="s">
        <v>48</v>
      </c>
      <c r="D189" s="3">
        <v>351096</v>
      </c>
      <c r="E189" s="168" t="s">
        <v>2150</v>
      </c>
      <c r="F189" s="3">
        <v>1</v>
      </c>
      <c r="G189" s="54">
        <v>690</v>
      </c>
      <c r="H189" s="54">
        <v>1380</v>
      </c>
      <c r="I189" s="4"/>
      <c r="J189" s="4"/>
      <c r="K189" s="4" t="s">
        <v>2179</v>
      </c>
      <c r="L189" s="4"/>
      <c r="M189" s="4"/>
    </row>
    <row r="190" spans="1:13" s="170" customFormat="1" ht="15" customHeight="1">
      <c r="A190" s="2">
        <v>42199</v>
      </c>
      <c r="B190" s="3" t="s">
        <v>2336</v>
      </c>
      <c r="C190" s="3" t="s">
        <v>48</v>
      </c>
      <c r="D190" s="3">
        <v>309553</v>
      </c>
      <c r="E190" s="168" t="s">
        <v>2340</v>
      </c>
      <c r="F190" s="3">
        <v>1</v>
      </c>
      <c r="G190" s="54">
        <v>0.48</v>
      </c>
      <c r="H190" s="54">
        <v>1.92</v>
      </c>
      <c r="I190" s="4"/>
      <c r="J190" s="4"/>
      <c r="K190" s="4" t="s">
        <v>2179</v>
      </c>
      <c r="L190" s="4"/>
      <c r="M190" s="4"/>
    </row>
    <row r="191" spans="1:13" s="170" customFormat="1" ht="15" customHeight="1">
      <c r="A191" s="2">
        <v>42199</v>
      </c>
      <c r="B191" s="3" t="s">
        <v>2336</v>
      </c>
      <c r="C191" s="3" t="s">
        <v>48</v>
      </c>
      <c r="D191" s="3">
        <v>342991</v>
      </c>
      <c r="E191" s="168" t="s">
        <v>2341</v>
      </c>
      <c r="F191" s="3">
        <v>1</v>
      </c>
      <c r="G191" s="54">
        <v>5.65</v>
      </c>
      <c r="H191" s="54">
        <v>23</v>
      </c>
      <c r="I191" s="4"/>
      <c r="J191" s="4"/>
      <c r="K191" s="4" t="s">
        <v>2179</v>
      </c>
      <c r="L191" s="4"/>
      <c r="M191" s="4"/>
    </row>
    <row r="192" spans="1:13" s="170" customFormat="1" ht="15" customHeight="1">
      <c r="A192" s="2">
        <v>42199</v>
      </c>
      <c r="B192" s="3" t="s">
        <v>2336</v>
      </c>
      <c r="C192" s="3" t="s">
        <v>48</v>
      </c>
      <c r="D192" s="3">
        <v>326011</v>
      </c>
      <c r="E192" s="168" t="s">
        <v>2146</v>
      </c>
      <c r="F192" s="3">
        <v>1</v>
      </c>
      <c r="G192" s="54">
        <v>81.569999999999993</v>
      </c>
      <c r="H192" s="54">
        <v>245</v>
      </c>
      <c r="I192" s="4"/>
      <c r="J192" s="4"/>
      <c r="K192" s="4" t="s">
        <v>2179</v>
      </c>
      <c r="L192" s="4"/>
      <c r="M192" s="4"/>
    </row>
    <row r="193" spans="1:13" s="170" customFormat="1" ht="15" customHeight="1">
      <c r="A193" s="2">
        <v>42199</v>
      </c>
      <c r="B193" s="3" t="s">
        <v>2336</v>
      </c>
      <c r="C193" s="3" t="s">
        <v>48</v>
      </c>
      <c r="D193" s="3">
        <v>300311</v>
      </c>
      <c r="E193" s="168" t="s">
        <v>2342</v>
      </c>
      <c r="F193" s="3">
        <v>1</v>
      </c>
      <c r="G193" s="54">
        <v>2</v>
      </c>
      <c r="H193" s="54">
        <v>8</v>
      </c>
      <c r="I193" s="4"/>
      <c r="J193" s="4"/>
      <c r="K193" s="4" t="s">
        <v>2179</v>
      </c>
      <c r="L193" s="4"/>
      <c r="M193" s="4"/>
    </row>
    <row r="194" spans="1:13" s="170" customFormat="1" ht="15" customHeight="1">
      <c r="A194" s="2">
        <v>42200</v>
      </c>
      <c r="B194" s="3" t="s">
        <v>2343</v>
      </c>
      <c r="C194" s="3" t="s">
        <v>48</v>
      </c>
      <c r="D194" s="3">
        <v>487306</v>
      </c>
      <c r="E194" s="168" t="s">
        <v>2162</v>
      </c>
      <c r="F194" s="179">
        <v>2</v>
      </c>
      <c r="G194" s="54">
        <v>71.3</v>
      </c>
      <c r="H194" s="54">
        <v>214</v>
      </c>
      <c r="I194" s="4"/>
      <c r="J194" s="4"/>
      <c r="K194" s="4" t="s">
        <v>2179</v>
      </c>
      <c r="L194" s="4"/>
      <c r="M194" s="4"/>
    </row>
    <row r="195" spans="1:13" s="170" customFormat="1" ht="15" customHeight="1">
      <c r="A195" s="2">
        <v>42200</v>
      </c>
      <c r="B195" s="3" t="s">
        <v>2343</v>
      </c>
      <c r="C195" s="3" t="s">
        <v>48</v>
      </c>
      <c r="D195" s="3">
        <v>487307</v>
      </c>
      <c r="E195" s="168" t="s">
        <v>2163</v>
      </c>
      <c r="F195" s="11">
        <v>1</v>
      </c>
      <c r="G195" s="54">
        <v>5.26</v>
      </c>
      <c r="H195" s="54">
        <v>21</v>
      </c>
      <c r="I195" s="4"/>
      <c r="J195" s="4"/>
      <c r="K195" s="4" t="s">
        <v>2179</v>
      </c>
      <c r="L195" s="4"/>
      <c r="M195" s="4"/>
    </row>
    <row r="196" spans="1:13" s="170" customFormat="1" ht="15" customHeight="1">
      <c r="A196" s="2">
        <v>42200</v>
      </c>
      <c r="B196" s="3" t="s">
        <v>2343</v>
      </c>
      <c r="C196" s="3" t="s">
        <v>48</v>
      </c>
      <c r="D196" s="3">
        <v>489903</v>
      </c>
      <c r="E196" s="168" t="s">
        <v>2167</v>
      </c>
      <c r="F196" s="11">
        <v>1</v>
      </c>
      <c r="G196" s="54">
        <v>1644</v>
      </c>
      <c r="H196" s="54">
        <v>3288</v>
      </c>
      <c r="I196" s="4"/>
      <c r="J196" s="4"/>
      <c r="K196" s="4" t="s">
        <v>2179</v>
      </c>
      <c r="L196" s="4"/>
      <c r="M196" s="4"/>
    </row>
    <row r="197" spans="1:13" s="170" customFormat="1" ht="15" customHeight="1">
      <c r="A197" s="2">
        <v>42200</v>
      </c>
      <c r="B197" s="3" t="s">
        <v>2343</v>
      </c>
      <c r="C197" s="3" t="s">
        <v>48</v>
      </c>
      <c r="D197" s="3">
        <v>489900</v>
      </c>
      <c r="E197" s="168" t="s">
        <v>2166</v>
      </c>
      <c r="F197" s="11">
        <v>1</v>
      </c>
      <c r="G197" s="54">
        <v>3215</v>
      </c>
      <c r="H197" s="54">
        <v>4946.1499999999996</v>
      </c>
      <c r="I197" s="4"/>
      <c r="J197" s="4"/>
      <c r="K197" s="4" t="s">
        <v>2179</v>
      </c>
      <c r="L197" s="4"/>
      <c r="M197" s="4"/>
    </row>
    <row r="198" spans="1:13" s="170" customFormat="1" ht="15" customHeight="1">
      <c r="A198" s="2">
        <v>42200</v>
      </c>
      <c r="B198" s="3" t="s">
        <v>2343</v>
      </c>
      <c r="C198" s="3" t="s">
        <v>48</v>
      </c>
      <c r="D198" s="3">
        <v>481067</v>
      </c>
      <c r="E198" s="168" t="s">
        <v>2157</v>
      </c>
      <c r="F198" s="11">
        <v>1</v>
      </c>
      <c r="G198" s="54">
        <v>3.42</v>
      </c>
      <c r="H198" s="54">
        <v>14</v>
      </c>
      <c r="I198" s="4"/>
      <c r="J198" s="4"/>
      <c r="K198" s="4" t="s">
        <v>2179</v>
      </c>
      <c r="L198" s="4"/>
      <c r="M198" s="4"/>
    </row>
    <row r="199" spans="1:13" s="170" customFormat="1" ht="15" customHeight="1">
      <c r="A199" s="2">
        <v>42200</v>
      </c>
      <c r="B199" s="3" t="s">
        <v>2343</v>
      </c>
      <c r="C199" s="3" t="s">
        <v>48</v>
      </c>
      <c r="D199" s="3">
        <v>481536</v>
      </c>
      <c r="E199" s="168" t="s">
        <v>2158</v>
      </c>
      <c r="F199" s="3">
        <v>1</v>
      </c>
      <c r="G199" s="54">
        <v>160</v>
      </c>
      <c r="H199" s="54">
        <v>320</v>
      </c>
      <c r="I199" s="4"/>
      <c r="J199" s="4"/>
      <c r="K199" s="4" t="s">
        <v>2179</v>
      </c>
      <c r="L199" s="4"/>
      <c r="M199" s="4"/>
    </row>
    <row r="200" spans="1:13" s="170" customFormat="1" ht="15" customHeight="1">
      <c r="A200" s="2">
        <v>42200</v>
      </c>
      <c r="B200" s="3" t="s">
        <v>2343</v>
      </c>
      <c r="C200" s="3" t="s">
        <v>48</v>
      </c>
      <c r="D200" s="3" t="s">
        <v>2171</v>
      </c>
      <c r="E200" s="168" t="s">
        <v>2172</v>
      </c>
      <c r="F200" s="3">
        <v>2</v>
      </c>
      <c r="G200" s="54">
        <v>297</v>
      </c>
      <c r="H200" s="54">
        <v>594</v>
      </c>
      <c r="I200" s="4"/>
      <c r="J200" s="4"/>
      <c r="K200" s="4" t="s">
        <v>2179</v>
      </c>
      <c r="L200" s="4"/>
      <c r="M200" s="4"/>
    </row>
    <row r="201" spans="1:13" s="170" customFormat="1" ht="15" customHeight="1">
      <c r="A201" s="2">
        <v>42200</v>
      </c>
      <c r="B201" s="3" t="s">
        <v>2343</v>
      </c>
      <c r="C201" s="3" t="s">
        <v>48</v>
      </c>
      <c r="D201" s="3">
        <v>481541</v>
      </c>
      <c r="E201" s="168" t="s">
        <v>2159</v>
      </c>
      <c r="F201" s="3">
        <v>1</v>
      </c>
      <c r="G201" s="54">
        <v>169.57</v>
      </c>
      <c r="H201" s="54">
        <v>339</v>
      </c>
      <c r="I201" s="4"/>
      <c r="J201" s="4"/>
      <c r="K201" s="4" t="s">
        <v>2179</v>
      </c>
      <c r="L201" s="4"/>
      <c r="M201" s="4"/>
    </row>
    <row r="202" spans="1:13" s="170" customFormat="1" ht="15" customHeight="1">
      <c r="A202" s="2">
        <v>42200</v>
      </c>
      <c r="B202" s="3" t="s">
        <v>2343</v>
      </c>
      <c r="C202" s="3" t="s">
        <v>48</v>
      </c>
      <c r="D202" s="3">
        <v>489898</v>
      </c>
      <c r="E202" s="168" t="s">
        <v>2165</v>
      </c>
      <c r="F202" s="3">
        <v>1</v>
      </c>
      <c r="G202" s="54">
        <v>312.41000000000003</v>
      </c>
      <c r="H202" s="54">
        <v>625</v>
      </c>
      <c r="I202" s="4"/>
      <c r="J202" s="4"/>
      <c r="K202" s="4" t="s">
        <v>2179</v>
      </c>
      <c r="L202" s="4"/>
      <c r="M202" s="4"/>
    </row>
    <row r="203" spans="1:13" s="170" customFormat="1" ht="15" customHeight="1">
      <c r="A203" s="2">
        <v>42200</v>
      </c>
      <c r="B203" s="3" t="s">
        <v>2343</v>
      </c>
      <c r="C203" s="3" t="s">
        <v>48</v>
      </c>
      <c r="D203" s="3">
        <v>481534</v>
      </c>
      <c r="E203" s="168" t="s">
        <v>2344</v>
      </c>
      <c r="F203" s="3">
        <v>1</v>
      </c>
      <c r="G203" s="54">
        <v>7.01</v>
      </c>
      <c r="H203" s="54">
        <v>28.04</v>
      </c>
      <c r="I203" s="180"/>
      <c r="J203" s="4"/>
      <c r="K203" s="4" t="s">
        <v>2179</v>
      </c>
      <c r="L203" s="4"/>
      <c r="M203" s="4"/>
    </row>
    <row r="204" spans="1:13" s="170" customFormat="1" ht="15" customHeight="1">
      <c r="A204" s="2">
        <v>42200</v>
      </c>
      <c r="B204" s="3" t="s">
        <v>2343</v>
      </c>
      <c r="C204" s="3" t="s">
        <v>48</v>
      </c>
      <c r="D204" s="3">
        <v>480756</v>
      </c>
      <c r="E204" s="168" t="s">
        <v>2156</v>
      </c>
      <c r="F204" s="11">
        <v>1</v>
      </c>
      <c r="G204" s="54">
        <v>515</v>
      </c>
      <c r="H204" s="54">
        <v>1030</v>
      </c>
      <c r="I204" s="4"/>
      <c r="J204" s="4"/>
      <c r="K204" s="4" t="s">
        <v>2179</v>
      </c>
      <c r="L204" s="4"/>
      <c r="M204" s="4"/>
    </row>
    <row r="205" spans="1:13" s="170" customFormat="1" ht="15" customHeight="1">
      <c r="A205" s="2">
        <v>42200</v>
      </c>
      <c r="B205" s="3" t="s">
        <v>2343</v>
      </c>
      <c r="C205" s="3" t="s">
        <v>48</v>
      </c>
      <c r="D205" s="3">
        <v>489955</v>
      </c>
      <c r="E205" s="168" t="s">
        <v>2168</v>
      </c>
      <c r="F205" s="3">
        <v>1</v>
      </c>
      <c r="G205" s="54">
        <v>1090</v>
      </c>
      <c r="H205" s="54">
        <v>2180</v>
      </c>
      <c r="I205" s="4"/>
      <c r="J205" s="4"/>
      <c r="K205" s="4" t="s">
        <v>2179</v>
      </c>
      <c r="L205" s="4"/>
      <c r="M205" s="4"/>
    </row>
    <row r="206" spans="1:13" s="170" customFormat="1" ht="15" customHeight="1">
      <c r="A206" s="2">
        <v>42205</v>
      </c>
      <c r="B206" s="3" t="s">
        <v>2345</v>
      </c>
      <c r="C206" s="3" t="s">
        <v>48</v>
      </c>
      <c r="D206" s="3">
        <v>311847</v>
      </c>
      <c r="E206" s="168" t="s">
        <v>2346</v>
      </c>
      <c r="F206" s="3">
        <v>1</v>
      </c>
      <c r="G206" s="54">
        <v>92.66</v>
      </c>
      <c r="H206" s="54">
        <v>154.44</v>
      </c>
      <c r="I206" s="170" t="s">
        <v>2347</v>
      </c>
      <c r="J206" s="181" t="s">
        <v>2348</v>
      </c>
      <c r="K206" s="4" t="s">
        <v>2308</v>
      </c>
      <c r="L206" s="4"/>
      <c r="M206" s="4"/>
    </row>
    <row r="207" spans="1:13" s="170" customFormat="1" ht="15" customHeight="1">
      <c r="A207" s="2">
        <v>42205</v>
      </c>
      <c r="B207" s="3" t="s">
        <v>2345</v>
      </c>
      <c r="C207" s="3" t="s">
        <v>48</v>
      </c>
      <c r="D207" s="3">
        <v>315119</v>
      </c>
      <c r="E207" s="168" t="s">
        <v>2143</v>
      </c>
      <c r="F207" s="3">
        <v>1</v>
      </c>
      <c r="G207" s="159">
        <v>11.362500000000001</v>
      </c>
      <c r="H207" s="159">
        <v>45.000174705569243</v>
      </c>
      <c r="I207" s="203"/>
      <c r="J207" s="295">
        <v>194.1</v>
      </c>
      <c r="K207" s="4" t="s">
        <v>2308</v>
      </c>
      <c r="L207" s="4"/>
      <c r="M207" s="4"/>
    </row>
    <row r="208" spans="1:13" s="170" customFormat="1" ht="15" customHeight="1">
      <c r="A208" s="2">
        <v>42226</v>
      </c>
      <c r="B208" s="3" t="s">
        <v>2321</v>
      </c>
      <c r="C208" s="3" t="s">
        <v>2349</v>
      </c>
      <c r="D208" s="3">
        <v>482926</v>
      </c>
      <c r="E208" s="168" t="s">
        <v>2350</v>
      </c>
      <c r="F208" s="3">
        <v>1</v>
      </c>
      <c r="G208" s="54">
        <v>31806.51</v>
      </c>
      <c r="H208" s="54">
        <v>45437.87</v>
      </c>
      <c r="I208" s="4"/>
      <c r="J208" s="4"/>
      <c r="K208" s="4" t="s">
        <v>2179</v>
      </c>
      <c r="L208" s="4"/>
      <c r="M208" s="4"/>
    </row>
    <row r="209" spans="1:13" s="170" customFormat="1" ht="15" customHeight="1">
      <c r="A209" s="2">
        <v>42249</v>
      </c>
      <c r="B209" s="3" t="s">
        <v>2351</v>
      </c>
      <c r="C209" s="3" t="s">
        <v>48</v>
      </c>
      <c r="D209" s="19">
        <v>490160</v>
      </c>
      <c r="E209" s="49" t="s">
        <v>2352</v>
      </c>
      <c r="F209" s="182">
        <v>1</v>
      </c>
      <c r="G209" s="54">
        <v>2040</v>
      </c>
      <c r="H209" s="54">
        <v>4080</v>
      </c>
      <c r="I209" s="4"/>
      <c r="J209" s="4"/>
      <c r="K209" s="4" t="s">
        <v>2179</v>
      </c>
      <c r="L209" s="4"/>
      <c r="M209" s="4"/>
    </row>
    <row r="210" spans="1:13" s="170" customFormat="1" ht="15" customHeight="1">
      <c r="A210" s="2">
        <v>42249</v>
      </c>
      <c r="B210" s="3" t="s">
        <v>2351</v>
      </c>
      <c r="C210" s="3" t="s">
        <v>48</v>
      </c>
      <c r="D210" s="19">
        <v>490138</v>
      </c>
      <c r="E210" s="23" t="s">
        <v>2353</v>
      </c>
      <c r="F210" s="183">
        <v>1</v>
      </c>
      <c r="G210" s="54">
        <v>4570</v>
      </c>
      <c r="H210" s="54">
        <v>7030.77</v>
      </c>
      <c r="I210" s="4"/>
      <c r="J210" s="4"/>
      <c r="K210" s="4" t="s">
        <v>2179</v>
      </c>
      <c r="L210" s="4"/>
      <c r="M210" s="4"/>
    </row>
    <row r="211" spans="1:13" s="170" customFormat="1" ht="15" customHeight="1">
      <c r="A211" s="2">
        <v>42249</v>
      </c>
      <c r="B211" s="3" t="s">
        <v>2351</v>
      </c>
      <c r="C211" s="3" t="s">
        <v>48</v>
      </c>
      <c r="D211" s="19">
        <v>490139</v>
      </c>
      <c r="E211" s="23" t="s">
        <v>2354</v>
      </c>
      <c r="F211" s="6">
        <v>1</v>
      </c>
      <c r="G211" s="54">
        <v>2130</v>
      </c>
      <c r="H211" s="54">
        <v>4260</v>
      </c>
      <c r="I211" s="4"/>
      <c r="J211" s="4"/>
      <c r="K211" s="4" t="s">
        <v>2179</v>
      </c>
      <c r="L211" s="4"/>
      <c r="M211" s="4"/>
    </row>
    <row r="212" spans="1:13" s="170" customFormat="1" ht="15" customHeight="1">
      <c r="A212" s="2">
        <v>42249</v>
      </c>
      <c r="B212" s="3" t="s">
        <v>2351</v>
      </c>
      <c r="C212" s="3" t="s">
        <v>48</v>
      </c>
      <c r="D212" s="19">
        <v>632574</v>
      </c>
      <c r="E212" s="23" t="s">
        <v>2355</v>
      </c>
      <c r="F212" s="6">
        <v>1</v>
      </c>
      <c r="G212" s="54">
        <v>0.28999999999999998</v>
      </c>
      <c r="H212" s="54">
        <v>4</v>
      </c>
      <c r="I212" s="4"/>
      <c r="J212" s="4"/>
      <c r="K212" s="4" t="s">
        <v>2179</v>
      </c>
      <c r="L212" s="4"/>
      <c r="M212" s="4"/>
    </row>
    <row r="213" spans="1:13" s="170" customFormat="1" ht="15" customHeight="1">
      <c r="A213" s="2">
        <v>42249</v>
      </c>
      <c r="B213" s="3" t="s">
        <v>2351</v>
      </c>
      <c r="C213" s="3" t="s">
        <v>48</v>
      </c>
      <c r="D213" s="19" t="s">
        <v>2356</v>
      </c>
      <c r="E213" s="23" t="s">
        <v>2357</v>
      </c>
      <c r="F213" s="6">
        <v>1</v>
      </c>
      <c r="G213" s="54">
        <v>3674</v>
      </c>
      <c r="H213" s="54">
        <v>5652.31</v>
      </c>
      <c r="I213" s="4"/>
      <c r="J213" s="4"/>
      <c r="K213" s="4" t="s">
        <v>2179</v>
      </c>
      <c r="L213" s="4"/>
      <c r="M213" s="4"/>
    </row>
    <row r="214" spans="1:13" s="170" customFormat="1" ht="15" customHeight="1">
      <c r="A214" s="2">
        <v>42249</v>
      </c>
      <c r="B214" s="3" t="s">
        <v>2351</v>
      </c>
      <c r="C214" s="3" t="s">
        <v>48</v>
      </c>
      <c r="D214" s="19">
        <v>487600</v>
      </c>
      <c r="E214" s="23" t="s">
        <v>2358</v>
      </c>
      <c r="F214" s="6">
        <v>10</v>
      </c>
      <c r="G214" s="54">
        <v>67.16</v>
      </c>
      <c r="H214" s="54">
        <v>201.48</v>
      </c>
      <c r="I214" s="4"/>
      <c r="J214" s="4"/>
      <c r="K214" s="4" t="s">
        <v>2179</v>
      </c>
      <c r="L214" s="4"/>
      <c r="M214" s="4"/>
    </row>
    <row r="215" spans="1:13" s="170" customFormat="1" ht="15" customHeight="1">
      <c r="A215" s="2">
        <v>42249</v>
      </c>
      <c r="B215" s="3" t="s">
        <v>2351</v>
      </c>
      <c r="C215" s="3" t="s">
        <v>48</v>
      </c>
      <c r="D215" s="19">
        <v>490342</v>
      </c>
      <c r="E215" s="23" t="s">
        <v>2359</v>
      </c>
      <c r="F215" s="6">
        <v>1</v>
      </c>
      <c r="G215" s="54">
        <v>4.58</v>
      </c>
      <c r="H215" s="54">
        <v>18.32</v>
      </c>
      <c r="I215" s="4"/>
      <c r="J215" s="4"/>
      <c r="K215" s="4" t="s">
        <v>2179</v>
      </c>
      <c r="L215" s="4"/>
      <c r="M215" s="4"/>
    </row>
    <row r="216" spans="1:13" s="170" customFormat="1" ht="15" customHeight="1">
      <c r="A216" s="2">
        <v>42249</v>
      </c>
      <c r="B216" s="3" t="s">
        <v>2351</v>
      </c>
      <c r="C216" s="3" t="s">
        <v>48</v>
      </c>
      <c r="D216" s="19">
        <v>490323</v>
      </c>
      <c r="E216" s="23" t="s">
        <v>2360</v>
      </c>
      <c r="F216" s="6">
        <v>1</v>
      </c>
      <c r="G216" s="54">
        <v>682.64</v>
      </c>
      <c r="H216" s="54">
        <v>1365.28</v>
      </c>
      <c r="I216" s="4"/>
      <c r="J216" s="4"/>
      <c r="K216" s="4" t="s">
        <v>2179</v>
      </c>
      <c r="L216" s="4"/>
      <c r="M216" s="4"/>
    </row>
    <row r="217" spans="1:13" s="170" customFormat="1" ht="15" customHeight="1">
      <c r="A217" s="2">
        <v>42249</v>
      </c>
      <c r="B217" s="3" t="s">
        <v>2351</v>
      </c>
      <c r="C217" s="3" t="s">
        <v>48</v>
      </c>
      <c r="D217" s="19">
        <v>490294</v>
      </c>
      <c r="E217" s="23" t="s">
        <v>2361</v>
      </c>
      <c r="F217" s="6">
        <v>1</v>
      </c>
      <c r="G217" s="54">
        <v>272.58</v>
      </c>
      <c r="H217" s="54">
        <v>545.16</v>
      </c>
      <c r="I217" s="4"/>
      <c r="J217" s="4"/>
      <c r="K217" s="4" t="s">
        <v>2179</v>
      </c>
      <c r="L217" s="4"/>
      <c r="M217" s="4"/>
    </row>
    <row r="218" spans="1:13" s="170" customFormat="1" ht="15" customHeight="1">
      <c r="A218" s="2">
        <v>42249</v>
      </c>
      <c r="B218" s="3" t="s">
        <v>2351</v>
      </c>
      <c r="C218" s="3" t="s">
        <v>48</v>
      </c>
      <c r="D218" s="19">
        <v>490291</v>
      </c>
      <c r="E218" s="23" t="s">
        <v>2362</v>
      </c>
      <c r="F218" s="6">
        <v>1</v>
      </c>
      <c r="G218" s="54">
        <v>228.75</v>
      </c>
      <c r="H218" s="54">
        <v>457.5</v>
      </c>
      <c r="I218" s="4"/>
      <c r="J218" s="4"/>
      <c r="K218" s="4" t="s">
        <v>2179</v>
      </c>
      <c r="L218" s="4"/>
      <c r="M218" s="4"/>
    </row>
    <row r="219" spans="1:13" s="170" customFormat="1" ht="15" customHeight="1">
      <c r="A219" s="2">
        <v>42249</v>
      </c>
      <c r="B219" s="3" t="s">
        <v>2351</v>
      </c>
      <c r="C219" s="3" t="s">
        <v>48</v>
      </c>
      <c r="D219" s="19">
        <v>494525</v>
      </c>
      <c r="E219" s="23" t="s">
        <v>2363</v>
      </c>
      <c r="F219" s="6">
        <v>394</v>
      </c>
      <c r="G219" s="54">
        <v>0.4</v>
      </c>
      <c r="H219" s="54">
        <v>1.6</v>
      </c>
      <c r="I219" s="4"/>
      <c r="J219" s="4"/>
      <c r="K219" s="4" t="s">
        <v>2179</v>
      </c>
      <c r="L219" s="4"/>
      <c r="M219" s="4"/>
    </row>
    <row r="220" spans="1:13" s="170" customFormat="1" ht="15" customHeight="1">
      <c r="A220" s="2">
        <v>42249</v>
      </c>
      <c r="B220" s="3" t="s">
        <v>2351</v>
      </c>
      <c r="C220" s="3" t="s">
        <v>48</v>
      </c>
      <c r="D220" s="26">
        <v>480140</v>
      </c>
      <c r="E220" s="25" t="s">
        <v>2364</v>
      </c>
      <c r="F220" s="182">
        <v>1</v>
      </c>
      <c r="G220" s="54">
        <v>338.25</v>
      </c>
      <c r="H220" s="54">
        <v>676</v>
      </c>
      <c r="I220" s="4"/>
      <c r="J220" s="4"/>
      <c r="K220" s="4" t="s">
        <v>2179</v>
      </c>
      <c r="L220" s="4"/>
      <c r="M220" s="4"/>
    </row>
    <row r="221" spans="1:13" s="170" customFormat="1" ht="15" customHeight="1">
      <c r="A221" s="2">
        <v>42249</v>
      </c>
      <c r="B221" s="3" t="s">
        <v>2351</v>
      </c>
      <c r="C221" s="3" t="s">
        <v>48</v>
      </c>
      <c r="D221" s="26">
        <v>480756</v>
      </c>
      <c r="E221" s="27" t="s">
        <v>2156</v>
      </c>
      <c r="F221" s="182">
        <v>1</v>
      </c>
      <c r="G221" s="54">
        <v>515</v>
      </c>
      <c r="H221" s="54">
        <v>1030</v>
      </c>
      <c r="I221" s="4"/>
      <c r="J221" s="4"/>
      <c r="K221" s="4" t="s">
        <v>2179</v>
      </c>
      <c r="L221" s="4"/>
      <c r="M221" s="4"/>
    </row>
    <row r="222" spans="1:13" s="170" customFormat="1" ht="15" customHeight="1">
      <c r="A222" s="2">
        <v>42258</v>
      </c>
      <c r="B222" s="3" t="s">
        <v>2365</v>
      </c>
      <c r="C222" s="3" t="s">
        <v>48</v>
      </c>
      <c r="D222" s="184">
        <v>1081</v>
      </c>
      <c r="E222" s="25"/>
      <c r="F222" s="174"/>
      <c r="G222" s="54"/>
      <c r="H222" s="54"/>
      <c r="I222" s="4"/>
      <c r="J222" s="4"/>
      <c r="K222" s="4"/>
      <c r="L222" s="4"/>
      <c r="M222" s="4"/>
    </row>
    <row r="223" spans="1:13" s="170" customFormat="1" ht="15" customHeight="1">
      <c r="A223" s="2">
        <v>42258</v>
      </c>
      <c r="B223" s="3" t="s">
        <v>2365</v>
      </c>
      <c r="C223" s="3" t="s">
        <v>48</v>
      </c>
      <c r="D223" s="26">
        <v>483774</v>
      </c>
      <c r="E223" s="185" t="s">
        <v>2366</v>
      </c>
      <c r="F223" s="26">
        <v>1</v>
      </c>
      <c r="G223" s="54">
        <v>2245</v>
      </c>
      <c r="H223" s="54">
        <v>4490</v>
      </c>
      <c r="I223" s="4"/>
      <c r="J223" s="4"/>
      <c r="K223" s="4"/>
      <c r="L223" s="4"/>
      <c r="M223" s="4"/>
    </row>
    <row r="224" spans="1:13" s="170" customFormat="1" ht="15" customHeight="1">
      <c r="A224" s="2">
        <v>42258</v>
      </c>
      <c r="B224" s="3" t="s">
        <v>2365</v>
      </c>
      <c r="C224" s="3" t="s">
        <v>48</v>
      </c>
      <c r="D224" s="19">
        <v>483772</v>
      </c>
      <c r="E224" s="172" t="s">
        <v>2367</v>
      </c>
      <c r="F224" s="26">
        <v>1</v>
      </c>
      <c r="G224" s="54">
        <v>1390</v>
      </c>
      <c r="H224" s="54">
        <v>2780</v>
      </c>
      <c r="I224" s="4"/>
      <c r="J224" s="4"/>
      <c r="K224" s="4"/>
      <c r="L224" s="4"/>
      <c r="M224" s="4"/>
    </row>
    <row r="225" spans="1:13" s="170" customFormat="1" ht="15" customHeight="1">
      <c r="A225" s="2">
        <v>42258</v>
      </c>
      <c r="B225" s="3" t="s">
        <v>2365</v>
      </c>
      <c r="C225" s="3" t="s">
        <v>48</v>
      </c>
      <c r="D225" s="19">
        <v>481353</v>
      </c>
      <c r="E225" s="172" t="s">
        <v>2258</v>
      </c>
      <c r="F225" s="26">
        <v>1</v>
      </c>
      <c r="G225" s="54">
        <v>48</v>
      </c>
      <c r="H225" s="54">
        <v>144</v>
      </c>
      <c r="I225" s="4"/>
      <c r="J225" s="4"/>
      <c r="K225" s="4"/>
      <c r="L225" s="4"/>
      <c r="M225" s="4"/>
    </row>
    <row r="226" spans="1:13" s="170" customFormat="1" ht="15" customHeight="1">
      <c r="A226" s="2">
        <v>42258</v>
      </c>
      <c r="B226" s="3" t="s">
        <v>2365</v>
      </c>
      <c r="C226" s="3" t="s">
        <v>48</v>
      </c>
      <c r="D226" s="19">
        <v>481362</v>
      </c>
      <c r="E226" s="172" t="s">
        <v>2368</v>
      </c>
      <c r="F226" s="26">
        <v>1</v>
      </c>
      <c r="G226" s="54">
        <v>74</v>
      </c>
      <c r="H226" s="54">
        <v>222</v>
      </c>
      <c r="I226" s="4"/>
      <c r="J226" s="4"/>
      <c r="K226" s="4"/>
      <c r="L226" s="4"/>
      <c r="M226" s="4"/>
    </row>
    <row r="227" spans="1:13" s="170" customFormat="1" ht="15" customHeight="1">
      <c r="A227" s="2">
        <v>42258</v>
      </c>
      <c r="B227" s="3" t="s">
        <v>2365</v>
      </c>
      <c r="C227" s="3" t="s">
        <v>48</v>
      </c>
      <c r="D227" s="19" t="s">
        <v>1388</v>
      </c>
      <c r="E227" s="49" t="s">
        <v>2369</v>
      </c>
      <c r="F227" s="26">
        <v>1</v>
      </c>
      <c r="G227" s="54">
        <v>2360</v>
      </c>
      <c r="H227" s="54">
        <v>4721.18</v>
      </c>
      <c r="I227" s="4"/>
      <c r="J227" s="4"/>
      <c r="K227" s="4"/>
      <c r="L227" s="4"/>
      <c r="M227" s="4"/>
    </row>
    <row r="228" spans="1:13" s="170" customFormat="1" ht="15" customHeight="1">
      <c r="A228" s="2">
        <v>42258</v>
      </c>
      <c r="B228" s="3" t="s">
        <v>2365</v>
      </c>
      <c r="C228" s="3" t="s">
        <v>48</v>
      </c>
      <c r="D228" s="186">
        <v>1153</v>
      </c>
      <c r="E228" s="46"/>
      <c r="F228" s="174"/>
      <c r="G228" s="54"/>
      <c r="H228" s="54"/>
      <c r="I228" s="4"/>
      <c r="J228" s="4"/>
      <c r="K228" s="4"/>
      <c r="L228" s="4"/>
      <c r="M228" s="4"/>
    </row>
    <row r="229" spans="1:13" s="170" customFormat="1" ht="15" customHeight="1">
      <c r="A229" s="2">
        <v>42258</v>
      </c>
      <c r="B229" s="3" t="s">
        <v>2365</v>
      </c>
      <c r="C229" s="3" t="s">
        <v>48</v>
      </c>
      <c r="D229" s="26">
        <v>483774</v>
      </c>
      <c r="E229" s="187" t="s">
        <v>2366</v>
      </c>
      <c r="F229" s="26">
        <v>1</v>
      </c>
      <c r="G229" s="54">
        <v>2245</v>
      </c>
      <c r="H229" s="54">
        <v>4490</v>
      </c>
      <c r="I229" s="4"/>
      <c r="J229" s="4"/>
      <c r="K229" s="4"/>
      <c r="L229" s="4"/>
      <c r="M229" s="4"/>
    </row>
    <row r="230" spans="1:13" s="170" customFormat="1" ht="15" customHeight="1">
      <c r="A230" s="2">
        <v>42258</v>
      </c>
      <c r="B230" s="3" t="s">
        <v>2365</v>
      </c>
      <c r="C230" s="3" t="s">
        <v>48</v>
      </c>
      <c r="D230" s="19">
        <v>483772</v>
      </c>
      <c r="E230" s="49" t="s">
        <v>2367</v>
      </c>
      <c r="F230" s="26">
        <v>1</v>
      </c>
      <c r="G230" s="54">
        <v>1390</v>
      </c>
      <c r="H230" s="54">
        <v>2780</v>
      </c>
      <c r="I230" s="4"/>
      <c r="J230" s="4"/>
      <c r="K230" s="4"/>
      <c r="L230" s="4"/>
      <c r="M230" s="4"/>
    </row>
    <row r="231" spans="1:13" s="170" customFormat="1" ht="15" customHeight="1">
      <c r="A231" s="2">
        <v>42258</v>
      </c>
      <c r="B231" s="3" t="s">
        <v>2365</v>
      </c>
      <c r="C231" s="3" t="s">
        <v>48</v>
      </c>
      <c r="D231" s="19">
        <v>483588</v>
      </c>
      <c r="E231" s="49" t="s">
        <v>2370</v>
      </c>
      <c r="F231" s="26">
        <v>1</v>
      </c>
      <c r="G231" s="54">
        <v>1026</v>
      </c>
      <c r="H231" s="54">
        <v>2052</v>
      </c>
      <c r="I231" s="4"/>
      <c r="J231" s="4"/>
      <c r="K231" s="4"/>
      <c r="L231" s="4"/>
      <c r="M231" s="4"/>
    </row>
    <row r="232" spans="1:13" s="170" customFormat="1" ht="15" customHeight="1">
      <c r="A232" s="2">
        <v>42258</v>
      </c>
      <c r="B232" s="3" t="s">
        <v>2365</v>
      </c>
      <c r="C232" s="3" t="s">
        <v>48</v>
      </c>
      <c r="D232" s="19">
        <v>480756</v>
      </c>
      <c r="E232" s="49" t="s">
        <v>2371</v>
      </c>
      <c r="F232" s="26">
        <v>1</v>
      </c>
      <c r="G232" s="54">
        <v>475</v>
      </c>
      <c r="H232" s="54">
        <v>1030</v>
      </c>
      <c r="I232" s="4"/>
      <c r="J232" s="4"/>
      <c r="K232" s="4"/>
      <c r="L232" s="4"/>
      <c r="M232" s="4"/>
    </row>
    <row r="233" spans="1:13" s="170" customFormat="1" ht="15" customHeight="1">
      <c r="A233" s="2">
        <v>42258</v>
      </c>
      <c r="B233" s="3" t="s">
        <v>2365</v>
      </c>
      <c r="C233" s="3" t="s">
        <v>48</v>
      </c>
      <c r="D233" s="19" t="s">
        <v>1388</v>
      </c>
      <c r="E233" s="49" t="s">
        <v>2369</v>
      </c>
      <c r="F233" s="26">
        <v>1</v>
      </c>
      <c r="G233" s="54">
        <v>2360.59</v>
      </c>
      <c r="H233" s="54">
        <v>4721.18</v>
      </c>
      <c r="I233" s="4"/>
      <c r="J233" s="4"/>
      <c r="K233" s="4"/>
      <c r="L233" s="4"/>
      <c r="M233" s="4"/>
    </row>
    <row r="234" spans="1:13" s="170" customFormat="1" ht="15" customHeight="1">
      <c r="A234" s="2">
        <v>42258</v>
      </c>
      <c r="B234" s="3" t="s">
        <v>2365</v>
      </c>
      <c r="C234" s="3" t="s">
        <v>48</v>
      </c>
      <c r="D234" s="19">
        <v>480496</v>
      </c>
      <c r="E234" s="49" t="s">
        <v>2252</v>
      </c>
      <c r="F234" s="26">
        <v>1</v>
      </c>
      <c r="G234" s="54">
        <v>5</v>
      </c>
      <c r="H234" s="54">
        <v>20</v>
      </c>
      <c r="I234" s="4"/>
      <c r="J234" s="4"/>
      <c r="K234" s="4"/>
      <c r="L234" s="4"/>
      <c r="M234" s="4"/>
    </row>
    <row r="235" spans="1:13" s="170" customFormat="1" ht="15" customHeight="1">
      <c r="A235" s="2">
        <v>42258</v>
      </c>
      <c r="B235" s="3" t="s">
        <v>2365</v>
      </c>
      <c r="C235" s="3" t="s">
        <v>48</v>
      </c>
      <c r="D235" s="19">
        <v>480499</v>
      </c>
      <c r="E235" s="49" t="s">
        <v>2253</v>
      </c>
      <c r="F235" s="26">
        <v>1</v>
      </c>
      <c r="G235" s="54">
        <v>18.87</v>
      </c>
      <c r="H235" s="54">
        <v>56.61</v>
      </c>
      <c r="I235" s="4"/>
      <c r="J235" s="4"/>
      <c r="K235" s="4"/>
      <c r="L235" s="4"/>
      <c r="M235" s="4"/>
    </row>
    <row r="236" spans="1:13" s="170" customFormat="1" ht="15" customHeight="1">
      <c r="A236" s="2">
        <v>42258</v>
      </c>
      <c r="B236" s="3" t="s">
        <v>2365</v>
      </c>
      <c r="C236" s="3" t="s">
        <v>48</v>
      </c>
      <c r="D236" s="19">
        <v>482750</v>
      </c>
      <c r="E236" s="49" t="s">
        <v>2372</v>
      </c>
      <c r="F236" s="26">
        <v>1</v>
      </c>
      <c r="G236" s="54">
        <v>510</v>
      </c>
      <c r="H236" s="54">
        <v>1020</v>
      </c>
      <c r="I236" s="4"/>
      <c r="J236" s="4"/>
      <c r="K236" s="4"/>
      <c r="L236" s="4"/>
      <c r="M236" s="4"/>
    </row>
    <row r="237" spans="1:13" s="170" customFormat="1" ht="15" customHeight="1">
      <c r="A237" s="2">
        <v>42258</v>
      </c>
      <c r="B237" s="3" t="s">
        <v>2365</v>
      </c>
      <c r="C237" s="3" t="s">
        <v>48</v>
      </c>
      <c r="D237" s="184">
        <v>1134</v>
      </c>
      <c r="E237" s="46"/>
      <c r="F237" s="174"/>
      <c r="G237" s="54"/>
      <c r="H237" s="54"/>
      <c r="I237" s="4"/>
      <c r="J237" s="4"/>
      <c r="K237" s="4"/>
      <c r="L237" s="4"/>
      <c r="M237" s="4"/>
    </row>
    <row r="238" spans="1:13" s="170" customFormat="1" ht="15" customHeight="1">
      <c r="A238" s="2">
        <v>42258</v>
      </c>
      <c r="B238" s="3" t="s">
        <v>2365</v>
      </c>
      <c r="C238" s="3" t="s">
        <v>48</v>
      </c>
      <c r="D238" s="26">
        <v>483442</v>
      </c>
      <c r="E238" s="187" t="s">
        <v>2373</v>
      </c>
      <c r="F238" s="174">
        <v>2</v>
      </c>
      <c r="G238" s="54">
        <v>110.88</v>
      </c>
      <c r="H238" s="54">
        <v>221.76</v>
      </c>
      <c r="I238" s="4"/>
      <c r="J238" s="24" t="s">
        <v>2374</v>
      </c>
      <c r="K238" s="4"/>
      <c r="L238" s="4"/>
      <c r="M238" s="4"/>
    </row>
    <row r="239" spans="1:13" s="170" customFormat="1" ht="15" customHeight="1">
      <c r="A239" s="2">
        <v>42258</v>
      </c>
      <c r="B239" s="3" t="s">
        <v>2365</v>
      </c>
      <c r="C239" s="3" t="s">
        <v>48</v>
      </c>
      <c r="D239" s="19">
        <v>483772</v>
      </c>
      <c r="E239" s="49" t="s">
        <v>2367</v>
      </c>
      <c r="F239" s="174">
        <v>1</v>
      </c>
      <c r="G239" s="54">
        <v>1390</v>
      </c>
      <c r="H239" s="54">
        <v>2780</v>
      </c>
      <c r="I239" s="4"/>
      <c r="J239" s="4"/>
      <c r="K239" s="4"/>
      <c r="L239" s="4"/>
      <c r="M239" s="4"/>
    </row>
    <row r="240" spans="1:13" s="170" customFormat="1" ht="15" customHeight="1">
      <c r="A240" s="2">
        <v>42258</v>
      </c>
      <c r="B240" s="3" t="s">
        <v>2365</v>
      </c>
      <c r="C240" s="3" t="s">
        <v>48</v>
      </c>
      <c r="D240" s="19">
        <v>480816</v>
      </c>
      <c r="E240" s="49" t="s">
        <v>2375</v>
      </c>
      <c r="F240" s="174">
        <v>1</v>
      </c>
      <c r="G240" s="54">
        <v>1.88</v>
      </c>
      <c r="H240" s="54">
        <v>7.52</v>
      </c>
      <c r="I240" s="4"/>
      <c r="J240" s="4"/>
      <c r="K240" s="4"/>
      <c r="L240" s="4"/>
      <c r="M240" s="4"/>
    </row>
    <row r="241" spans="1:13" s="170" customFormat="1" ht="15" customHeight="1">
      <c r="A241" s="2">
        <v>42258</v>
      </c>
      <c r="B241" s="3" t="s">
        <v>2365</v>
      </c>
      <c r="C241" s="3" t="s">
        <v>48</v>
      </c>
      <c r="D241" s="188" t="s">
        <v>1388</v>
      </c>
      <c r="E241" s="7" t="s">
        <v>2376</v>
      </c>
      <c r="F241" s="174">
        <v>1</v>
      </c>
      <c r="G241" s="54">
        <v>236.95</v>
      </c>
      <c r="H241" s="54">
        <v>473.9</v>
      </c>
      <c r="I241" s="4"/>
      <c r="J241" s="4"/>
      <c r="K241" s="4"/>
      <c r="L241" s="4"/>
      <c r="M241" s="4"/>
    </row>
    <row r="242" spans="1:13" s="170" customFormat="1" ht="15" customHeight="1">
      <c r="A242" s="2">
        <v>42258</v>
      </c>
      <c r="B242" s="3" t="s">
        <v>2365</v>
      </c>
      <c r="C242" s="3" t="s">
        <v>48</v>
      </c>
      <c r="D242" s="26">
        <v>483774</v>
      </c>
      <c r="E242" s="49" t="s">
        <v>2366</v>
      </c>
      <c r="F242" s="174">
        <v>1</v>
      </c>
      <c r="G242" s="54">
        <v>2245</v>
      </c>
      <c r="H242" s="54">
        <v>4490</v>
      </c>
      <c r="I242" s="4"/>
      <c r="J242" s="4"/>
      <c r="K242" s="4"/>
      <c r="L242" s="4"/>
      <c r="M242" s="4"/>
    </row>
    <row r="243" spans="1:13" s="170" customFormat="1" ht="15" customHeight="1">
      <c r="A243" s="2">
        <v>42258</v>
      </c>
      <c r="B243" s="3" t="s">
        <v>2365</v>
      </c>
      <c r="C243" s="3" t="s">
        <v>48</v>
      </c>
      <c r="D243" s="19" t="s">
        <v>2377</v>
      </c>
      <c r="E243" s="49" t="s">
        <v>2378</v>
      </c>
      <c r="F243" s="174">
        <v>1</v>
      </c>
      <c r="G243" s="54">
        <v>394.89</v>
      </c>
      <c r="H243" s="54">
        <v>789.78</v>
      </c>
      <c r="I243" s="4"/>
      <c r="J243" s="4"/>
      <c r="K243" s="4"/>
      <c r="L243" s="4"/>
      <c r="M243" s="4"/>
    </row>
    <row r="244" spans="1:13" s="170" customFormat="1" ht="15" customHeight="1">
      <c r="A244" s="2">
        <v>42258</v>
      </c>
      <c r="B244" s="3" t="s">
        <v>2365</v>
      </c>
      <c r="C244" s="3" t="s">
        <v>48</v>
      </c>
      <c r="D244" s="19" t="s">
        <v>1388</v>
      </c>
      <c r="E244" s="7" t="s">
        <v>2379</v>
      </c>
      <c r="F244" s="174">
        <v>1</v>
      </c>
      <c r="G244" s="54">
        <v>1001</v>
      </c>
      <c r="H244" s="54">
        <v>2002</v>
      </c>
      <c r="I244" s="4"/>
      <c r="J244" s="4"/>
      <c r="K244" s="4"/>
      <c r="L244" s="4"/>
      <c r="M244" s="4"/>
    </row>
    <row r="245" spans="1:13" s="170" customFormat="1" ht="15" customHeight="1">
      <c r="A245" s="2">
        <v>42258</v>
      </c>
      <c r="B245" s="3" t="s">
        <v>2365</v>
      </c>
      <c r="C245" s="3" t="s">
        <v>48</v>
      </c>
      <c r="D245" s="19">
        <v>480756</v>
      </c>
      <c r="E245" s="49" t="s">
        <v>2371</v>
      </c>
      <c r="F245" s="174">
        <v>1</v>
      </c>
      <c r="G245" s="54">
        <v>475</v>
      </c>
      <c r="H245" s="54">
        <v>1030</v>
      </c>
      <c r="I245" s="4"/>
      <c r="J245" s="4"/>
      <c r="K245" s="4"/>
      <c r="L245" s="4"/>
      <c r="M245" s="4"/>
    </row>
    <row r="246" spans="1:13" s="170" customFormat="1" ht="15" customHeight="1">
      <c r="A246" s="2">
        <v>42258</v>
      </c>
      <c r="B246" s="3" t="s">
        <v>2365</v>
      </c>
      <c r="C246" s="3" t="s">
        <v>48</v>
      </c>
      <c r="D246" s="19">
        <v>481362</v>
      </c>
      <c r="E246" s="49" t="s">
        <v>2368</v>
      </c>
      <c r="F246" s="174">
        <v>1</v>
      </c>
      <c r="G246" s="54">
        <v>74</v>
      </c>
      <c r="H246" s="54">
        <v>222</v>
      </c>
      <c r="I246" s="4"/>
      <c r="J246" s="4"/>
      <c r="K246" s="4"/>
      <c r="L246" s="4"/>
      <c r="M246" s="4"/>
    </row>
    <row r="247" spans="1:13" s="170" customFormat="1" ht="15" customHeight="1">
      <c r="A247" s="2">
        <v>42258</v>
      </c>
      <c r="B247" s="3" t="s">
        <v>2365</v>
      </c>
      <c r="C247" s="3" t="s">
        <v>48</v>
      </c>
      <c r="D247" s="19">
        <v>481353</v>
      </c>
      <c r="E247" s="49" t="s">
        <v>2258</v>
      </c>
      <c r="F247" s="174">
        <v>1</v>
      </c>
      <c r="G247" s="54">
        <v>48</v>
      </c>
      <c r="H247" s="54">
        <v>144</v>
      </c>
      <c r="I247" s="4"/>
      <c r="J247" s="4"/>
      <c r="K247" s="4"/>
      <c r="L247" s="4"/>
      <c r="M247" s="4"/>
    </row>
    <row r="248" spans="1:13" s="170" customFormat="1" ht="15" customHeight="1">
      <c r="A248" s="2">
        <v>42258</v>
      </c>
      <c r="B248" s="3" t="s">
        <v>2365</v>
      </c>
      <c r="C248" s="3" t="s">
        <v>48</v>
      </c>
      <c r="D248" s="26">
        <v>632669</v>
      </c>
      <c r="E248" s="49" t="s">
        <v>2380</v>
      </c>
      <c r="F248" s="174">
        <v>1</v>
      </c>
      <c r="G248" s="54">
        <v>163.75</v>
      </c>
      <c r="H248" s="54">
        <v>327.5</v>
      </c>
      <c r="I248" s="4"/>
      <c r="J248" s="4"/>
      <c r="K248" s="4"/>
      <c r="L248" s="4"/>
      <c r="M248" s="4"/>
    </row>
    <row r="249" spans="1:13" s="170" customFormat="1" ht="15" customHeight="1">
      <c r="A249" s="2">
        <v>42258</v>
      </c>
      <c r="B249" s="3" t="s">
        <v>2365</v>
      </c>
      <c r="C249" s="3" t="s">
        <v>48</v>
      </c>
      <c r="D249" s="19">
        <v>480816</v>
      </c>
      <c r="E249" s="49" t="s">
        <v>2375</v>
      </c>
      <c r="F249" s="174">
        <v>1</v>
      </c>
      <c r="G249" s="54">
        <v>1.88</v>
      </c>
      <c r="H249" s="54">
        <v>7.52</v>
      </c>
      <c r="I249" s="4"/>
      <c r="J249" s="4"/>
      <c r="K249" s="4"/>
      <c r="L249" s="4"/>
      <c r="M249" s="4"/>
    </row>
    <row r="250" spans="1:13" s="170" customFormat="1" ht="15" customHeight="1">
      <c r="A250" s="2">
        <v>42258</v>
      </c>
      <c r="B250" s="3" t="s">
        <v>2365</v>
      </c>
      <c r="C250" s="3" t="s">
        <v>48</v>
      </c>
      <c r="D250" s="19">
        <v>480820</v>
      </c>
      <c r="E250" s="49" t="s">
        <v>2381</v>
      </c>
      <c r="F250" s="174">
        <v>1</v>
      </c>
      <c r="G250" s="54">
        <v>1.82</v>
      </c>
      <c r="H250" s="54">
        <v>7.28</v>
      </c>
      <c r="I250" s="4"/>
      <c r="J250" s="4"/>
      <c r="K250" s="4"/>
      <c r="L250" s="4"/>
      <c r="M250" s="4"/>
    </row>
    <row r="251" spans="1:13" s="170" customFormat="1" ht="15" customHeight="1">
      <c r="A251" s="2">
        <v>42258</v>
      </c>
      <c r="B251" s="3" t="s">
        <v>2365</v>
      </c>
      <c r="C251" s="3" t="s">
        <v>48</v>
      </c>
      <c r="D251" s="19">
        <v>632574</v>
      </c>
      <c r="E251" s="49" t="s">
        <v>2355</v>
      </c>
      <c r="F251" s="174">
        <v>1</v>
      </c>
      <c r="G251" s="54">
        <v>0.28999999999999998</v>
      </c>
      <c r="H251" s="54">
        <v>4</v>
      </c>
      <c r="I251" s="4"/>
      <c r="J251" s="4"/>
      <c r="K251" s="4"/>
      <c r="L251" s="4"/>
      <c r="M251" s="4"/>
    </row>
    <row r="252" spans="1:13" s="170" customFormat="1" ht="15" customHeight="1">
      <c r="A252" s="2">
        <v>42258</v>
      </c>
      <c r="B252" s="3" t="s">
        <v>2365</v>
      </c>
      <c r="C252" s="3" t="s">
        <v>48</v>
      </c>
      <c r="D252" s="19">
        <v>632669</v>
      </c>
      <c r="E252" s="49" t="s">
        <v>2380</v>
      </c>
      <c r="F252" s="174">
        <v>1</v>
      </c>
      <c r="G252" s="54">
        <v>163.75</v>
      </c>
      <c r="H252" s="54">
        <v>327.5</v>
      </c>
      <c r="I252" s="4"/>
      <c r="J252" s="4"/>
      <c r="K252" s="4"/>
      <c r="L252" s="4"/>
      <c r="M252" s="4"/>
    </row>
    <row r="253" spans="1:13" s="170" customFormat="1" ht="15" customHeight="1">
      <c r="A253" s="2">
        <v>42258</v>
      </c>
      <c r="B253" s="3" t="s">
        <v>2365</v>
      </c>
      <c r="C253" s="3" t="s">
        <v>48</v>
      </c>
      <c r="D253" s="26">
        <v>480497</v>
      </c>
      <c r="E253" s="49" t="s">
        <v>2332</v>
      </c>
      <c r="F253" s="174">
        <v>1</v>
      </c>
      <c r="G253" s="54">
        <v>106</v>
      </c>
      <c r="H253" s="54">
        <v>212</v>
      </c>
      <c r="I253" s="4"/>
      <c r="J253" s="4"/>
      <c r="K253" s="4"/>
      <c r="L253" s="4"/>
      <c r="M253" s="4"/>
    </row>
    <row r="254" spans="1:13" s="170" customFormat="1" ht="15" customHeight="1">
      <c r="A254" s="2">
        <v>42258</v>
      </c>
      <c r="B254" s="3" t="s">
        <v>2365</v>
      </c>
      <c r="C254" s="3" t="s">
        <v>48</v>
      </c>
      <c r="D254" s="26">
        <v>480901</v>
      </c>
      <c r="E254" s="49" t="s">
        <v>2382</v>
      </c>
      <c r="F254" s="174">
        <v>1</v>
      </c>
      <c r="G254" s="54">
        <v>75</v>
      </c>
      <c r="H254" s="54">
        <v>225</v>
      </c>
      <c r="I254" s="4"/>
      <c r="J254" s="4"/>
      <c r="K254" s="4"/>
      <c r="L254" s="4"/>
      <c r="M254" s="4"/>
    </row>
    <row r="255" spans="1:13" s="170" customFormat="1" ht="15" customHeight="1">
      <c r="A255" s="2">
        <v>42258</v>
      </c>
      <c r="B255" s="3" t="s">
        <v>2365</v>
      </c>
      <c r="C255" s="3" t="s">
        <v>48</v>
      </c>
      <c r="D255" s="26">
        <v>50011</v>
      </c>
      <c r="E255" s="49" t="s">
        <v>2383</v>
      </c>
      <c r="F255" s="174">
        <v>1</v>
      </c>
      <c r="G255" s="54">
        <v>14.2</v>
      </c>
      <c r="H255" s="54">
        <v>42.6</v>
      </c>
      <c r="I255" s="4"/>
      <c r="J255" s="4"/>
      <c r="K255" s="4"/>
      <c r="L255" s="4"/>
      <c r="M255" s="4"/>
    </row>
    <row r="256" spans="1:13" s="170" customFormat="1" ht="15" customHeight="1">
      <c r="A256" s="2">
        <v>42258</v>
      </c>
      <c r="B256" s="3" t="s">
        <v>2365</v>
      </c>
      <c r="C256" s="3" t="s">
        <v>48</v>
      </c>
      <c r="D256" s="184">
        <v>1135</v>
      </c>
      <c r="E256" s="46"/>
      <c r="F256" s="174"/>
      <c r="G256" s="54"/>
      <c r="H256" s="54"/>
      <c r="I256" s="4"/>
      <c r="J256" s="4"/>
      <c r="K256" s="4"/>
      <c r="L256" s="4"/>
      <c r="M256" s="4"/>
    </row>
    <row r="257" spans="1:13" s="170" customFormat="1" ht="15" customHeight="1">
      <c r="A257" s="2">
        <v>42258</v>
      </c>
      <c r="B257" s="3" t="s">
        <v>2365</v>
      </c>
      <c r="C257" s="3" t="s">
        <v>48</v>
      </c>
      <c r="D257" s="26">
        <v>483774</v>
      </c>
      <c r="E257" s="187" t="s">
        <v>2366</v>
      </c>
      <c r="F257" s="174">
        <v>1</v>
      </c>
      <c r="G257" s="54">
        <v>2245</v>
      </c>
      <c r="H257" s="54">
        <v>4490</v>
      </c>
      <c r="I257" s="4"/>
      <c r="J257" s="4"/>
      <c r="K257" s="4"/>
      <c r="L257" s="4"/>
      <c r="M257" s="4"/>
    </row>
    <row r="258" spans="1:13" s="170" customFormat="1" ht="15" customHeight="1">
      <c r="A258" s="2">
        <v>42258</v>
      </c>
      <c r="B258" s="3" t="s">
        <v>2365</v>
      </c>
      <c r="C258" s="3" t="s">
        <v>48</v>
      </c>
      <c r="D258" s="19">
        <v>483588</v>
      </c>
      <c r="E258" s="49" t="s">
        <v>2370</v>
      </c>
      <c r="F258" s="174">
        <v>1</v>
      </c>
      <c r="G258" s="54">
        <v>1026</v>
      </c>
      <c r="H258" s="54">
        <v>2052</v>
      </c>
      <c r="I258" s="4"/>
      <c r="J258" s="4"/>
      <c r="K258" s="4"/>
      <c r="L258" s="4"/>
      <c r="M258" s="4"/>
    </row>
    <row r="259" spans="1:13" s="170" customFormat="1" ht="15" customHeight="1">
      <c r="A259" s="2">
        <v>42258</v>
      </c>
      <c r="B259" s="3" t="s">
        <v>2365</v>
      </c>
      <c r="C259" s="3" t="s">
        <v>48</v>
      </c>
      <c r="D259" s="19">
        <v>483772</v>
      </c>
      <c r="E259" s="49" t="s">
        <v>2367</v>
      </c>
      <c r="F259" s="174">
        <v>1</v>
      </c>
      <c r="G259" s="54">
        <v>1390</v>
      </c>
      <c r="H259" s="54">
        <v>2780</v>
      </c>
      <c r="I259" s="4"/>
      <c r="J259" s="4"/>
      <c r="K259" s="4"/>
      <c r="L259" s="4"/>
      <c r="M259" s="4"/>
    </row>
    <row r="260" spans="1:13" s="170" customFormat="1" ht="15" customHeight="1">
      <c r="A260" s="2">
        <v>42258</v>
      </c>
      <c r="B260" s="3" t="s">
        <v>2365</v>
      </c>
      <c r="C260" s="3" t="s">
        <v>48</v>
      </c>
      <c r="D260" s="19" t="s">
        <v>1388</v>
      </c>
      <c r="E260" s="49" t="s">
        <v>2369</v>
      </c>
      <c r="F260" s="174">
        <v>1</v>
      </c>
      <c r="G260" s="54">
        <v>2360.59</v>
      </c>
      <c r="H260" s="54">
        <v>4721.18</v>
      </c>
      <c r="I260" s="4"/>
      <c r="J260" s="4"/>
      <c r="K260" s="4"/>
      <c r="L260" s="4"/>
      <c r="M260" s="4"/>
    </row>
    <row r="261" spans="1:13" s="170" customFormat="1" ht="15" customHeight="1">
      <c r="A261" s="2">
        <v>42258</v>
      </c>
      <c r="B261" s="3" t="s">
        <v>2365</v>
      </c>
      <c r="C261" s="3" t="s">
        <v>48</v>
      </c>
      <c r="D261" s="19">
        <v>481353</v>
      </c>
      <c r="E261" s="49" t="s">
        <v>2258</v>
      </c>
      <c r="F261" s="174">
        <v>1</v>
      </c>
      <c r="G261" s="54">
        <v>48</v>
      </c>
      <c r="H261" s="54">
        <v>144</v>
      </c>
      <c r="I261" s="4"/>
      <c r="J261" s="4"/>
      <c r="K261" s="4"/>
      <c r="L261" s="4"/>
      <c r="M261" s="4"/>
    </row>
    <row r="262" spans="1:13" s="170" customFormat="1" ht="15" customHeight="1">
      <c r="A262" s="2">
        <v>42258</v>
      </c>
      <c r="B262" s="3" t="s">
        <v>2365</v>
      </c>
      <c r="C262" s="3" t="s">
        <v>48</v>
      </c>
      <c r="D262" s="19">
        <v>480756</v>
      </c>
      <c r="E262" s="49" t="s">
        <v>2371</v>
      </c>
      <c r="F262" s="174">
        <v>1</v>
      </c>
      <c r="G262" s="54">
        <v>475</v>
      </c>
      <c r="H262" s="54">
        <v>1030</v>
      </c>
      <c r="I262" s="4"/>
      <c r="J262" s="4"/>
      <c r="K262" s="4"/>
      <c r="L262" s="4"/>
      <c r="M262" s="4"/>
    </row>
    <row r="263" spans="1:13" s="170" customFormat="1" ht="15" customHeight="1">
      <c r="A263" s="2">
        <v>42258</v>
      </c>
      <c r="B263" s="3" t="s">
        <v>2365</v>
      </c>
      <c r="C263" s="3" t="s">
        <v>48</v>
      </c>
      <c r="D263" s="19">
        <v>480496</v>
      </c>
      <c r="E263" s="49" t="s">
        <v>2252</v>
      </c>
      <c r="F263" s="174">
        <v>1</v>
      </c>
      <c r="G263" s="54">
        <v>5</v>
      </c>
      <c r="H263" s="54">
        <v>20</v>
      </c>
      <c r="I263" s="4"/>
      <c r="J263" s="4"/>
      <c r="K263" s="4"/>
      <c r="L263" s="4"/>
      <c r="M263" s="4"/>
    </row>
    <row r="264" spans="1:13" s="170" customFormat="1" ht="15" customHeight="1">
      <c r="A264" s="2">
        <v>42258</v>
      </c>
      <c r="B264" s="3" t="s">
        <v>2365</v>
      </c>
      <c r="C264" s="3" t="s">
        <v>48</v>
      </c>
      <c r="D264" s="19">
        <v>480499</v>
      </c>
      <c r="E264" s="49" t="s">
        <v>2253</v>
      </c>
      <c r="F264" s="174">
        <v>1</v>
      </c>
      <c r="G264" s="54">
        <v>18.87</v>
      </c>
      <c r="H264" s="54">
        <v>56.61</v>
      </c>
      <c r="I264" s="4"/>
      <c r="J264" s="4"/>
      <c r="K264" s="4"/>
      <c r="L264" s="4"/>
      <c r="M264" s="4"/>
    </row>
    <row r="265" spans="1:13" s="170" customFormat="1" ht="15" customHeight="1">
      <c r="A265" s="2">
        <v>42258</v>
      </c>
      <c r="B265" s="3" t="s">
        <v>2365</v>
      </c>
      <c r="C265" s="3" t="s">
        <v>48</v>
      </c>
      <c r="D265" s="19">
        <v>480497</v>
      </c>
      <c r="E265" s="49" t="s">
        <v>2332</v>
      </c>
      <c r="F265" s="174">
        <v>1</v>
      </c>
      <c r="G265" s="54">
        <v>106</v>
      </c>
      <c r="H265" s="54">
        <v>212</v>
      </c>
      <c r="I265" s="4"/>
      <c r="J265" s="4"/>
      <c r="K265" s="4"/>
      <c r="L265" s="4"/>
      <c r="M265" s="4"/>
    </row>
    <row r="266" spans="1:13" s="170" customFormat="1" ht="15" customHeight="1">
      <c r="A266" s="2">
        <v>42258</v>
      </c>
      <c r="B266" s="3" t="s">
        <v>2365</v>
      </c>
      <c r="C266" s="3" t="s">
        <v>48</v>
      </c>
      <c r="D266" s="184">
        <v>1082</v>
      </c>
      <c r="E266" s="46"/>
      <c r="F266" s="174"/>
      <c r="G266" s="54"/>
      <c r="H266" s="54"/>
      <c r="I266" s="4"/>
      <c r="J266" s="4"/>
      <c r="K266" s="4"/>
      <c r="L266" s="4"/>
      <c r="M266" s="4"/>
    </row>
    <row r="267" spans="1:13" s="170" customFormat="1" ht="15" customHeight="1">
      <c r="A267" s="2">
        <v>42258</v>
      </c>
      <c r="B267" s="3" t="s">
        <v>2365</v>
      </c>
      <c r="C267" s="3" t="s">
        <v>48</v>
      </c>
      <c r="D267" s="26">
        <v>483774</v>
      </c>
      <c r="E267" s="185" t="s">
        <v>2366</v>
      </c>
      <c r="F267" s="174">
        <v>1</v>
      </c>
      <c r="G267" s="54">
        <v>2245</v>
      </c>
      <c r="H267" s="54">
        <v>4490</v>
      </c>
      <c r="I267" s="4"/>
      <c r="J267" s="4"/>
      <c r="K267" s="4"/>
      <c r="L267" s="4"/>
      <c r="M267" s="4"/>
    </row>
    <row r="268" spans="1:13" s="170" customFormat="1" ht="15" customHeight="1">
      <c r="A268" s="2">
        <v>42258</v>
      </c>
      <c r="B268" s="3" t="s">
        <v>2365</v>
      </c>
      <c r="C268" s="3" t="s">
        <v>48</v>
      </c>
      <c r="D268" s="19">
        <v>483588</v>
      </c>
      <c r="E268" s="172" t="s">
        <v>2370</v>
      </c>
      <c r="F268" s="174">
        <v>1</v>
      </c>
      <c r="G268" s="54">
        <v>1026</v>
      </c>
      <c r="H268" s="54">
        <v>2052</v>
      </c>
      <c r="I268" s="4"/>
      <c r="J268" s="4"/>
      <c r="K268" s="4"/>
      <c r="L268" s="4"/>
      <c r="M268" s="4"/>
    </row>
    <row r="269" spans="1:13" s="170" customFormat="1" ht="15" customHeight="1">
      <c r="A269" s="2">
        <v>42258</v>
      </c>
      <c r="B269" s="3" t="s">
        <v>2365</v>
      </c>
      <c r="C269" s="3" t="s">
        <v>48</v>
      </c>
      <c r="D269" s="19">
        <v>483772</v>
      </c>
      <c r="E269" s="172" t="s">
        <v>2367</v>
      </c>
      <c r="F269" s="174">
        <v>1</v>
      </c>
      <c r="G269" s="54">
        <v>1390</v>
      </c>
      <c r="H269" s="54">
        <v>2780</v>
      </c>
      <c r="I269" s="4"/>
      <c r="J269" s="4"/>
      <c r="K269" s="4"/>
      <c r="L269" s="4"/>
      <c r="M269" s="4"/>
    </row>
    <row r="270" spans="1:13" s="170" customFormat="1" ht="15" customHeight="1">
      <c r="A270" s="2">
        <v>42258</v>
      </c>
      <c r="B270" s="3" t="s">
        <v>2365</v>
      </c>
      <c r="C270" s="3" t="s">
        <v>48</v>
      </c>
      <c r="D270" s="19" t="s">
        <v>1388</v>
      </c>
      <c r="E270" s="49" t="s">
        <v>2369</v>
      </c>
      <c r="F270" s="174">
        <v>1</v>
      </c>
      <c r="G270" s="54">
        <v>2360.59</v>
      </c>
      <c r="H270" s="54">
        <v>4721.18</v>
      </c>
      <c r="I270" s="4"/>
      <c r="J270" s="4"/>
      <c r="K270" s="4"/>
      <c r="L270" s="4"/>
      <c r="M270" s="4"/>
    </row>
    <row r="271" spans="1:13" s="170" customFormat="1" ht="15" customHeight="1">
      <c r="A271" s="2">
        <v>42258</v>
      </c>
      <c r="B271" s="3" t="s">
        <v>2365</v>
      </c>
      <c r="C271" s="3" t="s">
        <v>48</v>
      </c>
      <c r="D271" s="19">
        <v>480756</v>
      </c>
      <c r="E271" s="172" t="s">
        <v>2371</v>
      </c>
      <c r="F271" s="174">
        <v>1</v>
      </c>
      <c r="G271" s="54">
        <v>475</v>
      </c>
      <c r="H271" s="54">
        <v>1030</v>
      </c>
      <c r="I271" s="4"/>
      <c r="J271" s="4"/>
      <c r="K271" s="4"/>
      <c r="L271" s="4"/>
      <c r="M271" s="4"/>
    </row>
    <row r="272" spans="1:13" s="170" customFormat="1" ht="15" customHeight="1">
      <c r="A272" s="2">
        <v>42258</v>
      </c>
      <c r="B272" s="3" t="s">
        <v>2365</v>
      </c>
      <c r="C272" s="3" t="s">
        <v>48</v>
      </c>
      <c r="D272" s="19">
        <v>330057</v>
      </c>
      <c r="E272" s="172" t="s">
        <v>2384</v>
      </c>
      <c r="F272" s="174">
        <v>1</v>
      </c>
      <c r="G272" s="54">
        <v>16.170000000000002</v>
      </c>
      <c r="H272" s="54">
        <v>48.51</v>
      </c>
      <c r="I272" s="4"/>
      <c r="J272" s="4"/>
      <c r="K272" s="4"/>
      <c r="L272" s="4"/>
      <c r="M272" s="4"/>
    </row>
    <row r="273" spans="1:13" s="170" customFormat="1" ht="15" customHeight="1">
      <c r="A273" s="2">
        <v>42285</v>
      </c>
      <c r="B273" s="3" t="s">
        <v>2385</v>
      </c>
      <c r="C273" s="3" t="s">
        <v>48</v>
      </c>
      <c r="D273" s="19">
        <v>482636</v>
      </c>
      <c r="E273" s="172" t="s">
        <v>2386</v>
      </c>
      <c r="F273" s="174">
        <v>1</v>
      </c>
      <c r="G273" s="54">
        <v>80</v>
      </c>
      <c r="H273" s="54">
        <v>239.99997254149429</v>
      </c>
      <c r="I273" s="4"/>
      <c r="J273" s="4"/>
      <c r="K273" s="4"/>
      <c r="L273" s="4"/>
      <c r="M273" s="4"/>
    </row>
    <row r="274" spans="1:13" s="170" customFormat="1" ht="15" customHeight="1">
      <c r="A274" s="2">
        <v>42285</v>
      </c>
      <c r="B274" s="3" t="s">
        <v>2385</v>
      </c>
      <c r="C274" s="3" t="s">
        <v>48</v>
      </c>
      <c r="D274" s="19">
        <v>482577</v>
      </c>
      <c r="E274" s="172" t="s">
        <v>2387</v>
      </c>
      <c r="F274" s="174">
        <v>1</v>
      </c>
      <c r="G274" s="54">
        <v>0.21</v>
      </c>
      <c r="H274" s="54">
        <v>0.84048046918864916</v>
      </c>
      <c r="I274" s="4"/>
      <c r="J274" s="4"/>
      <c r="K274" s="4"/>
      <c r="L274" s="4"/>
      <c r="M274" s="4"/>
    </row>
    <row r="275" spans="1:13" s="170" customFormat="1" ht="15" customHeight="1">
      <c r="A275" s="2">
        <v>42285</v>
      </c>
      <c r="B275" s="3" t="s">
        <v>2385</v>
      </c>
      <c r="C275" s="3" t="s">
        <v>48</v>
      </c>
      <c r="D275" s="19" t="s">
        <v>2388</v>
      </c>
      <c r="E275" s="172" t="s">
        <v>2389</v>
      </c>
      <c r="F275" s="174">
        <v>2</v>
      </c>
      <c r="G275" s="54">
        <v>264</v>
      </c>
      <c r="H275" s="54">
        <v>528</v>
      </c>
      <c r="I275" s="4"/>
      <c r="J275" s="4"/>
      <c r="K275" s="4"/>
      <c r="L275" s="4"/>
      <c r="M275" s="4"/>
    </row>
    <row r="276" spans="1:13" s="170" customFormat="1" ht="15" customHeight="1">
      <c r="A276" s="2">
        <v>42285</v>
      </c>
      <c r="B276" s="3" t="s">
        <v>2385</v>
      </c>
      <c r="C276" s="3" t="s">
        <v>48</v>
      </c>
      <c r="D276" s="19">
        <v>632526</v>
      </c>
      <c r="E276" s="172" t="s">
        <v>2390</v>
      </c>
      <c r="F276" s="174">
        <v>10</v>
      </c>
      <c r="G276" s="54">
        <v>33.479999999999997</v>
      </c>
      <c r="H276" s="54">
        <v>100.43998850861539</v>
      </c>
      <c r="I276" s="4"/>
      <c r="J276" s="4"/>
      <c r="K276" s="4"/>
      <c r="L276" s="4"/>
      <c r="M276" s="4"/>
    </row>
    <row r="277" spans="1:13" s="170" customFormat="1" ht="15" customHeight="1">
      <c r="A277" s="2">
        <v>42285</v>
      </c>
      <c r="B277" s="3" t="s">
        <v>2385</v>
      </c>
      <c r="C277" s="3" t="s">
        <v>48</v>
      </c>
      <c r="D277" s="19">
        <v>481354</v>
      </c>
      <c r="E277" s="172" t="s">
        <v>2391</v>
      </c>
      <c r="F277" s="174">
        <v>1</v>
      </c>
      <c r="G277" s="54">
        <v>2.85</v>
      </c>
      <c r="H277" s="54">
        <v>11.399917315348233</v>
      </c>
      <c r="I277" s="4"/>
      <c r="J277" s="4"/>
      <c r="K277" s="4"/>
      <c r="L277" s="4"/>
      <c r="M277" s="4"/>
    </row>
    <row r="278" spans="1:13" s="170" customFormat="1" ht="15" customHeight="1">
      <c r="A278" s="2">
        <v>42285</v>
      </c>
      <c r="B278" s="3" t="s">
        <v>2385</v>
      </c>
      <c r="C278" s="3" t="s">
        <v>48</v>
      </c>
      <c r="D278" s="19">
        <v>480436</v>
      </c>
      <c r="E278" s="172" t="s">
        <v>2392</v>
      </c>
      <c r="F278" s="174">
        <v>1</v>
      </c>
      <c r="G278" s="54">
        <v>2.0499999999999998</v>
      </c>
      <c r="H278" s="54">
        <v>8.1999405250750428</v>
      </c>
      <c r="I278" s="4"/>
      <c r="J278" s="4"/>
      <c r="K278" s="4"/>
      <c r="L278" s="4"/>
      <c r="M278" s="4"/>
    </row>
    <row r="279" spans="1:13" s="170" customFormat="1" ht="15" customHeight="1">
      <c r="A279" s="2">
        <v>42285</v>
      </c>
      <c r="B279" s="3" t="s">
        <v>2385</v>
      </c>
      <c r="C279" s="3" t="s">
        <v>48</v>
      </c>
      <c r="D279" s="19">
        <v>480494</v>
      </c>
      <c r="E279" s="172" t="s">
        <v>2393</v>
      </c>
      <c r="F279" s="174">
        <v>2</v>
      </c>
      <c r="G279" s="54">
        <v>152.74</v>
      </c>
      <c r="H279" s="54">
        <v>305.47985581298389</v>
      </c>
      <c r="I279" s="4"/>
      <c r="J279" s="4"/>
      <c r="K279" s="4"/>
      <c r="L279" s="4"/>
      <c r="M279" s="4"/>
    </row>
    <row r="280" spans="1:13" s="170" customFormat="1" ht="15" customHeight="1">
      <c r="A280" s="2">
        <v>42285</v>
      </c>
      <c r="B280" s="3" t="s">
        <v>2385</v>
      </c>
      <c r="C280" s="3" t="s">
        <v>48</v>
      </c>
      <c r="D280" s="19">
        <v>482420</v>
      </c>
      <c r="E280" s="172" t="s">
        <v>2394</v>
      </c>
      <c r="F280" s="174">
        <v>1</v>
      </c>
      <c r="G280" s="54">
        <v>176</v>
      </c>
      <c r="H280" s="54">
        <v>351.99983385547444</v>
      </c>
      <c r="I280" s="4"/>
      <c r="J280" s="4"/>
      <c r="K280" s="4"/>
      <c r="L280" s="4"/>
      <c r="M280" s="4"/>
    </row>
    <row r="281" spans="1:13" s="170" customFormat="1" ht="15" customHeight="1">
      <c r="A281" s="2">
        <v>42285</v>
      </c>
      <c r="B281" s="3" t="s">
        <v>2385</v>
      </c>
      <c r="C281" s="3" t="s">
        <v>48</v>
      </c>
      <c r="D281" s="19">
        <v>480496</v>
      </c>
      <c r="E281" s="172" t="s">
        <v>2395</v>
      </c>
      <c r="F281" s="174">
        <v>1</v>
      </c>
      <c r="G281" s="54">
        <v>5.49</v>
      </c>
      <c r="H281" s="54">
        <v>21.799903289802909</v>
      </c>
      <c r="I281" s="4"/>
      <c r="J281" s="4"/>
      <c r="K281" s="4"/>
      <c r="L281" s="4"/>
      <c r="M281" s="4"/>
    </row>
    <row r="282" spans="1:13" s="170" customFormat="1" ht="15" customHeight="1">
      <c r="A282" s="2">
        <v>42285</v>
      </c>
      <c r="B282" s="3" t="s">
        <v>2385</v>
      </c>
      <c r="C282" s="3" t="s">
        <v>48</v>
      </c>
      <c r="D282" s="19">
        <v>480497</v>
      </c>
      <c r="E282" s="172" t="s">
        <v>2396</v>
      </c>
      <c r="F282" s="174">
        <v>1</v>
      </c>
      <c r="G282" s="54">
        <v>106</v>
      </c>
      <c r="H282" s="54">
        <v>211.99989993568346</v>
      </c>
      <c r="I282" s="4"/>
      <c r="J282" s="4"/>
      <c r="K282" s="4"/>
      <c r="L282" s="4"/>
      <c r="M282" s="4"/>
    </row>
    <row r="283" spans="1:13" s="170" customFormat="1" ht="15" customHeight="1">
      <c r="A283" s="2">
        <v>42285</v>
      </c>
      <c r="B283" s="3" t="s">
        <v>2385</v>
      </c>
      <c r="C283" s="3" t="s">
        <v>48</v>
      </c>
      <c r="D283" s="19">
        <v>480493</v>
      </c>
      <c r="E283" s="172" t="s">
        <v>2397</v>
      </c>
      <c r="F283" s="174">
        <v>3</v>
      </c>
      <c r="G283" s="54">
        <v>86</v>
      </c>
      <c r="H283" s="54">
        <v>257.9998993782076</v>
      </c>
      <c r="I283" s="4"/>
      <c r="J283" s="4"/>
      <c r="K283" s="4"/>
      <c r="L283" s="4"/>
      <c r="M283" s="4"/>
    </row>
    <row r="284" spans="1:13" s="170" customFormat="1" ht="15" customHeight="1">
      <c r="A284" s="2">
        <v>42285</v>
      </c>
      <c r="B284" s="3" t="s">
        <v>2385</v>
      </c>
      <c r="C284" s="3" t="s">
        <v>48</v>
      </c>
      <c r="D284" s="19">
        <v>480498</v>
      </c>
      <c r="E284" s="172" t="s">
        <v>2398</v>
      </c>
      <c r="F284" s="174">
        <v>1</v>
      </c>
      <c r="G284" s="54">
        <v>90</v>
      </c>
      <c r="H284" s="54">
        <v>269.99996910918105</v>
      </c>
      <c r="I284" s="4"/>
      <c r="J284" s="4"/>
      <c r="K284" s="4"/>
      <c r="L284" s="4"/>
      <c r="M284" s="4"/>
    </row>
    <row r="285" spans="1:13" s="170" customFormat="1" ht="15" customHeight="1">
      <c r="A285" s="2">
        <v>42285</v>
      </c>
      <c r="B285" s="3" t="s">
        <v>2385</v>
      </c>
      <c r="C285" s="3" t="s">
        <v>48</v>
      </c>
      <c r="D285" s="19">
        <v>480492</v>
      </c>
      <c r="E285" s="172" t="s">
        <v>2399</v>
      </c>
      <c r="F285" s="174">
        <v>3</v>
      </c>
      <c r="G285" s="54">
        <v>84</v>
      </c>
      <c r="H285" s="54">
        <v>252.00005356380109</v>
      </c>
      <c r="I285" s="4"/>
      <c r="J285" s="4"/>
      <c r="K285" s="4"/>
      <c r="L285" s="4"/>
      <c r="M285" s="4"/>
    </row>
    <row r="286" spans="1:13" s="170" customFormat="1" ht="15" customHeight="1">
      <c r="A286" s="2">
        <v>42285</v>
      </c>
      <c r="B286" s="3" t="s">
        <v>2385</v>
      </c>
      <c r="C286" s="3" t="s">
        <v>48</v>
      </c>
      <c r="D286" s="19">
        <v>482740</v>
      </c>
      <c r="E286" s="172" t="s">
        <v>2400</v>
      </c>
      <c r="F286" s="174">
        <v>1</v>
      </c>
      <c r="G286" s="54">
        <v>5</v>
      </c>
      <c r="H286" s="54">
        <v>19.999854939207424</v>
      </c>
      <c r="I286" s="4"/>
      <c r="J286" s="4"/>
      <c r="K286" s="4"/>
      <c r="L286" s="4"/>
      <c r="M286" s="4"/>
    </row>
    <row r="287" spans="1:13" s="170" customFormat="1" ht="15" customHeight="1">
      <c r="A287" s="2">
        <v>42285</v>
      </c>
      <c r="B287" s="3" t="s">
        <v>2385</v>
      </c>
      <c r="C287" s="3" t="s">
        <v>48</v>
      </c>
      <c r="D287" s="19">
        <v>482634</v>
      </c>
      <c r="E287" s="172" t="s">
        <v>2401</v>
      </c>
      <c r="F287" s="174">
        <v>1</v>
      </c>
      <c r="G287" s="54">
        <v>0.33</v>
      </c>
      <c r="H287" s="54">
        <v>1.3207550230107346</v>
      </c>
      <c r="I287" s="4"/>
      <c r="J287" s="4"/>
      <c r="K287" s="4"/>
      <c r="L287" s="4"/>
      <c r="M287" s="4"/>
    </row>
    <row r="288" spans="1:13" s="170" customFormat="1" ht="15" customHeight="1">
      <c r="A288" s="2">
        <v>42285</v>
      </c>
      <c r="B288" s="3" t="s">
        <v>2385</v>
      </c>
      <c r="C288" s="3" t="s">
        <v>48</v>
      </c>
      <c r="D288" s="19">
        <v>482544</v>
      </c>
      <c r="E288" s="172" t="s">
        <v>2402</v>
      </c>
      <c r="F288" s="174">
        <v>1</v>
      </c>
      <c r="G288" s="54">
        <v>43.354999999999997</v>
      </c>
      <c r="H288" s="54">
        <v>130.1951951951952</v>
      </c>
      <c r="I288" s="4"/>
      <c r="J288" s="4"/>
      <c r="K288" s="4"/>
      <c r="L288" s="4"/>
      <c r="M288" s="4"/>
    </row>
    <row r="289" spans="1:8" s="112" customFormat="1" ht="15" customHeight="1">
      <c r="A289" s="115">
        <v>42304</v>
      </c>
      <c r="B289" s="116" t="s">
        <v>2403</v>
      </c>
      <c r="C289" s="18" t="s">
        <v>48</v>
      </c>
      <c r="D289" s="86">
        <v>482636</v>
      </c>
      <c r="E289" s="80" t="s">
        <v>2404</v>
      </c>
      <c r="F289" s="121">
        <v>1</v>
      </c>
      <c r="G289" s="54">
        <v>80</v>
      </c>
      <c r="H289" s="54">
        <v>239.99997254149429</v>
      </c>
    </row>
    <row r="290" spans="1:8" s="112" customFormat="1" ht="15" customHeight="1">
      <c r="A290" s="115">
        <v>42304</v>
      </c>
      <c r="B290" s="116" t="s">
        <v>2403</v>
      </c>
      <c r="C290" s="18" t="s">
        <v>48</v>
      </c>
      <c r="D290" s="82">
        <v>482577</v>
      </c>
      <c r="E290" s="98" t="s">
        <v>2405</v>
      </c>
      <c r="F290" s="82">
        <v>1</v>
      </c>
      <c r="G290" s="54">
        <v>0.21</v>
      </c>
      <c r="H290" s="54">
        <v>0.84048046918864916</v>
      </c>
    </row>
    <row r="291" spans="1:8" s="112" customFormat="1" ht="15" customHeight="1">
      <c r="A291" s="115">
        <v>42304</v>
      </c>
      <c r="B291" s="116" t="s">
        <v>2403</v>
      </c>
      <c r="C291" s="18" t="s">
        <v>48</v>
      </c>
      <c r="D291" s="86" t="s">
        <v>2388</v>
      </c>
      <c r="E291" s="98" t="s">
        <v>2406</v>
      </c>
      <c r="F291" s="86">
        <v>2</v>
      </c>
      <c r="G291" s="54">
        <v>264</v>
      </c>
      <c r="H291" s="54">
        <v>528</v>
      </c>
    </row>
    <row r="292" spans="1:8" s="112" customFormat="1" ht="15" customHeight="1">
      <c r="A292" s="115">
        <v>42304</v>
      </c>
      <c r="B292" s="116" t="s">
        <v>2403</v>
      </c>
      <c r="C292" s="18" t="s">
        <v>48</v>
      </c>
      <c r="D292" s="86">
        <v>480455</v>
      </c>
      <c r="E292" s="98" t="s">
        <v>2407</v>
      </c>
      <c r="F292" s="86">
        <v>1</v>
      </c>
      <c r="G292" s="54">
        <v>600</v>
      </c>
      <c r="H292" s="54">
        <v>1200</v>
      </c>
    </row>
    <row r="293" spans="1:8" s="112" customFormat="1" ht="15" customHeight="1">
      <c r="A293" s="115">
        <v>42304</v>
      </c>
      <c r="B293" s="116" t="s">
        <v>2403</v>
      </c>
      <c r="C293" s="18" t="s">
        <v>48</v>
      </c>
      <c r="D293" s="86">
        <v>632526</v>
      </c>
      <c r="E293" s="98" t="s">
        <v>2408</v>
      </c>
      <c r="F293" s="86">
        <v>10</v>
      </c>
      <c r="G293" s="54">
        <v>33.479999999999997</v>
      </c>
      <c r="H293" s="54">
        <v>100.44</v>
      </c>
    </row>
    <row r="294" spans="1:8" s="112" customFormat="1" ht="15" customHeight="1">
      <c r="A294" s="115">
        <v>42304</v>
      </c>
      <c r="B294" s="116" t="s">
        <v>2403</v>
      </c>
      <c r="C294" s="18" t="s">
        <v>48</v>
      </c>
      <c r="D294" s="86">
        <v>481354</v>
      </c>
      <c r="E294" s="96" t="s">
        <v>2409</v>
      </c>
      <c r="F294" s="97">
        <v>1</v>
      </c>
      <c r="G294" s="54">
        <v>3.14</v>
      </c>
      <c r="H294" s="54">
        <v>11.4</v>
      </c>
    </row>
    <row r="295" spans="1:8" s="112" customFormat="1" ht="15" customHeight="1">
      <c r="A295" s="115">
        <v>42304</v>
      </c>
      <c r="B295" s="116" t="s">
        <v>2403</v>
      </c>
      <c r="C295" s="18" t="s">
        <v>48</v>
      </c>
      <c r="D295" s="86">
        <v>482587</v>
      </c>
      <c r="E295" s="98" t="s">
        <v>2410</v>
      </c>
      <c r="F295" s="97">
        <v>2</v>
      </c>
      <c r="G295" s="54">
        <v>445</v>
      </c>
      <c r="H295" s="54">
        <v>890</v>
      </c>
    </row>
    <row r="296" spans="1:8" s="112" customFormat="1" ht="15" customHeight="1">
      <c r="A296" s="115">
        <v>42304</v>
      </c>
      <c r="B296" s="116" t="s">
        <v>2403</v>
      </c>
      <c r="C296" s="18" t="s">
        <v>48</v>
      </c>
      <c r="D296" s="86">
        <v>482581</v>
      </c>
      <c r="E296" s="96" t="s">
        <v>2411</v>
      </c>
      <c r="F296" s="97">
        <v>1</v>
      </c>
      <c r="G296" s="54">
        <v>830</v>
      </c>
      <c r="H296" s="54">
        <v>1660</v>
      </c>
    </row>
    <row r="297" spans="1:8" s="112" customFormat="1" ht="15" customHeight="1">
      <c r="A297" s="115">
        <v>42304</v>
      </c>
      <c r="B297" s="116" t="s">
        <v>2403</v>
      </c>
      <c r="C297" s="18" t="s">
        <v>48</v>
      </c>
      <c r="D297" s="86">
        <v>481349</v>
      </c>
      <c r="E297" s="96" t="s">
        <v>2412</v>
      </c>
      <c r="F297" s="97">
        <v>1</v>
      </c>
      <c r="G297" s="54">
        <v>695</v>
      </c>
      <c r="H297" s="54">
        <v>1390</v>
      </c>
    </row>
    <row r="298" spans="1:8" s="112" customFormat="1" ht="15" customHeight="1">
      <c r="A298" s="115">
        <v>42304</v>
      </c>
      <c r="B298" s="116" t="s">
        <v>2403</v>
      </c>
      <c r="C298" s="18" t="s">
        <v>48</v>
      </c>
      <c r="D298" s="86">
        <v>480436</v>
      </c>
      <c r="E298" s="96" t="s">
        <v>2263</v>
      </c>
      <c r="F298" s="97">
        <v>1</v>
      </c>
      <c r="G298" s="54">
        <v>2.0499999999999998</v>
      </c>
      <c r="H298" s="54">
        <v>8.1999999999999993</v>
      </c>
    </row>
    <row r="299" spans="1:8" s="112" customFormat="1" ht="15" customHeight="1">
      <c r="A299" s="115">
        <v>42304</v>
      </c>
      <c r="B299" s="116" t="s">
        <v>2403</v>
      </c>
      <c r="C299" s="18" t="s">
        <v>48</v>
      </c>
      <c r="D299" s="86">
        <v>480494</v>
      </c>
      <c r="E299" s="96" t="s">
        <v>2413</v>
      </c>
      <c r="F299" s="86">
        <v>2</v>
      </c>
      <c r="G299" s="54">
        <v>152.74</v>
      </c>
      <c r="H299" s="54">
        <v>305.48</v>
      </c>
    </row>
    <row r="300" spans="1:8" s="112" customFormat="1" ht="15" customHeight="1">
      <c r="A300" s="115">
        <v>42304</v>
      </c>
      <c r="B300" s="116" t="s">
        <v>2403</v>
      </c>
      <c r="C300" s="18" t="s">
        <v>48</v>
      </c>
      <c r="D300" s="86">
        <v>482420</v>
      </c>
      <c r="E300" s="96" t="s">
        <v>2334</v>
      </c>
      <c r="F300" s="97">
        <v>2</v>
      </c>
      <c r="G300" s="54">
        <v>176</v>
      </c>
      <c r="H300" s="54">
        <v>352</v>
      </c>
    </row>
    <row r="301" spans="1:8" s="112" customFormat="1" ht="15" customHeight="1">
      <c r="A301" s="115">
        <v>42304</v>
      </c>
      <c r="B301" s="116" t="s">
        <v>2403</v>
      </c>
      <c r="C301" s="18" t="s">
        <v>48</v>
      </c>
      <c r="D301" s="86">
        <v>480496</v>
      </c>
      <c r="E301" s="96" t="s">
        <v>2252</v>
      </c>
      <c r="F301" s="86">
        <v>1</v>
      </c>
      <c r="G301" s="54">
        <v>5.45</v>
      </c>
      <c r="H301" s="54">
        <v>20</v>
      </c>
    </row>
    <row r="302" spans="1:8" s="22" customFormat="1" ht="15" customHeight="1">
      <c r="A302" s="189">
        <v>42304</v>
      </c>
      <c r="B302" s="18" t="s">
        <v>2403</v>
      </c>
      <c r="C302" s="18" t="s">
        <v>48</v>
      </c>
      <c r="D302" s="19">
        <v>480497</v>
      </c>
      <c r="E302" s="49" t="s">
        <v>2414</v>
      </c>
      <c r="F302" s="18">
        <v>1</v>
      </c>
      <c r="G302" s="54">
        <v>106</v>
      </c>
      <c r="H302" s="54">
        <v>212</v>
      </c>
    </row>
    <row r="303" spans="1:8" s="112" customFormat="1" ht="15" customHeight="1">
      <c r="A303" s="115">
        <v>42304</v>
      </c>
      <c r="B303" s="116" t="s">
        <v>2403</v>
      </c>
      <c r="C303" s="18" t="s">
        <v>48</v>
      </c>
      <c r="D303" s="86">
        <v>480493</v>
      </c>
      <c r="E303" s="96" t="s">
        <v>2324</v>
      </c>
      <c r="F303" s="97">
        <v>3</v>
      </c>
      <c r="G303" s="54">
        <v>86</v>
      </c>
      <c r="H303" s="54">
        <v>258</v>
      </c>
    </row>
    <row r="304" spans="1:8" s="112" customFormat="1" ht="15" customHeight="1">
      <c r="A304" s="115">
        <v>42304</v>
      </c>
      <c r="B304" s="116" t="s">
        <v>2403</v>
      </c>
      <c r="C304" s="18" t="s">
        <v>48</v>
      </c>
      <c r="D304" s="86">
        <v>480498</v>
      </c>
      <c r="E304" s="96" t="s">
        <v>2215</v>
      </c>
      <c r="F304" s="97">
        <v>1</v>
      </c>
      <c r="G304" s="54">
        <v>90</v>
      </c>
      <c r="H304" s="54">
        <v>270</v>
      </c>
    </row>
    <row r="305" spans="1:8" s="112" customFormat="1" ht="15" customHeight="1">
      <c r="A305" s="115">
        <v>42304</v>
      </c>
      <c r="B305" s="116" t="s">
        <v>2403</v>
      </c>
      <c r="C305" s="18" t="s">
        <v>48</v>
      </c>
      <c r="D305" s="86">
        <v>480492</v>
      </c>
      <c r="E305" s="96" t="s">
        <v>2330</v>
      </c>
      <c r="F305" s="97">
        <v>2</v>
      </c>
      <c r="G305" s="54">
        <v>84</v>
      </c>
      <c r="H305" s="54">
        <v>252</v>
      </c>
    </row>
    <row r="306" spans="1:8" s="112" customFormat="1" ht="15" customHeight="1">
      <c r="A306" s="115">
        <v>42304</v>
      </c>
      <c r="B306" s="116" t="s">
        <v>2403</v>
      </c>
      <c r="C306" s="18" t="s">
        <v>48</v>
      </c>
      <c r="D306" s="86">
        <v>482740</v>
      </c>
      <c r="E306" s="96" t="s">
        <v>2415</v>
      </c>
      <c r="F306" s="97">
        <v>1</v>
      </c>
      <c r="G306" s="54">
        <v>5</v>
      </c>
      <c r="H306" s="54">
        <v>20</v>
      </c>
    </row>
    <row r="307" spans="1:8" s="112" customFormat="1" ht="15" customHeight="1">
      <c r="A307" s="115">
        <v>42304</v>
      </c>
      <c r="B307" s="116" t="s">
        <v>2403</v>
      </c>
      <c r="C307" s="18" t="s">
        <v>48</v>
      </c>
      <c r="D307" s="86">
        <v>482634</v>
      </c>
      <c r="E307" s="96" t="s">
        <v>2416</v>
      </c>
      <c r="F307" s="97">
        <v>1</v>
      </c>
      <c r="G307" s="54">
        <v>0.33</v>
      </c>
      <c r="H307" s="54">
        <v>1.3207550230107346</v>
      </c>
    </row>
    <row r="308" spans="1:8" s="112" customFormat="1" ht="15" customHeight="1">
      <c r="A308" s="115">
        <v>42304</v>
      </c>
      <c r="B308" s="116" t="s">
        <v>2403</v>
      </c>
      <c r="C308" s="18" t="s">
        <v>48</v>
      </c>
      <c r="D308" s="86">
        <v>482544</v>
      </c>
      <c r="E308" s="96" t="s">
        <v>2417</v>
      </c>
      <c r="F308" s="97">
        <v>1</v>
      </c>
      <c r="G308" s="54">
        <v>43.354999999999997</v>
      </c>
      <c r="H308" s="54">
        <v>130.1951951951952</v>
      </c>
    </row>
    <row r="309" spans="1:8" s="112" customFormat="1" ht="15" customHeight="1">
      <c r="A309" s="115">
        <v>42318</v>
      </c>
      <c r="B309" s="116" t="s">
        <v>2418</v>
      </c>
      <c r="C309" s="18" t="s">
        <v>48</v>
      </c>
      <c r="D309" s="86">
        <v>490139</v>
      </c>
      <c r="E309" s="80" t="s">
        <v>2354</v>
      </c>
      <c r="F309" s="121">
        <v>1</v>
      </c>
      <c r="G309" s="54">
        <v>2130</v>
      </c>
      <c r="H309" s="54">
        <v>4260</v>
      </c>
    </row>
    <row r="310" spans="1:8" s="112" customFormat="1" ht="15" customHeight="1">
      <c r="A310" s="115">
        <v>42318</v>
      </c>
      <c r="B310" s="116" t="s">
        <v>2418</v>
      </c>
      <c r="C310" s="18" t="s">
        <v>48</v>
      </c>
      <c r="D310" s="82">
        <v>490138</v>
      </c>
      <c r="E310" s="98" t="s">
        <v>2353</v>
      </c>
      <c r="F310" s="82">
        <v>1</v>
      </c>
      <c r="G310" s="54">
        <v>4570</v>
      </c>
      <c r="H310" s="54">
        <v>7030.77</v>
      </c>
    </row>
    <row r="311" spans="1:8" s="112" customFormat="1" ht="15" customHeight="1">
      <c r="A311" s="115">
        <v>42318</v>
      </c>
      <c r="B311" s="116" t="s">
        <v>2418</v>
      </c>
      <c r="C311" s="18" t="s">
        <v>48</v>
      </c>
      <c r="D311" s="86">
        <v>490160</v>
      </c>
      <c r="E311" s="98" t="s">
        <v>2352</v>
      </c>
      <c r="F311" s="86">
        <v>1</v>
      </c>
      <c r="G311" s="54">
        <v>2040</v>
      </c>
      <c r="H311" s="54">
        <v>4080</v>
      </c>
    </row>
    <row r="312" spans="1:8" s="112" customFormat="1" ht="15" customHeight="1">
      <c r="A312" s="115">
        <v>42318</v>
      </c>
      <c r="B312" s="116" t="s">
        <v>2418</v>
      </c>
      <c r="C312" s="18" t="s">
        <v>48</v>
      </c>
      <c r="D312" s="86">
        <v>632669</v>
      </c>
      <c r="E312" s="98" t="s">
        <v>2380</v>
      </c>
      <c r="F312" s="86">
        <v>1</v>
      </c>
      <c r="G312" s="54">
        <v>163.75</v>
      </c>
      <c r="H312" s="54">
        <v>327.5</v>
      </c>
    </row>
    <row r="313" spans="1:8" s="112" customFormat="1" ht="15" customHeight="1">
      <c r="A313" s="115">
        <v>42318</v>
      </c>
      <c r="B313" s="116" t="s">
        <v>2418</v>
      </c>
      <c r="C313" s="18" t="s">
        <v>48</v>
      </c>
      <c r="D313" s="86">
        <v>487600</v>
      </c>
      <c r="E313" s="98" t="s">
        <v>2419</v>
      </c>
      <c r="F313" s="86">
        <v>10</v>
      </c>
      <c r="G313" s="54">
        <v>67.16</v>
      </c>
      <c r="H313" s="54">
        <v>201.48</v>
      </c>
    </row>
    <row r="314" spans="1:8" s="112" customFormat="1" ht="15" customHeight="1">
      <c r="A314" s="115">
        <v>42318</v>
      </c>
      <c r="B314" s="116" t="s">
        <v>2418</v>
      </c>
      <c r="C314" s="18" t="s">
        <v>48</v>
      </c>
      <c r="D314" s="86">
        <v>490342</v>
      </c>
      <c r="E314" s="96" t="s">
        <v>2420</v>
      </c>
      <c r="F314" s="97">
        <v>1</v>
      </c>
      <c r="G314" s="54">
        <v>4.58</v>
      </c>
      <c r="H314" s="54">
        <v>18.32</v>
      </c>
    </row>
    <row r="315" spans="1:8" s="112" customFormat="1" ht="15" customHeight="1">
      <c r="A315" s="115">
        <v>42318</v>
      </c>
      <c r="B315" s="116" t="s">
        <v>2418</v>
      </c>
      <c r="C315" s="18" t="s">
        <v>48</v>
      </c>
      <c r="D315" s="86">
        <v>490323</v>
      </c>
      <c r="E315" s="98" t="s">
        <v>2360</v>
      </c>
      <c r="F315" s="97">
        <v>1</v>
      </c>
      <c r="G315" s="54">
        <v>682.64</v>
      </c>
      <c r="H315" s="54">
        <v>1365.28</v>
      </c>
    </row>
    <row r="316" spans="1:8" s="112" customFormat="1" ht="15" customHeight="1">
      <c r="A316" s="115">
        <v>42318</v>
      </c>
      <c r="B316" s="116" t="s">
        <v>2418</v>
      </c>
      <c r="C316" s="18" t="s">
        <v>48</v>
      </c>
      <c r="D316" s="86">
        <v>490343</v>
      </c>
      <c r="E316" s="96" t="s">
        <v>2421</v>
      </c>
      <c r="F316" s="97">
        <v>394</v>
      </c>
      <c r="G316" s="54">
        <v>0.4</v>
      </c>
      <c r="H316" s="54">
        <v>1.6</v>
      </c>
    </row>
    <row r="317" spans="1:8" s="112" customFormat="1" ht="15" customHeight="1">
      <c r="A317" s="115">
        <v>42318</v>
      </c>
      <c r="B317" s="116" t="s">
        <v>2418</v>
      </c>
      <c r="C317" s="18" t="s">
        <v>48</v>
      </c>
      <c r="D317" s="86">
        <v>632574</v>
      </c>
      <c r="E317" s="96" t="s">
        <v>2286</v>
      </c>
      <c r="F317" s="97">
        <v>1</v>
      </c>
      <c r="G317" s="54">
        <v>0.28999999999999998</v>
      </c>
      <c r="H317" s="54">
        <v>4</v>
      </c>
    </row>
    <row r="318" spans="1:8" s="112" customFormat="1" ht="15" customHeight="1">
      <c r="A318" s="115">
        <v>42318</v>
      </c>
      <c r="B318" s="116" t="s">
        <v>2418</v>
      </c>
      <c r="C318" s="18" t="s">
        <v>48</v>
      </c>
      <c r="D318" s="86">
        <v>480499</v>
      </c>
      <c r="E318" s="96" t="s">
        <v>2253</v>
      </c>
      <c r="F318" s="97">
        <v>1</v>
      </c>
      <c r="G318" s="54">
        <v>18.87</v>
      </c>
      <c r="H318" s="54">
        <v>56.61</v>
      </c>
    </row>
    <row r="319" spans="1:8" s="112" customFormat="1" ht="15" customHeight="1">
      <c r="A319" s="115">
        <v>42318</v>
      </c>
      <c r="B319" s="116" t="s">
        <v>2418</v>
      </c>
      <c r="C319" s="18" t="s">
        <v>48</v>
      </c>
      <c r="D319" s="86">
        <v>632668</v>
      </c>
      <c r="E319" s="96" t="s">
        <v>2244</v>
      </c>
      <c r="F319" s="86">
        <v>1</v>
      </c>
      <c r="G319" s="54">
        <v>158</v>
      </c>
      <c r="H319" s="54">
        <v>316</v>
      </c>
    </row>
    <row r="320" spans="1:8" s="112" customFormat="1" ht="15" customHeight="1">
      <c r="A320" s="115">
        <v>42318</v>
      </c>
      <c r="B320" s="116" t="s">
        <v>2418</v>
      </c>
      <c r="C320" s="18" t="s">
        <v>48</v>
      </c>
      <c r="D320" s="86">
        <v>480140</v>
      </c>
      <c r="E320" s="96" t="s">
        <v>2364</v>
      </c>
      <c r="F320" s="97">
        <v>1</v>
      </c>
      <c r="G320" s="54">
        <v>338.25</v>
      </c>
      <c r="H320" s="54">
        <v>676</v>
      </c>
    </row>
    <row r="321" spans="1:8" s="112" customFormat="1" ht="15" customHeight="1">
      <c r="A321" s="115">
        <v>42318</v>
      </c>
      <c r="B321" s="116" t="s">
        <v>2418</v>
      </c>
      <c r="C321" s="18" t="s">
        <v>48</v>
      </c>
      <c r="D321" s="86">
        <v>490294</v>
      </c>
      <c r="E321" s="96" t="s">
        <v>2361</v>
      </c>
      <c r="F321" s="97">
        <v>1</v>
      </c>
      <c r="G321" s="54">
        <v>272.58</v>
      </c>
      <c r="H321" s="54">
        <v>545.16</v>
      </c>
    </row>
    <row r="322" spans="1:8" s="112" customFormat="1" ht="15" customHeight="1">
      <c r="A322" s="115">
        <v>42318</v>
      </c>
      <c r="B322" s="116" t="s">
        <v>2418</v>
      </c>
      <c r="C322" s="18" t="s">
        <v>48</v>
      </c>
      <c r="D322" s="86">
        <v>490291</v>
      </c>
      <c r="E322" s="96" t="s">
        <v>2422</v>
      </c>
      <c r="F322" s="97">
        <v>1</v>
      </c>
      <c r="G322" s="54">
        <v>228.75</v>
      </c>
      <c r="H322" s="54">
        <v>457.5</v>
      </c>
    </row>
    <row r="323" spans="1:8" s="112" customFormat="1" ht="15" customHeight="1">
      <c r="A323" s="115">
        <v>42318</v>
      </c>
      <c r="B323" s="116" t="s">
        <v>2418</v>
      </c>
      <c r="C323" s="18" t="s">
        <v>48</v>
      </c>
      <c r="D323" s="86" t="s">
        <v>2356</v>
      </c>
      <c r="E323" s="96" t="s">
        <v>2357</v>
      </c>
      <c r="F323" s="97">
        <v>1</v>
      </c>
      <c r="G323" s="54">
        <v>3674</v>
      </c>
      <c r="H323" s="54">
        <v>5652.31</v>
      </c>
    </row>
    <row r="324" spans="1:8" s="119" customFormat="1" ht="15" customHeight="1">
      <c r="A324" s="115">
        <v>42318</v>
      </c>
      <c r="B324" s="116" t="s">
        <v>2423</v>
      </c>
      <c r="C324" s="18" t="s">
        <v>48</v>
      </c>
      <c r="D324" s="97" t="s">
        <v>2356</v>
      </c>
      <c r="E324" s="80" t="s">
        <v>2357</v>
      </c>
      <c r="F324" s="97">
        <v>1</v>
      </c>
      <c r="G324" s="54">
        <v>3674</v>
      </c>
      <c r="H324" s="54">
        <v>5652.31</v>
      </c>
    </row>
    <row r="325" spans="1:8" s="119" customFormat="1" ht="15" customHeight="1">
      <c r="A325" s="115">
        <v>42318</v>
      </c>
      <c r="B325" s="116" t="s">
        <v>2423</v>
      </c>
      <c r="C325" s="18" t="s">
        <v>48</v>
      </c>
      <c r="D325" s="97">
        <v>490323</v>
      </c>
      <c r="E325" s="98" t="s">
        <v>2360</v>
      </c>
      <c r="F325" s="97">
        <v>1</v>
      </c>
      <c r="G325" s="54">
        <v>682.64</v>
      </c>
      <c r="H325" s="54">
        <v>1365.28</v>
      </c>
    </row>
    <row r="326" spans="1:8" s="119" customFormat="1" ht="15" customHeight="1">
      <c r="A326" s="115">
        <v>42318</v>
      </c>
      <c r="B326" s="116" t="s">
        <v>2423</v>
      </c>
      <c r="C326" s="18" t="s">
        <v>48</v>
      </c>
      <c r="D326" s="97">
        <v>487600</v>
      </c>
      <c r="E326" s="98" t="s">
        <v>2424</v>
      </c>
      <c r="F326" s="97">
        <v>10</v>
      </c>
      <c r="G326" s="54">
        <v>67.16</v>
      </c>
      <c r="H326" s="54">
        <v>201.48</v>
      </c>
    </row>
    <row r="327" spans="1:8" s="119" customFormat="1" ht="15" customHeight="1">
      <c r="A327" s="115">
        <v>42318</v>
      </c>
      <c r="B327" s="116" t="s">
        <v>2423</v>
      </c>
      <c r="C327" s="18" t="s">
        <v>48</v>
      </c>
      <c r="D327" s="97">
        <v>481353</v>
      </c>
      <c r="E327" s="98" t="s">
        <v>2425</v>
      </c>
      <c r="F327" s="97">
        <v>1</v>
      </c>
      <c r="G327" s="54">
        <v>48</v>
      </c>
      <c r="H327" s="54">
        <v>144</v>
      </c>
    </row>
    <row r="328" spans="1:8" s="119" customFormat="1" ht="15" customHeight="1">
      <c r="A328" s="115">
        <v>42318</v>
      </c>
      <c r="B328" s="116" t="s">
        <v>2423</v>
      </c>
      <c r="C328" s="18" t="s">
        <v>48</v>
      </c>
      <c r="D328" s="97">
        <v>632574</v>
      </c>
      <c r="E328" s="98" t="s">
        <v>2225</v>
      </c>
      <c r="F328" s="97">
        <v>1</v>
      </c>
      <c r="G328" s="54">
        <v>0.28999999999999998</v>
      </c>
      <c r="H328" s="54">
        <v>4</v>
      </c>
    </row>
    <row r="329" spans="1:8" s="119" customFormat="1" ht="15" customHeight="1">
      <c r="A329" s="115">
        <v>42318</v>
      </c>
      <c r="B329" s="116" t="s">
        <v>2423</v>
      </c>
      <c r="C329" s="18" t="s">
        <v>48</v>
      </c>
      <c r="D329" s="86">
        <v>490342</v>
      </c>
      <c r="E329" s="96" t="s">
        <v>2426</v>
      </c>
      <c r="F329" s="97">
        <v>1</v>
      </c>
      <c r="G329" s="54">
        <v>4.58</v>
      </c>
      <c r="H329" s="54">
        <v>18.32</v>
      </c>
    </row>
    <row r="330" spans="1:8" s="119" customFormat="1" ht="15" customHeight="1">
      <c r="A330" s="115">
        <v>42318</v>
      </c>
      <c r="B330" s="116" t="s">
        <v>2423</v>
      </c>
      <c r="C330" s="18" t="s">
        <v>48</v>
      </c>
      <c r="D330" s="97">
        <v>490343</v>
      </c>
      <c r="E330" s="96" t="s">
        <v>2427</v>
      </c>
      <c r="F330" s="97">
        <v>394</v>
      </c>
      <c r="G330" s="54">
        <v>0.4</v>
      </c>
      <c r="H330" s="54">
        <v>1.6</v>
      </c>
    </row>
    <row r="331" spans="1:8" s="119" customFormat="1" ht="15" customHeight="1">
      <c r="A331" s="115">
        <v>42318</v>
      </c>
      <c r="B331" s="116" t="s">
        <v>2423</v>
      </c>
      <c r="C331" s="18" t="s">
        <v>48</v>
      </c>
      <c r="D331" s="97">
        <v>632668</v>
      </c>
      <c r="E331" s="96" t="s">
        <v>2244</v>
      </c>
      <c r="F331" s="97">
        <v>1</v>
      </c>
      <c r="G331" s="54">
        <v>158</v>
      </c>
      <c r="H331" s="54">
        <v>316</v>
      </c>
    </row>
    <row r="332" spans="1:8" s="119" customFormat="1" ht="15" customHeight="1">
      <c r="A332" s="115">
        <v>42318</v>
      </c>
      <c r="B332" s="116" t="s">
        <v>2423</v>
      </c>
      <c r="C332" s="18" t="s">
        <v>48</v>
      </c>
      <c r="D332" s="97">
        <v>480756</v>
      </c>
      <c r="E332" s="96" t="s">
        <v>2156</v>
      </c>
      <c r="F332" s="97">
        <v>1</v>
      </c>
      <c r="G332" s="54">
        <v>475</v>
      </c>
      <c r="H332" s="54">
        <v>1030</v>
      </c>
    </row>
    <row r="333" spans="1:8" s="119" customFormat="1" ht="15" customHeight="1">
      <c r="A333" s="115">
        <v>42318</v>
      </c>
      <c r="B333" s="116" t="s">
        <v>2423</v>
      </c>
      <c r="C333" s="18" t="s">
        <v>48</v>
      </c>
      <c r="D333" s="97">
        <v>490294</v>
      </c>
      <c r="E333" s="96" t="s">
        <v>2428</v>
      </c>
      <c r="F333" s="97">
        <v>1</v>
      </c>
      <c r="G333" s="54">
        <v>272.58</v>
      </c>
      <c r="H333" s="54">
        <v>545.16</v>
      </c>
    </row>
    <row r="334" spans="1:8" s="119" customFormat="1" ht="15" customHeight="1">
      <c r="A334" s="115">
        <v>42318</v>
      </c>
      <c r="B334" s="116" t="s">
        <v>2423</v>
      </c>
      <c r="C334" s="18" t="s">
        <v>48</v>
      </c>
      <c r="D334" s="97">
        <v>480140</v>
      </c>
      <c r="E334" s="96" t="s">
        <v>2429</v>
      </c>
      <c r="F334" s="97">
        <v>1</v>
      </c>
      <c r="G334" s="54">
        <v>338.25</v>
      </c>
      <c r="H334" s="54">
        <v>676</v>
      </c>
    </row>
    <row r="335" spans="1:8" s="119" customFormat="1" ht="15" customHeight="1">
      <c r="A335" s="115">
        <v>42318</v>
      </c>
      <c r="B335" s="116" t="s">
        <v>2423</v>
      </c>
      <c r="C335" s="18" t="s">
        <v>48</v>
      </c>
      <c r="D335" s="97">
        <v>632669</v>
      </c>
      <c r="E335" s="96" t="s">
        <v>2380</v>
      </c>
      <c r="F335" s="97">
        <v>1</v>
      </c>
      <c r="G335" s="54">
        <v>163.75</v>
      </c>
      <c r="H335" s="54">
        <v>327.5</v>
      </c>
    </row>
    <row r="336" spans="1:8" s="119" customFormat="1" ht="15" customHeight="1">
      <c r="A336" s="115">
        <v>42318</v>
      </c>
      <c r="B336" s="116" t="s">
        <v>2423</v>
      </c>
      <c r="C336" s="18" t="s">
        <v>48</v>
      </c>
      <c r="D336" s="86">
        <v>490230</v>
      </c>
      <c r="E336" s="96" t="s">
        <v>2430</v>
      </c>
      <c r="F336" s="97">
        <v>1</v>
      </c>
      <c r="G336" s="54">
        <v>498</v>
      </c>
      <c r="H336" s="54">
        <v>996</v>
      </c>
    </row>
    <row r="337" spans="1:8" s="119" customFormat="1" ht="15" customHeight="1">
      <c r="A337" s="115">
        <v>42318</v>
      </c>
      <c r="B337" s="116" t="s">
        <v>2423</v>
      </c>
      <c r="C337" s="18" t="s">
        <v>48</v>
      </c>
      <c r="D337" s="97">
        <v>490291</v>
      </c>
      <c r="E337" s="96" t="s">
        <v>2431</v>
      </c>
      <c r="F337" s="97">
        <v>1</v>
      </c>
      <c r="G337" s="54">
        <v>228.75</v>
      </c>
      <c r="H337" s="54">
        <v>457.5</v>
      </c>
    </row>
    <row r="338" spans="1:8" s="119" customFormat="1" ht="15" customHeight="1">
      <c r="A338" s="115">
        <v>42318</v>
      </c>
      <c r="B338" s="116" t="s">
        <v>2423</v>
      </c>
      <c r="C338" s="18" t="s">
        <v>48</v>
      </c>
      <c r="D338" s="97">
        <v>481362</v>
      </c>
      <c r="E338" s="96" t="s">
        <v>2259</v>
      </c>
      <c r="F338" s="97">
        <v>1</v>
      </c>
      <c r="G338" s="54">
        <v>74</v>
      </c>
      <c r="H338" s="54">
        <v>222</v>
      </c>
    </row>
    <row r="339" spans="1:8" s="119" customFormat="1" ht="15" customHeight="1">
      <c r="A339" s="115">
        <v>42318</v>
      </c>
      <c r="B339" s="116" t="s">
        <v>2423</v>
      </c>
      <c r="C339" s="18" t="s">
        <v>48</v>
      </c>
      <c r="D339" s="97">
        <v>480499</v>
      </c>
      <c r="E339" s="96" t="s">
        <v>2432</v>
      </c>
      <c r="F339" s="97">
        <v>1</v>
      </c>
      <c r="G339" s="54">
        <v>18.87</v>
      </c>
      <c r="H339" s="54">
        <v>56.61</v>
      </c>
    </row>
    <row r="340" spans="1:8" s="112" customFormat="1" ht="15" customHeight="1">
      <c r="A340" s="115">
        <v>42326</v>
      </c>
      <c r="B340" s="116" t="s">
        <v>2433</v>
      </c>
      <c r="C340" s="18" t="s">
        <v>48</v>
      </c>
      <c r="D340" s="86">
        <v>481362</v>
      </c>
      <c r="E340" s="135" t="s">
        <v>2259</v>
      </c>
      <c r="F340" s="190">
        <v>1</v>
      </c>
      <c r="G340" s="54">
        <v>74</v>
      </c>
      <c r="H340" s="54">
        <v>222</v>
      </c>
    </row>
    <row r="341" spans="1:8" s="112" customFormat="1" ht="15" customHeight="1">
      <c r="A341" s="115">
        <v>42326</v>
      </c>
      <c r="B341" s="116" t="s">
        <v>2433</v>
      </c>
      <c r="C341" s="18" t="s">
        <v>48</v>
      </c>
      <c r="D341" s="82">
        <v>483702</v>
      </c>
      <c r="E341" s="191" t="s">
        <v>2434</v>
      </c>
      <c r="F341" s="190">
        <v>1</v>
      </c>
      <c r="G341" s="54">
        <v>397</v>
      </c>
      <c r="H341" s="54">
        <v>794</v>
      </c>
    </row>
    <row r="342" spans="1:8" s="112" customFormat="1" ht="15" customHeight="1">
      <c r="A342" s="115">
        <v>42326</v>
      </c>
      <c r="B342" s="116" t="s">
        <v>2433</v>
      </c>
      <c r="C342" s="18" t="s">
        <v>48</v>
      </c>
      <c r="D342" s="86">
        <v>483701</v>
      </c>
      <c r="E342" s="192" t="s">
        <v>2435</v>
      </c>
      <c r="F342" s="190">
        <v>1</v>
      </c>
      <c r="G342" s="54">
        <v>915</v>
      </c>
      <c r="H342" s="54">
        <v>1830</v>
      </c>
    </row>
    <row r="343" spans="1:8" s="55" customFormat="1" ht="15" customHeight="1">
      <c r="A343" s="115">
        <v>42326</v>
      </c>
      <c r="B343" s="116" t="s">
        <v>2433</v>
      </c>
      <c r="C343" s="18" t="s">
        <v>48</v>
      </c>
      <c r="D343" s="86">
        <v>481353</v>
      </c>
      <c r="E343" s="192" t="s">
        <v>2258</v>
      </c>
      <c r="F343" s="190">
        <v>1</v>
      </c>
      <c r="G343" s="54">
        <v>48</v>
      </c>
      <c r="H343" s="54">
        <v>144</v>
      </c>
    </row>
    <row r="344" spans="1:8" s="55" customFormat="1" ht="15" customHeight="1">
      <c r="A344" s="115">
        <v>42326</v>
      </c>
      <c r="B344" s="116" t="s">
        <v>2433</v>
      </c>
      <c r="C344" s="18" t="s">
        <v>48</v>
      </c>
      <c r="D344" s="86">
        <v>350235</v>
      </c>
      <c r="E344" s="98" t="s">
        <v>2436</v>
      </c>
      <c r="F344" s="190">
        <v>2</v>
      </c>
      <c r="G344" s="54">
        <v>438</v>
      </c>
      <c r="H344" s="54">
        <v>876</v>
      </c>
    </row>
    <row r="345" spans="1:8" s="55" customFormat="1" ht="15" customHeight="1">
      <c r="A345" s="115">
        <v>42326</v>
      </c>
      <c r="B345" s="116" t="s">
        <v>2433</v>
      </c>
      <c r="C345" s="18" t="s">
        <v>48</v>
      </c>
      <c r="D345" s="86">
        <v>480492</v>
      </c>
      <c r="E345" s="96" t="s">
        <v>2437</v>
      </c>
      <c r="F345" s="190">
        <v>1</v>
      </c>
      <c r="G345" s="54">
        <v>96.6</v>
      </c>
      <c r="H345" s="54">
        <v>252</v>
      </c>
    </row>
    <row r="346" spans="1:8" s="55" customFormat="1" ht="15" customHeight="1">
      <c r="A346" s="115">
        <v>42326</v>
      </c>
      <c r="B346" s="116" t="s">
        <v>2433</v>
      </c>
      <c r="C346" s="18" t="s">
        <v>48</v>
      </c>
      <c r="D346" s="86" t="s">
        <v>2438</v>
      </c>
      <c r="E346" s="193" t="s">
        <v>2439</v>
      </c>
      <c r="F346" s="190">
        <v>2</v>
      </c>
      <c r="G346" s="54">
        <v>126.5</v>
      </c>
      <c r="H346" s="54">
        <v>258</v>
      </c>
    </row>
    <row r="347" spans="1:8" s="55" customFormat="1" ht="15" customHeight="1">
      <c r="A347" s="115">
        <v>42326</v>
      </c>
      <c r="B347" s="116" t="s">
        <v>2433</v>
      </c>
      <c r="C347" s="18" t="s">
        <v>48</v>
      </c>
      <c r="D347" s="86">
        <v>481395</v>
      </c>
      <c r="E347" s="194" t="s">
        <v>2287</v>
      </c>
      <c r="F347" s="190">
        <v>4</v>
      </c>
      <c r="G347" s="54">
        <v>1.74</v>
      </c>
      <c r="H347" s="54">
        <v>8</v>
      </c>
    </row>
    <row r="348" spans="1:8" s="55" customFormat="1" ht="15" customHeight="1">
      <c r="A348" s="115">
        <v>42326</v>
      </c>
      <c r="B348" s="116" t="s">
        <v>2433</v>
      </c>
      <c r="C348" s="18" t="s">
        <v>48</v>
      </c>
      <c r="D348" s="86">
        <v>632574</v>
      </c>
      <c r="E348" s="96" t="s">
        <v>2286</v>
      </c>
      <c r="F348" s="190">
        <v>4</v>
      </c>
      <c r="G348" s="54">
        <v>0.28999999999999998</v>
      </c>
      <c r="H348" s="54">
        <v>4</v>
      </c>
    </row>
    <row r="349" spans="1:8" s="55" customFormat="1" ht="15" customHeight="1">
      <c r="A349" s="115">
        <v>42326</v>
      </c>
      <c r="B349" s="116" t="s">
        <v>2433</v>
      </c>
      <c r="C349" s="18" t="s">
        <v>48</v>
      </c>
      <c r="D349" s="86">
        <v>632668</v>
      </c>
      <c r="E349" s="195" t="s">
        <v>2244</v>
      </c>
      <c r="F349" s="190">
        <v>4</v>
      </c>
      <c r="G349" s="54">
        <v>158</v>
      </c>
      <c r="H349" s="54">
        <v>316</v>
      </c>
    </row>
    <row r="350" spans="1:8" s="55" customFormat="1" ht="15" customHeight="1">
      <c r="A350" s="115">
        <v>42326</v>
      </c>
      <c r="B350" s="116" t="s">
        <v>2433</v>
      </c>
      <c r="C350" s="18" t="s">
        <v>48</v>
      </c>
      <c r="D350" s="86">
        <v>483704</v>
      </c>
      <c r="E350" s="195" t="s">
        <v>2440</v>
      </c>
      <c r="F350" s="190">
        <v>4</v>
      </c>
      <c r="G350" s="54">
        <v>25</v>
      </c>
      <c r="H350" s="54">
        <v>75</v>
      </c>
    </row>
    <row r="351" spans="1:8" s="55" customFormat="1" ht="15" customHeight="1">
      <c r="A351" s="115">
        <v>42326</v>
      </c>
      <c r="B351" s="116" t="s">
        <v>2433</v>
      </c>
      <c r="C351" s="18" t="s">
        <v>48</v>
      </c>
      <c r="D351" s="86">
        <v>483703</v>
      </c>
      <c r="E351" s="151" t="s">
        <v>2223</v>
      </c>
      <c r="F351" s="190">
        <v>2</v>
      </c>
      <c r="G351" s="54">
        <v>57.5</v>
      </c>
      <c r="H351" s="54">
        <v>161</v>
      </c>
    </row>
    <row r="352" spans="1:8" s="55" customFormat="1" ht="15" customHeight="1">
      <c r="A352" s="115">
        <v>42326</v>
      </c>
      <c r="B352" s="116" t="s">
        <v>2433</v>
      </c>
      <c r="C352" s="18" t="s">
        <v>48</v>
      </c>
      <c r="D352" s="86">
        <v>632669</v>
      </c>
      <c r="E352" s="151" t="s">
        <v>2380</v>
      </c>
      <c r="F352" s="190">
        <v>1</v>
      </c>
      <c r="G352" s="54">
        <v>188.31</v>
      </c>
      <c r="H352" s="54">
        <v>327.5</v>
      </c>
    </row>
    <row r="353" spans="1:9" s="55" customFormat="1" ht="15" customHeight="1">
      <c r="A353" s="115">
        <v>42326</v>
      </c>
      <c r="B353" s="116" t="s">
        <v>2433</v>
      </c>
      <c r="C353" s="18" t="s">
        <v>48</v>
      </c>
      <c r="D353" s="86">
        <v>480499</v>
      </c>
      <c r="E353" s="151" t="s">
        <v>2253</v>
      </c>
      <c r="F353" s="190">
        <v>2</v>
      </c>
      <c r="G353" s="54">
        <v>23.59</v>
      </c>
      <c r="H353" s="54">
        <v>56.61</v>
      </c>
    </row>
    <row r="354" spans="1:9" s="55" customFormat="1" ht="15" customHeight="1">
      <c r="A354" s="115">
        <v>42326</v>
      </c>
      <c r="B354" s="116" t="s">
        <v>2433</v>
      </c>
      <c r="C354" s="18" t="s">
        <v>48</v>
      </c>
      <c r="D354" s="86">
        <v>480791</v>
      </c>
      <c r="E354" s="151" t="s">
        <v>2296</v>
      </c>
      <c r="F354" s="190">
        <v>1</v>
      </c>
      <c r="G354" s="54">
        <v>950.4</v>
      </c>
      <c r="H354" s="54">
        <v>1728</v>
      </c>
    </row>
    <row r="355" spans="1:9" s="55" customFormat="1" ht="15" customHeight="1">
      <c r="A355" s="115">
        <v>42326</v>
      </c>
      <c r="B355" s="116" t="s">
        <v>2433</v>
      </c>
      <c r="C355" s="18" t="s">
        <v>48</v>
      </c>
      <c r="D355" s="86">
        <v>480842</v>
      </c>
      <c r="E355" s="151" t="s">
        <v>2257</v>
      </c>
      <c r="F355" s="190">
        <v>8</v>
      </c>
      <c r="G355" s="54">
        <v>10.94</v>
      </c>
      <c r="H355" s="54">
        <v>32.82</v>
      </c>
    </row>
    <row r="356" spans="1:9" s="55" customFormat="1" ht="15" customHeight="1">
      <c r="A356" s="115">
        <v>42326</v>
      </c>
      <c r="B356" s="116" t="s">
        <v>2433</v>
      </c>
      <c r="C356" s="18" t="s">
        <v>48</v>
      </c>
      <c r="D356" s="86">
        <v>632507</v>
      </c>
      <c r="E356" s="96" t="s">
        <v>2441</v>
      </c>
      <c r="F356" s="190">
        <v>8</v>
      </c>
      <c r="G356" s="54">
        <v>21.74</v>
      </c>
      <c r="H356" s="54">
        <v>59</v>
      </c>
      <c r="I356" s="364" t="s">
        <v>4834</v>
      </c>
    </row>
    <row r="357" spans="1:9" s="55" customFormat="1" ht="15" customHeight="1">
      <c r="A357" s="115">
        <v>42326</v>
      </c>
      <c r="B357" s="116" t="s">
        <v>2433</v>
      </c>
      <c r="C357" s="18" t="s">
        <v>48</v>
      </c>
      <c r="D357" s="86">
        <v>480756</v>
      </c>
      <c r="E357" s="151" t="s">
        <v>2156</v>
      </c>
      <c r="F357" s="190">
        <v>1</v>
      </c>
      <c r="G357" s="54">
        <v>475</v>
      </c>
      <c r="H357" s="54">
        <v>1030</v>
      </c>
    </row>
    <row r="358" spans="1:9" s="55" customFormat="1" ht="15" customHeight="1">
      <c r="A358" s="115">
        <v>42326</v>
      </c>
      <c r="B358" s="116" t="s">
        <v>2433</v>
      </c>
      <c r="C358" s="18" t="s">
        <v>48</v>
      </c>
      <c r="D358" s="86">
        <v>480755</v>
      </c>
      <c r="E358" s="96" t="s">
        <v>2442</v>
      </c>
      <c r="F358" s="190">
        <v>16</v>
      </c>
      <c r="G358" s="54">
        <v>41.3</v>
      </c>
      <c r="H358" s="54">
        <v>123.9</v>
      </c>
    </row>
    <row r="359" spans="1:9" s="55" customFormat="1" ht="15" customHeight="1">
      <c r="A359" s="115">
        <v>42326</v>
      </c>
      <c r="B359" s="116" t="s">
        <v>2433</v>
      </c>
      <c r="C359" s="18" t="s">
        <v>48</v>
      </c>
      <c r="D359" s="86">
        <v>480752</v>
      </c>
      <c r="E359" s="151" t="s">
        <v>2443</v>
      </c>
      <c r="F359" s="190">
        <v>2</v>
      </c>
      <c r="G359" s="54">
        <v>167.9</v>
      </c>
      <c r="H359" s="54">
        <v>292</v>
      </c>
    </row>
    <row r="360" spans="1:9" s="55" customFormat="1" ht="15" customHeight="1">
      <c r="A360" s="115">
        <v>42326</v>
      </c>
      <c r="B360" s="116" t="s">
        <v>2433</v>
      </c>
      <c r="C360" s="18" t="s">
        <v>48</v>
      </c>
      <c r="D360" s="86">
        <v>480757</v>
      </c>
      <c r="E360" s="192" t="s">
        <v>2304</v>
      </c>
      <c r="F360" s="190">
        <v>1</v>
      </c>
      <c r="G360" s="54">
        <v>160</v>
      </c>
      <c r="H360" s="54">
        <v>320</v>
      </c>
    </row>
    <row r="361" spans="1:9" s="55" customFormat="1" ht="15" customHeight="1">
      <c r="A361" s="115">
        <v>42326</v>
      </c>
      <c r="B361" s="116" t="s">
        <v>2433</v>
      </c>
      <c r="C361" s="18" t="s">
        <v>48</v>
      </c>
      <c r="D361" s="196">
        <v>480140</v>
      </c>
      <c r="E361" s="197" t="s">
        <v>2429</v>
      </c>
      <c r="F361" s="190">
        <v>1</v>
      </c>
      <c r="G361" s="54">
        <v>372.08</v>
      </c>
      <c r="H361" s="54">
        <v>676</v>
      </c>
    </row>
    <row r="362" spans="1:9" s="55" customFormat="1" ht="15" customHeight="1">
      <c r="A362" s="115">
        <v>42326</v>
      </c>
      <c r="B362" s="116" t="s">
        <v>2433</v>
      </c>
      <c r="C362" s="18" t="s">
        <v>48</v>
      </c>
      <c r="D362" s="82">
        <v>480747</v>
      </c>
      <c r="E362" s="135" t="s">
        <v>2216</v>
      </c>
      <c r="F362" s="190">
        <v>1</v>
      </c>
      <c r="G362" s="54">
        <v>946</v>
      </c>
      <c r="H362" s="54">
        <v>1720</v>
      </c>
    </row>
    <row r="363" spans="1:9" s="55" customFormat="1" ht="15" customHeight="1">
      <c r="A363" s="115">
        <v>42326</v>
      </c>
      <c r="B363" s="116" t="s">
        <v>2433</v>
      </c>
      <c r="C363" s="18" t="s">
        <v>48</v>
      </c>
      <c r="D363" s="82">
        <v>480806</v>
      </c>
      <c r="E363" s="135" t="s">
        <v>2256</v>
      </c>
      <c r="F363" s="190">
        <v>4</v>
      </c>
      <c r="G363" s="54">
        <v>19.53</v>
      </c>
      <c r="H363" s="54">
        <v>58.59</v>
      </c>
    </row>
    <row r="364" spans="1:9" s="55" customFormat="1" ht="15" customHeight="1">
      <c r="A364" s="115">
        <v>42326</v>
      </c>
      <c r="B364" s="116" t="s">
        <v>2433</v>
      </c>
      <c r="C364" s="18" t="s">
        <v>48</v>
      </c>
      <c r="D364" s="82">
        <v>480805</v>
      </c>
      <c r="E364" s="198" t="s">
        <v>2444</v>
      </c>
      <c r="F364" s="190">
        <v>4</v>
      </c>
      <c r="G364" s="54">
        <v>1.46</v>
      </c>
      <c r="H364" s="54">
        <v>5.84</v>
      </c>
    </row>
    <row r="365" spans="1:9" s="55" customFormat="1" ht="15" customHeight="1">
      <c r="A365" s="115">
        <v>42326</v>
      </c>
      <c r="B365" s="116" t="s">
        <v>2433</v>
      </c>
      <c r="C365" s="18" t="s">
        <v>48</v>
      </c>
      <c r="D365" s="82">
        <v>481868</v>
      </c>
      <c r="E365" s="198" t="s">
        <v>2445</v>
      </c>
      <c r="F365" s="190">
        <v>2</v>
      </c>
      <c r="G365" s="54">
        <v>207</v>
      </c>
      <c r="H365" s="54">
        <v>360</v>
      </c>
    </row>
    <row r="366" spans="1:9" s="55" customFormat="1" ht="15" customHeight="1">
      <c r="A366" s="115">
        <v>42326</v>
      </c>
      <c r="B366" s="116" t="s">
        <v>2433</v>
      </c>
      <c r="C366" s="18" t="s">
        <v>48</v>
      </c>
      <c r="D366" s="82">
        <v>480901</v>
      </c>
      <c r="E366" s="135" t="s">
        <v>2382</v>
      </c>
      <c r="F366" s="190">
        <v>2</v>
      </c>
      <c r="G366" s="54">
        <v>75</v>
      </c>
      <c r="H366" s="54">
        <v>225</v>
      </c>
    </row>
    <row r="367" spans="1:9" s="55" customFormat="1" ht="15" customHeight="1">
      <c r="A367" s="115">
        <v>42326</v>
      </c>
      <c r="B367" s="116" t="s">
        <v>2433</v>
      </c>
      <c r="C367" s="18" t="s">
        <v>48</v>
      </c>
      <c r="D367" s="82">
        <v>481355</v>
      </c>
      <c r="E367" s="135" t="s">
        <v>2446</v>
      </c>
      <c r="F367" s="190">
        <v>2</v>
      </c>
      <c r="G367" s="54">
        <v>11.23</v>
      </c>
      <c r="H367" s="54">
        <v>33.69</v>
      </c>
    </row>
    <row r="368" spans="1:9" s="55" customFormat="1" ht="15" customHeight="1">
      <c r="A368" s="79">
        <v>42346</v>
      </c>
      <c r="B368" s="116" t="s">
        <v>2447</v>
      </c>
      <c r="C368" s="18" t="s">
        <v>48</v>
      </c>
      <c r="D368" s="82">
        <v>480033</v>
      </c>
      <c r="E368" s="135" t="s">
        <v>2448</v>
      </c>
      <c r="F368" s="190">
        <v>8</v>
      </c>
      <c r="G368" s="54">
        <v>32.136000000000003</v>
      </c>
      <c r="H368" s="54">
        <v>150</v>
      </c>
    </row>
    <row r="369" spans="1:10" s="55" customFormat="1" ht="15" customHeight="1">
      <c r="A369" s="160">
        <v>42346</v>
      </c>
      <c r="B369" s="199" t="s">
        <v>2447</v>
      </c>
      <c r="C369" s="19" t="s">
        <v>48</v>
      </c>
      <c r="D369" s="82" t="s">
        <v>2449</v>
      </c>
      <c r="E369" s="132" t="s">
        <v>2450</v>
      </c>
      <c r="F369" s="190">
        <v>2</v>
      </c>
      <c r="G369" s="54">
        <v>1520</v>
      </c>
      <c r="H369" s="54">
        <v>3040</v>
      </c>
      <c r="J369" s="200" t="s">
        <v>2451</v>
      </c>
    </row>
    <row r="370" spans="1:10" s="55" customFormat="1" ht="15" customHeight="1">
      <c r="A370" s="160">
        <v>42390</v>
      </c>
      <c r="B370" s="161" t="s">
        <v>2452</v>
      </c>
      <c r="C370" s="19" t="s">
        <v>48</v>
      </c>
      <c r="D370" s="82">
        <v>490121</v>
      </c>
      <c r="E370" s="132" t="s">
        <v>2453</v>
      </c>
      <c r="F370" s="190">
        <v>1</v>
      </c>
      <c r="G370" s="54">
        <v>3825.88</v>
      </c>
      <c r="H370" s="54">
        <v>5885.97</v>
      </c>
      <c r="I370" s="55">
        <v>6</v>
      </c>
      <c r="J370" s="200" t="s">
        <v>2451</v>
      </c>
    </row>
    <row r="371" spans="1:10" s="55" customFormat="1" ht="15" customHeight="1">
      <c r="A371" s="160">
        <v>42390</v>
      </c>
      <c r="B371" s="161" t="s">
        <v>2452</v>
      </c>
      <c r="C371" s="19" t="s">
        <v>48</v>
      </c>
      <c r="D371" s="161">
        <v>490161</v>
      </c>
      <c r="E371" s="169" t="s">
        <v>2454</v>
      </c>
      <c r="F371" s="77">
        <v>1</v>
      </c>
      <c r="G371" s="54">
        <v>2297.75</v>
      </c>
      <c r="H371" s="54">
        <v>4595.5</v>
      </c>
      <c r="I371" s="55">
        <v>10</v>
      </c>
      <c r="J371" s="200" t="s">
        <v>2451</v>
      </c>
    </row>
    <row r="372" spans="1:10" s="55" customFormat="1" ht="15" customHeight="1">
      <c r="A372" s="160">
        <v>42390</v>
      </c>
      <c r="B372" s="161" t="s">
        <v>2452</v>
      </c>
      <c r="C372" s="19" t="s">
        <v>48</v>
      </c>
      <c r="D372" s="161">
        <v>490125</v>
      </c>
      <c r="E372" s="169" t="s">
        <v>2455</v>
      </c>
      <c r="F372" s="77">
        <v>1</v>
      </c>
      <c r="G372" s="54">
        <v>1741.24</v>
      </c>
      <c r="H372" s="54">
        <v>3482.48</v>
      </c>
      <c r="I372" s="55">
        <v>6</v>
      </c>
      <c r="J372" s="200" t="s">
        <v>2451</v>
      </c>
    </row>
    <row r="373" spans="1:10" s="55" customFormat="1" ht="15" customHeight="1">
      <c r="A373" s="160">
        <v>42390</v>
      </c>
      <c r="B373" s="161" t="s">
        <v>2452</v>
      </c>
      <c r="C373" s="19" t="s">
        <v>48</v>
      </c>
      <c r="D373" s="161">
        <v>632574</v>
      </c>
      <c r="E373" s="169" t="s">
        <v>2326</v>
      </c>
      <c r="F373" s="77">
        <v>1</v>
      </c>
      <c r="G373" s="54">
        <v>0.28999999999999998</v>
      </c>
      <c r="H373" s="54">
        <v>4</v>
      </c>
      <c r="I373" s="55">
        <v>2</v>
      </c>
      <c r="J373" s="200" t="s">
        <v>2451</v>
      </c>
    </row>
    <row r="374" spans="1:10" s="55" customFormat="1" ht="15" customHeight="1">
      <c r="A374" s="160">
        <v>42390</v>
      </c>
      <c r="B374" s="161" t="s">
        <v>2452</v>
      </c>
      <c r="C374" s="19" t="s">
        <v>48</v>
      </c>
      <c r="D374" s="161">
        <v>489063</v>
      </c>
      <c r="E374" s="169" t="s">
        <v>2456</v>
      </c>
      <c r="F374" s="77">
        <v>1</v>
      </c>
      <c r="G374" s="54">
        <v>4.9000000000000004</v>
      </c>
      <c r="H374" s="54">
        <v>19.59</v>
      </c>
      <c r="I374" s="55">
        <v>4</v>
      </c>
      <c r="J374" s="200" t="s">
        <v>2451</v>
      </c>
    </row>
    <row r="375" spans="1:10" s="55" customFormat="1" ht="15" customHeight="1">
      <c r="A375" s="160">
        <v>42390</v>
      </c>
      <c r="B375" s="161" t="s">
        <v>2452</v>
      </c>
      <c r="C375" s="19" t="s">
        <v>48</v>
      </c>
      <c r="D375" s="161">
        <v>494525</v>
      </c>
      <c r="E375" s="201" t="s">
        <v>2457</v>
      </c>
      <c r="F375" s="77">
        <v>1</v>
      </c>
      <c r="G375" s="54">
        <v>0.86</v>
      </c>
      <c r="H375" s="54">
        <v>3.43</v>
      </c>
      <c r="I375" s="55">
        <v>8</v>
      </c>
      <c r="J375" s="200" t="s">
        <v>2451</v>
      </c>
    </row>
    <row r="376" spans="1:10" s="55" customFormat="1" ht="15" customHeight="1">
      <c r="A376" s="160">
        <v>42390</v>
      </c>
      <c r="B376" s="161" t="s">
        <v>2452</v>
      </c>
      <c r="C376" s="19" t="s">
        <v>48</v>
      </c>
      <c r="D376" s="161">
        <v>632668</v>
      </c>
      <c r="E376" s="169" t="s">
        <v>2244</v>
      </c>
      <c r="F376" s="77">
        <v>1</v>
      </c>
      <c r="G376" s="54">
        <v>159.58000000000001</v>
      </c>
      <c r="H376" s="54">
        <v>319.16000000000003</v>
      </c>
      <c r="I376" s="55">
        <v>3</v>
      </c>
      <c r="J376" s="200" t="s">
        <v>2451</v>
      </c>
    </row>
    <row r="377" spans="1:10" s="55" customFormat="1" ht="15" customHeight="1">
      <c r="A377" s="160">
        <v>42390</v>
      </c>
      <c r="B377" s="161" t="s">
        <v>2452</v>
      </c>
      <c r="C377" s="19" t="s">
        <v>48</v>
      </c>
      <c r="D377" s="161">
        <v>480140</v>
      </c>
      <c r="E377" s="201" t="s">
        <v>2212</v>
      </c>
      <c r="F377" s="77">
        <v>1</v>
      </c>
      <c r="G377" s="54">
        <v>248.63</v>
      </c>
      <c r="H377" s="54">
        <v>497.24</v>
      </c>
      <c r="I377" s="55">
        <v>1</v>
      </c>
      <c r="J377" s="202" t="s">
        <v>2458</v>
      </c>
    </row>
    <row r="378" spans="1:10" s="55" customFormat="1" ht="15" customHeight="1">
      <c r="A378" s="160">
        <v>42390</v>
      </c>
      <c r="B378" s="161" t="s">
        <v>2452</v>
      </c>
      <c r="C378" s="19" t="s">
        <v>48</v>
      </c>
      <c r="D378" s="161">
        <v>490322</v>
      </c>
      <c r="E378" s="169" t="s">
        <v>2459</v>
      </c>
      <c r="F378" s="77">
        <v>1</v>
      </c>
      <c r="G378" s="54">
        <v>587.88</v>
      </c>
      <c r="H378" s="54">
        <v>1175.76</v>
      </c>
      <c r="I378" s="55">
        <v>10</v>
      </c>
      <c r="J378" s="200" t="s">
        <v>2451</v>
      </c>
    </row>
    <row r="379" spans="1:10" s="55" customFormat="1" ht="15" customHeight="1">
      <c r="A379" s="160">
        <v>42390</v>
      </c>
      <c r="B379" s="161" t="s">
        <v>2452</v>
      </c>
      <c r="C379" s="19" t="s">
        <v>48</v>
      </c>
      <c r="D379" s="161">
        <v>489898</v>
      </c>
      <c r="E379" s="169" t="s">
        <v>2460</v>
      </c>
      <c r="F379" s="77">
        <v>1</v>
      </c>
      <c r="G379" s="54">
        <v>315.52999999999997</v>
      </c>
      <c r="H379" s="54">
        <v>631.25</v>
      </c>
      <c r="I379" s="55">
        <v>6</v>
      </c>
      <c r="J379" s="200" t="s">
        <v>2451</v>
      </c>
    </row>
    <row r="380" spans="1:10" s="55" customFormat="1" ht="15" customHeight="1">
      <c r="A380" s="160">
        <v>42390</v>
      </c>
      <c r="B380" s="161" t="s">
        <v>2452</v>
      </c>
      <c r="C380" s="19" t="s">
        <v>48</v>
      </c>
      <c r="D380" s="161">
        <v>490290</v>
      </c>
      <c r="E380" s="201" t="s">
        <v>2461</v>
      </c>
      <c r="F380" s="77">
        <v>2</v>
      </c>
      <c r="G380" s="54">
        <v>6.02</v>
      </c>
      <c r="H380" s="54">
        <v>24.08</v>
      </c>
      <c r="I380" s="55">
        <v>1</v>
      </c>
      <c r="J380" s="200" t="s">
        <v>2451</v>
      </c>
    </row>
    <row r="381" spans="1:10" s="55" customFormat="1" ht="15" customHeight="1">
      <c r="A381" s="160">
        <v>42390</v>
      </c>
      <c r="B381" s="161" t="s">
        <v>2452</v>
      </c>
      <c r="C381" s="19" t="s">
        <v>48</v>
      </c>
      <c r="D381" s="161">
        <v>632669</v>
      </c>
      <c r="E381" s="169" t="s">
        <v>2245</v>
      </c>
      <c r="F381" s="77">
        <v>1</v>
      </c>
      <c r="G381" s="54">
        <v>125.83</v>
      </c>
      <c r="H381" s="54">
        <v>251.67</v>
      </c>
      <c r="I381" s="55">
        <v>2</v>
      </c>
      <c r="J381" s="202" t="s">
        <v>2458</v>
      </c>
    </row>
    <row r="382" spans="1:10" s="55" customFormat="1" ht="15" customHeight="1">
      <c r="A382" s="160">
        <v>42390</v>
      </c>
      <c r="B382" s="161" t="s">
        <v>2452</v>
      </c>
      <c r="C382" s="19" t="s">
        <v>48</v>
      </c>
      <c r="D382" s="161">
        <v>490224</v>
      </c>
      <c r="E382" s="169" t="s">
        <v>2462</v>
      </c>
      <c r="F382" s="77">
        <v>1</v>
      </c>
      <c r="G382" s="54">
        <v>522.16999999999996</v>
      </c>
      <c r="H382" s="54">
        <v>1044.3399999999999</v>
      </c>
      <c r="I382" s="55">
        <v>6</v>
      </c>
      <c r="J382" s="200" t="s">
        <v>2451</v>
      </c>
    </row>
    <row r="383" spans="1:10" s="55" customFormat="1" ht="15" customHeight="1">
      <c r="A383" s="160">
        <v>42390</v>
      </c>
      <c r="B383" s="161" t="s">
        <v>2452</v>
      </c>
      <c r="C383" s="19" t="s">
        <v>48</v>
      </c>
      <c r="D383" s="161">
        <v>483474</v>
      </c>
      <c r="E383" s="169" t="s">
        <v>2463</v>
      </c>
      <c r="F383" s="77">
        <v>1</v>
      </c>
      <c r="G383" s="54">
        <v>351.48</v>
      </c>
      <c r="H383" s="54">
        <v>702.96</v>
      </c>
      <c r="I383" s="55">
        <v>6</v>
      </c>
      <c r="J383" s="200" t="s">
        <v>2451</v>
      </c>
    </row>
    <row r="384" spans="1:10" s="55" customFormat="1" ht="15" customHeight="1">
      <c r="A384" s="160">
        <v>42390</v>
      </c>
      <c r="B384" s="161" t="s">
        <v>2452</v>
      </c>
      <c r="C384" s="19" t="s">
        <v>48</v>
      </c>
      <c r="D384" s="161">
        <v>481437</v>
      </c>
      <c r="E384" s="169" t="s">
        <v>2464</v>
      </c>
      <c r="F384" s="77">
        <v>2</v>
      </c>
      <c r="G384" s="54">
        <v>1.26</v>
      </c>
      <c r="H384" s="54">
        <v>5.05</v>
      </c>
      <c r="I384" s="55">
        <v>8</v>
      </c>
      <c r="J384" s="200" t="s">
        <v>2451</v>
      </c>
    </row>
    <row r="385" spans="1:10" s="203" customFormat="1" ht="15" customHeight="1">
      <c r="A385" s="160">
        <v>42390</v>
      </c>
      <c r="B385" s="161" t="s">
        <v>2452</v>
      </c>
      <c r="C385" s="19" t="s">
        <v>48</v>
      </c>
      <c r="D385" s="161" t="s">
        <v>2465</v>
      </c>
      <c r="E385" s="169" t="s">
        <v>2466</v>
      </c>
      <c r="F385" s="77">
        <v>1</v>
      </c>
      <c r="G385" s="54">
        <v>670.64</v>
      </c>
      <c r="H385" s="54">
        <v>1341.28</v>
      </c>
      <c r="I385" s="203">
        <v>8</v>
      </c>
      <c r="J385" s="200" t="s">
        <v>2451</v>
      </c>
    </row>
    <row r="386" spans="1:10" s="203" customFormat="1" ht="15" customHeight="1">
      <c r="A386" s="160">
        <v>42390</v>
      </c>
      <c r="B386" s="161" t="s">
        <v>2452</v>
      </c>
      <c r="C386" s="19" t="s">
        <v>48</v>
      </c>
      <c r="D386" s="161">
        <v>480756</v>
      </c>
      <c r="E386" s="169" t="s">
        <v>2156</v>
      </c>
      <c r="F386" s="77">
        <v>1</v>
      </c>
      <c r="G386" s="54">
        <v>520.15</v>
      </c>
      <c r="H386" s="54">
        <v>1040.3</v>
      </c>
      <c r="I386" s="203">
        <v>12</v>
      </c>
      <c r="J386" s="204" t="s">
        <v>2467</v>
      </c>
    </row>
    <row r="387" spans="1:10" s="203" customFormat="1" ht="15" customHeight="1">
      <c r="A387" s="160">
        <v>42390</v>
      </c>
      <c r="B387" s="161" t="s">
        <v>2452</v>
      </c>
      <c r="C387" s="19" t="s">
        <v>48</v>
      </c>
      <c r="D387" s="161">
        <v>481534</v>
      </c>
      <c r="E387" s="169" t="s">
        <v>2344</v>
      </c>
      <c r="F387" s="77">
        <v>1</v>
      </c>
      <c r="G387" s="54">
        <v>7.01</v>
      </c>
      <c r="H387" s="54">
        <v>28.04</v>
      </c>
      <c r="I387" s="203">
        <v>2</v>
      </c>
      <c r="J387" s="204" t="s">
        <v>2467</v>
      </c>
    </row>
    <row r="388" spans="1:10" s="203" customFormat="1" ht="15" customHeight="1">
      <c r="A388" s="160">
        <v>42390</v>
      </c>
      <c r="B388" s="161" t="s">
        <v>2452</v>
      </c>
      <c r="C388" s="19" t="s">
        <v>48</v>
      </c>
      <c r="D388" s="161">
        <v>481362</v>
      </c>
      <c r="E388" s="169" t="s">
        <v>2259</v>
      </c>
      <c r="F388" s="77">
        <v>1</v>
      </c>
      <c r="G388" s="54">
        <v>74</v>
      </c>
      <c r="H388" s="54">
        <v>222</v>
      </c>
      <c r="I388" s="203">
        <v>2</v>
      </c>
      <c r="J388" s="204" t="s">
        <v>2467</v>
      </c>
    </row>
    <row r="389" spans="1:10" s="203" customFormat="1" ht="15" customHeight="1">
      <c r="A389" s="160">
        <v>42390</v>
      </c>
      <c r="B389" s="161" t="s">
        <v>2452</v>
      </c>
      <c r="C389" s="19" t="s">
        <v>48</v>
      </c>
      <c r="D389" s="161">
        <v>481353</v>
      </c>
      <c r="E389" s="169" t="s">
        <v>2258</v>
      </c>
      <c r="F389" s="77">
        <v>1</v>
      </c>
      <c r="G389" s="54">
        <v>48</v>
      </c>
      <c r="H389" s="54">
        <v>144</v>
      </c>
      <c r="I389" s="203">
        <v>5</v>
      </c>
      <c r="J389" s="204" t="s">
        <v>2451</v>
      </c>
    </row>
    <row r="390" spans="1:10" s="203" customFormat="1" ht="15" customHeight="1">
      <c r="A390" s="160">
        <v>42390</v>
      </c>
      <c r="B390" s="161" t="s">
        <v>2452</v>
      </c>
      <c r="C390" s="19" t="s">
        <v>48</v>
      </c>
      <c r="D390" s="161">
        <v>330057</v>
      </c>
      <c r="E390" s="169" t="s">
        <v>2468</v>
      </c>
      <c r="F390" s="77">
        <v>1</v>
      </c>
      <c r="G390" s="54">
        <v>16.329999999999998</v>
      </c>
      <c r="H390" s="54">
        <v>48.99</v>
      </c>
      <c r="I390" s="203">
        <v>2</v>
      </c>
      <c r="J390" s="200" t="s">
        <v>2451</v>
      </c>
    </row>
    <row r="391" spans="1:10" s="203" customFormat="1" ht="15" customHeight="1">
      <c r="A391" s="160">
        <v>42390</v>
      </c>
      <c r="B391" s="161" t="s">
        <v>2452</v>
      </c>
      <c r="C391" s="19" t="s">
        <v>48</v>
      </c>
      <c r="D391" s="161">
        <v>480725</v>
      </c>
      <c r="E391" s="201" t="s">
        <v>2469</v>
      </c>
      <c r="F391" s="77">
        <v>1</v>
      </c>
      <c r="G391" s="54">
        <v>30.25</v>
      </c>
      <c r="H391" s="54">
        <v>90.75</v>
      </c>
      <c r="I391" s="203">
        <v>2</v>
      </c>
      <c r="J391" s="200" t="s">
        <v>2451</v>
      </c>
    </row>
    <row r="392" spans="1:10" s="203" customFormat="1" ht="15" customHeight="1">
      <c r="A392" s="160">
        <v>42390</v>
      </c>
      <c r="B392" s="161" t="s">
        <v>2452</v>
      </c>
      <c r="C392" s="19" t="s">
        <v>48</v>
      </c>
      <c r="D392" s="205" t="s">
        <v>2470</v>
      </c>
      <c r="E392" s="169" t="s">
        <v>2471</v>
      </c>
      <c r="F392" s="77">
        <v>1</v>
      </c>
      <c r="G392" s="54">
        <v>14.34</v>
      </c>
      <c r="H392" s="54">
        <v>43.03</v>
      </c>
      <c r="I392" s="203">
        <v>1</v>
      </c>
      <c r="J392" s="200" t="s">
        <v>2451</v>
      </c>
    </row>
    <row r="393" spans="1:10" s="203" customFormat="1" ht="15" customHeight="1">
      <c r="A393" s="160">
        <v>42390</v>
      </c>
      <c r="B393" s="161" t="s">
        <v>2452</v>
      </c>
      <c r="C393" s="19" t="s">
        <v>48</v>
      </c>
      <c r="D393" s="161">
        <v>490229</v>
      </c>
      <c r="E393" s="169" t="s">
        <v>2472</v>
      </c>
      <c r="F393" s="77">
        <v>1</v>
      </c>
      <c r="G393" s="54">
        <v>40.4</v>
      </c>
      <c r="H393" s="54">
        <v>121.1</v>
      </c>
      <c r="I393" s="203">
        <v>6</v>
      </c>
      <c r="J393" s="200" t="s">
        <v>2451</v>
      </c>
    </row>
    <row r="394" spans="1:10" s="203" customFormat="1" ht="15" customHeight="1">
      <c r="A394" s="160">
        <v>42390</v>
      </c>
      <c r="B394" s="161" t="s">
        <v>2452</v>
      </c>
      <c r="C394" s="19" t="s">
        <v>48</v>
      </c>
      <c r="D394" s="161">
        <v>490225</v>
      </c>
      <c r="E394" s="169" t="s">
        <v>2473</v>
      </c>
      <c r="F394" s="77">
        <v>1</v>
      </c>
      <c r="G394" s="54">
        <v>1361.48</v>
      </c>
      <c r="H394" s="54">
        <v>2722.96</v>
      </c>
      <c r="I394" s="203">
        <v>8</v>
      </c>
      <c r="J394" s="200" t="s">
        <v>2451</v>
      </c>
    </row>
    <row r="395" spans="1:10" s="203" customFormat="1" ht="15" customHeight="1">
      <c r="A395" s="160">
        <v>42390</v>
      </c>
      <c r="B395" s="161" t="s">
        <v>2452</v>
      </c>
      <c r="C395" s="19" t="s">
        <v>48</v>
      </c>
      <c r="D395" s="161">
        <v>488153</v>
      </c>
      <c r="E395" s="169" t="s">
        <v>2474</v>
      </c>
      <c r="F395" s="77">
        <v>2</v>
      </c>
      <c r="G395" s="54">
        <v>63.13</v>
      </c>
      <c r="H395" s="54">
        <v>189.37</v>
      </c>
      <c r="I395" s="203">
        <v>1</v>
      </c>
      <c r="J395" s="200" t="s">
        <v>2451</v>
      </c>
    </row>
    <row r="396" spans="1:10" s="203" customFormat="1" ht="15" customHeight="1">
      <c r="A396" s="160">
        <v>42390</v>
      </c>
      <c r="B396" s="161" t="s">
        <v>2452</v>
      </c>
      <c r="C396" s="19" t="s">
        <v>48</v>
      </c>
      <c r="D396" s="161">
        <v>480499</v>
      </c>
      <c r="E396" s="169" t="s">
        <v>2253</v>
      </c>
      <c r="F396" s="77">
        <v>1</v>
      </c>
      <c r="G396" s="54">
        <v>23.82</v>
      </c>
      <c r="H396" s="54">
        <v>57.17</v>
      </c>
      <c r="I396" s="203">
        <v>3</v>
      </c>
      <c r="J396" s="200" t="s">
        <v>2451</v>
      </c>
    </row>
    <row r="397" spans="1:10" s="203" customFormat="1" ht="15" customHeight="1">
      <c r="A397" s="160">
        <v>42390</v>
      </c>
      <c r="B397" s="161" t="s">
        <v>2452</v>
      </c>
      <c r="C397" s="19" t="s">
        <v>48</v>
      </c>
      <c r="D397" s="161">
        <v>632507</v>
      </c>
      <c r="E397" s="201" t="s">
        <v>2475</v>
      </c>
      <c r="F397" s="77">
        <v>8</v>
      </c>
      <c r="G397" s="54">
        <v>21.95</v>
      </c>
      <c r="H397" s="54">
        <v>59.58</v>
      </c>
      <c r="I397" s="364" t="s">
        <v>4834</v>
      </c>
      <c r="J397" s="200" t="s">
        <v>2451</v>
      </c>
    </row>
    <row r="398" spans="1:10" s="203" customFormat="1" ht="15" customHeight="1">
      <c r="A398" s="160">
        <v>42390</v>
      </c>
      <c r="B398" s="161" t="s">
        <v>2452</v>
      </c>
      <c r="C398" s="19" t="s">
        <v>48</v>
      </c>
      <c r="D398" s="161">
        <v>480842</v>
      </c>
      <c r="E398" s="169" t="s">
        <v>2257</v>
      </c>
      <c r="F398" s="77">
        <v>8</v>
      </c>
      <c r="G398" s="54">
        <v>11.05</v>
      </c>
      <c r="H398" s="54">
        <v>33.15</v>
      </c>
      <c r="I398" s="203">
        <v>5</v>
      </c>
      <c r="J398" s="200" t="s">
        <v>2451</v>
      </c>
    </row>
    <row r="399" spans="1:10" s="203" customFormat="1" ht="15" customHeight="1">
      <c r="A399" s="160">
        <v>42390</v>
      </c>
      <c r="B399" s="161" t="s">
        <v>2452</v>
      </c>
      <c r="C399" s="19" t="s">
        <v>48</v>
      </c>
      <c r="D399" s="161">
        <v>480806</v>
      </c>
      <c r="E399" s="169" t="s">
        <v>2476</v>
      </c>
      <c r="F399" s="77">
        <v>4</v>
      </c>
      <c r="G399" s="54">
        <v>19.73</v>
      </c>
      <c r="H399" s="54">
        <v>59.18</v>
      </c>
      <c r="I399" s="203">
        <v>5</v>
      </c>
      <c r="J399" s="200" t="s">
        <v>2451</v>
      </c>
    </row>
    <row r="400" spans="1:10" s="203" customFormat="1" ht="15" customHeight="1">
      <c r="A400" s="160">
        <v>42390</v>
      </c>
      <c r="B400" s="161" t="s">
        <v>2452</v>
      </c>
      <c r="C400" s="19" t="s">
        <v>48</v>
      </c>
      <c r="D400" s="161">
        <v>485281</v>
      </c>
      <c r="E400" s="169" t="s">
        <v>2477</v>
      </c>
      <c r="F400" s="77">
        <v>4</v>
      </c>
      <c r="G400" s="54">
        <v>3.84</v>
      </c>
      <c r="H400" s="54">
        <v>15.39</v>
      </c>
      <c r="I400" s="203">
        <v>6</v>
      </c>
      <c r="J400" s="200" t="s">
        <v>2451</v>
      </c>
    </row>
    <row r="401" spans="1:10" s="203" customFormat="1" ht="15" customHeight="1">
      <c r="A401" s="160">
        <v>42390</v>
      </c>
      <c r="B401" s="161" t="s">
        <v>2452</v>
      </c>
      <c r="C401" s="19" t="s">
        <v>48</v>
      </c>
      <c r="D401" s="161">
        <v>490130</v>
      </c>
      <c r="E401" s="169" t="s">
        <v>2478</v>
      </c>
      <c r="F401" s="77">
        <v>12</v>
      </c>
      <c r="G401" s="54">
        <v>1.01</v>
      </c>
      <c r="H401" s="54">
        <v>4.04</v>
      </c>
      <c r="I401" s="203">
        <v>8</v>
      </c>
      <c r="J401" s="200" t="s">
        <v>2451</v>
      </c>
    </row>
    <row r="402" spans="1:10" s="203" customFormat="1" ht="15" customHeight="1">
      <c r="A402" s="115">
        <v>42355</v>
      </c>
      <c r="B402" s="116" t="s">
        <v>2479</v>
      </c>
      <c r="C402" s="18" t="s">
        <v>48</v>
      </c>
      <c r="D402" s="86">
        <v>632669</v>
      </c>
      <c r="E402" s="96" t="s">
        <v>2480</v>
      </c>
      <c r="F402" s="190">
        <v>1</v>
      </c>
      <c r="G402" s="54">
        <v>96.56</v>
      </c>
      <c r="H402" s="54">
        <v>212.00000201194928</v>
      </c>
      <c r="I402" s="203">
        <v>1</v>
      </c>
    </row>
    <row r="403" spans="1:10" s="203" customFormat="1" ht="15" customHeight="1">
      <c r="A403" s="115">
        <v>42355</v>
      </c>
      <c r="B403" s="116" t="s">
        <v>2479</v>
      </c>
      <c r="C403" s="18" t="s">
        <v>48</v>
      </c>
      <c r="D403" s="86">
        <v>632574</v>
      </c>
      <c r="E403" s="96" t="s">
        <v>2481</v>
      </c>
      <c r="F403" s="190">
        <v>1</v>
      </c>
      <c r="G403" s="54">
        <v>0.30449999999999999</v>
      </c>
      <c r="H403" s="54">
        <v>3.9991473388438186</v>
      </c>
      <c r="I403" s="203">
        <v>2</v>
      </c>
    </row>
    <row r="404" spans="1:10" s="203" customFormat="1" ht="15" customHeight="1">
      <c r="A404" s="115">
        <v>42355</v>
      </c>
      <c r="B404" s="116" t="s">
        <v>2479</v>
      </c>
      <c r="C404" s="18" t="s">
        <v>48</v>
      </c>
      <c r="D404" s="86" t="s">
        <v>2278</v>
      </c>
      <c r="E404" s="96" t="s">
        <v>2482</v>
      </c>
      <c r="F404" s="190">
        <v>1</v>
      </c>
      <c r="G404" s="54">
        <v>238</v>
      </c>
      <c r="H404" s="54">
        <v>476</v>
      </c>
      <c r="I404" s="203">
        <v>7</v>
      </c>
    </row>
    <row r="405" spans="1:10" s="203" customFormat="1" ht="15" customHeight="1">
      <c r="A405" s="115">
        <v>42355</v>
      </c>
      <c r="B405" s="116" t="s">
        <v>2479</v>
      </c>
      <c r="C405" s="18" t="s">
        <v>48</v>
      </c>
      <c r="D405" s="86">
        <v>484347</v>
      </c>
      <c r="E405" s="96" t="s">
        <v>2483</v>
      </c>
      <c r="F405" s="190">
        <v>2</v>
      </c>
      <c r="G405" s="54">
        <v>86.25</v>
      </c>
      <c r="H405" s="54">
        <v>259.00900900900905</v>
      </c>
      <c r="I405" s="203">
        <v>5</v>
      </c>
    </row>
    <row r="406" spans="1:10" s="203" customFormat="1" ht="15" customHeight="1">
      <c r="A406" s="115">
        <v>42355</v>
      </c>
      <c r="B406" s="116" t="s">
        <v>2479</v>
      </c>
      <c r="C406" s="18" t="s">
        <v>48</v>
      </c>
      <c r="D406" s="86">
        <v>480754</v>
      </c>
      <c r="E406" s="96" t="s">
        <v>2484</v>
      </c>
      <c r="F406" s="190">
        <v>1</v>
      </c>
      <c r="G406" s="54">
        <v>44.85</v>
      </c>
      <c r="H406" s="54">
        <v>134.54998460607524</v>
      </c>
      <c r="I406" s="203">
        <v>6</v>
      </c>
    </row>
    <row r="407" spans="1:10" s="203" customFormat="1" ht="15" customHeight="1">
      <c r="A407" s="115">
        <v>42355</v>
      </c>
      <c r="B407" s="116" t="s">
        <v>2479</v>
      </c>
      <c r="C407" s="18" t="s">
        <v>48</v>
      </c>
      <c r="D407" s="86">
        <v>484370</v>
      </c>
      <c r="E407" s="96" t="s">
        <v>2485</v>
      </c>
      <c r="F407" s="190">
        <v>1</v>
      </c>
      <c r="G407" s="54">
        <v>44.68</v>
      </c>
      <c r="H407" s="54">
        <v>134.1741741741742</v>
      </c>
      <c r="I407" s="203">
        <v>6</v>
      </c>
    </row>
    <row r="408" spans="1:10" s="203" customFormat="1" ht="15" customHeight="1">
      <c r="A408" s="115">
        <v>42355</v>
      </c>
      <c r="B408" s="116" t="s">
        <v>2479</v>
      </c>
      <c r="C408" s="18" t="s">
        <v>48</v>
      </c>
      <c r="D408" s="86">
        <v>488556</v>
      </c>
      <c r="E408" s="96" t="s">
        <v>2486</v>
      </c>
      <c r="F408" s="190">
        <v>1</v>
      </c>
      <c r="G408" s="54">
        <v>156.41999999999999</v>
      </c>
      <c r="H408" s="54">
        <v>312.83999999999997</v>
      </c>
      <c r="I408" s="203">
        <v>6</v>
      </c>
    </row>
    <row r="409" spans="1:10" s="203" customFormat="1" ht="15" customHeight="1">
      <c r="A409" s="115">
        <v>42355</v>
      </c>
      <c r="B409" s="116" t="s">
        <v>2479</v>
      </c>
      <c r="C409" s="18" t="s">
        <v>48</v>
      </c>
      <c r="D409" s="86">
        <v>483279</v>
      </c>
      <c r="E409" s="96" t="s">
        <v>2487</v>
      </c>
      <c r="F409" s="190">
        <v>1</v>
      </c>
      <c r="G409" s="54">
        <v>152.38999999999999</v>
      </c>
      <c r="H409" s="54">
        <v>353.00000297682629</v>
      </c>
      <c r="I409" s="203">
        <v>6</v>
      </c>
    </row>
    <row r="410" spans="1:10" s="203" customFormat="1" ht="15" customHeight="1">
      <c r="A410" s="115">
        <v>42355</v>
      </c>
      <c r="B410" s="116" t="s">
        <v>2479</v>
      </c>
      <c r="C410" s="18" t="s">
        <v>48</v>
      </c>
      <c r="D410" s="86">
        <v>480496</v>
      </c>
      <c r="E410" s="96" t="s">
        <v>2395</v>
      </c>
      <c r="F410" s="190">
        <v>1</v>
      </c>
      <c r="G410" s="54">
        <v>2.96</v>
      </c>
      <c r="H410" s="54">
        <v>19.999993414162951</v>
      </c>
      <c r="I410" s="203">
        <v>3</v>
      </c>
    </row>
    <row r="411" spans="1:10" s="203" customFormat="1" ht="15" customHeight="1">
      <c r="A411" s="115">
        <v>42355</v>
      </c>
      <c r="B411" s="116" t="s">
        <v>2479</v>
      </c>
      <c r="C411" s="18" t="s">
        <v>48</v>
      </c>
      <c r="D411" s="86">
        <v>480497</v>
      </c>
      <c r="E411" s="96" t="s">
        <v>2396</v>
      </c>
      <c r="F411" s="190">
        <v>1</v>
      </c>
      <c r="G411" s="54">
        <v>111.30000000000001</v>
      </c>
      <c r="H411" s="54">
        <v>211.99999662227202</v>
      </c>
      <c r="I411" s="203">
        <v>5</v>
      </c>
    </row>
    <row r="412" spans="1:10" s="203" customFormat="1" ht="15" customHeight="1">
      <c r="A412" s="115">
        <v>42355</v>
      </c>
      <c r="B412" s="116" t="s">
        <v>2479</v>
      </c>
      <c r="C412" s="18" t="s">
        <v>48</v>
      </c>
      <c r="D412" s="86">
        <v>488557</v>
      </c>
      <c r="E412" s="96" t="s">
        <v>2488</v>
      </c>
      <c r="F412" s="190">
        <v>1</v>
      </c>
      <c r="G412" s="54">
        <v>134.5</v>
      </c>
      <c r="H412" s="54">
        <v>320.0000022482111</v>
      </c>
      <c r="I412" s="203">
        <v>5</v>
      </c>
    </row>
    <row r="413" spans="1:10" s="203" customFormat="1" ht="15" customHeight="1">
      <c r="A413" s="115">
        <v>42355</v>
      </c>
      <c r="B413" s="116" t="s">
        <v>2479</v>
      </c>
      <c r="C413" s="18" t="s">
        <v>48</v>
      </c>
      <c r="D413" s="86">
        <v>480498</v>
      </c>
      <c r="E413" s="96" t="s">
        <v>2398</v>
      </c>
      <c r="F413" s="190">
        <v>1</v>
      </c>
      <c r="G413" s="54">
        <v>94.5</v>
      </c>
      <c r="H413" s="54">
        <v>269.99982578582217</v>
      </c>
      <c r="I413" s="203">
        <v>5</v>
      </c>
    </row>
    <row r="414" spans="1:10" s="203" customFormat="1" ht="15" customHeight="1">
      <c r="A414" s="115">
        <v>42355</v>
      </c>
      <c r="B414" s="116" t="s">
        <v>2479</v>
      </c>
      <c r="C414" s="18" t="s">
        <v>48</v>
      </c>
      <c r="D414" s="86">
        <v>488558</v>
      </c>
      <c r="E414" s="96" t="s">
        <v>2488</v>
      </c>
      <c r="F414" s="190">
        <v>1</v>
      </c>
      <c r="G414" s="54">
        <v>130.59</v>
      </c>
      <c r="H414" s="54">
        <v>320.00000165568872</v>
      </c>
      <c r="I414" s="203">
        <v>5</v>
      </c>
    </row>
    <row r="415" spans="1:10" s="203" customFormat="1" ht="15" customHeight="1">
      <c r="A415" s="115">
        <v>42355</v>
      </c>
      <c r="B415" s="116" t="s">
        <v>2479</v>
      </c>
      <c r="C415" s="18" t="s">
        <v>48</v>
      </c>
      <c r="D415" s="86">
        <v>632668</v>
      </c>
      <c r="E415" s="96" t="s">
        <v>2489</v>
      </c>
      <c r="F415" s="190">
        <v>1</v>
      </c>
      <c r="G415" s="54">
        <v>49.686</v>
      </c>
      <c r="H415" s="54">
        <v>315.99929552246959</v>
      </c>
      <c r="I415" s="203">
        <v>10</v>
      </c>
    </row>
    <row r="416" spans="1:10" s="203" customFormat="1" ht="15" customHeight="1">
      <c r="A416" s="115">
        <v>42355</v>
      </c>
      <c r="B416" s="116" t="s">
        <v>2479</v>
      </c>
      <c r="C416" s="18" t="s">
        <v>48</v>
      </c>
      <c r="D416" s="86">
        <v>480140</v>
      </c>
      <c r="E416" s="96" t="s">
        <v>2490</v>
      </c>
      <c r="F416" s="190">
        <v>1</v>
      </c>
      <c r="G416" s="54">
        <v>354.90000000000003</v>
      </c>
      <c r="H416" s="54">
        <v>675.99998922950886</v>
      </c>
      <c r="I416" s="203">
        <v>1</v>
      </c>
    </row>
    <row r="417" spans="1:10" s="203" customFormat="1" ht="15" customHeight="1">
      <c r="A417" s="79">
        <v>42375</v>
      </c>
      <c r="B417" s="116" t="s">
        <v>2491</v>
      </c>
      <c r="C417" s="18" t="s">
        <v>48</v>
      </c>
      <c r="D417" s="86" t="s">
        <v>2492</v>
      </c>
      <c r="E417" s="96" t="s">
        <v>2493</v>
      </c>
      <c r="F417" s="190">
        <v>2</v>
      </c>
      <c r="G417" s="54">
        <v>278.09381169582679</v>
      </c>
      <c r="H417" s="54">
        <v>556.17999999999995</v>
      </c>
      <c r="I417" s="203">
        <v>4</v>
      </c>
    </row>
    <row r="418" spans="1:10" s="203" customFormat="1" ht="15" customHeight="1">
      <c r="A418" s="79">
        <v>42375</v>
      </c>
      <c r="B418" s="116" t="s">
        <v>2491</v>
      </c>
      <c r="C418" s="18" t="s">
        <v>48</v>
      </c>
      <c r="D418" s="86" t="s">
        <v>2494</v>
      </c>
      <c r="E418" s="96" t="s">
        <v>2495</v>
      </c>
      <c r="F418" s="190">
        <v>10</v>
      </c>
      <c r="G418" s="54">
        <v>28.69</v>
      </c>
      <c r="H418" s="54">
        <v>86.07</v>
      </c>
      <c r="I418" s="203">
        <v>8</v>
      </c>
    </row>
    <row r="419" spans="1:10" s="203" customFormat="1" ht="15" customHeight="1">
      <c r="A419" s="79">
        <v>42375</v>
      </c>
      <c r="B419" s="116" t="s">
        <v>2491</v>
      </c>
      <c r="C419" s="18" t="s">
        <v>48</v>
      </c>
      <c r="D419" s="86" t="s">
        <v>2496</v>
      </c>
      <c r="E419" s="96" t="s">
        <v>2497</v>
      </c>
      <c r="F419" s="190">
        <v>4</v>
      </c>
      <c r="G419" s="54">
        <v>525.1</v>
      </c>
      <c r="H419" s="54">
        <v>1050.2</v>
      </c>
      <c r="I419" s="203">
        <v>12</v>
      </c>
    </row>
    <row r="420" spans="1:10" s="203" customFormat="1" ht="15" customHeight="1">
      <c r="A420" s="79">
        <v>42375</v>
      </c>
      <c r="B420" s="116" t="s">
        <v>2491</v>
      </c>
      <c r="C420" s="18" t="s">
        <v>48</v>
      </c>
      <c r="D420" s="86">
        <v>490322</v>
      </c>
      <c r="E420" s="96" t="s">
        <v>2459</v>
      </c>
      <c r="F420" s="190">
        <v>2</v>
      </c>
      <c r="G420" s="54">
        <v>698.47199999999987</v>
      </c>
      <c r="H420" s="54">
        <v>1396.94</v>
      </c>
      <c r="I420" s="203">
        <v>10</v>
      </c>
    </row>
    <row r="421" spans="1:10" s="203" customFormat="1" ht="15" customHeight="1">
      <c r="A421" s="79">
        <v>42382</v>
      </c>
      <c r="B421" s="77" t="s">
        <v>2498</v>
      </c>
      <c r="C421" s="77" t="s">
        <v>48</v>
      </c>
      <c r="D421" s="77">
        <v>491043</v>
      </c>
      <c r="E421" s="203" t="s">
        <v>2499</v>
      </c>
      <c r="F421" s="77">
        <v>1</v>
      </c>
      <c r="G421" s="54">
        <v>489</v>
      </c>
      <c r="H421" s="54">
        <v>978</v>
      </c>
      <c r="I421" s="203">
        <v>4</v>
      </c>
    </row>
    <row r="422" spans="1:10" s="203" customFormat="1" ht="15" customHeight="1">
      <c r="A422" s="79">
        <v>42382</v>
      </c>
      <c r="B422" s="77" t="s">
        <v>2498</v>
      </c>
      <c r="C422" s="77" t="s">
        <v>48</v>
      </c>
      <c r="D422" s="77">
        <v>632507</v>
      </c>
      <c r="E422" s="153" t="s">
        <v>2475</v>
      </c>
      <c r="F422" s="77">
        <v>1</v>
      </c>
      <c r="G422" s="54">
        <v>21.74</v>
      </c>
      <c r="H422" s="54">
        <v>58.99</v>
      </c>
      <c r="I422" s="364" t="s">
        <v>4834</v>
      </c>
      <c r="J422" s="203" t="s">
        <v>2500</v>
      </c>
    </row>
    <row r="423" spans="1:10" s="203" customFormat="1" ht="15" customHeight="1">
      <c r="A423" s="79">
        <v>42382</v>
      </c>
      <c r="B423" s="77" t="s">
        <v>2498</v>
      </c>
      <c r="C423" s="77" t="s">
        <v>48</v>
      </c>
      <c r="D423" s="206" t="s">
        <v>2470</v>
      </c>
      <c r="E423" s="203" t="s">
        <v>2471</v>
      </c>
      <c r="F423" s="77">
        <v>1</v>
      </c>
      <c r="G423" s="54">
        <v>14.2</v>
      </c>
      <c r="H423" s="54">
        <v>42.6</v>
      </c>
      <c r="I423" s="203">
        <v>1</v>
      </c>
    </row>
    <row r="424" spans="1:10" s="203" customFormat="1" ht="15" customHeight="1">
      <c r="A424" s="79">
        <v>42382</v>
      </c>
      <c r="B424" s="77" t="s">
        <v>2498</v>
      </c>
      <c r="C424" s="77" t="s">
        <v>48</v>
      </c>
      <c r="D424" s="77">
        <v>632669</v>
      </c>
      <c r="E424" s="203" t="s">
        <v>2245</v>
      </c>
      <c r="F424" s="77">
        <v>1</v>
      </c>
      <c r="G424" s="54">
        <v>113.99</v>
      </c>
      <c r="H424" s="54">
        <v>262.17</v>
      </c>
      <c r="I424" s="203">
        <v>2</v>
      </c>
      <c r="J424" s="203" t="s">
        <v>2501</v>
      </c>
    </row>
    <row r="425" spans="1:10" s="203" customFormat="1" ht="15" customHeight="1">
      <c r="A425" s="79">
        <v>42382</v>
      </c>
      <c r="B425" s="77" t="s">
        <v>2498</v>
      </c>
      <c r="C425" s="77" t="s">
        <v>48</v>
      </c>
      <c r="D425" s="77">
        <v>632574</v>
      </c>
      <c r="E425" s="203" t="s">
        <v>2326</v>
      </c>
      <c r="F425" s="77">
        <v>1</v>
      </c>
      <c r="G425" s="54">
        <v>0.28999999999999998</v>
      </c>
      <c r="H425" s="54">
        <v>4</v>
      </c>
      <c r="I425" s="203">
        <v>2</v>
      </c>
    </row>
    <row r="426" spans="1:10" s="203" customFormat="1" ht="15" customHeight="1">
      <c r="A426" s="79">
        <v>42382</v>
      </c>
      <c r="B426" s="77" t="s">
        <v>2498</v>
      </c>
      <c r="C426" s="77" t="s">
        <v>48</v>
      </c>
      <c r="D426" s="77">
        <v>481355</v>
      </c>
      <c r="E426" s="203" t="s">
        <v>2446</v>
      </c>
      <c r="F426" s="77">
        <v>2</v>
      </c>
      <c r="G426" s="54">
        <v>2.5</v>
      </c>
      <c r="H426" s="54">
        <v>10</v>
      </c>
      <c r="I426" s="203">
        <v>4</v>
      </c>
    </row>
    <row r="427" spans="1:10" s="203" customFormat="1" ht="15" customHeight="1">
      <c r="A427" s="79">
        <v>42382</v>
      </c>
      <c r="B427" s="77" t="s">
        <v>2498</v>
      </c>
      <c r="C427" s="77" t="s">
        <v>48</v>
      </c>
      <c r="D427" s="77">
        <v>498151</v>
      </c>
      <c r="E427" s="153" t="s">
        <v>2502</v>
      </c>
      <c r="F427" s="77">
        <v>1</v>
      </c>
      <c r="G427" s="54">
        <v>521</v>
      </c>
      <c r="H427" s="54">
        <v>1042</v>
      </c>
      <c r="I427" s="203">
        <v>6</v>
      </c>
    </row>
    <row r="428" spans="1:10" s="203" customFormat="1" ht="15" customHeight="1">
      <c r="A428" s="79">
        <v>42382</v>
      </c>
      <c r="B428" s="77" t="s">
        <v>2498</v>
      </c>
      <c r="C428" s="77" t="s">
        <v>48</v>
      </c>
      <c r="D428" s="77">
        <v>483442</v>
      </c>
      <c r="E428" s="203" t="s">
        <v>2373</v>
      </c>
      <c r="F428" s="77">
        <v>2</v>
      </c>
      <c r="G428" s="54">
        <v>50.93</v>
      </c>
      <c r="H428" s="54">
        <v>152.79</v>
      </c>
      <c r="I428" s="203">
        <v>6</v>
      </c>
      <c r="J428" s="24" t="s">
        <v>2374</v>
      </c>
    </row>
    <row r="429" spans="1:10" s="203" customFormat="1" ht="15" customHeight="1">
      <c r="A429" s="79">
        <v>42382</v>
      </c>
      <c r="B429" s="77" t="s">
        <v>2498</v>
      </c>
      <c r="C429" s="77" t="s">
        <v>48</v>
      </c>
      <c r="D429" s="77">
        <v>480820</v>
      </c>
      <c r="E429" s="203" t="s">
        <v>2503</v>
      </c>
      <c r="F429" s="77">
        <v>1</v>
      </c>
      <c r="G429" s="54">
        <v>1.82</v>
      </c>
      <c r="H429" s="54">
        <v>7.28</v>
      </c>
      <c r="I429" s="203">
        <v>2</v>
      </c>
    </row>
    <row r="430" spans="1:10" s="203" customFormat="1" ht="15" customHeight="1">
      <c r="A430" s="79">
        <v>42382</v>
      </c>
      <c r="B430" s="77" t="s">
        <v>2498</v>
      </c>
      <c r="C430" s="77" t="s">
        <v>48</v>
      </c>
      <c r="D430" s="77">
        <v>480816</v>
      </c>
      <c r="E430" s="101" t="s">
        <v>2504</v>
      </c>
      <c r="F430" s="77">
        <v>36</v>
      </c>
      <c r="G430" s="54">
        <v>1.88</v>
      </c>
      <c r="H430" s="54">
        <v>7.52</v>
      </c>
      <c r="I430" s="203">
        <v>4</v>
      </c>
    </row>
    <row r="431" spans="1:10" s="203" customFormat="1" ht="15" customHeight="1">
      <c r="A431" s="79">
        <v>42382</v>
      </c>
      <c r="B431" s="77" t="s">
        <v>2498</v>
      </c>
      <c r="C431" s="77" t="s">
        <v>48</v>
      </c>
      <c r="D431" s="77">
        <v>480817</v>
      </c>
      <c r="E431" s="101" t="s">
        <v>2505</v>
      </c>
      <c r="F431" s="77">
        <v>2</v>
      </c>
      <c r="G431" s="54">
        <v>80</v>
      </c>
      <c r="H431" s="54">
        <v>240</v>
      </c>
      <c r="I431" s="203">
        <v>6</v>
      </c>
    </row>
    <row r="432" spans="1:10" s="203" customFormat="1" ht="15" customHeight="1">
      <c r="A432" s="79">
        <v>42382</v>
      </c>
      <c r="B432" s="77" t="s">
        <v>2498</v>
      </c>
      <c r="C432" s="77" t="s">
        <v>48</v>
      </c>
      <c r="D432" s="77">
        <v>483441</v>
      </c>
      <c r="E432" s="101" t="s">
        <v>2506</v>
      </c>
      <c r="F432" s="77">
        <v>2</v>
      </c>
      <c r="G432" s="54">
        <v>156.94999999999999</v>
      </c>
      <c r="H432" s="54">
        <v>313.89999999999998</v>
      </c>
      <c r="I432" s="203">
        <v>6</v>
      </c>
    </row>
    <row r="433" spans="1:13" s="203" customFormat="1" ht="15" customHeight="1">
      <c r="A433" s="79">
        <v>42382</v>
      </c>
      <c r="B433" s="77" t="s">
        <v>2498</v>
      </c>
      <c r="C433" s="77" t="s">
        <v>48</v>
      </c>
      <c r="D433" s="77">
        <v>480756</v>
      </c>
      <c r="E433" s="203" t="s">
        <v>2156</v>
      </c>
      <c r="F433" s="77">
        <v>1</v>
      </c>
      <c r="G433" s="54">
        <v>475</v>
      </c>
      <c r="H433" s="54">
        <v>1030</v>
      </c>
      <c r="I433" s="203">
        <v>14</v>
      </c>
    </row>
    <row r="434" spans="1:13" s="203" customFormat="1" ht="15" customHeight="1">
      <c r="A434" s="79">
        <v>42382</v>
      </c>
      <c r="B434" s="77" t="s">
        <v>2498</v>
      </c>
      <c r="C434" s="77" t="s">
        <v>48</v>
      </c>
      <c r="D434" s="77">
        <v>480496</v>
      </c>
      <c r="E434" s="203" t="s">
        <v>2252</v>
      </c>
      <c r="F434" s="77">
        <v>1</v>
      </c>
      <c r="G434" s="54">
        <v>5.45</v>
      </c>
      <c r="H434" s="54">
        <v>20</v>
      </c>
      <c r="I434" s="203">
        <v>1</v>
      </c>
    </row>
    <row r="435" spans="1:13" s="203" customFormat="1" ht="15" customHeight="1">
      <c r="A435" s="79">
        <v>42382</v>
      </c>
      <c r="B435" s="77" t="s">
        <v>2498</v>
      </c>
      <c r="C435" s="77" t="s">
        <v>48</v>
      </c>
      <c r="D435" s="77">
        <v>480758</v>
      </c>
      <c r="E435" s="101" t="s">
        <v>2507</v>
      </c>
      <c r="F435" s="77">
        <v>2</v>
      </c>
      <c r="G435" s="54">
        <v>85</v>
      </c>
      <c r="H435" s="54">
        <v>255</v>
      </c>
      <c r="I435" s="203">
        <v>4</v>
      </c>
    </row>
    <row r="436" spans="1:13" s="203" customFormat="1" ht="15" customHeight="1">
      <c r="A436" s="79">
        <v>42382</v>
      </c>
      <c r="B436" s="77" t="s">
        <v>2498</v>
      </c>
      <c r="C436" s="77" t="s">
        <v>48</v>
      </c>
      <c r="D436" s="77">
        <v>480493</v>
      </c>
      <c r="E436" s="101" t="s">
        <v>2508</v>
      </c>
      <c r="F436" s="77">
        <v>2</v>
      </c>
      <c r="G436" s="54">
        <v>126.5</v>
      </c>
      <c r="H436" s="54">
        <v>258</v>
      </c>
      <c r="I436" s="203">
        <v>7</v>
      </c>
    </row>
    <row r="437" spans="1:13" ht="15" customHeight="1">
      <c r="A437" s="79">
        <v>42382</v>
      </c>
      <c r="B437" s="77" t="s">
        <v>2498</v>
      </c>
      <c r="C437" s="77" t="s">
        <v>48</v>
      </c>
      <c r="D437" s="77">
        <v>480757</v>
      </c>
      <c r="E437" s="203" t="s">
        <v>2254</v>
      </c>
      <c r="F437" s="77">
        <v>1</v>
      </c>
      <c r="G437" s="54">
        <v>160</v>
      </c>
      <c r="H437" s="54">
        <v>320</v>
      </c>
      <c r="I437" s="203">
        <v>4</v>
      </c>
      <c r="J437" s="203"/>
      <c r="K437" s="203"/>
      <c r="L437" s="203"/>
      <c r="M437" s="203"/>
    </row>
    <row r="438" spans="1:13" ht="15" customHeight="1">
      <c r="A438" s="79">
        <v>42382</v>
      </c>
      <c r="B438" s="77" t="s">
        <v>2498</v>
      </c>
      <c r="C438" s="77" t="s">
        <v>48</v>
      </c>
      <c r="D438" s="77">
        <v>480492</v>
      </c>
      <c r="E438" s="101" t="s">
        <v>2509</v>
      </c>
      <c r="F438" s="77">
        <v>2</v>
      </c>
      <c r="G438" s="54">
        <v>96.6</v>
      </c>
      <c r="H438" s="54">
        <v>252</v>
      </c>
      <c r="I438" s="203">
        <v>7</v>
      </c>
      <c r="J438" s="203" t="s">
        <v>2510</v>
      </c>
      <c r="K438" s="203"/>
      <c r="L438" s="203"/>
      <c r="M438" s="203"/>
    </row>
    <row r="439" spans="1:13" ht="15" customHeight="1">
      <c r="A439" s="79">
        <v>42382</v>
      </c>
      <c r="B439" s="77" t="s">
        <v>2498</v>
      </c>
      <c r="C439" s="77" t="s">
        <v>48</v>
      </c>
      <c r="D439" s="77">
        <v>481362</v>
      </c>
      <c r="E439" s="203" t="s">
        <v>2259</v>
      </c>
      <c r="F439" s="77">
        <v>1</v>
      </c>
      <c r="G439" s="54">
        <v>75</v>
      </c>
      <c r="H439" s="54">
        <v>225</v>
      </c>
      <c r="I439" s="203">
        <v>2</v>
      </c>
      <c r="J439" s="203"/>
      <c r="K439" s="203"/>
      <c r="L439" s="203"/>
      <c r="M439" s="203"/>
    </row>
    <row r="440" spans="1:13" ht="15" customHeight="1">
      <c r="A440" s="79">
        <v>42382</v>
      </c>
      <c r="B440" s="77" t="s">
        <v>2498</v>
      </c>
      <c r="C440" s="77" t="s">
        <v>48</v>
      </c>
      <c r="D440" s="77">
        <v>481353</v>
      </c>
      <c r="E440" s="203" t="s">
        <v>2258</v>
      </c>
      <c r="F440" s="77">
        <v>1</v>
      </c>
      <c r="G440" s="54">
        <v>48</v>
      </c>
      <c r="H440" s="54">
        <v>144</v>
      </c>
      <c r="I440" s="203">
        <v>5</v>
      </c>
      <c r="J440" s="203"/>
      <c r="K440" s="203"/>
      <c r="L440" s="203"/>
      <c r="M440" s="203"/>
    </row>
    <row r="441" spans="1:13" ht="15" customHeight="1">
      <c r="A441" s="79">
        <v>42382</v>
      </c>
      <c r="B441" s="77" t="s">
        <v>2498</v>
      </c>
      <c r="C441" s="77" t="s">
        <v>48</v>
      </c>
      <c r="D441" s="77">
        <v>480499</v>
      </c>
      <c r="E441" s="203" t="s">
        <v>2432</v>
      </c>
      <c r="F441" s="77">
        <v>1</v>
      </c>
      <c r="G441" s="54">
        <v>23.59</v>
      </c>
      <c r="H441" s="54">
        <v>56.6</v>
      </c>
      <c r="I441" s="203">
        <v>3</v>
      </c>
      <c r="J441" s="203" t="s">
        <v>2511</v>
      </c>
      <c r="K441" s="203"/>
      <c r="L441" s="203"/>
      <c r="M441" s="203"/>
    </row>
    <row r="442" spans="1:13" ht="15" customHeight="1">
      <c r="A442" s="79">
        <v>42382</v>
      </c>
      <c r="B442" s="77" t="s">
        <v>2498</v>
      </c>
      <c r="C442" s="77" t="s">
        <v>48</v>
      </c>
      <c r="D442" s="77">
        <v>632668</v>
      </c>
      <c r="E442" s="203" t="s">
        <v>2244</v>
      </c>
      <c r="F442" s="77">
        <v>3</v>
      </c>
      <c r="G442" s="54">
        <v>158</v>
      </c>
      <c r="H442" s="54">
        <v>316</v>
      </c>
      <c r="I442" s="203">
        <v>3</v>
      </c>
      <c r="J442" s="207" t="s">
        <v>2512</v>
      </c>
      <c r="K442" s="203"/>
      <c r="L442" s="203"/>
      <c r="M442" s="203"/>
    </row>
    <row r="443" spans="1:13" ht="15" customHeight="1">
      <c r="A443" s="79">
        <v>42382</v>
      </c>
      <c r="B443" s="77" t="s">
        <v>2498</v>
      </c>
      <c r="C443" s="77" t="s">
        <v>48</v>
      </c>
      <c r="D443" s="77">
        <v>480140</v>
      </c>
      <c r="E443" s="101" t="s">
        <v>2329</v>
      </c>
      <c r="F443" s="77">
        <v>1</v>
      </c>
      <c r="G443" s="54">
        <v>235.46</v>
      </c>
      <c r="H443" s="54">
        <v>517.99</v>
      </c>
      <c r="I443" s="203">
        <v>1</v>
      </c>
      <c r="J443" s="202" t="s">
        <v>2513</v>
      </c>
      <c r="K443" s="203"/>
      <c r="L443" s="203"/>
      <c r="M443" s="203"/>
    </row>
    <row r="444" spans="1:13" ht="15" customHeight="1">
      <c r="A444" s="79">
        <v>42382</v>
      </c>
      <c r="B444" s="77" t="s">
        <v>2498</v>
      </c>
      <c r="C444" s="77" t="s">
        <v>48</v>
      </c>
      <c r="D444" s="77">
        <v>632691</v>
      </c>
      <c r="E444" s="203" t="s">
        <v>2299</v>
      </c>
      <c r="F444" s="77">
        <v>1</v>
      </c>
      <c r="G444" s="54">
        <v>23.35</v>
      </c>
      <c r="H444" s="54">
        <v>70</v>
      </c>
      <c r="I444" s="203">
        <v>1</v>
      </c>
      <c r="J444" s="203"/>
      <c r="K444" s="203"/>
      <c r="L444" s="203"/>
      <c r="M444" s="203"/>
    </row>
    <row r="445" spans="1:13" ht="15" customHeight="1">
      <c r="A445" s="79">
        <v>42382</v>
      </c>
      <c r="B445" s="77" t="s">
        <v>2498</v>
      </c>
      <c r="C445" s="77" t="s">
        <v>48</v>
      </c>
      <c r="D445" s="77"/>
      <c r="F445" s="77"/>
      <c r="G445" s="54"/>
      <c r="H445" s="54"/>
      <c r="I445" s="203"/>
      <c r="J445" s="203"/>
      <c r="K445" s="203"/>
      <c r="L445" s="203"/>
      <c r="M445" s="203"/>
    </row>
    <row r="446" spans="1:13" ht="15" customHeight="1">
      <c r="A446" s="79">
        <v>42382</v>
      </c>
      <c r="B446" s="77" t="s">
        <v>2498</v>
      </c>
      <c r="C446" s="77" t="s">
        <v>48</v>
      </c>
      <c r="D446" s="77">
        <v>388086</v>
      </c>
      <c r="E446" s="203" t="s">
        <v>2514</v>
      </c>
      <c r="F446" s="77">
        <v>1</v>
      </c>
      <c r="G446" s="54">
        <v>381</v>
      </c>
      <c r="H446" s="54">
        <v>762</v>
      </c>
      <c r="I446" s="203">
        <v>6</v>
      </c>
      <c r="J446" s="203"/>
      <c r="K446" s="203"/>
      <c r="L446" s="203"/>
      <c r="M446" s="203"/>
    </row>
    <row r="447" spans="1:13" ht="15" customHeight="1">
      <c r="A447" s="79">
        <v>42382</v>
      </c>
      <c r="B447" s="77" t="s">
        <v>2498</v>
      </c>
      <c r="C447" s="77" t="s">
        <v>48</v>
      </c>
      <c r="D447" s="77">
        <v>632715</v>
      </c>
      <c r="E447" s="203" t="s">
        <v>2515</v>
      </c>
      <c r="F447" s="77">
        <v>1</v>
      </c>
      <c r="G447" s="54">
        <v>7</v>
      </c>
      <c r="H447" s="54">
        <v>14</v>
      </c>
      <c r="I447" s="203">
        <v>6</v>
      </c>
      <c r="J447" s="203"/>
      <c r="K447" s="203"/>
      <c r="L447" s="203"/>
      <c r="M447" s="203"/>
    </row>
    <row r="448" spans="1:13" ht="15" customHeight="1">
      <c r="A448" s="79">
        <v>42382</v>
      </c>
      <c r="B448" s="77" t="s">
        <v>2498</v>
      </c>
      <c r="C448" s="77" t="s">
        <v>48</v>
      </c>
      <c r="D448" s="77">
        <v>632570</v>
      </c>
      <c r="E448" s="203" t="s">
        <v>2516</v>
      </c>
      <c r="F448" s="77">
        <v>1</v>
      </c>
      <c r="G448" s="54">
        <v>2.5</v>
      </c>
      <c r="H448" s="54">
        <v>10</v>
      </c>
      <c r="I448" s="203">
        <v>6</v>
      </c>
      <c r="J448" s="203"/>
      <c r="K448" s="203"/>
      <c r="L448" s="203"/>
      <c r="M448" s="203"/>
    </row>
    <row r="449" spans="1:13" ht="15" customHeight="1">
      <c r="A449" s="79">
        <v>42382</v>
      </c>
      <c r="B449" s="77" t="s">
        <v>2498</v>
      </c>
      <c r="C449" s="77" t="s">
        <v>48</v>
      </c>
      <c r="D449" s="77">
        <v>483585</v>
      </c>
      <c r="E449" s="203" t="s">
        <v>2517</v>
      </c>
      <c r="F449" s="77">
        <v>1</v>
      </c>
      <c r="G449" s="54">
        <v>768.9</v>
      </c>
      <c r="H449" s="54">
        <v>1537.8</v>
      </c>
      <c r="I449" s="203">
        <v>6</v>
      </c>
      <c r="J449" s="203"/>
      <c r="K449" s="203"/>
      <c r="L449" s="203"/>
      <c r="M449" s="203"/>
    </row>
    <row r="450" spans="1:13" ht="15" customHeight="1">
      <c r="A450" s="79">
        <v>42382</v>
      </c>
      <c r="B450" s="77" t="s">
        <v>2498</v>
      </c>
      <c r="C450" s="77" t="s">
        <v>48</v>
      </c>
      <c r="D450" s="77">
        <v>484749</v>
      </c>
      <c r="E450" s="203" t="s">
        <v>2518</v>
      </c>
      <c r="F450" s="77">
        <v>1</v>
      </c>
      <c r="G450" s="54">
        <v>40</v>
      </c>
      <c r="H450" s="54">
        <v>120</v>
      </c>
      <c r="I450" s="203">
        <v>7</v>
      </c>
      <c r="J450" s="203"/>
      <c r="K450" s="203"/>
      <c r="L450" s="203"/>
      <c r="M450" s="203"/>
    </row>
    <row r="451" spans="1:13" ht="15" customHeight="1">
      <c r="A451" s="79">
        <v>42382</v>
      </c>
      <c r="B451" s="77" t="s">
        <v>2498</v>
      </c>
      <c r="C451" s="77" t="s">
        <v>48</v>
      </c>
      <c r="D451" s="77">
        <v>388087</v>
      </c>
      <c r="E451" s="203" t="s">
        <v>2519</v>
      </c>
      <c r="F451" s="77">
        <v>1</v>
      </c>
      <c r="G451" s="54">
        <v>40</v>
      </c>
      <c r="H451" s="54">
        <v>120</v>
      </c>
      <c r="I451" s="203">
        <v>6</v>
      </c>
      <c r="J451" s="203"/>
      <c r="K451" s="203"/>
      <c r="L451" s="203"/>
      <c r="M451" s="203"/>
    </row>
    <row r="452" spans="1:13" ht="15" customHeight="1">
      <c r="A452" s="79">
        <v>42382</v>
      </c>
      <c r="B452" s="77" t="s">
        <v>2498</v>
      </c>
      <c r="C452" s="77" t="s">
        <v>48</v>
      </c>
      <c r="D452" s="77">
        <v>489667</v>
      </c>
      <c r="E452" s="203" t="s">
        <v>2520</v>
      </c>
      <c r="F452" s="77">
        <v>1</v>
      </c>
      <c r="G452" s="54">
        <v>104</v>
      </c>
      <c r="H452" s="54">
        <v>208</v>
      </c>
      <c r="I452" s="203">
        <v>6</v>
      </c>
      <c r="J452" s="203"/>
      <c r="K452" s="203"/>
      <c r="L452" s="203"/>
      <c r="M452" s="203"/>
    </row>
    <row r="453" spans="1:13" ht="15" customHeight="1">
      <c r="A453" s="79">
        <v>42382</v>
      </c>
      <c r="B453" s="77" t="s">
        <v>2498</v>
      </c>
      <c r="C453" s="77" t="s">
        <v>48</v>
      </c>
      <c r="D453" s="77">
        <v>489668</v>
      </c>
      <c r="E453" s="203" t="s">
        <v>2521</v>
      </c>
      <c r="F453" s="77">
        <v>1</v>
      </c>
      <c r="G453" s="54">
        <v>114</v>
      </c>
      <c r="H453" s="54">
        <v>228</v>
      </c>
      <c r="I453" s="203">
        <v>6</v>
      </c>
      <c r="J453" s="203"/>
      <c r="K453" s="203"/>
      <c r="L453" s="203"/>
      <c r="M453" s="203"/>
    </row>
    <row r="454" spans="1:13" ht="15" customHeight="1">
      <c r="A454" s="79">
        <v>42382</v>
      </c>
      <c r="B454" s="77" t="s">
        <v>2498</v>
      </c>
      <c r="C454" s="77" t="s">
        <v>48</v>
      </c>
      <c r="D454" s="77">
        <v>489666</v>
      </c>
      <c r="E454" s="203" t="s">
        <v>2522</v>
      </c>
      <c r="F454" s="77">
        <v>1</v>
      </c>
      <c r="G454" s="54">
        <v>108</v>
      </c>
      <c r="H454" s="54">
        <v>216</v>
      </c>
      <c r="I454" s="203">
        <v>6</v>
      </c>
      <c r="J454" s="203"/>
      <c r="K454" s="203"/>
      <c r="L454" s="203"/>
      <c r="M454" s="203"/>
    </row>
    <row r="455" spans="1:13" ht="15" customHeight="1">
      <c r="A455" s="79">
        <v>42389</v>
      </c>
      <c r="B455" s="77" t="s">
        <v>2523</v>
      </c>
      <c r="C455" s="77" t="s">
        <v>48</v>
      </c>
      <c r="D455" s="77">
        <v>483480</v>
      </c>
      <c r="E455" s="208" t="s">
        <v>2524</v>
      </c>
      <c r="F455" s="77">
        <v>1</v>
      </c>
      <c r="G455" s="54">
        <v>4335</v>
      </c>
      <c r="H455" s="54">
        <v>6669.23</v>
      </c>
      <c r="I455" s="203">
        <v>7</v>
      </c>
      <c r="J455" s="207" t="s">
        <v>2227</v>
      </c>
      <c r="K455" s="203"/>
      <c r="L455" s="203"/>
      <c r="M455" s="203"/>
    </row>
    <row r="456" spans="1:13" ht="15" customHeight="1">
      <c r="A456" s="79"/>
      <c r="B456" s="77" t="s">
        <v>2523</v>
      </c>
      <c r="C456" s="77" t="s">
        <v>48</v>
      </c>
      <c r="D456" s="77">
        <v>483517</v>
      </c>
      <c r="E456" s="203" t="s">
        <v>2525</v>
      </c>
      <c r="F456" s="77">
        <v>1</v>
      </c>
      <c r="G456" s="54">
        <v>320</v>
      </c>
      <c r="H456" s="54">
        <v>640</v>
      </c>
      <c r="I456" s="203">
        <v>1</v>
      </c>
      <c r="J456" s="207" t="s">
        <v>2227</v>
      </c>
      <c r="K456" s="203"/>
      <c r="L456" s="203"/>
      <c r="M456" s="203"/>
    </row>
    <row r="457" spans="1:13" ht="15" customHeight="1">
      <c r="A457" s="77"/>
      <c r="B457" s="77" t="s">
        <v>2523</v>
      </c>
      <c r="C457" s="77" t="s">
        <v>48</v>
      </c>
      <c r="D457" s="77">
        <v>481534</v>
      </c>
      <c r="E457" s="203" t="s">
        <v>2344</v>
      </c>
      <c r="F457" s="77">
        <v>1</v>
      </c>
      <c r="G457" s="54">
        <v>9.85</v>
      </c>
      <c r="H457" s="54">
        <v>28.04</v>
      </c>
      <c r="I457" s="203">
        <v>2</v>
      </c>
      <c r="J457" s="207" t="s">
        <v>2227</v>
      </c>
      <c r="K457" s="203"/>
      <c r="L457" s="203"/>
      <c r="M457" s="203"/>
    </row>
    <row r="458" spans="1:13" ht="15" customHeight="1">
      <c r="A458" s="77"/>
      <c r="B458" s="77" t="s">
        <v>2523</v>
      </c>
      <c r="C458" s="77" t="s">
        <v>48</v>
      </c>
      <c r="D458" s="77">
        <v>483519</v>
      </c>
      <c r="E458" s="203" t="s">
        <v>2526</v>
      </c>
      <c r="F458" s="77">
        <v>1</v>
      </c>
      <c r="G458" s="54">
        <v>190</v>
      </c>
      <c r="H458" s="54">
        <v>380</v>
      </c>
      <c r="I458" s="203">
        <v>8</v>
      </c>
      <c r="J458" s="207" t="s">
        <v>2227</v>
      </c>
      <c r="K458" s="203"/>
      <c r="L458" s="203"/>
      <c r="M458" s="203"/>
    </row>
    <row r="459" spans="1:13" ht="15" customHeight="1">
      <c r="A459" s="77"/>
      <c r="B459" s="77" t="s">
        <v>2523</v>
      </c>
      <c r="C459" s="77" t="s">
        <v>48</v>
      </c>
      <c r="D459" s="77">
        <v>489898</v>
      </c>
      <c r="E459" s="101" t="s">
        <v>2527</v>
      </c>
      <c r="F459" s="77">
        <v>1</v>
      </c>
      <c r="G459" s="54">
        <v>312.41000000000003</v>
      </c>
      <c r="H459" s="54">
        <v>625</v>
      </c>
      <c r="I459" s="203">
        <v>6</v>
      </c>
      <c r="J459" s="207" t="s">
        <v>2227</v>
      </c>
      <c r="K459" s="203"/>
      <c r="L459" s="203"/>
      <c r="M459" s="203"/>
    </row>
    <row r="460" spans="1:13" ht="15" customHeight="1">
      <c r="A460" s="77"/>
      <c r="B460" s="77" t="s">
        <v>2523</v>
      </c>
      <c r="C460" s="77" t="s">
        <v>48</v>
      </c>
      <c r="D460" s="77">
        <v>483520</v>
      </c>
      <c r="E460" s="203" t="s">
        <v>2528</v>
      </c>
      <c r="F460" s="77">
        <v>1</v>
      </c>
      <c r="G460" s="54">
        <v>338</v>
      </c>
      <c r="H460" s="54">
        <v>676</v>
      </c>
      <c r="I460" s="203">
        <v>8</v>
      </c>
      <c r="J460" s="207" t="s">
        <v>2227</v>
      </c>
      <c r="K460" s="203"/>
      <c r="L460" s="203"/>
      <c r="M460" s="203"/>
    </row>
    <row r="461" spans="1:13" ht="15" customHeight="1">
      <c r="A461" s="77"/>
      <c r="B461" s="77" t="s">
        <v>2523</v>
      </c>
      <c r="C461" s="77" t="s">
        <v>48</v>
      </c>
      <c r="D461" s="77">
        <v>489898</v>
      </c>
      <c r="E461" s="101" t="s">
        <v>2529</v>
      </c>
      <c r="F461" s="77">
        <v>1</v>
      </c>
      <c r="G461" s="54">
        <v>312.41000000000003</v>
      </c>
      <c r="H461" s="54">
        <v>625</v>
      </c>
      <c r="I461" s="203">
        <v>6</v>
      </c>
      <c r="J461" s="207" t="s">
        <v>2227</v>
      </c>
      <c r="K461" s="203"/>
      <c r="L461" s="203"/>
      <c r="M461" s="203"/>
    </row>
    <row r="462" spans="1:13" ht="15" customHeight="1">
      <c r="A462" s="77"/>
      <c r="B462" s="77" t="s">
        <v>2523</v>
      </c>
      <c r="C462" s="77" t="s">
        <v>48</v>
      </c>
      <c r="D462" s="77" t="s">
        <v>2530</v>
      </c>
      <c r="E462" s="203" t="s">
        <v>2531</v>
      </c>
      <c r="F462" s="77">
        <v>1</v>
      </c>
      <c r="G462" s="54">
        <v>264</v>
      </c>
      <c r="H462" s="54">
        <v>528</v>
      </c>
      <c r="I462" s="203">
        <v>8</v>
      </c>
      <c r="J462" s="207" t="s">
        <v>2227</v>
      </c>
      <c r="K462" s="203"/>
      <c r="L462" s="203"/>
      <c r="M462" s="203"/>
    </row>
    <row r="463" spans="1:13" ht="15" customHeight="1">
      <c r="A463" s="77"/>
      <c r="B463" s="77" t="s">
        <v>2523</v>
      </c>
      <c r="C463" s="77" t="s">
        <v>48</v>
      </c>
      <c r="D463" s="77">
        <v>483483</v>
      </c>
      <c r="E463" s="101" t="s">
        <v>2532</v>
      </c>
      <c r="F463" s="77">
        <v>1</v>
      </c>
      <c r="G463" s="54">
        <v>170.7</v>
      </c>
      <c r="H463" s="54">
        <v>341.4</v>
      </c>
      <c r="I463" s="203">
        <v>7</v>
      </c>
      <c r="J463" s="207" t="s">
        <v>2227</v>
      </c>
      <c r="K463" s="203"/>
      <c r="L463" s="203"/>
      <c r="M463" s="203"/>
    </row>
    <row r="464" spans="1:13" ht="15" customHeight="1">
      <c r="A464" s="77"/>
      <c r="B464" s="77" t="s">
        <v>2523</v>
      </c>
      <c r="C464" s="77" t="s">
        <v>48</v>
      </c>
      <c r="D464" s="77">
        <v>483482</v>
      </c>
      <c r="E464" s="101" t="s">
        <v>2533</v>
      </c>
      <c r="F464" s="77">
        <v>2</v>
      </c>
      <c r="G464" s="54">
        <v>158.57</v>
      </c>
      <c r="H464" s="54">
        <v>317.14</v>
      </c>
      <c r="I464" s="203">
        <v>7</v>
      </c>
      <c r="J464" s="207" t="s">
        <v>2227</v>
      </c>
      <c r="K464" s="203"/>
      <c r="L464" s="203"/>
      <c r="M464" s="203"/>
    </row>
    <row r="465" spans="1:13" ht="15" customHeight="1">
      <c r="A465" s="77"/>
      <c r="B465" s="77" t="s">
        <v>2523</v>
      </c>
      <c r="C465" s="77" t="s">
        <v>48</v>
      </c>
      <c r="D465" s="77">
        <v>483481</v>
      </c>
      <c r="E465" s="101" t="s">
        <v>2534</v>
      </c>
      <c r="F465" s="77">
        <v>2</v>
      </c>
      <c r="G465" s="54">
        <v>104.87</v>
      </c>
      <c r="H465" s="54">
        <v>209.74</v>
      </c>
      <c r="I465" s="203">
        <v>8</v>
      </c>
      <c r="J465" s="207" t="s">
        <v>2227</v>
      </c>
      <c r="K465" s="203"/>
      <c r="L465" s="203"/>
      <c r="M465" s="203"/>
    </row>
    <row r="466" spans="1:13" ht="15" customHeight="1">
      <c r="A466" s="77"/>
      <c r="B466" s="77" t="s">
        <v>2523</v>
      </c>
      <c r="C466" s="77" t="s">
        <v>48</v>
      </c>
      <c r="D466" s="77">
        <v>480499</v>
      </c>
      <c r="E466" s="203" t="s">
        <v>2253</v>
      </c>
      <c r="F466" s="77">
        <v>1</v>
      </c>
      <c r="G466" s="54">
        <v>23.59</v>
      </c>
      <c r="H466" s="54">
        <v>56.61</v>
      </c>
      <c r="I466" s="203">
        <v>3</v>
      </c>
      <c r="J466" s="207" t="s">
        <v>2227</v>
      </c>
      <c r="K466" s="203"/>
      <c r="L466" s="203"/>
      <c r="M466" s="203"/>
    </row>
    <row r="467" spans="1:13" ht="15" customHeight="1">
      <c r="A467" s="77"/>
      <c r="B467" s="77" t="s">
        <v>2523</v>
      </c>
      <c r="C467" s="77" t="s">
        <v>48</v>
      </c>
      <c r="D467" s="77">
        <v>483579</v>
      </c>
      <c r="E467" s="203" t="s">
        <v>2535</v>
      </c>
      <c r="F467" s="77">
        <v>1</v>
      </c>
      <c r="G467" s="54">
        <v>65</v>
      </c>
      <c r="H467" s="54">
        <v>195</v>
      </c>
      <c r="I467" s="203">
        <v>6</v>
      </c>
      <c r="J467" s="207" t="s">
        <v>2227</v>
      </c>
      <c r="K467" s="203"/>
      <c r="L467" s="203"/>
      <c r="M467" s="203"/>
    </row>
    <row r="468" spans="1:13" ht="15" customHeight="1">
      <c r="A468" s="77"/>
      <c r="B468" s="77" t="s">
        <v>2523</v>
      </c>
      <c r="C468" s="77" t="s">
        <v>48</v>
      </c>
      <c r="D468" s="77">
        <v>480756</v>
      </c>
      <c r="E468" s="203" t="s">
        <v>2156</v>
      </c>
      <c r="F468" s="77">
        <v>1</v>
      </c>
      <c r="G468" s="54">
        <v>515</v>
      </c>
      <c r="H468" s="54">
        <v>1030</v>
      </c>
      <c r="I468" s="203">
        <v>12</v>
      </c>
      <c r="J468" s="207" t="s">
        <v>2227</v>
      </c>
      <c r="K468" s="203"/>
      <c r="L468" s="203"/>
      <c r="M468" s="203"/>
    </row>
    <row r="469" spans="1:13" ht="15" customHeight="1">
      <c r="A469" s="77"/>
      <c r="B469" s="77" t="s">
        <v>2523</v>
      </c>
      <c r="C469" s="77" t="s">
        <v>48</v>
      </c>
      <c r="D469" s="77">
        <v>483516</v>
      </c>
      <c r="E469" s="203" t="s">
        <v>2536</v>
      </c>
      <c r="F469" s="77">
        <v>2</v>
      </c>
      <c r="G469" s="54">
        <v>285</v>
      </c>
      <c r="H469" s="54">
        <v>570</v>
      </c>
      <c r="I469" s="203">
        <v>6</v>
      </c>
      <c r="J469" s="207" t="s">
        <v>2227</v>
      </c>
      <c r="K469" s="203"/>
      <c r="L469" s="203"/>
      <c r="M469" s="203"/>
    </row>
    <row r="470" spans="1:13" ht="15" customHeight="1">
      <c r="A470" s="77"/>
      <c r="B470" s="77" t="s">
        <v>2523</v>
      </c>
      <c r="C470" s="77" t="s">
        <v>48</v>
      </c>
      <c r="D470" s="77">
        <v>483482</v>
      </c>
      <c r="E470" s="101" t="s">
        <v>2537</v>
      </c>
      <c r="F470" s="77">
        <v>2</v>
      </c>
      <c r="G470" s="54">
        <v>158.57</v>
      </c>
      <c r="H470" s="54">
        <v>317.14</v>
      </c>
      <c r="I470" s="203">
        <v>7</v>
      </c>
      <c r="J470" s="207" t="s">
        <v>2227</v>
      </c>
      <c r="K470" s="203"/>
      <c r="L470" s="203"/>
      <c r="M470" s="203"/>
    </row>
    <row r="471" spans="1:13" ht="15" customHeight="1">
      <c r="A471" s="77"/>
      <c r="B471" s="77" t="s">
        <v>2523</v>
      </c>
      <c r="C471" s="77" t="s">
        <v>48</v>
      </c>
      <c r="D471" s="77">
        <v>483479</v>
      </c>
      <c r="E471" s="203" t="s">
        <v>2538</v>
      </c>
      <c r="F471" s="77">
        <v>1</v>
      </c>
      <c r="G471" s="54">
        <v>1448</v>
      </c>
      <c r="H471" s="54">
        <v>2896</v>
      </c>
      <c r="I471" s="203">
        <v>7</v>
      </c>
      <c r="J471" s="207" t="s">
        <v>2227</v>
      </c>
      <c r="K471" s="203"/>
      <c r="L471" s="203"/>
      <c r="M471" s="203"/>
    </row>
    <row r="472" spans="1:13" ht="15" customHeight="1">
      <c r="A472" s="77"/>
      <c r="B472" s="77" t="s">
        <v>2523</v>
      </c>
      <c r="C472" s="77" t="s">
        <v>48</v>
      </c>
      <c r="D472" s="77">
        <v>480140</v>
      </c>
      <c r="E472" s="101" t="s">
        <v>2212</v>
      </c>
      <c r="F472" s="77">
        <v>1</v>
      </c>
      <c r="G472" s="54">
        <v>372.08</v>
      </c>
      <c r="H472" s="54">
        <v>676</v>
      </c>
      <c r="I472" s="203">
        <v>1</v>
      </c>
      <c r="J472" s="207" t="s">
        <v>2227</v>
      </c>
      <c r="K472" s="203"/>
      <c r="L472" s="203"/>
      <c r="M472" s="203"/>
    </row>
    <row r="473" spans="1:13" ht="15" customHeight="1">
      <c r="A473" s="77"/>
      <c r="B473" s="77" t="s">
        <v>2523</v>
      </c>
      <c r="C473" s="77" t="s">
        <v>48</v>
      </c>
      <c r="D473" s="77">
        <v>632669</v>
      </c>
      <c r="E473" s="203" t="s">
        <v>2245</v>
      </c>
      <c r="F473" s="77">
        <v>1</v>
      </c>
      <c r="G473" s="54">
        <v>129.6</v>
      </c>
      <c r="H473" s="54">
        <v>340.67</v>
      </c>
      <c r="I473" s="203">
        <v>2</v>
      </c>
      <c r="J473" s="207" t="s">
        <v>2227</v>
      </c>
      <c r="K473" s="203"/>
      <c r="L473" s="203"/>
      <c r="M473" s="203"/>
    </row>
    <row r="474" spans="1:13" ht="15" customHeight="1">
      <c r="A474" s="77"/>
      <c r="B474" s="77" t="s">
        <v>2523</v>
      </c>
      <c r="C474" s="77" t="s">
        <v>48</v>
      </c>
      <c r="D474" s="77">
        <v>481355</v>
      </c>
      <c r="E474" s="203" t="s">
        <v>2446</v>
      </c>
      <c r="F474" s="77">
        <v>1</v>
      </c>
      <c r="G474" s="54">
        <v>11.23</v>
      </c>
      <c r="H474" s="54">
        <v>33.69</v>
      </c>
      <c r="I474" s="203">
        <v>6</v>
      </c>
      <c r="J474" s="207" t="s">
        <v>2227</v>
      </c>
      <c r="K474" s="203"/>
      <c r="L474" s="203"/>
      <c r="M474" s="203"/>
    </row>
    <row r="475" spans="1:13" ht="15" customHeight="1">
      <c r="A475" s="77"/>
      <c r="B475" s="77" t="s">
        <v>2523</v>
      </c>
      <c r="C475" s="77" t="s">
        <v>48</v>
      </c>
      <c r="D475" s="77">
        <v>632668</v>
      </c>
      <c r="E475" s="203" t="s">
        <v>2244</v>
      </c>
      <c r="F475" s="77">
        <v>1</v>
      </c>
      <c r="G475" s="54">
        <v>158</v>
      </c>
      <c r="H475" s="54">
        <v>316</v>
      </c>
      <c r="I475" s="203">
        <v>3</v>
      </c>
      <c r="J475" s="207" t="s">
        <v>2227</v>
      </c>
      <c r="K475" s="203"/>
      <c r="L475" s="203"/>
      <c r="M475" s="203"/>
    </row>
    <row r="476" spans="1:13" ht="15" customHeight="1">
      <c r="A476" s="79">
        <v>42394</v>
      </c>
      <c r="B476" s="77" t="s">
        <v>2539</v>
      </c>
      <c r="C476" s="77" t="s">
        <v>48</v>
      </c>
      <c r="D476" s="77">
        <v>490139</v>
      </c>
      <c r="E476" s="203" t="s">
        <v>2540</v>
      </c>
      <c r="F476" s="77">
        <v>1</v>
      </c>
      <c r="G476" s="54">
        <v>2130</v>
      </c>
      <c r="H476" s="54">
        <v>4260</v>
      </c>
      <c r="I476" s="203"/>
      <c r="J476" s="203"/>
      <c r="K476" s="203"/>
      <c r="L476" s="203"/>
      <c r="M476" s="203"/>
    </row>
    <row r="477" spans="1:13" ht="15" customHeight="1">
      <c r="A477" s="79">
        <v>42394</v>
      </c>
      <c r="B477" s="77" t="s">
        <v>2539</v>
      </c>
      <c r="C477" s="77" t="s">
        <v>48</v>
      </c>
      <c r="D477" s="77">
        <v>490138</v>
      </c>
      <c r="E477" s="203" t="s">
        <v>2353</v>
      </c>
      <c r="F477" s="77">
        <v>1</v>
      </c>
      <c r="G477" s="54">
        <v>4570</v>
      </c>
      <c r="H477" s="54">
        <v>7030.77</v>
      </c>
      <c r="I477" s="203"/>
      <c r="J477" s="203"/>
      <c r="K477" s="203"/>
      <c r="L477" s="203"/>
      <c r="M477" s="203"/>
    </row>
    <row r="478" spans="1:13" ht="15" customHeight="1">
      <c r="A478" s="79">
        <v>42394</v>
      </c>
      <c r="B478" s="77" t="s">
        <v>2539</v>
      </c>
      <c r="C478" s="77" t="s">
        <v>48</v>
      </c>
      <c r="D478" s="77">
        <v>490160</v>
      </c>
      <c r="E478" s="203" t="s">
        <v>2352</v>
      </c>
      <c r="F478" s="77">
        <v>1</v>
      </c>
      <c r="G478" s="54">
        <v>2040</v>
      </c>
      <c r="H478" s="54">
        <v>4080</v>
      </c>
      <c r="I478" s="203"/>
      <c r="J478" s="203"/>
      <c r="K478" s="203"/>
      <c r="L478" s="203"/>
      <c r="M478" s="203"/>
    </row>
    <row r="479" spans="1:13" ht="15" customHeight="1">
      <c r="A479" s="79">
        <v>42394</v>
      </c>
      <c r="B479" s="77" t="s">
        <v>2539</v>
      </c>
      <c r="C479" s="77" t="s">
        <v>48</v>
      </c>
      <c r="D479" s="77" t="s">
        <v>2356</v>
      </c>
      <c r="E479" s="203" t="s">
        <v>2357</v>
      </c>
      <c r="F479" s="77">
        <v>1</v>
      </c>
      <c r="G479" s="54">
        <f>3674*1.2</f>
        <v>4408.8</v>
      </c>
      <c r="H479" s="54">
        <v>5652.31</v>
      </c>
      <c r="I479" s="203"/>
      <c r="J479" s="203"/>
      <c r="K479" s="203"/>
      <c r="L479" s="203"/>
      <c r="M479" s="203"/>
    </row>
    <row r="480" spans="1:13" ht="15" customHeight="1">
      <c r="A480" s="79">
        <v>42394</v>
      </c>
      <c r="B480" s="77" t="s">
        <v>2539</v>
      </c>
      <c r="C480" s="77" t="s">
        <v>48</v>
      </c>
      <c r="D480" s="77">
        <v>632574</v>
      </c>
      <c r="E480" s="203" t="s">
        <v>2286</v>
      </c>
      <c r="F480" s="77">
        <v>1</v>
      </c>
      <c r="G480" s="54">
        <v>0.28999999999999998</v>
      </c>
      <c r="H480" s="54">
        <v>4</v>
      </c>
      <c r="I480" s="203"/>
      <c r="J480" s="203"/>
      <c r="K480" s="203"/>
      <c r="L480" s="203"/>
      <c r="M480" s="203"/>
    </row>
    <row r="481" spans="1:13" ht="15" customHeight="1">
      <c r="A481" s="79">
        <v>42394</v>
      </c>
      <c r="B481" s="77" t="s">
        <v>2539</v>
      </c>
      <c r="C481" s="77" t="s">
        <v>48</v>
      </c>
      <c r="D481" s="77">
        <v>487600</v>
      </c>
      <c r="E481" s="203" t="s">
        <v>2541</v>
      </c>
      <c r="F481" s="77">
        <v>10</v>
      </c>
      <c r="G481" s="54">
        <f>67.16*1.2</f>
        <v>80.591999999999999</v>
      </c>
      <c r="H481" s="54">
        <v>201.48</v>
      </c>
      <c r="I481" s="203"/>
      <c r="J481" s="203"/>
      <c r="K481" s="203"/>
      <c r="L481" s="203"/>
      <c r="M481" s="203"/>
    </row>
    <row r="482" spans="1:13" ht="15" customHeight="1">
      <c r="A482" s="79">
        <v>42394</v>
      </c>
      <c r="B482" s="77" t="s">
        <v>2539</v>
      </c>
      <c r="C482" s="77" t="s">
        <v>48</v>
      </c>
      <c r="D482" s="77">
        <v>492445</v>
      </c>
      <c r="E482" s="203" t="s">
        <v>2542</v>
      </c>
      <c r="F482" s="77">
        <v>1</v>
      </c>
      <c r="G482" s="54">
        <f>23.64*1.2</f>
        <v>28.367999999999999</v>
      </c>
      <c r="H482" s="54">
        <f>28.37*3</f>
        <v>85.11</v>
      </c>
      <c r="I482" s="203"/>
      <c r="J482" s="203"/>
      <c r="K482" s="203"/>
      <c r="L482" s="203"/>
      <c r="M482" s="203"/>
    </row>
    <row r="483" spans="1:13" ht="15" customHeight="1">
      <c r="A483" s="79">
        <v>42394</v>
      </c>
      <c r="B483" s="77" t="s">
        <v>2539</v>
      </c>
      <c r="C483" s="77" t="s">
        <v>48</v>
      </c>
      <c r="D483" s="77">
        <v>490323</v>
      </c>
      <c r="E483" s="203" t="s">
        <v>2360</v>
      </c>
      <c r="F483" s="77">
        <v>1</v>
      </c>
      <c r="G483" s="54">
        <v>682.64</v>
      </c>
      <c r="H483" s="54">
        <v>1365.28</v>
      </c>
      <c r="I483" s="203"/>
      <c r="J483" s="203"/>
      <c r="K483" s="203"/>
      <c r="L483" s="203"/>
      <c r="M483" s="203"/>
    </row>
    <row r="484" spans="1:13" ht="15" customHeight="1">
      <c r="A484" s="79">
        <v>42394</v>
      </c>
      <c r="B484" s="77" t="s">
        <v>2539</v>
      </c>
      <c r="C484" s="77" t="s">
        <v>48</v>
      </c>
      <c r="D484" s="77">
        <v>490294</v>
      </c>
      <c r="E484" s="203" t="s">
        <v>2361</v>
      </c>
      <c r="F484" s="77">
        <v>1</v>
      </c>
      <c r="G484" s="54">
        <v>475</v>
      </c>
      <c r="H484" s="54">
        <v>545.16</v>
      </c>
      <c r="I484" s="203"/>
      <c r="J484" s="203"/>
      <c r="K484" s="203"/>
      <c r="L484" s="203"/>
      <c r="M484" s="203"/>
    </row>
    <row r="485" spans="1:13" ht="15" customHeight="1">
      <c r="A485" s="79">
        <v>42394</v>
      </c>
      <c r="B485" s="77" t="s">
        <v>2539</v>
      </c>
      <c r="C485" s="77" t="s">
        <v>48</v>
      </c>
      <c r="D485" s="77">
        <v>490291</v>
      </c>
      <c r="E485" s="203" t="s">
        <v>2431</v>
      </c>
      <c r="F485" s="77">
        <v>1</v>
      </c>
      <c r="G485" s="54">
        <v>191.54</v>
      </c>
      <c r="H485" s="54">
        <v>457.5</v>
      </c>
      <c r="I485" s="203"/>
      <c r="J485" s="203"/>
      <c r="K485" s="203"/>
      <c r="L485" s="203"/>
      <c r="M485" s="203"/>
    </row>
    <row r="486" spans="1:13" ht="15" customHeight="1">
      <c r="A486" s="79">
        <v>42394</v>
      </c>
      <c r="B486" s="77" t="s">
        <v>2539</v>
      </c>
      <c r="C486" s="77" t="s">
        <v>48</v>
      </c>
      <c r="D486" s="77">
        <v>490343</v>
      </c>
      <c r="E486" s="203" t="s">
        <v>2543</v>
      </c>
      <c r="F486" s="77">
        <v>394</v>
      </c>
      <c r="G486" s="54">
        <v>0.4</v>
      </c>
      <c r="H486" s="54">
        <v>1.6</v>
      </c>
      <c r="I486" s="203"/>
      <c r="J486" s="203"/>
      <c r="K486" s="203"/>
      <c r="L486" s="203"/>
      <c r="M486" s="203"/>
    </row>
    <row r="487" spans="1:13" ht="15" customHeight="1">
      <c r="A487" s="79">
        <v>42394</v>
      </c>
      <c r="B487" s="77" t="s">
        <v>2539</v>
      </c>
      <c r="C487" s="77" t="s">
        <v>48</v>
      </c>
      <c r="D487" s="77">
        <v>481567</v>
      </c>
      <c r="E487" s="203" t="s">
        <v>2544</v>
      </c>
      <c r="F487" s="77">
        <v>1</v>
      </c>
      <c r="G487" s="54">
        <v>855</v>
      </c>
      <c r="H487" s="54">
        <f>855*2</f>
        <v>1710</v>
      </c>
      <c r="I487" s="203"/>
      <c r="J487" s="203"/>
      <c r="K487" s="203"/>
      <c r="L487" s="203"/>
      <c r="M487" s="203"/>
    </row>
    <row r="488" spans="1:13" ht="15" customHeight="1">
      <c r="A488" s="79">
        <v>42394</v>
      </c>
      <c r="B488" s="77" t="s">
        <v>2539</v>
      </c>
      <c r="C488" s="77" t="s">
        <v>48</v>
      </c>
      <c r="D488" s="77">
        <v>480140</v>
      </c>
      <c r="E488" s="203" t="s">
        <v>2429</v>
      </c>
      <c r="F488" s="77">
        <v>1</v>
      </c>
      <c r="G488" s="54">
        <f>338.25*1.2</f>
        <v>405.9</v>
      </c>
      <c r="H488" s="54">
        <v>676</v>
      </c>
      <c r="I488" s="203"/>
      <c r="J488" s="203"/>
      <c r="K488" s="203"/>
      <c r="L488" s="203"/>
      <c r="M488" s="203"/>
    </row>
    <row r="489" spans="1:13" ht="15" customHeight="1">
      <c r="A489" s="79">
        <v>42394</v>
      </c>
      <c r="B489" s="77" t="s">
        <v>2539</v>
      </c>
      <c r="C489" s="77" t="s">
        <v>48</v>
      </c>
      <c r="D489" s="77">
        <v>480499</v>
      </c>
      <c r="E489" s="203" t="s">
        <v>2545</v>
      </c>
      <c r="F489" s="77">
        <v>10</v>
      </c>
      <c r="G489" s="54">
        <v>1.35</v>
      </c>
      <c r="H489" s="54">
        <v>56.61</v>
      </c>
      <c r="I489" s="203"/>
      <c r="J489" s="203"/>
      <c r="K489" s="203"/>
      <c r="L489" s="203"/>
      <c r="M489" s="203"/>
    </row>
    <row r="490" spans="1:13" ht="15" customHeight="1">
      <c r="A490" s="79">
        <v>42394</v>
      </c>
      <c r="B490" s="77" t="s">
        <v>2539</v>
      </c>
      <c r="C490" s="77" t="s">
        <v>48</v>
      </c>
      <c r="D490" s="77">
        <v>481362</v>
      </c>
      <c r="E490" s="203" t="s">
        <v>2259</v>
      </c>
      <c r="F490" s="77">
        <v>1</v>
      </c>
      <c r="G490" s="54">
        <v>75</v>
      </c>
      <c r="H490" s="54">
        <v>222</v>
      </c>
      <c r="I490" s="203"/>
      <c r="J490" s="203"/>
      <c r="K490" s="203"/>
      <c r="L490" s="203"/>
      <c r="M490" s="203"/>
    </row>
    <row r="491" spans="1:13" ht="15" customHeight="1">
      <c r="A491" s="79">
        <v>42394</v>
      </c>
      <c r="B491" s="77" t="s">
        <v>2539</v>
      </c>
      <c r="C491" s="77" t="s">
        <v>48</v>
      </c>
      <c r="D491" s="77">
        <v>632507</v>
      </c>
      <c r="E491" s="203" t="s">
        <v>2441</v>
      </c>
      <c r="F491" s="77">
        <v>8</v>
      </c>
      <c r="G491" s="54">
        <f>19.76*1.2</f>
        <v>23.712</v>
      </c>
      <c r="H491" s="54">
        <v>59</v>
      </c>
      <c r="I491" s="364" t="s">
        <v>4834</v>
      </c>
      <c r="J491" s="203"/>
      <c r="K491" s="203"/>
      <c r="L491" s="203"/>
      <c r="M491" s="203"/>
    </row>
    <row r="492" spans="1:13" ht="15" customHeight="1">
      <c r="A492" s="79">
        <v>42394</v>
      </c>
      <c r="B492" s="77" t="s">
        <v>2539</v>
      </c>
      <c r="C492" s="77" t="s">
        <v>48</v>
      </c>
      <c r="D492" s="77">
        <v>480756</v>
      </c>
      <c r="E492" s="203" t="s">
        <v>2156</v>
      </c>
      <c r="F492" s="77">
        <v>1</v>
      </c>
      <c r="G492" s="54">
        <v>515</v>
      </c>
      <c r="H492" s="54">
        <v>1030</v>
      </c>
      <c r="I492" s="203"/>
      <c r="J492" s="203"/>
      <c r="K492" s="203"/>
      <c r="L492" s="203"/>
      <c r="M492" s="203"/>
    </row>
    <row r="493" spans="1:13" ht="15" customHeight="1">
      <c r="A493" s="79">
        <v>42394</v>
      </c>
      <c r="B493" s="77" t="s">
        <v>2539</v>
      </c>
      <c r="C493" s="77" t="s">
        <v>48</v>
      </c>
      <c r="D493" s="77">
        <v>498127</v>
      </c>
      <c r="E493" s="203" t="s">
        <v>2546</v>
      </c>
      <c r="F493" s="77">
        <v>1</v>
      </c>
      <c r="G493" s="54">
        <v>1352.14</v>
      </c>
      <c r="H493" s="54">
        <f>1352.14*2</f>
        <v>2704.28</v>
      </c>
      <c r="I493" s="203"/>
      <c r="J493" s="203"/>
      <c r="K493" s="203"/>
      <c r="L493" s="203"/>
      <c r="M493" s="203"/>
    </row>
    <row r="494" spans="1:13" ht="15" customHeight="1">
      <c r="A494" s="79">
        <v>42394</v>
      </c>
      <c r="B494" s="77" t="s">
        <v>2539</v>
      </c>
      <c r="C494" s="77" t="s">
        <v>48</v>
      </c>
      <c r="D494" s="77">
        <v>481353</v>
      </c>
      <c r="E494" s="203" t="s">
        <v>2258</v>
      </c>
      <c r="F494" s="77">
        <v>1</v>
      </c>
      <c r="G494" s="54">
        <f>48*1.1</f>
        <v>52.800000000000004</v>
      </c>
      <c r="H494" s="54">
        <v>144</v>
      </c>
      <c r="I494" s="203"/>
      <c r="J494" s="203"/>
      <c r="K494" s="203"/>
      <c r="L494" s="203"/>
      <c r="M494" s="203"/>
    </row>
    <row r="495" spans="1:13" ht="15" customHeight="1">
      <c r="A495" s="79">
        <v>42424</v>
      </c>
      <c r="B495" s="77" t="s">
        <v>2547</v>
      </c>
      <c r="C495" s="77" t="s">
        <v>48</v>
      </c>
      <c r="D495" s="77">
        <v>482591</v>
      </c>
      <c r="E495" s="203" t="s">
        <v>2548</v>
      </c>
      <c r="F495" s="77">
        <v>1</v>
      </c>
      <c r="G495" s="54">
        <v>454</v>
      </c>
      <c r="H495" s="54">
        <v>908</v>
      </c>
      <c r="I495" s="203"/>
      <c r="J495" s="203"/>
      <c r="K495" s="203"/>
      <c r="L495" s="203"/>
      <c r="M495" s="203"/>
    </row>
    <row r="496" spans="1:13" ht="15" customHeight="1">
      <c r="A496" s="79">
        <v>42424</v>
      </c>
      <c r="B496" s="77" t="s">
        <v>2547</v>
      </c>
      <c r="C496" s="77" t="s">
        <v>48</v>
      </c>
      <c r="D496" s="77">
        <v>426542</v>
      </c>
      <c r="E496" s="203" t="s">
        <v>2549</v>
      </c>
      <c r="F496" s="77">
        <v>1</v>
      </c>
      <c r="G496" s="54">
        <v>148</v>
      </c>
      <c r="H496" s="54">
        <v>296</v>
      </c>
      <c r="I496" s="203"/>
      <c r="J496" s="203"/>
      <c r="K496" s="203"/>
      <c r="L496" s="203"/>
      <c r="M496" s="203"/>
    </row>
    <row r="497" spans="1:13" ht="15" customHeight="1">
      <c r="A497" s="79">
        <v>42424</v>
      </c>
      <c r="B497" s="77" t="s">
        <v>2547</v>
      </c>
      <c r="C497" s="77" t="s">
        <v>48</v>
      </c>
      <c r="D497" s="77" t="s">
        <v>2301</v>
      </c>
      <c r="E497" s="203" t="s">
        <v>2302</v>
      </c>
      <c r="F497" s="77">
        <v>1</v>
      </c>
      <c r="G497" s="54">
        <v>350</v>
      </c>
      <c r="H497" s="54">
        <v>14</v>
      </c>
      <c r="I497" s="203"/>
      <c r="J497" s="203"/>
      <c r="K497" s="203"/>
      <c r="L497" s="203"/>
      <c r="M497" s="203"/>
    </row>
    <row r="498" spans="1:13" ht="15" customHeight="1">
      <c r="A498" s="79">
        <v>42424</v>
      </c>
      <c r="B498" s="77" t="s">
        <v>2547</v>
      </c>
      <c r="C498" s="77" t="s">
        <v>48</v>
      </c>
      <c r="D498" s="77">
        <v>482668</v>
      </c>
      <c r="E498" s="203" t="s">
        <v>2550</v>
      </c>
      <c r="F498" s="77">
        <v>1</v>
      </c>
      <c r="G498" s="54">
        <v>275</v>
      </c>
      <c r="H498" s="54">
        <v>550</v>
      </c>
      <c r="I498" s="203"/>
      <c r="J498" s="203"/>
      <c r="K498" s="203"/>
      <c r="L498" s="203"/>
      <c r="M498" s="203"/>
    </row>
    <row r="499" spans="1:13" ht="15" customHeight="1">
      <c r="A499" s="79">
        <v>42430</v>
      </c>
      <c r="B499" s="77" t="s">
        <v>2551</v>
      </c>
      <c r="C499" s="77" t="s">
        <v>48</v>
      </c>
      <c r="D499" s="77">
        <v>495622</v>
      </c>
      <c r="E499" s="203" t="s">
        <v>2552</v>
      </c>
      <c r="F499" s="77">
        <v>8</v>
      </c>
      <c r="G499" s="54">
        <v>61.03</v>
      </c>
      <c r="H499" s="54">
        <v>182.99997860750037</v>
      </c>
      <c r="I499" s="203">
        <v>8</v>
      </c>
      <c r="J499" s="203"/>
      <c r="K499" s="203"/>
      <c r="L499" s="203"/>
      <c r="M499" s="203"/>
    </row>
    <row r="500" spans="1:13" ht="15" customHeight="1">
      <c r="A500" s="79">
        <v>42430</v>
      </c>
      <c r="B500" s="77" t="s">
        <v>2551</v>
      </c>
      <c r="C500" s="77" t="s">
        <v>48</v>
      </c>
      <c r="D500" s="77" t="s">
        <v>2553</v>
      </c>
      <c r="E500" s="203" t="s">
        <v>2554</v>
      </c>
      <c r="F500" s="77">
        <v>1</v>
      </c>
      <c r="G500" s="54">
        <v>7.55</v>
      </c>
      <c r="H500" s="54">
        <v>42.600918997203124</v>
      </c>
      <c r="I500" s="203"/>
      <c r="J500" s="203"/>
      <c r="K500" s="203"/>
      <c r="L500" s="203"/>
      <c r="M500" s="203"/>
    </row>
    <row r="501" spans="1:13" ht="15" customHeight="1">
      <c r="A501" s="79">
        <v>42430</v>
      </c>
      <c r="B501" s="77" t="s">
        <v>2551</v>
      </c>
      <c r="C501" s="77" t="s">
        <v>48</v>
      </c>
      <c r="D501" s="77">
        <v>632669</v>
      </c>
      <c r="E501" s="203" t="s">
        <v>2480</v>
      </c>
      <c r="F501" s="77">
        <v>1</v>
      </c>
      <c r="G501" s="54">
        <v>110.26</v>
      </c>
      <c r="H501" s="54">
        <v>327.49994313445234</v>
      </c>
      <c r="I501" s="203">
        <v>2</v>
      </c>
      <c r="J501" s="203"/>
      <c r="K501" s="203"/>
      <c r="L501" s="203"/>
      <c r="M501" s="203"/>
    </row>
    <row r="502" spans="1:13" ht="15" customHeight="1">
      <c r="A502" s="79">
        <v>42430</v>
      </c>
      <c r="B502" s="77" t="s">
        <v>2551</v>
      </c>
      <c r="C502" s="77" t="s">
        <v>48</v>
      </c>
      <c r="D502" s="77">
        <v>632574</v>
      </c>
      <c r="E502" s="203" t="s">
        <v>2555</v>
      </c>
      <c r="F502" s="77">
        <v>1</v>
      </c>
      <c r="G502" s="54">
        <v>0.28999999999999998</v>
      </c>
      <c r="H502" s="54">
        <v>3.9995402313062427</v>
      </c>
      <c r="I502" s="203">
        <v>2</v>
      </c>
      <c r="J502" s="203"/>
      <c r="K502" s="203"/>
      <c r="L502" s="203"/>
      <c r="M502" s="203"/>
    </row>
    <row r="503" spans="1:13" ht="15" customHeight="1">
      <c r="A503" s="79">
        <v>42430</v>
      </c>
      <c r="B503" s="77" t="s">
        <v>2551</v>
      </c>
      <c r="C503" s="77" t="s">
        <v>48</v>
      </c>
      <c r="D503" s="77">
        <v>481355</v>
      </c>
      <c r="E503" s="203" t="s">
        <v>2556</v>
      </c>
      <c r="F503" s="77">
        <v>2</v>
      </c>
      <c r="G503" s="54">
        <v>11.05</v>
      </c>
      <c r="H503" s="54">
        <v>33.689055648361155</v>
      </c>
      <c r="I503" s="203">
        <v>1</v>
      </c>
      <c r="J503" s="203"/>
      <c r="K503" s="203"/>
      <c r="L503" s="203"/>
      <c r="M503" s="203"/>
    </row>
    <row r="504" spans="1:13" ht="15" customHeight="1">
      <c r="A504" s="79">
        <v>42430</v>
      </c>
      <c r="B504" s="77" t="s">
        <v>2551</v>
      </c>
      <c r="C504" s="77" t="s">
        <v>48</v>
      </c>
      <c r="D504" s="77">
        <v>495623</v>
      </c>
      <c r="E504" s="203" t="s">
        <v>2557</v>
      </c>
      <c r="F504" s="77">
        <v>16</v>
      </c>
      <c r="G504" s="54">
        <v>35.46</v>
      </c>
      <c r="H504" s="54">
        <v>106.46998826408722</v>
      </c>
      <c r="I504" s="203">
        <v>6</v>
      </c>
      <c r="J504" s="203"/>
      <c r="K504" s="203"/>
      <c r="L504" s="203"/>
      <c r="M504" s="203"/>
    </row>
    <row r="505" spans="1:13" ht="15" customHeight="1">
      <c r="A505" s="79">
        <v>42430</v>
      </c>
      <c r="B505" s="77" t="s">
        <v>2551</v>
      </c>
      <c r="C505" s="77" t="s">
        <v>48</v>
      </c>
      <c r="D505" s="77">
        <v>488672</v>
      </c>
      <c r="E505" s="203" t="s">
        <v>2558</v>
      </c>
      <c r="F505" s="77">
        <v>2</v>
      </c>
      <c r="G505" s="54">
        <v>398</v>
      </c>
      <c r="H505" s="54">
        <v>795.99962428681147</v>
      </c>
      <c r="I505" s="203">
        <v>7</v>
      </c>
      <c r="J505" s="203"/>
      <c r="K505" s="203"/>
      <c r="L505" s="203"/>
      <c r="M505" s="203"/>
    </row>
    <row r="506" spans="1:13" ht="15" customHeight="1">
      <c r="A506" s="79">
        <v>42430</v>
      </c>
      <c r="B506" s="77" t="s">
        <v>2551</v>
      </c>
      <c r="C506" s="77" t="s">
        <v>48</v>
      </c>
      <c r="D506" s="77">
        <v>488534</v>
      </c>
      <c r="E506" s="203" t="s">
        <v>2559</v>
      </c>
      <c r="F506" s="77">
        <v>2</v>
      </c>
      <c r="G506" s="54">
        <v>72</v>
      </c>
      <c r="H506" s="54">
        <v>215.99997528734485</v>
      </c>
      <c r="I506" s="203">
        <v>13</v>
      </c>
      <c r="J506" s="203"/>
      <c r="K506" s="203"/>
      <c r="L506" s="203"/>
      <c r="M506" s="203"/>
    </row>
    <row r="507" spans="1:13" ht="15" customHeight="1">
      <c r="A507" s="79">
        <v>42430</v>
      </c>
      <c r="B507" s="77" t="s">
        <v>2551</v>
      </c>
      <c r="C507" s="77" t="s">
        <v>48</v>
      </c>
      <c r="D507" s="77">
        <v>488535</v>
      </c>
      <c r="E507" s="203" t="s">
        <v>2560</v>
      </c>
      <c r="F507" s="77">
        <v>1</v>
      </c>
      <c r="G507" s="54">
        <v>1.29</v>
      </c>
      <c r="H507" s="54">
        <v>5.1599625743155162</v>
      </c>
      <c r="I507" s="203">
        <v>3</v>
      </c>
      <c r="J507" s="203"/>
      <c r="K507" s="203"/>
      <c r="L507" s="203"/>
      <c r="M507" s="203"/>
    </row>
    <row r="508" spans="1:13" ht="15" customHeight="1">
      <c r="A508" s="79">
        <v>42430</v>
      </c>
      <c r="B508" s="77" t="s">
        <v>2551</v>
      </c>
      <c r="C508" s="77" t="s">
        <v>48</v>
      </c>
      <c r="D508" s="77">
        <v>495227</v>
      </c>
      <c r="E508" s="203" t="s">
        <v>2561</v>
      </c>
      <c r="F508" s="77">
        <v>1</v>
      </c>
      <c r="G508" s="54">
        <v>1740</v>
      </c>
      <c r="H508" s="54">
        <v>3480</v>
      </c>
      <c r="I508" s="203">
        <v>7</v>
      </c>
      <c r="J508" s="203"/>
      <c r="K508" s="203"/>
      <c r="L508" s="203"/>
      <c r="M508" s="203"/>
    </row>
    <row r="509" spans="1:13" ht="15" customHeight="1">
      <c r="A509" s="79">
        <v>42430</v>
      </c>
      <c r="B509" s="77" t="s">
        <v>2551</v>
      </c>
      <c r="C509" s="77" t="s">
        <v>48</v>
      </c>
      <c r="D509" s="77">
        <v>488541</v>
      </c>
      <c r="E509" s="203" t="s">
        <v>2562</v>
      </c>
      <c r="F509" s="77">
        <v>1</v>
      </c>
      <c r="G509" s="54">
        <v>540</v>
      </c>
      <c r="H509" s="54">
        <v>1079.9994902383874</v>
      </c>
      <c r="I509" s="203">
        <v>7</v>
      </c>
      <c r="J509" s="203"/>
      <c r="K509" s="203"/>
      <c r="L509" s="203"/>
      <c r="M509" s="203"/>
    </row>
    <row r="510" spans="1:13" ht="15" customHeight="1">
      <c r="A510" s="79">
        <v>42430</v>
      </c>
      <c r="B510" s="77" t="s">
        <v>2551</v>
      </c>
      <c r="C510" s="77" t="s">
        <v>48</v>
      </c>
      <c r="D510" s="77">
        <v>488549</v>
      </c>
      <c r="E510" s="203" t="s">
        <v>2563</v>
      </c>
      <c r="F510" s="77">
        <v>1</v>
      </c>
      <c r="G510" s="54">
        <v>35.590000000000003</v>
      </c>
      <c r="H510" s="54">
        <v>106.75998773527635</v>
      </c>
      <c r="I510" s="203">
        <v>3</v>
      </c>
      <c r="J510" s="203"/>
      <c r="K510" s="203"/>
      <c r="L510" s="203"/>
      <c r="M510" s="203"/>
    </row>
    <row r="511" spans="1:13" ht="15" customHeight="1">
      <c r="A511" s="79">
        <v>42430</v>
      </c>
      <c r="B511" s="77" t="s">
        <v>2551</v>
      </c>
      <c r="C511" s="77" t="s">
        <v>48</v>
      </c>
      <c r="D511" s="77">
        <v>488550</v>
      </c>
      <c r="E511" s="203" t="s">
        <v>2564</v>
      </c>
      <c r="F511" s="77">
        <v>1</v>
      </c>
      <c r="G511" s="54">
        <v>192.32</v>
      </c>
      <c r="H511" s="54">
        <v>384.19983176514023</v>
      </c>
      <c r="I511" s="203">
        <v>5</v>
      </c>
      <c r="J511" s="203"/>
      <c r="K511" s="203"/>
      <c r="L511" s="203"/>
      <c r="M511" s="203"/>
    </row>
    <row r="512" spans="1:13" ht="15" customHeight="1">
      <c r="A512" s="79">
        <v>42430</v>
      </c>
      <c r="B512" s="77" t="s">
        <v>2551</v>
      </c>
      <c r="C512" s="77" t="s">
        <v>48</v>
      </c>
      <c r="D512" s="77">
        <v>482420</v>
      </c>
      <c r="E512" s="203" t="s">
        <v>2565</v>
      </c>
      <c r="F512" s="77">
        <v>1</v>
      </c>
      <c r="G512" s="54">
        <v>176.19</v>
      </c>
      <c r="H512" s="54">
        <v>351.99984519975499</v>
      </c>
      <c r="I512" s="203">
        <v>5</v>
      </c>
      <c r="J512" s="203"/>
      <c r="K512" s="203"/>
      <c r="L512" s="203"/>
      <c r="M512" s="203"/>
    </row>
    <row r="513" spans="1:13" ht="15" customHeight="1">
      <c r="A513" s="79">
        <v>42430</v>
      </c>
      <c r="B513" s="77" t="s">
        <v>2551</v>
      </c>
      <c r="C513" s="77" t="s">
        <v>48</v>
      </c>
      <c r="D513" s="77">
        <v>480496</v>
      </c>
      <c r="E513" s="203" t="s">
        <v>2395</v>
      </c>
      <c r="F513" s="77">
        <v>1</v>
      </c>
      <c r="G513" s="54">
        <v>5.45</v>
      </c>
      <c r="H513" s="54">
        <v>20.00007857046651</v>
      </c>
      <c r="I513" s="203">
        <v>1</v>
      </c>
      <c r="J513" s="203"/>
      <c r="K513" s="203"/>
      <c r="L513" s="203"/>
      <c r="M513" s="203"/>
    </row>
    <row r="514" spans="1:13" ht="15" customHeight="1">
      <c r="A514" s="79">
        <v>42430</v>
      </c>
      <c r="B514" s="77" t="s">
        <v>2551</v>
      </c>
      <c r="C514" s="77" t="s">
        <v>48</v>
      </c>
      <c r="D514" s="77">
        <v>480758</v>
      </c>
      <c r="E514" s="203" t="s">
        <v>2566</v>
      </c>
      <c r="F514" s="77">
        <v>1</v>
      </c>
      <c r="G514" s="54">
        <v>92</v>
      </c>
      <c r="H514" s="54">
        <v>254.99964582412622</v>
      </c>
      <c r="I514" s="203">
        <v>1</v>
      </c>
      <c r="J514" s="203"/>
      <c r="K514" s="203"/>
      <c r="L514" s="203"/>
      <c r="M514" s="203"/>
    </row>
    <row r="515" spans="1:13" ht="15" customHeight="1">
      <c r="A515" s="79">
        <v>42430</v>
      </c>
      <c r="B515" s="77" t="s">
        <v>2551</v>
      </c>
      <c r="C515" s="77" t="s">
        <v>48</v>
      </c>
      <c r="D515" s="77">
        <v>488557</v>
      </c>
      <c r="E515" s="203" t="s">
        <v>2567</v>
      </c>
      <c r="F515" s="77">
        <v>1</v>
      </c>
      <c r="G515" s="54">
        <v>134.08000000000001</v>
      </c>
      <c r="H515" s="54">
        <v>320.00000218814483</v>
      </c>
      <c r="I515" s="203">
        <v>5</v>
      </c>
      <c r="J515" s="203"/>
      <c r="K515" s="203"/>
      <c r="L515" s="203"/>
      <c r="M515" s="203"/>
    </row>
    <row r="516" spans="1:13" ht="15" customHeight="1">
      <c r="A516" s="79">
        <v>42430</v>
      </c>
      <c r="B516" s="77" t="s">
        <v>2551</v>
      </c>
      <c r="C516" s="77" t="s">
        <v>48</v>
      </c>
      <c r="D516" s="77">
        <v>480757</v>
      </c>
      <c r="E516" s="203" t="s">
        <v>2568</v>
      </c>
      <c r="F516" s="77">
        <v>1</v>
      </c>
      <c r="G516" s="54">
        <v>108</v>
      </c>
      <c r="H516" s="54">
        <v>319.99993877408616</v>
      </c>
      <c r="I516" s="203">
        <v>1</v>
      </c>
      <c r="J516" s="203"/>
      <c r="K516" s="203"/>
      <c r="L516" s="203"/>
      <c r="M516" s="203"/>
    </row>
    <row r="517" spans="1:13" ht="15" customHeight="1">
      <c r="A517" s="79">
        <v>42430</v>
      </c>
      <c r="B517" s="77" t="s">
        <v>2551</v>
      </c>
      <c r="C517" s="77" t="s">
        <v>48</v>
      </c>
      <c r="D517" s="77">
        <v>488558</v>
      </c>
      <c r="E517" s="203" t="s">
        <v>2567</v>
      </c>
      <c r="F517" s="77">
        <v>1</v>
      </c>
      <c r="G517" s="54">
        <v>130.16999999999999</v>
      </c>
      <c r="H517" s="54">
        <v>320.0000015899999</v>
      </c>
      <c r="I517" s="203">
        <v>5</v>
      </c>
      <c r="J517" s="203"/>
      <c r="K517" s="203"/>
      <c r="L517" s="203"/>
      <c r="M517" s="203"/>
    </row>
    <row r="518" spans="1:13" ht="15" customHeight="1">
      <c r="A518" s="79">
        <v>42430</v>
      </c>
      <c r="B518" s="77" t="s">
        <v>2551</v>
      </c>
      <c r="C518" s="77" t="s">
        <v>48</v>
      </c>
      <c r="D518" s="77">
        <v>632668</v>
      </c>
      <c r="E518" s="203" t="s">
        <v>2569</v>
      </c>
      <c r="F518" s="77">
        <v>1</v>
      </c>
      <c r="G518" s="54">
        <v>157.69</v>
      </c>
      <c r="H518" s="54">
        <v>315.99983043110171</v>
      </c>
      <c r="I518" s="203">
        <v>2</v>
      </c>
      <c r="J518" s="203"/>
      <c r="K518" s="203"/>
      <c r="L518" s="203"/>
      <c r="M518" s="203"/>
    </row>
    <row r="519" spans="1:13" ht="15" customHeight="1">
      <c r="A519" s="79">
        <v>42430</v>
      </c>
      <c r="B519" s="77" t="s">
        <v>2551</v>
      </c>
      <c r="C519" s="77" t="s">
        <v>48</v>
      </c>
      <c r="D519" s="77">
        <v>480140</v>
      </c>
      <c r="E519" s="203" t="s">
        <v>2329</v>
      </c>
      <c r="F519" s="77">
        <v>1</v>
      </c>
      <c r="G519" s="54">
        <v>41.25</v>
      </c>
      <c r="H519" s="54">
        <v>676.00005023289373</v>
      </c>
      <c r="I519" s="203">
        <v>7</v>
      </c>
      <c r="J519" s="203"/>
      <c r="K519" s="203"/>
      <c r="L519" s="203"/>
      <c r="M519" s="203"/>
    </row>
    <row r="520" spans="1:13" ht="15" customHeight="1">
      <c r="A520" s="79">
        <v>42430</v>
      </c>
      <c r="B520" s="77" t="s">
        <v>2551</v>
      </c>
      <c r="C520" s="77" t="s">
        <v>48</v>
      </c>
      <c r="D520" s="77">
        <v>480842</v>
      </c>
      <c r="E520" s="203" t="s">
        <v>2570</v>
      </c>
      <c r="F520" s="77">
        <v>8</v>
      </c>
      <c r="G520" s="54">
        <v>10.94</v>
      </c>
      <c r="H520" s="54">
        <v>32.819996245049346</v>
      </c>
      <c r="I520" s="203">
        <v>5</v>
      </c>
      <c r="J520" s="203"/>
      <c r="K520" s="203"/>
      <c r="L520" s="203"/>
      <c r="M520" s="203"/>
    </row>
    <row r="521" spans="1:13" ht="15" customHeight="1">
      <c r="A521" s="79">
        <v>42430</v>
      </c>
      <c r="B521" s="77" t="s">
        <v>2551</v>
      </c>
      <c r="C521" s="77" t="s">
        <v>48</v>
      </c>
      <c r="D521" s="77">
        <v>480806</v>
      </c>
      <c r="E521" s="203" t="s">
        <v>2571</v>
      </c>
      <c r="F521" s="77">
        <v>4</v>
      </c>
      <c r="G521" s="54">
        <v>19.53</v>
      </c>
      <c r="H521" s="54">
        <v>59.579996934599954</v>
      </c>
      <c r="I521" s="203">
        <v>6</v>
      </c>
      <c r="J521" s="203"/>
      <c r="K521" s="203"/>
      <c r="L521" s="203"/>
      <c r="M521" s="203"/>
    </row>
    <row r="522" spans="1:13" ht="15" customHeight="1">
      <c r="A522" s="79">
        <v>42481</v>
      </c>
      <c r="B522" s="77" t="s">
        <v>2572</v>
      </c>
      <c r="C522" s="77" t="s">
        <v>2174</v>
      </c>
      <c r="D522" s="77">
        <v>491732</v>
      </c>
      <c r="E522" s="203" t="s">
        <v>2573</v>
      </c>
      <c r="F522" s="77">
        <v>1</v>
      </c>
      <c r="G522" s="54">
        <v>28711.439999999999</v>
      </c>
      <c r="H522" s="54">
        <v>49502.49</v>
      </c>
      <c r="I522" s="203">
        <v>49</v>
      </c>
      <c r="J522" s="203"/>
      <c r="K522" s="203"/>
      <c r="L522" s="203"/>
      <c r="M522" s="203"/>
    </row>
    <row r="523" spans="1:13" ht="15" customHeight="1">
      <c r="A523" s="79">
        <v>42572</v>
      </c>
      <c r="B523" s="77" t="s">
        <v>2574</v>
      </c>
      <c r="C523" s="77" t="s">
        <v>48</v>
      </c>
      <c r="D523" s="77">
        <v>480492</v>
      </c>
      <c r="E523" s="203" t="s">
        <v>2575</v>
      </c>
      <c r="F523" s="77">
        <v>1</v>
      </c>
      <c r="G523" s="54">
        <v>96.6</v>
      </c>
      <c r="H523" s="54">
        <v>252</v>
      </c>
      <c r="I523" s="203"/>
      <c r="J523" s="203"/>
      <c r="K523" s="203"/>
      <c r="L523" s="203"/>
      <c r="M523" s="203"/>
    </row>
    <row r="524" spans="1:13" ht="15" customHeight="1">
      <c r="A524" s="79">
        <v>42572</v>
      </c>
      <c r="B524" s="77" t="s">
        <v>2574</v>
      </c>
      <c r="C524" s="77" t="s">
        <v>48</v>
      </c>
      <c r="D524" s="77">
        <v>480499</v>
      </c>
      <c r="E524" s="203" t="s">
        <v>2253</v>
      </c>
      <c r="F524" s="77">
        <v>3</v>
      </c>
      <c r="G524" s="54">
        <v>23.59</v>
      </c>
      <c r="H524" s="54">
        <v>56.61</v>
      </c>
      <c r="I524" s="203"/>
      <c r="J524" s="203"/>
      <c r="K524" s="203"/>
      <c r="L524" s="203"/>
      <c r="M524" s="203"/>
    </row>
    <row r="525" spans="1:13" ht="15" customHeight="1">
      <c r="A525" s="79">
        <v>42572</v>
      </c>
      <c r="B525" s="77" t="s">
        <v>2574</v>
      </c>
      <c r="C525" s="77" t="s">
        <v>48</v>
      </c>
      <c r="D525" s="77">
        <v>632668</v>
      </c>
      <c r="E525" s="203" t="s">
        <v>2576</v>
      </c>
      <c r="F525" s="77">
        <v>3</v>
      </c>
      <c r="G525" s="54">
        <v>158</v>
      </c>
      <c r="H525" s="54">
        <v>316</v>
      </c>
      <c r="I525" s="203"/>
      <c r="J525" s="203"/>
      <c r="K525" s="203"/>
      <c r="L525" s="203"/>
      <c r="M525" s="203"/>
    </row>
    <row r="526" spans="1:13" ht="15" customHeight="1">
      <c r="A526" s="79">
        <v>42572</v>
      </c>
      <c r="B526" s="77" t="s">
        <v>2574</v>
      </c>
      <c r="C526" s="77" t="s">
        <v>48</v>
      </c>
      <c r="D526" s="77">
        <v>480140</v>
      </c>
      <c r="E526" s="203" t="s">
        <v>2429</v>
      </c>
      <c r="F526" s="77">
        <v>1</v>
      </c>
      <c r="G526" s="54">
        <v>372</v>
      </c>
      <c r="H526" s="54">
        <v>676</v>
      </c>
      <c r="I526" s="203"/>
      <c r="J526" s="203"/>
      <c r="K526" s="203"/>
      <c r="L526" s="203"/>
      <c r="M526" s="203"/>
    </row>
    <row r="527" spans="1:13" ht="15" customHeight="1">
      <c r="A527" s="79">
        <v>42572</v>
      </c>
      <c r="B527" s="77" t="s">
        <v>2574</v>
      </c>
      <c r="C527" s="77" t="s">
        <v>48</v>
      </c>
      <c r="D527" s="77">
        <v>489667</v>
      </c>
      <c r="E527" s="203" t="s">
        <v>2577</v>
      </c>
      <c r="F527" s="77">
        <v>1</v>
      </c>
      <c r="G527" s="54">
        <v>104</v>
      </c>
      <c r="H527" s="54">
        <v>208</v>
      </c>
      <c r="I527" s="203"/>
      <c r="J527" s="203"/>
      <c r="K527" s="203"/>
      <c r="L527" s="203"/>
      <c r="M527" s="203"/>
    </row>
    <row r="528" spans="1:13" ht="15" customHeight="1">
      <c r="A528" s="79">
        <v>42572</v>
      </c>
      <c r="B528" s="77" t="s">
        <v>2574</v>
      </c>
      <c r="C528" s="77" t="s">
        <v>48</v>
      </c>
      <c r="D528" s="77">
        <v>632715</v>
      </c>
      <c r="E528" s="203" t="s">
        <v>2282</v>
      </c>
      <c r="F528" s="77">
        <v>1</v>
      </c>
      <c r="G528" s="54">
        <v>8.4</v>
      </c>
      <c r="H528" s="54">
        <v>14</v>
      </c>
      <c r="I528" s="203"/>
      <c r="J528" s="203"/>
      <c r="K528" s="203"/>
      <c r="L528" s="203"/>
      <c r="M528" s="203"/>
    </row>
    <row r="529" spans="1:13" ht="15" customHeight="1">
      <c r="A529" s="79">
        <v>42572</v>
      </c>
      <c r="B529" s="77" t="s">
        <v>2574</v>
      </c>
      <c r="C529" s="77" t="s">
        <v>48</v>
      </c>
      <c r="D529" s="206" t="s">
        <v>2578</v>
      </c>
      <c r="E529" s="203" t="s">
        <v>2579</v>
      </c>
      <c r="F529" s="77">
        <v>1</v>
      </c>
      <c r="G529" s="54">
        <v>2.44</v>
      </c>
      <c r="H529" s="54">
        <v>18</v>
      </c>
      <c r="I529" s="203"/>
      <c r="J529" s="203"/>
      <c r="K529" s="203"/>
      <c r="L529" s="203"/>
      <c r="M529" s="203"/>
    </row>
    <row r="530" spans="1:13" ht="15" customHeight="1">
      <c r="A530" s="79">
        <v>42572</v>
      </c>
      <c r="B530" s="77" t="s">
        <v>2574</v>
      </c>
      <c r="C530" s="77" t="s">
        <v>48</v>
      </c>
      <c r="D530" s="77">
        <v>480758</v>
      </c>
      <c r="E530" s="203" t="s">
        <v>2255</v>
      </c>
      <c r="F530" s="77">
        <v>1</v>
      </c>
      <c r="G530" s="54">
        <v>92</v>
      </c>
      <c r="H530" s="54">
        <v>225</v>
      </c>
      <c r="I530" s="203"/>
      <c r="J530" s="203"/>
      <c r="K530" s="203"/>
      <c r="L530" s="203"/>
      <c r="M530" s="203"/>
    </row>
    <row r="531" spans="1:13" ht="15" customHeight="1">
      <c r="A531" s="79">
        <v>42572</v>
      </c>
      <c r="B531" s="77" t="s">
        <v>2574</v>
      </c>
      <c r="C531" s="77" t="s">
        <v>48</v>
      </c>
      <c r="D531" s="77">
        <v>491985</v>
      </c>
      <c r="E531" s="203" t="s">
        <v>2580</v>
      </c>
      <c r="F531" s="77">
        <v>1</v>
      </c>
      <c r="G531" s="54">
        <v>990</v>
      </c>
      <c r="H531" s="54">
        <v>1980</v>
      </c>
      <c r="I531" s="203"/>
      <c r="J531" s="203"/>
      <c r="K531" s="203"/>
      <c r="L531" s="203"/>
      <c r="M531" s="203"/>
    </row>
    <row r="532" spans="1:13" ht="15" customHeight="1">
      <c r="A532" s="79">
        <v>42572</v>
      </c>
      <c r="B532" s="77" t="s">
        <v>2574</v>
      </c>
      <c r="C532" s="77" t="s">
        <v>48</v>
      </c>
      <c r="D532" s="77">
        <v>632574</v>
      </c>
      <c r="E532" s="203" t="s">
        <v>2286</v>
      </c>
      <c r="F532" s="77">
        <v>1</v>
      </c>
      <c r="G532" s="54">
        <v>0.28999999999999998</v>
      </c>
      <c r="H532" s="54">
        <v>4</v>
      </c>
      <c r="I532" s="203"/>
      <c r="J532" s="203"/>
      <c r="K532" s="203"/>
      <c r="L532" s="203"/>
      <c r="M532" s="203"/>
    </row>
    <row r="533" spans="1:13" ht="15" customHeight="1">
      <c r="A533" s="79">
        <v>42572</v>
      </c>
      <c r="B533" s="77" t="s">
        <v>2574</v>
      </c>
      <c r="C533" s="77" t="s">
        <v>48</v>
      </c>
      <c r="D533" s="77">
        <v>498151</v>
      </c>
      <c r="E533" s="203" t="s">
        <v>2581</v>
      </c>
      <c r="F533" s="77">
        <v>1</v>
      </c>
      <c r="G533" s="54">
        <v>521</v>
      </c>
      <c r="H533" s="54">
        <v>1042</v>
      </c>
      <c r="I533" s="203"/>
      <c r="J533" s="203"/>
      <c r="K533" s="203"/>
      <c r="L533" s="203"/>
      <c r="M533" s="203"/>
    </row>
    <row r="534" spans="1:13" ht="15" customHeight="1">
      <c r="A534" s="79">
        <v>42572</v>
      </c>
      <c r="B534" s="77" t="s">
        <v>2574</v>
      </c>
      <c r="C534" s="77" t="s">
        <v>48</v>
      </c>
      <c r="D534" s="77">
        <v>483442</v>
      </c>
      <c r="E534" s="203" t="s">
        <v>2373</v>
      </c>
      <c r="F534" s="77">
        <v>2</v>
      </c>
      <c r="G534" s="54">
        <v>50.93</v>
      </c>
      <c r="H534" s="54">
        <v>152.79</v>
      </c>
      <c r="I534" s="203"/>
      <c r="J534" s="24" t="s">
        <v>2374</v>
      </c>
      <c r="K534" s="203"/>
      <c r="L534" s="203"/>
      <c r="M534" s="203"/>
    </row>
    <row r="535" spans="1:13" ht="15" customHeight="1">
      <c r="A535" s="79">
        <v>42572</v>
      </c>
      <c r="B535" s="77" t="s">
        <v>2574</v>
      </c>
      <c r="C535" s="77" t="s">
        <v>48</v>
      </c>
      <c r="D535" s="77">
        <v>480820</v>
      </c>
      <c r="E535" s="203" t="s">
        <v>2381</v>
      </c>
      <c r="F535" s="77">
        <v>1</v>
      </c>
      <c r="G535" s="54">
        <v>1.82</v>
      </c>
      <c r="H535" s="54">
        <v>7.28</v>
      </c>
      <c r="I535" s="203"/>
      <c r="J535" s="203"/>
      <c r="K535" s="203"/>
      <c r="L535" s="203"/>
      <c r="M535" s="203"/>
    </row>
    <row r="536" spans="1:13" ht="15" customHeight="1">
      <c r="A536" s="79">
        <v>42572</v>
      </c>
      <c r="B536" s="77" t="s">
        <v>2574</v>
      </c>
      <c r="C536" s="77" t="s">
        <v>48</v>
      </c>
      <c r="D536" s="77">
        <v>389678</v>
      </c>
      <c r="E536" s="203" t="s">
        <v>2582</v>
      </c>
      <c r="F536" s="77">
        <v>1</v>
      </c>
      <c r="G536" s="54">
        <v>880</v>
      </c>
      <c r="H536" s="54">
        <v>1760</v>
      </c>
      <c r="I536" s="203"/>
      <c r="J536" s="203"/>
      <c r="K536" s="203"/>
      <c r="L536" s="203"/>
      <c r="M536" s="203"/>
    </row>
    <row r="537" spans="1:13" ht="15" customHeight="1">
      <c r="A537" s="79">
        <v>42572</v>
      </c>
      <c r="B537" s="77" t="s">
        <v>2574</v>
      </c>
      <c r="C537" s="77" t="s">
        <v>48</v>
      </c>
      <c r="D537" s="77">
        <v>389719</v>
      </c>
      <c r="E537" s="203" t="s">
        <v>2583</v>
      </c>
      <c r="F537" s="77">
        <v>1</v>
      </c>
      <c r="G537" s="54">
        <v>2590</v>
      </c>
      <c r="H537" s="54">
        <v>3984.62</v>
      </c>
      <c r="I537" s="203"/>
      <c r="J537" s="203"/>
      <c r="K537" s="203"/>
      <c r="L537" s="203"/>
      <c r="M537" s="203"/>
    </row>
    <row r="538" spans="1:13" ht="15" customHeight="1">
      <c r="A538" s="79">
        <v>42572</v>
      </c>
      <c r="B538" s="77" t="s">
        <v>2574</v>
      </c>
      <c r="C538" s="77" t="s">
        <v>48</v>
      </c>
      <c r="D538" s="77">
        <v>389677</v>
      </c>
      <c r="E538" s="203" t="s">
        <v>2584</v>
      </c>
      <c r="F538" s="77">
        <v>1</v>
      </c>
      <c r="G538" s="54">
        <v>778</v>
      </c>
      <c r="H538" s="54">
        <v>1556</v>
      </c>
      <c r="I538" s="203"/>
      <c r="J538" s="203"/>
      <c r="K538" s="203"/>
      <c r="L538" s="203"/>
      <c r="M538" s="203"/>
    </row>
    <row r="539" spans="1:13" ht="15" customHeight="1">
      <c r="A539" s="79">
        <v>42572</v>
      </c>
      <c r="B539" s="77" t="s">
        <v>2574</v>
      </c>
      <c r="C539" s="77" t="s">
        <v>48</v>
      </c>
      <c r="D539" s="77">
        <v>480816</v>
      </c>
      <c r="E539" s="203" t="s">
        <v>2375</v>
      </c>
      <c r="F539" s="77">
        <v>1</v>
      </c>
      <c r="G539" s="54">
        <v>2.0699999999999998</v>
      </c>
      <c r="H539" s="54">
        <v>7.52</v>
      </c>
      <c r="I539" s="203"/>
      <c r="J539" s="203"/>
      <c r="K539" s="203"/>
      <c r="L539" s="203"/>
      <c r="M539" s="203"/>
    </row>
    <row r="540" spans="1:13" ht="15" customHeight="1">
      <c r="A540" s="79">
        <v>42572</v>
      </c>
      <c r="B540" s="77" t="s">
        <v>2574</v>
      </c>
      <c r="C540" s="77" t="s">
        <v>48</v>
      </c>
      <c r="D540" s="77">
        <v>480817</v>
      </c>
      <c r="E540" s="203" t="s">
        <v>2585</v>
      </c>
      <c r="F540" s="77">
        <v>1</v>
      </c>
      <c r="G540" s="54">
        <v>223.28</v>
      </c>
      <c r="H540" s="54">
        <v>240</v>
      </c>
      <c r="I540" s="203"/>
      <c r="J540" s="203"/>
      <c r="K540" s="203"/>
      <c r="L540" s="203"/>
      <c r="M540" s="203"/>
    </row>
    <row r="541" spans="1:13" ht="15" customHeight="1">
      <c r="A541" s="79">
        <v>42572</v>
      </c>
      <c r="B541" s="77" t="s">
        <v>2574</v>
      </c>
      <c r="C541" s="77" t="s">
        <v>48</v>
      </c>
      <c r="D541" s="77">
        <v>483441</v>
      </c>
      <c r="E541" s="203" t="s">
        <v>2586</v>
      </c>
      <c r="F541" s="77">
        <v>1</v>
      </c>
      <c r="G541" s="54">
        <v>193.99</v>
      </c>
      <c r="H541" s="54">
        <v>313.89999999999998</v>
      </c>
      <c r="I541" s="203"/>
      <c r="J541" s="203"/>
      <c r="K541" s="203"/>
      <c r="L541" s="203"/>
      <c r="M541" s="203"/>
    </row>
    <row r="542" spans="1:13" ht="15" customHeight="1">
      <c r="A542" s="79">
        <v>42572</v>
      </c>
      <c r="B542" s="77" t="s">
        <v>2574</v>
      </c>
      <c r="C542" s="77" t="s">
        <v>48</v>
      </c>
      <c r="D542" s="77">
        <v>480756</v>
      </c>
      <c r="E542" s="203" t="s">
        <v>2371</v>
      </c>
      <c r="F542" s="77">
        <v>1</v>
      </c>
      <c r="G542" s="54">
        <v>475</v>
      </c>
      <c r="H542" s="54">
        <v>1030</v>
      </c>
      <c r="I542" s="203"/>
      <c r="J542" s="203"/>
      <c r="K542" s="203"/>
      <c r="L542" s="203"/>
      <c r="M542" s="203"/>
    </row>
    <row r="543" spans="1:13" ht="15" customHeight="1">
      <c r="A543" s="79">
        <v>42572</v>
      </c>
      <c r="B543" s="77" t="s">
        <v>2574</v>
      </c>
      <c r="C543" s="77" t="s">
        <v>48</v>
      </c>
      <c r="D543" s="77">
        <v>480496</v>
      </c>
      <c r="E543" s="203" t="s">
        <v>2252</v>
      </c>
      <c r="F543" s="77">
        <v>1</v>
      </c>
      <c r="G543" s="54">
        <v>5.45</v>
      </c>
      <c r="H543" s="54">
        <v>20</v>
      </c>
      <c r="I543" s="203"/>
      <c r="J543" s="203"/>
      <c r="K543" s="203"/>
      <c r="L543" s="203"/>
      <c r="M543" s="203"/>
    </row>
    <row r="544" spans="1:13" ht="15" customHeight="1">
      <c r="A544" s="79">
        <v>42593</v>
      </c>
      <c r="B544" s="77" t="s">
        <v>2587</v>
      </c>
      <c r="C544" s="77" t="s">
        <v>48</v>
      </c>
      <c r="D544" s="77">
        <v>481541</v>
      </c>
      <c r="E544" s="203" t="s">
        <v>2588</v>
      </c>
      <c r="F544" s="77">
        <v>1</v>
      </c>
      <c r="G544" s="54">
        <v>215</v>
      </c>
      <c r="H544" s="54">
        <v>390.91</v>
      </c>
      <c r="I544" s="203">
        <v>5</v>
      </c>
      <c r="J544" s="203" t="s">
        <v>2589</v>
      </c>
      <c r="K544" s="203"/>
      <c r="L544" s="203"/>
      <c r="M544" s="203"/>
    </row>
    <row r="545" spans="1:13" ht="15" customHeight="1">
      <c r="A545" s="79">
        <v>42593</v>
      </c>
      <c r="B545" s="77" t="s">
        <v>2587</v>
      </c>
      <c r="C545" s="77" t="s">
        <v>48</v>
      </c>
      <c r="D545" s="77">
        <v>489898</v>
      </c>
      <c r="E545" s="203" t="s">
        <v>2590</v>
      </c>
      <c r="F545" s="77">
        <v>1</v>
      </c>
      <c r="G545" s="54">
        <v>327.41000000000003</v>
      </c>
      <c r="H545" s="54">
        <v>625</v>
      </c>
      <c r="I545" s="203">
        <v>5</v>
      </c>
      <c r="J545" s="203" t="s">
        <v>2591</v>
      </c>
      <c r="K545" s="203"/>
      <c r="L545" s="203"/>
      <c r="M545" s="203"/>
    </row>
    <row r="546" spans="1:13" ht="15" customHeight="1">
      <c r="A546" s="79">
        <v>42601</v>
      </c>
      <c r="B546" s="77" t="s">
        <v>2592</v>
      </c>
      <c r="C546" s="77" t="s">
        <v>48</v>
      </c>
      <c r="D546" s="77">
        <v>480901</v>
      </c>
      <c r="E546" s="203" t="s">
        <v>2593</v>
      </c>
      <c r="F546" s="77">
        <v>1</v>
      </c>
      <c r="G546" s="54">
        <v>75</v>
      </c>
      <c r="H546" s="54">
        <v>225</v>
      </c>
      <c r="I546" s="203"/>
      <c r="J546" s="203"/>
      <c r="K546" s="203"/>
      <c r="L546" s="203"/>
      <c r="M546" s="203"/>
    </row>
    <row r="547" spans="1:13" ht="15" customHeight="1">
      <c r="A547" s="79">
        <v>42601</v>
      </c>
      <c r="B547" s="77" t="s">
        <v>2592</v>
      </c>
      <c r="C547" s="77" t="s">
        <v>48</v>
      </c>
      <c r="D547" s="77">
        <v>480749</v>
      </c>
      <c r="E547" s="203" t="s">
        <v>2594</v>
      </c>
      <c r="F547" s="77">
        <v>1</v>
      </c>
      <c r="G547" s="54">
        <v>890</v>
      </c>
      <c r="H547" s="54">
        <v>1780</v>
      </c>
      <c r="I547" s="203"/>
      <c r="J547" s="203"/>
      <c r="K547" s="203"/>
      <c r="L547" s="203"/>
      <c r="M547" s="203"/>
    </row>
    <row r="548" spans="1:13" ht="15" customHeight="1">
      <c r="A548" s="79">
        <v>42601</v>
      </c>
      <c r="B548" s="77" t="s">
        <v>2592</v>
      </c>
      <c r="C548" s="77" t="s">
        <v>48</v>
      </c>
      <c r="D548" s="77">
        <v>632574</v>
      </c>
      <c r="E548" s="203" t="s">
        <v>2286</v>
      </c>
      <c r="F548" s="77">
        <v>1</v>
      </c>
      <c r="G548" s="54">
        <v>0.28999999999999998</v>
      </c>
      <c r="H548" s="54">
        <v>4</v>
      </c>
      <c r="I548" s="203"/>
      <c r="J548" s="203"/>
      <c r="K548" s="203"/>
      <c r="L548" s="203"/>
      <c r="M548" s="203"/>
    </row>
    <row r="549" spans="1:13" ht="15" customHeight="1">
      <c r="A549" s="79">
        <v>42601</v>
      </c>
      <c r="B549" s="77" t="s">
        <v>2592</v>
      </c>
      <c r="C549" s="77" t="s">
        <v>48</v>
      </c>
      <c r="D549" s="77">
        <v>426437</v>
      </c>
      <c r="E549" s="203" t="s">
        <v>2595</v>
      </c>
      <c r="F549" s="77">
        <v>1</v>
      </c>
      <c r="G549" s="54">
        <v>8.98</v>
      </c>
      <c r="H549" s="54">
        <v>26.94</v>
      </c>
      <c r="I549" s="203"/>
      <c r="J549" s="203"/>
      <c r="K549" s="203"/>
      <c r="L549" s="203"/>
      <c r="M549" s="203"/>
    </row>
    <row r="550" spans="1:13" ht="15" customHeight="1">
      <c r="A550" s="79">
        <v>42601</v>
      </c>
      <c r="B550" s="77" t="s">
        <v>2592</v>
      </c>
      <c r="C550" s="77" t="s">
        <v>48</v>
      </c>
      <c r="D550" s="77">
        <v>632669</v>
      </c>
      <c r="E550" s="203" t="s">
        <v>2380</v>
      </c>
      <c r="F550" s="77">
        <v>1</v>
      </c>
      <c r="G550" s="54">
        <v>110.26</v>
      </c>
      <c r="H550" s="54">
        <v>327.5</v>
      </c>
      <c r="I550" s="203"/>
      <c r="J550" s="203"/>
      <c r="K550" s="203"/>
      <c r="L550" s="203"/>
      <c r="M550" s="203"/>
    </row>
    <row r="551" spans="1:13" ht="15" customHeight="1">
      <c r="A551" s="79">
        <v>42601</v>
      </c>
      <c r="B551" s="77" t="s">
        <v>2592</v>
      </c>
      <c r="C551" s="77" t="s">
        <v>48</v>
      </c>
      <c r="D551" s="77">
        <v>480745</v>
      </c>
      <c r="E551" s="203" t="s">
        <v>2596</v>
      </c>
      <c r="F551" s="77">
        <v>1</v>
      </c>
      <c r="G551" s="54">
        <v>900</v>
      </c>
      <c r="H551" s="54">
        <v>1800</v>
      </c>
      <c r="I551" s="203"/>
      <c r="J551" s="203"/>
      <c r="K551" s="203"/>
      <c r="L551" s="203"/>
      <c r="M551" s="203"/>
    </row>
    <row r="552" spans="1:13" ht="15" customHeight="1">
      <c r="A552" s="79">
        <v>42633</v>
      </c>
      <c r="B552" s="77" t="s">
        <v>2597</v>
      </c>
      <c r="C552" s="77" t="s">
        <v>48</v>
      </c>
      <c r="D552" s="77">
        <v>376217</v>
      </c>
      <c r="E552" s="203" t="s">
        <v>2598</v>
      </c>
      <c r="F552" s="77">
        <v>1</v>
      </c>
      <c r="G552" s="54">
        <v>525</v>
      </c>
      <c r="H552" s="54">
        <v>1050</v>
      </c>
      <c r="I552" s="203"/>
      <c r="J552" s="203"/>
      <c r="K552" s="203"/>
      <c r="L552" s="203"/>
      <c r="M552" s="203"/>
    </row>
    <row r="553" spans="1:13" ht="15" customHeight="1">
      <c r="A553" s="79">
        <v>42633</v>
      </c>
      <c r="B553" s="77" t="s">
        <v>2597</v>
      </c>
      <c r="C553" s="77" t="s">
        <v>48</v>
      </c>
      <c r="D553" s="77">
        <v>342962</v>
      </c>
      <c r="E553" s="203" t="s">
        <v>2599</v>
      </c>
      <c r="F553" s="77">
        <v>1</v>
      </c>
      <c r="G553" s="54">
        <v>1325.51</v>
      </c>
      <c r="H553" s="54">
        <v>3226.8</v>
      </c>
      <c r="I553" s="203"/>
      <c r="J553" s="203"/>
      <c r="K553" s="203"/>
      <c r="L553" s="203"/>
      <c r="M553" s="203"/>
    </row>
    <row r="554" spans="1:13" ht="15" customHeight="1">
      <c r="A554" s="79">
        <v>42633</v>
      </c>
      <c r="B554" s="77" t="s">
        <v>2597</v>
      </c>
      <c r="C554" s="77" t="s">
        <v>48</v>
      </c>
      <c r="D554" s="77">
        <v>342806</v>
      </c>
      <c r="E554" s="203" t="s">
        <v>2189</v>
      </c>
      <c r="F554" s="77">
        <v>1</v>
      </c>
      <c r="G554" s="54">
        <v>680</v>
      </c>
      <c r="H554" s="54">
        <v>1360</v>
      </c>
      <c r="I554" s="203"/>
      <c r="J554" s="203"/>
      <c r="K554" s="203"/>
      <c r="L554" s="203"/>
      <c r="M554" s="203"/>
    </row>
    <row r="555" spans="1:13" ht="15" customHeight="1">
      <c r="A555" s="79">
        <v>42633</v>
      </c>
      <c r="B555" s="77" t="s">
        <v>2597</v>
      </c>
      <c r="C555" s="77" t="s">
        <v>48</v>
      </c>
      <c r="D555" s="77">
        <v>325933</v>
      </c>
      <c r="E555" s="203" t="s">
        <v>2600</v>
      </c>
      <c r="F555" s="77">
        <v>2</v>
      </c>
      <c r="G555" s="54">
        <v>49.67</v>
      </c>
      <c r="H555" s="54">
        <v>120.91</v>
      </c>
      <c r="I555" s="203"/>
      <c r="J555" s="203"/>
      <c r="K555" s="203"/>
      <c r="L555" s="203"/>
      <c r="M555" s="203"/>
    </row>
    <row r="556" spans="1:13" ht="15" customHeight="1">
      <c r="A556" s="79">
        <v>42633</v>
      </c>
      <c r="B556" s="77" t="s">
        <v>2597</v>
      </c>
      <c r="C556" s="77" t="s">
        <v>48</v>
      </c>
      <c r="D556" s="77">
        <v>311847</v>
      </c>
      <c r="E556" s="203" t="s">
        <v>2185</v>
      </c>
      <c r="F556" s="77">
        <v>1</v>
      </c>
      <c r="G556" s="54">
        <v>118.69</v>
      </c>
      <c r="H556" s="54">
        <v>237.38</v>
      </c>
      <c r="I556" s="203"/>
      <c r="J556" s="203"/>
      <c r="K556" s="203"/>
      <c r="L556" s="203"/>
      <c r="M556" s="203"/>
    </row>
    <row r="557" spans="1:13" ht="15" customHeight="1">
      <c r="A557" s="79">
        <v>42633</v>
      </c>
      <c r="B557" s="77" t="s">
        <v>2597</v>
      </c>
      <c r="C557" s="77" t="s">
        <v>48</v>
      </c>
      <c r="D557" s="77">
        <v>315119</v>
      </c>
      <c r="E557" s="203" t="s">
        <v>2601</v>
      </c>
      <c r="F557" s="77">
        <v>1</v>
      </c>
      <c r="G557" s="159">
        <v>11.362500000000001</v>
      </c>
      <c r="H557" s="159">
        <v>45.000174705569243</v>
      </c>
      <c r="I557" s="203"/>
      <c r="J557" s="295">
        <v>194.1</v>
      </c>
      <c r="K557" s="203"/>
      <c r="L557" s="203"/>
      <c r="M557" s="203"/>
    </row>
    <row r="558" spans="1:13" ht="15" customHeight="1">
      <c r="A558" s="79">
        <v>42633</v>
      </c>
      <c r="B558" s="77" t="s">
        <v>2597</v>
      </c>
      <c r="C558" s="77" t="s">
        <v>48</v>
      </c>
      <c r="D558" s="77">
        <v>312352</v>
      </c>
      <c r="E558" s="203" t="s">
        <v>2602</v>
      </c>
      <c r="F558" s="77">
        <v>1</v>
      </c>
      <c r="G558" s="54">
        <v>5.05</v>
      </c>
      <c r="H558" s="54">
        <v>20.2</v>
      </c>
      <c r="I558" s="203"/>
      <c r="J558" s="203"/>
      <c r="K558" s="203"/>
      <c r="L558" s="203"/>
      <c r="M558" s="203"/>
    </row>
    <row r="559" spans="1:13" ht="15" customHeight="1">
      <c r="A559" s="79">
        <v>42633</v>
      </c>
      <c r="B559" s="77" t="s">
        <v>2597</v>
      </c>
      <c r="C559" s="77" t="s">
        <v>48</v>
      </c>
      <c r="D559" s="77">
        <v>376379</v>
      </c>
      <c r="E559" s="203" t="s">
        <v>2603</v>
      </c>
      <c r="F559" s="77">
        <v>6</v>
      </c>
      <c r="G559" s="54">
        <v>7.55</v>
      </c>
      <c r="H559" s="54">
        <v>30.2</v>
      </c>
      <c r="I559" s="203"/>
      <c r="J559" s="203"/>
      <c r="K559" s="203"/>
      <c r="L559" s="203"/>
      <c r="M559" s="203"/>
    </row>
    <row r="560" spans="1:13" ht="15" customHeight="1">
      <c r="A560" s="79">
        <v>42633</v>
      </c>
      <c r="B560" s="77" t="s">
        <v>2597</v>
      </c>
      <c r="C560" s="77" t="s">
        <v>48</v>
      </c>
      <c r="D560" s="77">
        <v>309553</v>
      </c>
      <c r="E560" s="203" t="s">
        <v>2184</v>
      </c>
      <c r="F560" s="77">
        <v>1</v>
      </c>
      <c r="G560" s="54">
        <v>0.19</v>
      </c>
      <c r="H560" s="54">
        <v>1.92</v>
      </c>
      <c r="I560" s="203"/>
      <c r="J560" s="203"/>
      <c r="K560" s="203"/>
      <c r="L560" s="203"/>
      <c r="M560" s="203"/>
    </row>
    <row r="561" spans="1:13" ht="15" customHeight="1">
      <c r="A561" s="79">
        <v>42633</v>
      </c>
      <c r="B561" s="77" t="s">
        <v>2597</v>
      </c>
      <c r="C561" s="77" t="s">
        <v>48</v>
      </c>
      <c r="D561" s="77">
        <v>326011</v>
      </c>
      <c r="E561" s="203" t="s">
        <v>2604</v>
      </c>
      <c r="F561" s="77">
        <v>1</v>
      </c>
      <c r="G561" s="54">
        <v>67.02</v>
      </c>
      <c r="H561" s="54">
        <v>245</v>
      </c>
      <c r="I561" s="203"/>
      <c r="J561" s="203"/>
      <c r="K561" s="203"/>
      <c r="L561" s="203"/>
      <c r="M561" s="203"/>
    </row>
    <row r="562" spans="1:13" ht="15" customHeight="1">
      <c r="A562" s="79">
        <v>42633</v>
      </c>
      <c r="B562" s="77" t="s">
        <v>2597</v>
      </c>
      <c r="C562" s="77" t="s">
        <v>48</v>
      </c>
      <c r="D562" s="77" t="s">
        <v>2605</v>
      </c>
      <c r="E562" s="203" t="s">
        <v>2606</v>
      </c>
      <c r="F562" s="77">
        <v>1</v>
      </c>
      <c r="G562" s="54">
        <v>1.18</v>
      </c>
      <c r="H562" s="54">
        <v>4.72</v>
      </c>
      <c r="I562" s="203"/>
      <c r="J562" s="203"/>
      <c r="K562" s="203"/>
      <c r="L562" s="203"/>
      <c r="M562" s="203"/>
    </row>
    <row r="563" spans="1:13" ht="15" customHeight="1">
      <c r="A563" s="79">
        <v>42633</v>
      </c>
      <c r="B563" s="77" t="s">
        <v>2597</v>
      </c>
      <c r="C563" s="77" t="s">
        <v>48</v>
      </c>
      <c r="D563" s="77" t="s">
        <v>2198</v>
      </c>
      <c r="E563" s="203" t="s">
        <v>2199</v>
      </c>
      <c r="F563" s="77">
        <v>1</v>
      </c>
      <c r="G563" s="54">
        <v>11.22</v>
      </c>
      <c r="H563" s="54">
        <v>34.880000000000003</v>
      </c>
      <c r="I563" s="203"/>
      <c r="J563" s="203"/>
      <c r="K563" s="203"/>
      <c r="L563" s="203"/>
      <c r="M563" s="203"/>
    </row>
    <row r="564" spans="1:13" ht="15" customHeight="1">
      <c r="A564" s="79">
        <v>42641</v>
      </c>
      <c r="B564" s="77" t="s">
        <v>2607</v>
      </c>
      <c r="C564" s="77" t="s">
        <v>48</v>
      </c>
      <c r="D564" s="77" t="s">
        <v>2388</v>
      </c>
      <c r="E564" s="203" t="s">
        <v>2406</v>
      </c>
      <c r="F564" s="77">
        <v>2</v>
      </c>
      <c r="G564" s="54">
        <v>264</v>
      </c>
      <c r="H564" s="54">
        <v>528</v>
      </c>
      <c r="I564" s="203">
        <v>6</v>
      </c>
      <c r="J564" s="203" t="s">
        <v>2608</v>
      </c>
      <c r="K564" s="203"/>
      <c r="L564" s="203"/>
      <c r="M564" s="203"/>
    </row>
    <row r="565" spans="1:13" ht="15" customHeight="1">
      <c r="A565" s="79">
        <v>42675</v>
      </c>
      <c r="B565" s="77" t="s">
        <v>2609</v>
      </c>
      <c r="C565" s="77" t="s">
        <v>48</v>
      </c>
      <c r="D565" s="77">
        <v>490289</v>
      </c>
      <c r="E565" s="203" t="s">
        <v>2610</v>
      </c>
      <c r="F565" s="77">
        <v>2</v>
      </c>
      <c r="G565" s="54">
        <v>1.95</v>
      </c>
      <c r="H565" s="54">
        <v>7.8</v>
      </c>
      <c r="I565" s="203">
        <v>1</v>
      </c>
      <c r="J565" s="203"/>
      <c r="K565" s="203"/>
      <c r="L565" s="203"/>
      <c r="M565" s="203"/>
    </row>
    <row r="566" spans="1:13" ht="15" customHeight="1">
      <c r="A566" s="79">
        <v>42675</v>
      </c>
      <c r="B566" s="77" t="s">
        <v>2609</v>
      </c>
      <c r="C566" s="77" t="s">
        <v>48</v>
      </c>
      <c r="D566" s="77">
        <v>489632</v>
      </c>
      <c r="E566" s="203" t="s">
        <v>2611</v>
      </c>
      <c r="F566" s="77">
        <v>2</v>
      </c>
      <c r="G566" s="54">
        <v>339.3</v>
      </c>
      <c r="H566" s="54">
        <v>678.6</v>
      </c>
      <c r="I566" s="203">
        <v>7</v>
      </c>
      <c r="J566" s="203"/>
      <c r="K566" s="203"/>
      <c r="L566" s="203"/>
      <c r="M566" s="203"/>
    </row>
    <row r="567" spans="1:13" ht="15" customHeight="1">
      <c r="A567" s="79">
        <v>42689</v>
      </c>
      <c r="B567" s="77" t="s">
        <v>2612</v>
      </c>
      <c r="C567" s="77" t="s">
        <v>48</v>
      </c>
      <c r="D567" s="77">
        <v>490154</v>
      </c>
      <c r="E567" s="203" t="s">
        <v>2613</v>
      </c>
      <c r="F567" s="77">
        <v>2</v>
      </c>
      <c r="G567" s="54">
        <v>890</v>
      </c>
      <c r="H567" s="54">
        <v>1780</v>
      </c>
      <c r="I567" s="203"/>
      <c r="J567" s="203"/>
      <c r="K567" s="203"/>
      <c r="L567" s="203"/>
      <c r="M567" s="203"/>
    </row>
    <row r="568" spans="1:13" ht="15" customHeight="1">
      <c r="A568" s="79">
        <v>42689</v>
      </c>
      <c r="B568" s="77" t="s">
        <v>2612</v>
      </c>
      <c r="C568" s="77" t="s">
        <v>48</v>
      </c>
      <c r="D568" s="77">
        <v>488549</v>
      </c>
      <c r="E568" s="203" t="s">
        <v>2263</v>
      </c>
      <c r="F568" s="77">
        <v>2</v>
      </c>
      <c r="G568" s="54">
        <v>35.590000000000003</v>
      </c>
      <c r="H568" s="54">
        <v>106.76</v>
      </c>
      <c r="I568" s="203"/>
      <c r="J568" s="203"/>
      <c r="K568" s="203"/>
      <c r="L568" s="203"/>
      <c r="M568" s="203"/>
    </row>
    <row r="569" spans="1:13" ht="15" customHeight="1">
      <c r="A569" s="79">
        <v>42689</v>
      </c>
      <c r="B569" s="77" t="s">
        <v>2612</v>
      </c>
      <c r="C569" s="77" t="s">
        <v>48</v>
      </c>
      <c r="D569" s="77">
        <v>488534</v>
      </c>
      <c r="E569" s="101" t="s">
        <v>2614</v>
      </c>
      <c r="F569" s="77">
        <v>5</v>
      </c>
      <c r="G569" s="54">
        <v>65.69</v>
      </c>
      <c r="H569" s="54">
        <v>216</v>
      </c>
      <c r="I569" s="203"/>
      <c r="J569" s="203"/>
      <c r="K569" s="203"/>
      <c r="L569" s="203"/>
      <c r="M569" s="203"/>
    </row>
    <row r="570" spans="1:13" ht="15" customHeight="1">
      <c r="A570" s="79">
        <v>42689</v>
      </c>
      <c r="B570" s="77" t="s">
        <v>2615</v>
      </c>
      <c r="C570" s="77" t="s">
        <v>48</v>
      </c>
      <c r="D570" s="77">
        <v>490320</v>
      </c>
      <c r="E570" s="101" t="s">
        <v>2616</v>
      </c>
      <c r="F570" s="77">
        <v>2</v>
      </c>
      <c r="G570" s="54">
        <v>353.97</v>
      </c>
      <c r="H570" s="54">
        <v>707.94</v>
      </c>
      <c r="I570" s="203"/>
      <c r="J570" s="203"/>
      <c r="K570" s="203"/>
      <c r="L570" s="203"/>
      <c r="M570" s="203"/>
    </row>
    <row r="571" spans="1:13" ht="15" customHeight="1">
      <c r="A571" s="79">
        <v>42710</v>
      </c>
      <c r="B571" s="77" t="s">
        <v>2617</v>
      </c>
      <c r="C571" s="77" t="s">
        <v>48</v>
      </c>
      <c r="D571" s="77">
        <v>490263</v>
      </c>
      <c r="E571" s="101" t="s">
        <v>2618</v>
      </c>
      <c r="F571" s="77">
        <v>2</v>
      </c>
      <c r="G571" s="54">
        <v>450</v>
      </c>
      <c r="H571" s="54">
        <v>900</v>
      </c>
      <c r="I571" s="203"/>
      <c r="J571" s="203"/>
      <c r="K571" s="203"/>
      <c r="L571" s="203"/>
      <c r="M571" s="203"/>
    </row>
    <row r="572" spans="1:13" ht="15" customHeight="1">
      <c r="A572" s="79">
        <v>42710</v>
      </c>
      <c r="B572" s="77" t="s">
        <v>2617</v>
      </c>
      <c r="C572" s="77" t="s">
        <v>48</v>
      </c>
      <c r="D572" s="77">
        <v>490162</v>
      </c>
      <c r="E572" s="101" t="s">
        <v>2619</v>
      </c>
      <c r="F572" s="77">
        <v>2</v>
      </c>
      <c r="G572" s="54">
        <v>435</v>
      </c>
      <c r="H572" s="54">
        <v>870</v>
      </c>
      <c r="I572" s="203"/>
      <c r="J572" s="203"/>
      <c r="K572" s="203"/>
      <c r="L572" s="203"/>
      <c r="M572" s="203"/>
    </row>
    <row r="573" spans="1:13" ht="15" customHeight="1">
      <c r="A573" s="79">
        <v>42703</v>
      </c>
      <c r="B573" s="77" t="s">
        <v>2620</v>
      </c>
      <c r="C573" s="77" t="s">
        <v>48</v>
      </c>
      <c r="D573" s="77">
        <v>489068</v>
      </c>
      <c r="E573" s="101" t="s">
        <v>2621</v>
      </c>
      <c r="F573" s="77">
        <v>1</v>
      </c>
      <c r="G573" s="54">
        <v>268</v>
      </c>
      <c r="H573" s="54">
        <v>535.15</v>
      </c>
      <c r="I573" s="203"/>
      <c r="J573" s="203"/>
      <c r="K573" s="203"/>
      <c r="L573" s="203"/>
      <c r="M573" s="203"/>
    </row>
    <row r="574" spans="1:13" ht="15" customHeight="1">
      <c r="A574" s="79">
        <v>42703</v>
      </c>
      <c r="B574" s="77" t="s">
        <v>2620</v>
      </c>
      <c r="C574" s="77" t="s">
        <v>48</v>
      </c>
      <c r="D574" s="77">
        <v>489069</v>
      </c>
      <c r="E574" s="101" t="s">
        <v>2622</v>
      </c>
      <c r="F574" s="77">
        <v>1</v>
      </c>
      <c r="G574" s="54">
        <v>105</v>
      </c>
      <c r="H574" s="54">
        <v>365.79</v>
      </c>
      <c r="I574" s="203"/>
      <c r="J574" s="203"/>
      <c r="K574" s="203"/>
      <c r="L574" s="203"/>
      <c r="M574" s="203"/>
    </row>
    <row r="575" spans="1:13" ht="15" customHeight="1">
      <c r="A575" s="79">
        <v>42703</v>
      </c>
      <c r="B575" s="77" t="s">
        <v>2620</v>
      </c>
      <c r="C575" s="77" t="s">
        <v>48</v>
      </c>
      <c r="D575" s="77">
        <v>489070</v>
      </c>
      <c r="E575" s="101" t="s">
        <v>2621</v>
      </c>
      <c r="F575" s="77">
        <v>1</v>
      </c>
      <c r="G575" s="54">
        <v>268</v>
      </c>
      <c r="H575" s="54">
        <v>454.33</v>
      </c>
      <c r="I575" s="203"/>
      <c r="J575" s="203"/>
      <c r="K575" s="203"/>
      <c r="L575" s="203"/>
      <c r="M575" s="203"/>
    </row>
    <row r="576" spans="1:13" ht="15" customHeight="1">
      <c r="A576" s="79">
        <v>42703</v>
      </c>
      <c r="B576" s="77" t="s">
        <v>2620</v>
      </c>
      <c r="C576" s="77" t="s">
        <v>48</v>
      </c>
      <c r="D576" s="77">
        <v>489067</v>
      </c>
      <c r="E576" s="101" t="s">
        <v>2623</v>
      </c>
      <c r="F576" s="77">
        <v>1</v>
      </c>
      <c r="G576" s="54">
        <v>332</v>
      </c>
      <c r="H576" s="54">
        <v>614.29</v>
      </c>
      <c r="I576" s="203"/>
      <c r="J576" s="203"/>
      <c r="K576" s="203"/>
      <c r="L576" s="203"/>
      <c r="M576" s="203"/>
    </row>
    <row r="577" spans="1:13" ht="15" customHeight="1">
      <c r="A577" s="79">
        <v>42720</v>
      </c>
      <c r="B577" s="77" t="s">
        <v>2624</v>
      </c>
      <c r="C577" s="77" t="s">
        <v>48</v>
      </c>
      <c r="D577" s="77">
        <v>342809</v>
      </c>
      <c r="E577" s="153" t="s">
        <v>2625</v>
      </c>
      <c r="F577" s="77">
        <v>1</v>
      </c>
      <c r="G577" s="54">
        <v>1161.5</v>
      </c>
      <c r="H577" s="54">
        <v>2323.000000137637</v>
      </c>
      <c r="I577" s="203"/>
      <c r="J577" s="203"/>
      <c r="K577" s="203"/>
      <c r="L577" s="203"/>
      <c r="M577" s="203"/>
    </row>
    <row r="578" spans="1:13" ht="15" customHeight="1">
      <c r="A578" s="79">
        <v>42720</v>
      </c>
      <c r="B578" s="77" t="s">
        <v>2624</v>
      </c>
      <c r="C578" s="77" t="s">
        <v>48</v>
      </c>
      <c r="D578" s="77">
        <v>325933</v>
      </c>
      <c r="E578" s="153" t="s">
        <v>2626</v>
      </c>
      <c r="F578" s="77">
        <v>2</v>
      </c>
      <c r="G578" s="54">
        <v>66.578539503800002</v>
      </c>
      <c r="H578" s="54">
        <v>120.90999078785434</v>
      </c>
      <c r="I578" s="203"/>
      <c r="J578" s="203"/>
      <c r="K578" s="203"/>
      <c r="L578" s="203"/>
      <c r="M578" s="203"/>
    </row>
    <row r="579" spans="1:13" ht="15" customHeight="1">
      <c r="A579" s="79">
        <v>42720</v>
      </c>
      <c r="B579" s="77" t="s">
        <v>2624</v>
      </c>
      <c r="C579" s="77" t="s">
        <v>48</v>
      </c>
      <c r="D579" s="77">
        <v>342962</v>
      </c>
      <c r="E579" s="153" t="s">
        <v>2627</v>
      </c>
      <c r="F579" s="77">
        <v>1</v>
      </c>
      <c r="G579" s="54">
        <v>1468.1080985019998</v>
      </c>
      <c r="H579" s="54">
        <v>3226.7992491030463</v>
      </c>
      <c r="I579" s="203"/>
      <c r="J579" s="203"/>
      <c r="K579" s="203"/>
      <c r="L579" s="203"/>
      <c r="M579" s="203"/>
    </row>
    <row r="580" spans="1:13" ht="15" customHeight="1">
      <c r="A580" s="79">
        <v>42720</v>
      </c>
      <c r="B580" s="77" t="s">
        <v>2624</v>
      </c>
      <c r="C580" s="77" t="s">
        <v>48</v>
      </c>
      <c r="D580" s="77">
        <v>342806</v>
      </c>
      <c r="E580" s="153" t="s">
        <v>2189</v>
      </c>
      <c r="F580" s="77">
        <v>1</v>
      </c>
      <c r="G580" s="54">
        <v>686.8</v>
      </c>
      <c r="H580" s="54">
        <v>1359.9993707892904</v>
      </c>
      <c r="I580" s="203"/>
      <c r="J580" s="203"/>
      <c r="K580" s="203"/>
      <c r="L580" s="203"/>
      <c r="M580" s="203"/>
    </row>
    <row r="581" spans="1:13" ht="15" customHeight="1">
      <c r="A581" s="79">
        <v>42720</v>
      </c>
      <c r="B581" s="77" t="s">
        <v>2624</v>
      </c>
      <c r="C581" s="77" t="s">
        <v>48</v>
      </c>
      <c r="D581" s="77">
        <v>389294</v>
      </c>
      <c r="E581" s="153" t="s">
        <v>2628</v>
      </c>
      <c r="F581" s="77">
        <v>1</v>
      </c>
      <c r="G581" s="54">
        <v>164.70481039999999</v>
      </c>
      <c r="H581" s="54">
        <v>329.40962079999997</v>
      </c>
      <c r="I581" s="203"/>
      <c r="J581" s="203"/>
      <c r="K581" s="203"/>
      <c r="L581" s="203"/>
      <c r="M581" s="203"/>
    </row>
    <row r="582" spans="1:13" ht="15" customHeight="1">
      <c r="A582" s="79">
        <v>42720</v>
      </c>
      <c r="B582" s="77" t="s">
        <v>2624</v>
      </c>
      <c r="C582" s="77" t="s">
        <v>48</v>
      </c>
      <c r="D582" s="77">
        <v>315119</v>
      </c>
      <c r="E582" s="153" t="s">
        <v>2186</v>
      </c>
      <c r="F582" s="77">
        <v>1</v>
      </c>
      <c r="G582" s="159">
        <v>11.362500000000001</v>
      </c>
      <c r="H582" s="159">
        <v>45.000174705569243</v>
      </c>
      <c r="I582" s="203"/>
      <c r="J582" s="295">
        <v>194.1</v>
      </c>
      <c r="K582" s="203"/>
      <c r="L582" s="203"/>
      <c r="M582" s="203"/>
    </row>
    <row r="583" spans="1:13" ht="15" customHeight="1">
      <c r="A583" s="79">
        <v>42720</v>
      </c>
      <c r="B583" s="77" t="s">
        <v>2624</v>
      </c>
      <c r="C583" s="77" t="s">
        <v>48</v>
      </c>
      <c r="D583" s="77">
        <v>309530</v>
      </c>
      <c r="E583" s="153" t="s">
        <v>2629</v>
      </c>
      <c r="F583" s="77">
        <v>2</v>
      </c>
      <c r="G583" s="54">
        <v>11.0898</v>
      </c>
      <c r="H583" s="54">
        <v>33.268767560728676</v>
      </c>
      <c r="I583" s="203"/>
      <c r="J583" s="203"/>
      <c r="K583" s="203"/>
      <c r="L583" s="203"/>
      <c r="M583" s="203"/>
    </row>
    <row r="584" spans="1:13" ht="15" customHeight="1">
      <c r="A584" s="79">
        <v>42720</v>
      </c>
      <c r="B584" s="77" t="s">
        <v>2624</v>
      </c>
      <c r="C584" s="77" t="s">
        <v>48</v>
      </c>
      <c r="D584" s="77">
        <v>480756</v>
      </c>
      <c r="E584" s="153" t="s">
        <v>2371</v>
      </c>
      <c r="F584" s="77">
        <v>1</v>
      </c>
      <c r="G584" s="54">
        <v>463.70717900000005</v>
      </c>
      <c r="H584" s="54">
        <v>1029.9997629627239</v>
      </c>
      <c r="I584" s="203"/>
      <c r="J584" s="203"/>
      <c r="K584" s="203"/>
      <c r="L584" s="203"/>
      <c r="M584" s="203"/>
    </row>
    <row r="585" spans="1:13" ht="15" customHeight="1">
      <c r="A585" s="79">
        <v>42720</v>
      </c>
      <c r="B585" s="77" t="s">
        <v>2624</v>
      </c>
      <c r="C585" s="77" t="s">
        <v>48</v>
      </c>
      <c r="D585" s="77">
        <v>309553</v>
      </c>
      <c r="E585" s="153" t="s">
        <v>2184</v>
      </c>
      <c r="F585" s="77">
        <v>1</v>
      </c>
      <c r="G585" s="54">
        <v>0.505</v>
      </c>
      <c r="H585" s="54">
        <v>1.919653413371827</v>
      </c>
      <c r="I585" s="203"/>
      <c r="J585" s="203"/>
      <c r="K585" s="203"/>
      <c r="L585" s="203"/>
      <c r="M585" s="203"/>
    </row>
    <row r="586" spans="1:13" ht="15" customHeight="1">
      <c r="A586" s="79">
        <v>42720</v>
      </c>
      <c r="B586" s="77" t="s">
        <v>2624</v>
      </c>
      <c r="C586" s="77" t="s">
        <v>48</v>
      </c>
      <c r="D586" s="77">
        <v>326011</v>
      </c>
      <c r="E586" s="153" t="s">
        <v>2630</v>
      </c>
      <c r="F586" s="77">
        <v>1</v>
      </c>
      <c r="G586" s="54">
        <v>91.010522913999992</v>
      </c>
      <c r="H586" s="54">
        <v>244.99989763055243</v>
      </c>
      <c r="I586" s="203"/>
      <c r="J586" s="203"/>
      <c r="K586" s="203"/>
      <c r="L586" s="203"/>
      <c r="M586" s="203"/>
    </row>
    <row r="587" spans="1:13" ht="15" customHeight="1">
      <c r="A587" s="79">
        <v>42801</v>
      </c>
      <c r="B587" s="77" t="s">
        <v>2631</v>
      </c>
      <c r="C587" s="77" t="s">
        <v>48</v>
      </c>
      <c r="D587" s="77">
        <v>325933</v>
      </c>
      <c r="E587" s="203" t="s">
        <v>2600</v>
      </c>
      <c r="F587" s="77">
        <v>2</v>
      </c>
      <c r="G587" s="54">
        <v>65.75</v>
      </c>
      <c r="H587" s="54">
        <v>120.91</v>
      </c>
      <c r="I587" s="203"/>
      <c r="J587" s="203"/>
      <c r="K587" s="203"/>
      <c r="L587" s="203"/>
      <c r="M587" s="203"/>
    </row>
    <row r="588" spans="1:13" ht="15" customHeight="1">
      <c r="A588" s="79">
        <v>42801</v>
      </c>
      <c r="B588" s="77" t="s">
        <v>2631</v>
      </c>
      <c r="C588" s="77" t="s">
        <v>48</v>
      </c>
      <c r="D588" s="77">
        <v>354829</v>
      </c>
      <c r="E588" s="203" t="s">
        <v>2632</v>
      </c>
      <c r="F588" s="77">
        <v>1</v>
      </c>
      <c r="G588" s="54">
        <v>2975.89</v>
      </c>
      <c r="H588" s="54">
        <v>4446</v>
      </c>
      <c r="I588" s="203"/>
      <c r="J588" s="203"/>
      <c r="K588" s="203"/>
      <c r="L588" s="203"/>
      <c r="M588" s="203"/>
    </row>
    <row r="589" spans="1:13" ht="15" customHeight="1">
      <c r="A589" s="79">
        <v>42801</v>
      </c>
      <c r="B589" s="77" t="s">
        <v>2631</v>
      </c>
      <c r="C589" s="77" t="s">
        <v>48</v>
      </c>
      <c r="D589" s="77">
        <v>326001</v>
      </c>
      <c r="E589" s="203" t="s">
        <v>2313</v>
      </c>
      <c r="F589" s="77">
        <v>1</v>
      </c>
      <c r="G589" s="54">
        <v>277.75</v>
      </c>
      <c r="H589" s="54">
        <v>1146</v>
      </c>
      <c r="I589" s="203"/>
      <c r="J589" s="203"/>
      <c r="K589" s="203"/>
      <c r="L589" s="203"/>
      <c r="M589" s="203"/>
    </row>
    <row r="590" spans="1:13" ht="15" customHeight="1">
      <c r="A590" s="79">
        <v>42801</v>
      </c>
      <c r="B590" s="77" t="s">
        <v>2631</v>
      </c>
      <c r="C590" s="77" t="s">
        <v>48</v>
      </c>
      <c r="D590" s="77">
        <v>311847</v>
      </c>
      <c r="E590" s="203" t="s">
        <v>2185</v>
      </c>
      <c r="F590" s="77">
        <v>1</v>
      </c>
      <c r="G590" s="54">
        <v>152.24</v>
      </c>
      <c r="H590" s="54">
        <v>237.38</v>
      </c>
      <c r="I590" s="203"/>
      <c r="J590" s="203"/>
      <c r="K590" s="203"/>
      <c r="L590" s="203"/>
      <c r="M590" s="203"/>
    </row>
    <row r="591" spans="1:13" ht="15" customHeight="1">
      <c r="A591" s="79">
        <v>42801</v>
      </c>
      <c r="B591" s="77" t="s">
        <v>2631</v>
      </c>
      <c r="C591" s="77" t="s">
        <v>48</v>
      </c>
      <c r="D591" s="77">
        <v>351096</v>
      </c>
      <c r="E591" s="203" t="s">
        <v>2633</v>
      </c>
      <c r="F591" s="77">
        <v>1</v>
      </c>
      <c r="G591" s="54">
        <v>396.93</v>
      </c>
      <c r="H591" s="54">
        <v>1380</v>
      </c>
      <c r="I591" s="203"/>
      <c r="J591" s="203"/>
      <c r="K591" s="203"/>
      <c r="L591" s="203"/>
      <c r="M591" s="203"/>
    </row>
    <row r="592" spans="1:13" ht="15" customHeight="1">
      <c r="A592" s="79">
        <v>42801</v>
      </c>
      <c r="B592" s="77" t="s">
        <v>2631</v>
      </c>
      <c r="C592" s="77" t="s">
        <v>48</v>
      </c>
      <c r="D592" s="77">
        <v>309553</v>
      </c>
      <c r="E592" s="203" t="s">
        <v>2184</v>
      </c>
      <c r="F592" s="77">
        <v>1</v>
      </c>
      <c r="G592" s="54">
        <v>0.19</v>
      </c>
      <c r="H592" s="54">
        <v>1.92</v>
      </c>
      <c r="I592" s="203"/>
      <c r="J592" s="203"/>
      <c r="K592" s="203"/>
      <c r="L592" s="203"/>
      <c r="M592" s="203"/>
    </row>
    <row r="593" spans="1:13" ht="15" customHeight="1">
      <c r="A593" s="79">
        <v>42801</v>
      </c>
      <c r="B593" s="77" t="s">
        <v>2631</v>
      </c>
      <c r="C593" s="77" t="s">
        <v>48</v>
      </c>
      <c r="D593" s="77">
        <v>342991</v>
      </c>
      <c r="E593" s="203" t="s">
        <v>2634</v>
      </c>
      <c r="F593" s="77">
        <v>1</v>
      </c>
      <c r="G593" s="54">
        <v>8.85</v>
      </c>
      <c r="H593" s="54">
        <v>23</v>
      </c>
      <c r="I593" s="203"/>
      <c r="J593" s="203"/>
      <c r="K593" s="203"/>
      <c r="L593" s="203"/>
      <c r="M593" s="203"/>
    </row>
    <row r="594" spans="1:13" ht="15" customHeight="1">
      <c r="A594" s="79">
        <v>42801</v>
      </c>
      <c r="B594" s="77" t="s">
        <v>2631</v>
      </c>
      <c r="C594" s="77" t="s">
        <v>48</v>
      </c>
      <c r="D594" s="77">
        <v>326011</v>
      </c>
      <c r="E594" s="203" t="s">
        <v>2604</v>
      </c>
      <c r="F594" s="77">
        <v>1</v>
      </c>
      <c r="G594" s="54">
        <v>102.71</v>
      </c>
      <c r="H594" s="54">
        <v>245</v>
      </c>
      <c r="I594" s="203"/>
      <c r="J594" s="203"/>
      <c r="K594" s="203"/>
      <c r="L594" s="203"/>
      <c r="M594" s="203"/>
    </row>
    <row r="595" spans="1:13" ht="15" customHeight="1">
      <c r="A595" s="79">
        <v>42801</v>
      </c>
      <c r="B595" s="77" t="s">
        <v>2631</v>
      </c>
      <c r="C595" s="77" t="s">
        <v>48</v>
      </c>
      <c r="D595" s="77">
        <v>300311</v>
      </c>
      <c r="E595" s="203" t="s">
        <v>2316</v>
      </c>
      <c r="F595" s="77">
        <v>1</v>
      </c>
      <c r="G595" s="54">
        <v>1.73</v>
      </c>
      <c r="H595" s="54">
        <v>8</v>
      </c>
      <c r="I595" s="203"/>
      <c r="J595" s="203"/>
      <c r="K595" s="203"/>
      <c r="L595" s="203"/>
      <c r="M595" s="203"/>
    </row>
    <row r="596" spans="1:13" ht="15" customHeight="1">
      <c r="A596" s="79">
        <v>42801</v>
      </c>
      <c r="B596" s="77" t="s">
        <v>2631</v>
      </c>
      <c r="C596" s="77" t="s">
        <v>48</v>
      </c>
      <c r="D596" s="77">
        <v>480725</v>
      </c>
      <c r="E596" s="203" t="s">
        <v>2196</v>
      </c>
      <c r="F596" s="77">
        <v>1</v>
      </c>
      <c r="G596" s="54">
        <v>30.05</v>
      </c>
      <c r="H596" s="54">
        <v>90.75</v>
      </c>
      <c r="I596" s="203"/>
      <c r="J596" s="203"/>
      <c r="K596" s="203"/>
      <c r="L596" s="203"/>
      <c r="M596" s="203"/>
    </row>
    <row r="597" spans="1:13" ht="15" customHeight="1">
      <c r="A597" s="79">
        <v>42801</v>
      </c>
      <c r="B597" s="77" t="s">
        <v>2631</v>
      </c>
      <c r="C597" s="77" t="s">
        <v>48</v>
      </c>
      <c r="D597" s="77">
        <v>311847</v>
      </c>
      <c r="E597" s="101" t="s">
        <v>2635</v>
      </c>
      <c r="F597" s="77">
        <v>1</v>
      </c>
      <c r="G597" s="54">
        <v>152.22999999999999</v>
      </c>
      <c r="H597" s="54">
        <v>237.38</v>
      </c>
      <c r="I597" s="203"/>
      <c r="J597" s="203"/>
      <c r="K597" s="203"/>
      <c r="L597" s="203"/>
      <c r="M597" s="203"/>
    </row>
    <row r="598" spans="1:13" ht="15" customHeight="1">
      <c r="A598" s="79">
        <v>42801</v>
      </c>
      <c r="B598" s="77" t="s">
        <v>2631</v>
      </c>
      <c r="C598" s="77" t="s">
        <v>48</v>
      </c>
      <c r="D598" s="77">
        <v>315119</v>
      </c>
      <c r="E598" s="203" t="s">
        <v>2186</v>
      </c>
      <c r="F598" s="77">
        <v>1</v>
      </c>
      <c r="G598" s="159">
        <v>11.362500000000001</v>
      </c>
      <c r="H598" s="159">
        <v>45</v>
      </c>
      <c r="I598" s="364" t="s">
        <v>4565</v>
      </c>
      <c r="J598" s="295">
        <v>194.1</v>
      </c>
      <c r="K598" s="203"/>
      <c r="L598" s="203"/>
      <c r="M598" s="203"/>
    </row>
    <row r="599" spans="1:13" ht="15" customHeight="1">
      <c r="A599" s="79">
        <v>42809</v>
      </c>
      <c r="B599" s="77" t="s">
        <v>2958</v>
      </c>
      <c r="C599" s="77" t="s">
        <v>48</v>
      </c>
      <c r="D599" s="77">
        <v>489068</v>
      </c>
      <c r="E599" s="203" t="s">
        <v>2621</v>
      </c>
      <c r="F599" s="77">
        <v>1</v>
      </c>
      <c r="G599" s="54">
        <v>268.61</v>
      </c>
      <c r="H599" s="54">
        <v>537.21</v>
      </c>
      <c r="I599" s="203"/>
      <c r="J599" s="203"/>
      <c r="K599" s="203"/>
      <c r="L599" s="203"/>
      <c r="M599" s="203"/>
    </row>
    <row r="600" spans="1:13" ht="15" customHeight="1">
      <c r="A600" s="79">
        <v>42809</v>
      </c>
      <c r="B600" s="77" t="s">
        <v>2958</v>
      </c>
      <c r="C600" s="77" t="s">
        <v>48</v>
      </c>
      <c r="D600" s="77">
        <v>489069</v>
      </c>
      <c r="E600" s="203" t="s">
        <v>2622</v>
      </c>
      <c r="F600" s="77">
        <v>1</v>
      </c>
      <c r="G600" s="54">
        <v>105</v>
      </c>
      <c r="H600" s="54">
        <v>365.79</v>
      </c>
      <c r="I600" s="203"/>
      <c r="J600" s="203"/>
      <c r="K600" s="203"/>
      <c r="L600" s="203"/>
      <c r="M600" s="203"/>
    </row>
    <row r="601" spans="1:13" ht="15" customHeight="1">
      <c r="A601" s="79">
        <v>42809</v>
      </c>
      <c r="B601" s="77" t="s">
        <v>2958</v>
      </c>
      <c r="C601" s="77" t="s">
        <v>48</v>
      </c>
      <c r="D601" s="77">
        <v>489070</v>
      </c>
      <c r="E601" s="203" t="s">
        <v>2621</v>
      </c>
      <c r="F601" s="77">
        <v>1</v>
      </c>
      <c r="G601" s="54">
        <v>268.61</v>
      </c>
      <c r="H601" s="54">
        <v>454.33</v>
      </c>
      <c r="I601" s="203"/>
      <c r="J601" s="203"/>
      <c r="K601" s="203"/>
      <c r="L601" s="203"/>
      <c r="M601" s="203"/>
    </row>
    <row r="602" spans="1:13" ht="15" customHeight="1">
      <c r="A602" s="79">
        <v>42809</v>
      </c>
      <c r="B602" s="77" t="s">
        <v>2958</v>
      </c>
      <c r="C602" s="77" t="s">
        <v>48</v>
      </c>
      <c r="D602" s="77">
        <v>489067</v>
      </c>
      <c r="E602" s="203" t="s">
        <v>2623</v>
      </c>
      <c r="F602" s="77">
        <v>1</v>
      </c>
      <c r="G602" s="54">
        <v>332</v>
      </c>
      <c r="H602" s="54">
        <v>614.29</v>
      </c>
      <c r="I602" s="203"/>
      <c r="J602" s="203"/>
      <c r="K602" s="203"/>
      <c r="L602" s="203"/>
      <c r="M602" s="203"/>
    </row>
    <row r="603" spans="1:13" ht="15" customHeight="1">
      <c r="A603" s="79">
        <v>42894</v>
      </c>
      <c r="B603" s="77" t="s">
        <v>7338</v>
      </c>
      <c r="C603" s="77"/>
      <c r="D603" s="77" t="s">
        <v>7339</v>
      </c>
      <c r="E603" s="203" t="s">
        <v>7340</v>
      </c>
      <c r="F603" s="77">
        <v>1</v>
      </c>
      <c r="G603" s="54">
        <v>38159.85</v>
      </c>
      <c r="H603" s="54">
        <v>47326.71</v>
      </c>
      <c r="I603" s="203"/>
      <c r="J603" s="203"/>
      <c r="K603" s="203"/>
      <c r="L603" s="203"/>
      <c r="M603" s="203"/>
    </row>
    <row r="604" spans="1:13" ht="15" customHeight="1">
      <c r="A604" s="79">
        <v>42900</v>
      </c>
      <c r="B604" s="77" t="s">
        <v>3645</v>
      </c>
      <c r="C604" s="77" t="s">
        <v>48</v>
      </c>
      <c r="D604" s="77">
        <v>489068</v>
      </c>
      <c r="E604" s="203" t="s">
        <v>2621</v>
      </c>
      <c r="F604" s="77">
        <v>1</v>
      </c>
      <c r="G604" s="54">
        <v>268.88659703326607</v>
      </c>
      <c r="H604" s="54">
        <v>537.77</v>
      </c>
      <c r="I604" s="203"/>
      <c r="J604" s="203"/>
      <c r="K604" s="203"/>
      <c r="L604" s="203"/>
      <c r="M604" s="203"/>
    </row>
    <row r="605" spans="1:13" ht="15" customHeight="1">
      <c r="A605" s="79">
        <v>42900</v>
      </c>
      <c r="B605" s="77" t="s">
        <v>3645</v>
      </c>
      <c r="C605" s="77" t="s">
        <v>48</v>
      </c>
      <c r="D605" s="77">
        <v>489069</v>
      </c>
      <c r="E605" s="203" t="s">
        <v>2622</v>
      </c>
      <c r="F605" s="77">
        <v>1</v>
      </c>
      <c r="G605" s="54">
        <v>105</v>
      </c>
      <c r="H605" s="54">
        <v>365.79</v>
      </c>
      <c r="I605" s="203"/>
      <c r="J605" s="203"/>
      <c r="K605" s="203"/>
      <c r="L605" s="203"/>
      <c r="M605" s="203"/>
    </row>
    <row r="606" spans="1:13" ht="15" customHeight="1">
      <c r="A606" s="79">
        <v>42900</v>
      </c>
      <c r="B606" s="77" t="s">
        <v>3645</v>
      </c>
      <c r="C606" s="77" t="s">
        <v>48</v>
      </c>
      <c r="D606" s="77">
        <v>489070</v>
      </c>
      <c r="E606" s="203" t="s">
        <v>2621</v>
      </c>
      <c r="F606" s="77">
        <v>1</v>
      </c>
      <c r="G606" s="54">
        <v>268.88659703326607</v>
      </c>
      <c r="H606" s="54">
        <v>454.33</v>
      </c>
      <c r="I606" s="203"/>
      <c r="J606" s="203"/>
      <c r="K606" s="203"/>
      <c r="L606" s="203"/>
      <c r="M606" s="203"/>
    </row>
    <row r="607" spans="1:13" ht="15" customHeight="1">
      <c r="A607" s="79">
        <v>42900</v>
      </c>
      <c r="B607" s="77" t="s">
        <v>3645</v>
      </c>
      <c r="C607" s="77" t="s">
        <v>48</v>
      </c>
      <c r="D607" s="77">
        <v>489067</v>
      </c>
      <c r="E607" s="203" t="s">
        <v>2623</v>
      </c>
      <c r="F607" s="77">
        <v>1</v>
      </c>
      <c r="G607" s="54">
        <v>332</v>
      </c>
      <c r="H607" s="54">
        <v>614.29</v>
      </c>
      <c r="I607" s="203"/>
      <c r="J607" s="203"/>
      <c r="K607" s="203"/>
      <c r="L607" s="203"/>
      <c r="M607" s="203"/>
    </row>
    <row r="608" spans="1:13" ht="15" customHeight="1">
      <c r="A608" s="79">
        <v>42907</v>
      </c>
      <c r="B608" s="77" t="s">
        <v>7341</v>
      </c>
      <c r="C608" s="77" t="s">
        <v>48</v>
      </c>
      <c r="D608" s="77">
        <v>491189</v>
      </c>
      <c r="E608" s="203" t="s">
        <v>2367</v>
      </c>
      <c r="F608" s="77">
        <v>1</v>
      </c>
      <c r="G608" s="54">
        <v>1980</v>
      </c>
      <c r="H608" s="54">
        <v>3959.9999995388916</v>
      </c>
      <c r="I608" s="203"/>
      <c r="J608" s="203"/>
      <c r="K608" s="203"/>
      <c r="L608" s="203"/>
      <c r="M608" s="203"/>
    </row>
    <row r="609" spans="1:13" ht="15" customHeight="1">
      <c r="A609" s="79">
        <v>42907</v>
      </c>
      <c r="B609" s="77" t="s">
        <v>7341</v>
      </c>
      <c r="C609" s="77" t="s">
        <v>48</v>
      </c>
      <c r="D609" s="77">
        <v>492435</v>
      </c>
      <c r="E609" s="203" t="s">
        <v>7342</v>
      </c>
      <c r="F609" s="77">
        <v>1</v>
      </c>
      <c r="G609" s="54">
        <v>2100</v>
      </c>
      <c r="H609" s="54">
        <v>4200.0000002488478</v>
      </c>
      <c r="I609" s="203"/>
      <c r="J609" s="203"/>
      <c r="K609" s="203"/>
      <c r="L609" s="203"/>
      <c r="M609" s="203"/>
    </row>
    <row r="610" spans="1:13" ht="15" customHeight="1">
      <c r="A610" s="79">
        <v>42907</v>
      </c>
      <c r="B610" s="77" t="s">
        <v>7341</v>
      </c>
      <c r="C610" s="77" t="s">
        <v>48</v>
      </c>
      <c r="D610" s="77">
        <v>491195</v>
      </c>
      <c r="E610" s="203" t="s">
        <v>7343</v>
      </c>
      <c r="F610" s="77">
        <v>1</v>
      </c>
      <c r="G610" s="54">
        <v>396</v>
      </c>
      <c r="H610" s="54">
        <v>791.99962617481742</v>
      </c>
      <c r="I610" s="203"/>
      <c r="J610" s="203"/>
      <c r="K610" s="203"/>
      <c r="L610" s="203"/>
      <c r="M610" s="203"/>
    </row>
    <row r="611" spans="1:13" ht="15" customHeight="1">
      <c r="A611" s="79">
        <v>42907</v>
      </c>
      <c r="B611" s="77" t="s">
        <v>7341</v>
      </c>
      <c r="C611" s="77" t="s">
        <v>48</v>
      </c>
      <c r="D611" s="77">
        <v>491358</v>
      </c>
      <c r="E611" s="203" t="s">
        <v>7344</v>
      </c>
      <c r="F611" s="77">
        <v>1</v>
      </c>
      <c r="G611" s="54">
        <v>348</v>
      </c>
      <c r="H611" s="54">
        <v>695.99967148696078</v>
      </c>
      <c r="I611" s="203"/>
      <c r="J611" s="203"/>
      <c r="K611" s="203"/>
      <c r="L611" s="203"/>
      <c r="M611" s="203"/>
    </row>
    <row r="612" spans="1:13" ht="15" customHeight="1">
      <c r="A612" s="79">
        <v>42907</v>
      </c>
      <c r="B612" s="77" t="s">
        <v>7341</v>
      </c>
      <c r="C612" s="77" t="s">
        <v>48</v>
      </c>
      <c r="D612" s="77">
        <v>491233</v>
      </c>
      <c r="E612" s="203" t="s">
        <v>4544</v>
      </c>
      <c r="F612" s="77">
        <v>1</v>
      </c>
      <c r="G612" s="54">
        <v>1325</v>
      </c>
      <c r="H612" s="54">
        <v>2650.0000001570111</v>
      </c>
      <c r="I612" s="203"/>
      <c r="J612" s="203"/>
      <c r="K612" s="203"/>
      <c r="L612" s="203"/>
      <c r="M612" s="203"/>
    </row>
    <row r="613" spans="1:13" ht="15" customHeight="1">
      <c r="A613" s="79">
        <v>42907</v>
      </c>
      <c r="B613" s="77" t="s">
        <v>7341</v>
      </c>
      <c r="C613" s="77" t="s">
        <v>48</v>
      </c>
      <c r="D613" s="77">
        <v>480756</v>
      </c>
      <c r="E613" s="203" t="s">
        <v>7345</v>
      </c>
      <c r="F613" s="77">
        <v>1</v>
      </c>
      <c r="G613" s="54">
        <v>515</v>
      </c>
      <c r="H613" s="54">
        <v>1029.999513838462</v>
      </c>
      <c r="I613" s="203"/>
      <c r="J613" s="203"/>
      <c r="K613" s="203"/>
      <c r="L613" s="203"/>
      <c r="M613" s="203"/>
    </row>
    <row r="614" spans="1:13" ht="15" customHeight="1">
      <c r="A614" s="79">
        <v>42907</v>
      </c>
      <c r="B614" s="77" t="s">
        <v>7341</v>
      </c>
      <c r="C614" s="77" t="s">
        <v>48</v>
      </c>
      <c r="D614" s="77">
        <v>490223</v>
      </c>
      <c r="E614" s="203" t="s">
        <v>7346</v>
      </c>
      <c r="F614" s="77">
        <v>0</v>
      </c>
      <c r="G614" s="54">
        <v>4.25</v>
      </c>
      <c r="H614" s="54">
        <v>16.999876698326311</v>
      </c>
      <c r="I614" s="203"/>
      <c r="J614" s="203"/>
      <c r="K614" s="203"/>
      <c r="L614" s="203"/>
      <c r="M614" s="203"/>
    </row>
    <row r="615" spans="1:13" ht="15" customHeight="1">
      <c r="A615" s="79">
        <v>42907</v>
      </c>
      <c r="B615" s="77" t="s">
        <v>7341</v>
      </c>
      <c r="C615" s="77" t="s">
        <v>48</v>
      </c>
      <c r="D615" s="77">
        <v>480841</v>
      </c>
      <c r="E615" s="203" t="s">
        <v>3758</v>
      </c>
      <c r="F615" s="77">
        <v>8</v>
      </c>
      <c r="G615" s="54">
        <v>158.15</v>
      </c>
      <c r="H615" s="54">
        <v>243.30769230769232</v>
      </c>
      <c r="I615" s="203"/>
      <c r="J615" s="203"/>
      <c r="K615" s="203"/>
      <c r="L615" s="203"/>
      <c r="M615" s="203"/>
    </row>
    <row r="616" spans="1:13" ht="15" customHeight="1">
      <c r="A616" s="79">
        <v>42907</v>
      </c>
      <c r="B616" s="77" t="s">
        <v>7341</v>
      </c>
      <c r="C616" s="77" t="s">
        <v>48</v>
      </c>
      <c r="D616" s="77">
        <v>632507</v>
      </c>
      <c r="E616" s="203" t="s">
        <v>3760</v>
      </c>
      <c r="F616" s="77">
        <v>8</v>
      </c>
      <c r="G616" s="54">
        <v>21.725000000000001</v>
      </c>
      <c r="H616" s="54">
        <v>65.189992616575879</v>
      </c>
      <c r="I616" s="203"/>
      <c r="J616" s="203"/>
      <c r="K616" s="203"/>
      <c r="L616" s="203"/>
      <c r="M616" s="203"/>
    </row>
    <row r="617" spans="1:13" ht="15" customHeight="1">
      <c r="A617" s="79">
        <v>42907</v>
      </c>
      <c r="B617" s="77" t="s">
        <v>7341</v>
      </c>
      <c r="C617" s="77" t="s">
        <v>48</v>
      </c>
      <c r="D617" s="77">
        <v>480842</v>
      </c>
      <c r="E617" s="203" t="s">
        <v>6251</v>
      </c>
      <c r="F617" s="77">
        <v>8</v>
      </c>
      <c r="G617" s="54">
        <v>10.41</v>
      </c>
      <c r="H617" s="54">
        <v>32.81999772719201</v>
      </c>
      <c r="I617" s="203"/>
      <c r="J617" s="203"/>
      <c r="K617" s="203"/>
      <c r="L617" s="203"/>
      <c r="M617" s="203"/>
    </row>
    <row r="618" spans="1:13" ht="15" customHeight="1">
      <c r="A618" s="79">
        <v>42907</v>
      </c>
      <c r="B618" s="77" t="s">
        <v>7341</v>
      </c>
      <c r="C618" s="77" t="s">
        <v>48</v>
      </c>
      <c r="D618" s="77">
        <v>491196</v>
      </c>
      <c r="E618" s="203" t="s">
        <v>7347</v>
      </c>
      <c r="F618" s="77">
        <v>1</v>
      </c>
      <c r="G618" s="54">
        <v>502.89</v>
      </c>
      <c r="H618" s="54">
        <v>1005.7795252703382</v>
      </c>
      <c r="I618" s="203"/>
      <c r="J618" s="203"/>
      <c r="K618" s="203"/>
      <c r="L618" s="203"/>
      <c r="M618" s="203"/>
    </row>
    <row r="619" spans="1:13" ht="15" customHeight="1">
      <c r="A619" s="79">
        <v>42907</v>
      </c>
      <c r="B619" s="77" t="s">
        <v>7341</v>
      </c>
      <c r="C619" s="77" t="s">
        <v>48</v>
      </c>
      <c r="D619" s="77">
        <v>489632</v>
      </c>
      <c r="E619" s="203" t="s">
        <v>7351</v>
      </c>
      <c r="F619" s="77">
        <v>2</v>
      </c>
      <c r="G619" s="54">
        <v>339.3</v>
      </c>
      <c r="H619" s="54">
        <v>678.59967969978675</v>
      </c>
      <c r="I619" s="203"/>
      <c r="J619" s="203"/>
      <c r="K619" s="203"/>
      <c r="L619" s="203"/>
      <c r="M619" s="203"/>
    </row>
    <row r="620" spans="1:13" ht="15" customHeight="1">
      <c r="A620" s="79">
        <v>42907</v>
      </c>
      <c r="B620" s="77" t="s">
        <v>7341</v>
      </c>
      <c r="C620" s="77" t="s">
        <v>48</v>
      </c>
      <c r="D620" s="77">
        <v>494525</v>
      </c>
      <c r="E620" s="203" t="s">
        <v>7352</v>
      </c>
      <c r="F620" s="77">
        <v>5</v>
      </c>
      <c r="G620" s="54">
        <v>0.14000000000000001</v>
      </c>
      <c r="H620" s="54">
        <v>3.4003156335371916</v>
      </c>
      <c r="I620" s="203"/>
      <c r="J620" s="203"/>
      <c r="K620" s="203"/>
      <c r="L620" s="203"/>
      <c r="M620" s="203"/>
    </row>
    <row r="621" spans="1:13" ht="15" customHeight="1">
      <c r="A621" s="79">
        <v>42907</v>
      </c>
      <c r="B621" s="77" t="s">
        <v>7341</v>
      </c>
      <c r="C621" s="77" t="s">
        <v>48</v>
      </c>
      <c r="D621" s="77">
        <v>491229</v>
      </c>
      <c r="E621" s="203" t="s">
        <v>7348</v>
      </c>
      <c r="F621" s="77">
        <v>2</v>
      </c>
      <c r="G621" s="54">
        <v>404.53</v>
      </c>
      <c r="H621" s="54">
        <v>809.06</v>
      </c>
      <c r="I621" s="203"/>
      <c r="J621" s="203"/>
      <c r="K621" s="203"/>
      <c r="L621" s="203"/>
      <c r="M621" s="203"/>
    </row>
    <row r="622" spans="1:13" ht="15" customHeight="1">
      <c r="A622" s="79">
        <v>42907</v>
      </c>
      <c r="B622" s="77" t="s">
        <v>7341</v>
      </c>
      <c r="C622" s="77" t="s">
        <v>48</v>
      </c>
      <c r="D622" s="77">
        <v>632574</v>
      </c>
      <c r="E622" s="203" t="s">
        <v>7353</v>
      </c>
      <c r="F622" s="77">
        <v>5</v>
      </c>
      <c r="G622" s="54">
        <v>0.35</v>
      </c>
      <c r="H622" s="54">
        <v>1.1601073525966532</v>
      </c>
      <c r="I622" s="203"/>
      <c r="J622" s="203"/>
      <c r="K622" s="203"/>
      <c r="L622" s="203"/>
      <c r="M622" s="203"/>
    </row>
    <row r="623" spans="1:13" ht="15" customHeight="1">
      <c r="A623" s="79">
        <v>42907</v>
      </c>
      <c r="B623" s="77" t="s">
        <v>7341</v>
      </c>
      <c r="C623" s="77" t="s">
        <v>48</v>
      </c>
      <c r="D623" s="77">
        <v>480140</v>
      </c>
      <c r="E623" s="203" t="s">
        <v>2231</v>
      </c>
      <c r="F623" s="77">
        <v>1</v>
      </c>
      <c r="G623" s="54">
        <v>2.63</v>
      </c>
      <c r="H623" s="54">
        <v>10.52</v>
      </c>
      <c r="I623" s="203"/>
      <c r="J623" s="203"/>
      <c r="K623" s="203"/>
      <c r="L623" s="203"/>
      <c r="M623" s="203"/>
    </row>
    <row r="624" spans="1:13" ht="15" customHeight="1">
      <c r="A624" s="79">
        <v>42907</v>
      </c>
      <c r="B624" s="77" t="s">
        <v>7341</v>
      </c>
      <c r="C624" s="77" t="s">
        <v>48</v>
      </c>
      <c r="D624" s="77">
        <v>492444</v>
      </c>
      <c r="E624" s="203" t="s">
        <v>7349</v>
      </c>
      <c r="F624" s="77">
        <v>1</v>
      </c>
      <c r="G624" s="54">
        <v>2.61</v>
      </c>
      <c r="H624" s="54">
        <v>10.44</v>
      </c>
      <c r="I624" s="203"/>
      <c r="J624" s="203"/>
      <c r="K624" s="203"/>
      <c r="L624" s="203"/>
      <c r="M624" s="203"/>
    </row>
    <row r="625" spans="1:13" ht="15" customHeight="1">
      <c r="A625" s="79">
        <v>42907</v>
      </c>
      <c r="B625" s="77" t="s">
        <v>7341</v>
      </c>
      <c r="C625" s="77" t="s">
        <v>48</v>
      </c>
      <c r="D625" s="77">
        <v>490289</v>
      </c>
      <c r="E625" s="203" t="s">
        <v>7350</v>
      </c>
      <c r="F625" s="77">
        <v>1</v>
      </c>
      <c r="G625" s="54">
        <v>2.08</v>
      </c>
      <c r="H625" s="54">
        <v>7.8005760923505694</v>
      </c>
      <c r="I625" s="203"/>
      <c r="J625" s="203"/>
      <c r="K625" s="203"/>
      <c r="L625" s="203"/>
      <c r="M625" s="203"/>
    </row>
    <row r="626" spans="1:13" ht="15" customHeight="1">
      <c r="A626" s="79">
        <v>42929</v>
      </c>
      <c r="B626" s="77" t="s">
        <v>3761</v>
      </c>
      <c r="C626" s="77" t="s">
        <v>337</v>
      </c>
      <c r="D626" s="77">
        <v>487512</v>
      </c>
      <c r="E626" s="203" t="s">
        <v>3762</v>
      </c>
      <c r="F626" s="77">
        <v>1</v>
      </c>
      <c r="G626" s="54">
        <v>34152.410000000003</v>
      </c>
      <c r="H626" s="54">
        <v>45234.99</v>
      </c>
      <c r="I626" s="203"/>
      <c r="J626" s="203"/>
      <c r="K626" s="203"/>
      <c r="L626" s="203"/>
      <c r="M626" s="203"/>
    </row>
    <row r="627" spans="1:13" ht="15" customHeight="1">
      <c r="A627" s="79">
        <v>42947</v>
      </c>
      <c r="B627" s="77" t="s">
        <v>3745</v>
      </c>
      <c r="C627" s="77" t="s">
        <v>337</v>
      </c>
      <c r="D627" s="77">
        <v>483745</v>
      </c>
      <c r="E627" s="101" t="s">
        <v>3746</v>
      </c>
      <c r="F627" s="77">
        <v>1</v>
      </c>
      <c r="G627" s="334">
        <v>49276.24</v>
      </c>
      <c r="H627" s="334">
        <v>61595.3</v>
      </c>
      <c r="I627" s="203"/>
      <c r="J627" s="203"/>
      <c r="K627" s="203"/>
      <c r="L627" s="203"/>
      <c r="M627" s="203"/>
    </row>
    <row r="628" spans="1:13" ht="15" customHeight="1">
      <c r="A628" s="79">
        <v>42947</v>
      </c>
      <c r="B628" s="77" t="s">
        <v>3745</v>
      </c>
      <c r="C628" s="77" t="s">
        <v>48</v>
      </c>
      <c r="D628" s="77">
        <v>483442</v>
      </c>
      <c r="E628" s="203" t="s">
        <v>3747</v>
      </c>
      <c r="F628" s="77">
        <v>10</v>
      </c>
      <c r="G628" s="334">
        <v>54.65</v>
      </c>
      <c r="H628" s="334">
        <v>152.79</v>
      </c>
      <c r="I628" s="203"/>
      <c r="J628" s="203"/>
      <c r="K628" s="203"/>
      <c r="L628" s="203"/>
      <c r="M628" s="203"/>
    </row>
    <row r="629" spans="1:13" ht="15" customHeight="1">
      <c r="A629" s="79">
        <v>42947</v>
      </c>
      <c r="B629" s="77" t="s">
        <v>3745</v>
      </c>
      <c r="C629" s="77" t="s">
        <v>48</v>
      </c>
      <c r="D629" s="77">
        <v>480816</v>
      </c>
      <c r="E629" s="203" t="s">
        <v>3748</v>
      </c>
      <c r="F629" s="77">
        <v>1</v>
      </c>
      <c r="G629" s="334">
        <v>1.88</v>
      </c>
      <c r="H629" s="334">
        <v>7.28</v>
      </c>
      <c r="I629" s="203"/>
      <c r="J629" s="203"/>
      <c r="K629" s="203"/>
      <c r="L629" s="203"/>
      <c r="M629" s="203"/>
    </row>
    <row r="630" spans="1:13" ht="15" customHeight="1">
      <c r="A630" s="79">
        <v>42947</v>
      </c>
      <c r="B630" s="77" t="s">
        <v>3745</v>
      </c>
      <c r="C630" s="77" t="s">
        <v>48</v>
      </c>
      <c r="D630" s="77">
        <v>480817</v>
      </c>
      <c r="E630" s="203" t="s">
        <v>3749</v>
      </c>
      <c r="F630" s="77">
        <v>1</v>
      </c>
      <c r="G630" s="334">
        <v>212.52</v>
      </c>
      <c r="H630" s="334">
        <v>392.34</v>
      </c>
      <c r="I630" s="203"/>
      <c r="J630" s="203"/>
      <c r="K630" s="203"/>
      <c r="L630" s="203"/>
      <c r="M630" s="203"/>
    </row>
    <row r="631" spans="1:13" ht="15" customHeight="1">
      <c r="A631" s="79">
        <v>42947</v>
      </c>
      <c r="B631" s="77" t="s">
        <v>3745</v>
      </c>
      <c r="C631" s="77" t="s">
        <v>48</v>
      </c>
      <c r="D631" s="77">
        <v>483441</v>
      </c>
      <c r="E631" s="101" t="s">
        <v>3750</v>
      </c>
      <c r="F631" s="77">
        <v>2</v>
      </c>
      <c r="G631" s="334">
        <v>187.56</v>
      </c>
      <c r="H631" s="334">
        <v>313.89999999999998</v>
      </c>
      <c r="I631" s="203"/>
      <c r="J631" s="203"/>
      <c r="K631" s="203"/>
      <c r="L631" s="203"/>
      <c r="M631" s="203"/>
    </row>
    <row r="632" spans="1:13" ht="15" customHeight="1">
      <c r="A632" s="79">
        <v>42947</v>
      </c>
      <c r="B632" s="77" t="s">
        <v>3745</v>
      </c>
      <c r="C632" s="77" t="s">
        <v>48</v>
      </c>
      <c r="D632" s="77">
        <v>480820</v>
      </c>
      <c r="E632" s="203" t="s">
        <v>3751</v>
      </c>
      <c r="F632" s="77">
        <v>1</v>
      </c>
      <c r="G632" s="334">
        <v>1.82</v>
      </c>
      <c r="H632" s="334">
        <v>7.28</v>
      </c>
      <c r="I632" s="203"/>
      <c r="J632" s="203"/>
      <c r="K632" s="203"/>
      <c r="L632" s="203"/>
      <c r="M632" s="203"/>
    </row>
    <row r="633" spans="1:13" ht="15" customHeight="1">
      <c r="A633" s="79">
        <v>42947</v>
      </c>
      <c r="B633" s="77" t="s">
        <v>3745</v>
      </c>
      <c r="C633" s="77" t="s">
        <v>48</v>
      </c>
      <c r="D633" s="77">
        <v>480498</v>
      </c>
      <c r="E633" s="203" t="s">
        <v>3752</v>
      </c>
      <c r="F633" s="77">
        <v>1</v>
      </c>
      <c r="G633" s="334">
        <v>90</v>
      </c>
      <c r="H633" s="334">
        <v>270</v>
      </c>
      <c r="I633" s="203"/>
      <c r="J633" s="203"/>
      <c r="K633" s="203"/>
      <c r="L633" s="203"/>
      <c r="M633" s="203"/>
    </row>
    <row r="634" spans="1:13" ht="15" customHeight="1">
      <c r="A634" s="79">
        <v>42947</v>
      </c>
      <c r="B634" s="77" t="s">
        <v>3745</v>
      </c>
      <c r="C634" s="77" t="s">
        <v>48</v>
      </c>
      <c r="D634" s="77">
        <v>480493</v>
      </c>
      <c r="E634" s="101" t="s">
        <v>2214</v>
      </c>
      <c r="F634" s="77">
        <v>3</v>
      </c>
      <c r="G634" s="334">
        <v>69</v>
      </c>
      <c r="H634" s="334">
        <v>258</v>
      </c>
      <c r="I634" s="203"/>
      <c r="J634" s="203"/>
      <c r="K634" s="203"/>
      <c r="L634" s="203"/>
      <c r="M634" s="203"/>
    </row>
    <row r="635" spans="1:13" ht="15" customHeight="1">
      <c r="A635" s="79">
        <v>42947</v>
      </c>
      <c r="B635" s="77" t="s">
        <v>3745</v>
      </c>
      <c r="C635" s="77" t="s">
        <v>48</v>
      </c>
      <c r="D635" s="77">
        <v>480497</v>
      </c>
      <c r="E635" s="203" t="s">
        <v>3753</v>
      </c>
      <c r="F635" s="77">
        <v>1</v>
      </c>
      <c r="G635" s="334">
        <v>95</v>
      </c>
      <c r="H635" s="334">
        <v>212</v>
      </c>
      <c r="I635" s="203"/>
      <c r="J635" s="203"/>
      <c r="K635" s="203"/>
      <c r="L635" s="203"/>
      <c r="M635" s="203"/>
    </row>
    <row r="636" spans="1:13" ht="15" customHeight="1">
      <c r="A636" s="79">
        <v>42947</v>
      </c>
      <c r="B636" s="77" t="s">
        <v>3745</v>
      </c>
      <c r="C636" s="77" t="s">
        <v>48</v>
      </c>
      <c r="D636" s="77">
        <v>480496</v>
      </c>
      <c r="E636" s="101" t="s">
        <v>3754</v>
      </c>
      <c r="F636" s="77">
        <v>13</v>
      </c>
      <c r="G636" s="334">
        <v>3.1</v>
      </c>
      <c r="H636" s="334">
        <v>20</v>
      </c>
      <c r="I636" s="203"/>
      <c r="J636" s="203"/>
      <c r="K636" s="203"/>
      <c r="L636" s="203"/>
      <c r="M636" s="203"/>
    </row>
    <row r="637" spans="1:13" ht="15" customHeight="1">
      <c r="A637" s="79">
        <v>42947</v>
      </c>
      <c r="B637" s="77" t="s">
        <v>3745</v>
      </c>
      <c r="C637" s="77" t="s">
        <v>48</v>
      </c>
      <c r="D637" s="77">
        <v>632574</v>
      </c>
      <c r="E637" s="203" t="s">
        <v>2243</v>
      </c>
      <c r="F637" s="77">
        <v>1</v>
      </c>
      <c r="G637" s="334">
        <v>0.35</v>
      </c>
      <c r="H637" s="334">
        <v>4</v>
      </c>
      <c r="I637" s="203"/>
      <c r="J637" s="203"/>
      <c r="K637" s="203"/>
      <c r="L637" s="203"/>
      <c r="M637" s="203"/>
    </row>
    <row r="638" spans="1:13" ht="15" customHeight="1">
      <c r="A638" s="79">
        <v>42947</v>
      </c>
      <c r="B638" s="77" t="s">
        <v>3745</v>
      </c>
      <c r="C638" s="77" t="s">
        <v>48</v>
      </c>
      <c r="D638" s="77">
        <v>632668</v>
      </c>
      <c r="E638" s="203" t="s">
        <v>3755</v>
      </c>
      <c r="F638" s="77">
        <v>1</v>
      </c>
      <c r="G638" s="334">
        <v>154.28</v>
      </c>
      <c r="H638" s="334">
        <v>316</v>
      </c>
      <c r="I638" s="203"/>
      <c r="J638" s="203"/>
      <c r="K638" s="203"/>
      <c r="L638" s="203"/>
      <c r="M638" s="203"/>
    </row>
    <row r="639" spans="1:13" ht="15" customHeight="1">
      <c r="A639" s="79">
        <v>42947</v>
      </c>
      <c r="B639" s="77" t="s">
        <v>3745</v>
      </c>
      <c r="C639" s="77" t="s">
        <v>48</v>
      </c>
      <c r="D639" s="77">
        <v>480140</v>
      </c>
      <c r="E639" s="203" t="s">
        <v>2231</v>
      </c>
      <c r="F639" s="77">
        <v>1</v>
      </c>
      <c r="G639" s="334">
        <v>163.76</v>
      </c>
      <c r="H639" s="334">
        <v>676</v>
      </c>
      <c r="I639" s="203"/>
      <c r="J639" s="203"/>
      <c r="K639" s="203"/>
      <c r="L639" s="203"/>
      <c r="M639" s="203"/>
    </row>
    <row r="640" spans="1:13" ht="15" customHeight="1">
      <c r="A640" s="79">
        <v>42947</v>
      </c>
      <c r="B640" s="77" t="s">
        <v>3745</v>
      </c>
      <c r="C640" s="77" t="s">
        <v>48</v>
      </c>
      <c r="D640" s="77">
        <v>483772</v>
      </c>
      <c r="E640" s="203" t="s">
        <v>2367</v>
      </c>
      <c r="F640" s="77">
        <v>1</v>
      </c>
      <c r="G640" s="334">
        <v>1490</v>
      </c>
      <c r="H640" s="334">
        <v>2780</v>
      </c>
      <c r="I640" s="203"/>
      <c r="J640" s="203"/>
      <c r="K640" s="203"/>
      <c r="L640" s="203"/>
      <c r="M640" s="203"/>
    </row>
    <row r="641" spans="1:13" ht="15" customHeight="1">
      <c r="A641" s="79">
        <v>42947</v>
      </c>
      <c r="B641" s="77" t="s">
        <v>3745</v>
      </c>
      <c r="C641" s="77" t="s">
        <v>48</v>
      </c>
      <c r="D641" s="77">
        <v>488665</v>
      </c>
      <c r="E641" s="203" t="s">
        <v>3756</v>
      </c>
      <c r="F641" s="77">
        <v>1</v>
      </c>
      <c r="G641" s="334">
        <v>2498</v>
      </c>
      <c r="H641" s="334">
        <v>3843.08</v>
      </c>
      <c r="I641" s="203"/>
      <c r="J641" s="203"/>
      <c r="K641" s="203"/>
      <c r="L641" s="203"/>
      <c r="M641" s="203"/>
    </row>
    <row r="642" spans="1:13" ht="15" customHeight="1">
      <c r="A642" s="79">
        <v>42947</v>
      </c>
      <c r="B642" s="77" t="s">
        <v>3745</v>
      </c>
      <c r="C642" s="77" t="s">
        <v>48</v>
      </c>
      <c r="D642" s="77">
        <v>483588</v>
      </c>
      <c r="E642" s="203" t="s">
        <v>2370</v>
      </c>
      <c r="F642" s="77">
        <v>1</v>
      </c>
      <c r="G642" s="334">
        <v>633</v>
      </c>
      <c r="H642" s="334">
        <v>2052</v>
      </c>
      <c r="I642" s="203"/>
      <c r="J642" s="203"/>
      <c r="K642" s="203"/>
      <c r="L642" s="203"/>
      <c r="M642" s="203"/>
    </row>
    <row r="643" spans="1:13" ht="15" customHeight="1">
      <c r="A643" s="79">
        <v>42947</v>
      </c>
      <c r="B643" s="77" t="s">
        <v>3745</v>
      </c>
      <c r="C643" s="77" t="s">
        <v>48</v>
      </c>
      <c r="D643" s="77" t="s">
        <v>2377</v>
      </c>
      <c r="E643" s="203" t="s">
        <v>3757</v>
      </c>
      <c r="F643" s="77">
        <v>1</v>
      </c>
      <c r="G643" s="334">
        <v>525</v>
      </c>
      <c r="H643" s="334">
        <v>807.69</v>
      </c>
      <c r="I643" s="203"/>
      <c r="J643" s="203"/>
      <c r="K643" s="203"/>
      <c r="L643" s="203"/>
      <c r="M643" s="203"/>
    </row>
    <row r="644" spans="1:13" ht="15" customHeight="1">
      <c r="A644" s="79">
        <v>42947</v>
      </c>
      <c r="B644" s="77" t="s">
        <v>3745</v>
      </c>
      <c r="C644" s="77" t="s">
        <v>48</v>
      </c>
      <c r="D644" s="77">
        <v>480841</v>
      </c>
      <c r="E644" s="203" t="s">
        <v>3758</v>
      </c>
      <c r="F644" s="77">
        <v>8</v>
      </c>
      <c r="G644" s="334">
        <v>158.15</v>
      </c>
      <c r="H644" s="334">
        <v>316.3</v>
      </c>
      <c r="I644" s="203"/>
      <c r="J644" s="203"/>
      <c r="K644" s="203"/>
      <c r="L644" s="203"/>
      <c r="M644" s="203"/>
    </row>
    <row r="645" spans="1:13" ht="15" customHeight="1">
      <c r="A645" s="79">
        <v>42947</v>
      </c>
      <c r="B645" s="77" t="s">
        <v>3745</v>
      </c>
      <c r="C645" s="77" t="s">
        <v>48</v>
      </c>
      <c r="D645" s="77">
        <v>481355</v>
      </c>
      <c r="E645" s="203" t="s">
        <v>3759</v>
      </c>
      <c r="F645" s="77">
        <v>2</v>
      </c>
      <c r="G645" s="334">
        <v>4.88</v>
      </c>
      <c r="H645" s="334">
        <v>33.69</v>
      </c>
      <c r="I645" s="203"/>
      <c r="J645" s="203"/>
      <c r="K645" s="203"/>
      <c r="L645" s="203"/>
      <c r="M645" s="203"/>
    </row>
    <row r="646" spans="1:13" ht="15" customHeight="1">
      <c r="A646" s="79">
        <v>42947</v>
      </c>
      <c r="B646" s="77" t="s">
        <v>3745</v>
      </c>
      <c r="C646" s="77" t="s">
        <v>48</v>
      </c>
      <c r="D646" s="77">
        <v>632507</v>
      </c>
      <c r="E646" s="203" t="s">
        <v>3760</v>
      </c>
      <c r="F646" s="77">
        <v>8</v>
      </c>
      <c r="G646" s="334">
        <v>17.350000000000001</v>
      </c>
      <c r="H646" s="334">
        <v>59</v>
      </c>
      <c r="I646" s="364" t="s">
        <v>4834</v>
      </c>
      <c r="J646" s="203"/>
      <c r="K646" s="203"/>
      <c r="L646" s="203"/>
      <c r="M646" s="203"/>
    </row>
    <row r="647" spans="1:13" ht="15" customHeight="1">
      <c r="A647" s="79">
        <v>42947</v>
      </c>
      <c r="B647" s="77" t="s">
        <v>3745</v>
      </c>
      <c r="C647" s="77" t="s">
        <v>48</v>
      </c>
      <c r="D647" s="77">
        <v>480806</v>
      </c>
      <c r="E647" s="203" t="s">
        <v>2256</v>
      </c>
      <c r="F647" s="77">
        <v>4</v>
      </c>
      <c r="G647" s="334">
        <v>20.79</v>
      </c>
      <c r="H647" s="334">
        <v>59.58</v>
      </c>
      <c r="I647" s="203"/>
      <c r="J647" s="203"/>
      <c r="K647" s="203"/>
      <c r="L647" s="203"/>
      <c r="M647" s="203"/>
    </row>
    <row r="648" spans="1:13" ht="15" customHeight="1">
      <c r="A648" s="79">
        <v>42947</v>
      </c>
      <c r="B648" s="77" t="s">
        <v>3798</v>
      </c>
      <c r="C648" s="77" t="s">
        <v>48</v>
      </c>
      <c r="D648" s="77">
        <v>325933</v>
      </c>
      <c r="E648" s="203" t="s">
        <v>2600</v>
      </c>
      <c r="F648" s="77">
        <v>2</v>
      </c>
      <c r="G648" s="334">
        <v>60.51</v>
      </c>
      <c r="H648" s="334">
        <v>120.90994623194109</v>
      </c>
      <c r="I648" s="203"/>
      <c r="J648" s="203"/>
      <c r="K648" s="203"/>
      <c r="L648" s="203"/>
      <c r="M648" s="203"/>
    </row>
    <row r="649" spans="1:13" ht="15" customHeight="1">
      <c r="A649" s="79">
        <v>42947</v>
      </c>
      <c r="B649" s="77" t="s">
        <v>3798</v>
      </c>
      <c r="C649" s="77" t="s">
        <v>48</v>
      </c>
      <c r="D649" s="77">
        <v>342962</v>
      </c>
      <c r="E649" s="203" t="s">
        <v>3799</v>
      </c>
      <c r="F649" s="77">
        <v>5</v>
      </c>
      <c r="G649" s="334">
        <v>1264.8827080308702</v>
      </c>
      <c r="H649" s="334">
        <v>3226.8000090188693</v>
      </c>
      <c r="I649" s="203"/>
      <c r="J649" s="203"/>
      <c r="K649" s="203"/>
      <c r="L649" s="203"/>
      <c r="M649" s="203"/>
    </row>
    <row r="650" spans="1:13" ht="15" customHeight="1">
      <c r="A650" s="79">
        <v>42947</v>
      </c>
      <c r="B650" s="77" t="s">
        <v>3798</v>
      </c>
      <c r="C650" s="77" t="s">
        <v>48</v>
      </c>
      <c r="D650" s="77">
        <v>342840</v>
      </c>
      <c r="E650" s="203" t="s">
        <v>3800</v>
      </c>
      <c r="F650" s="77">
        <v>1</v>
      </c>
      <c r="G650" s="334">
        <v>104.98051501490028</v>
      </c>
      <c r="H650" s="334">
        <v>209.95990093038986</v>
      </c>
      <c r="I650" s="203"/>
      <c r="J650" s="203"/>
      <c r="K650" s="203"/>
      <c r="L650" s="203"/>
      <c r="M650" s="203"/>
    </row>
    <row r="651" spans="1:13" ht="15" customHeight="1">
      <c r="A651" s="79">
        <v>42947</v>
      </c>
      <c r="B651" s="77" t="s">
        <v>3798</v>
      </c>
      <c r="C651" s="77" t="s">
        <v>48</v>
      </c>
      <c r="D651" s="77">
        <v>309553</v>
      </c>
      <c r="E651" s="203" t="s">
        <v>2184</v>
      </c>
      <c r="F651" s="77">
        <v>1</v>
      </c>
      <c r="G651" s="334">
        <v>0.72</v>
      </c>
      <c r="H651" s="334">
        <v>1.9193193507190891</v>
      </c>
      <c r="I651" s="203"/>
      <c r="J651" s="203"/>
      <c r="K651" s="203"/>
      <c r="L651" s="203"/>
      <c r="M651" s="203"/>
    </row>
    <row r="652" spans="1:13" ht="15" customHeight="1">
      <c r="A652" s="79">
        <v>42947</v>
      </c>
      <c r="B652" s="77" t="s">
        <v>3798</v>
      </c>
      <c r="C652" s="77" t="s">
        <v>48</v>
      </c>
      <c r="D652" s="77">
        <v>315119</v>
      </c>
      <c r="E652" s="203" t="s">
        <v>2186</v>
      </c>
      <c r="F652" s="77">
        <v>1</v>
      </c>
      <c r="G652" s="336">
        <v>818.82</v>
      </c>
      <c r="H652" s="336">
        <v>1637.6392270314748</v>
      </c>
      <c r="I652" s="203"/>
      <c r="J652" s="337" t="s">
        <v>3804</v>
      </c>
      <c r="K652" s="335"/>
      <c r="L652" s="203"/>
      <c r="M652" s="203"/>
    </row>
    <row r="653" spans="1:13" ht="15" customHeight="1">
      <c r="A653" s="79">
        <v>42947</v>
      </c>
      <c r="B653" s="77" t="s">
        <v>3798</v>
      </c>
      <c r="C653" s="77" t="s">
        <v>48</v>
      </c>
      <c r="D653" s="77">
        <v>342809</v>
      </c>
      <c r="E653" s="203" t="s">
        <v>3801</v>
      </c>
      <c r="F653" s="77">
        <v>1</v>
      </c>
      <c r="G653" s="335">
        <v>1195</v>
      </c>
      <c r="H653" s="335">
        <v>2322.9998400036375</v>
      </c>
      <c r="I653" s="203"/>
      <c r="J653" s="203"/>
      <c r="K653" s="203"/>
      <c r="L653" s="203"/>
      <c r="M653" s="203"/>
    </row>
    <row r="654" spans="1:13" ht="15" customHeight="1">
      <c r="A654" s="79">
        <v>42947</v>
      </c>
      <c r="B654" s="77" t="s">
        <v>3798</v>
      </c>
      <c r="C654" s="77" t="s">
        <v>48</v>
      </c>
      <c r="D654" s="77">
        <v>342769</v>
      </c>
      <c r="E654" s="203" t="s">
        <v>3802</v>
      </c>
      <c r="F654" s="77">
        <v>1</v>
      </c>
      <c r="G654" s="335">
        <v>3745</v>
      </c>
      <c r="H654" s="335">
        <v>5761.538461538461</v>
      </c>
      <c r="I654" s="203"/>
      <c r="J654" s="203"/>
      <c r="K654" s="203"/>
      <c r="L654" s="203"/>
      <c r="M654" s="203"/>
    </row>
    <row r="655" spans="1:13" ht="15" customHeight="1">
      <c r="A655" s="79">
        <v>42947</v>
      </c>
      <c r="B655" s="77" t="s">
        <v>3798</v>
      </c>
      <c r="C655" s="77" t="s">
        <v>48</v>
      </c>
      <c r="D655" s="77">
        <v>342807</v>
      </c>
      <c r="E655" s="203" t="s">
        <v>3803</v>
      </c>
      <c r="F655" s="77">
        <v>1</v>
      </c>
      <c r="G655" s="335">
        <v>1150</v>
      </c>
      <c r="H655" s="335">
        <v>2300.0000001362741</v>
      </c>
      <c r="I655" s="203"/>
      <c r="J655" s="203"/>
      <c r="K655" s="203"/>
      <c r="L655" s="203"/>
      <c r="M655" s="203"/>
    </row>
    <row r="656" spans="1:13" ht="15" customHeight="1">
      <c r="A656" s="79">
        <v>42947</v>
      </c>
      <c r="B656" s="77" t="s">
        <v>3798</v>
      </c>
      <c r="C656" s="77" t="s">
        <v>48</v>
      </c>
      <c r="D656" s="77">
        <v>342806</v>
      </c>
      <c r="E656" s="203" t="s">
        <v>2189</v>
      </c>
      <c r="F656" s="77">
        <v>1</v>
      </c>
      <c r="G656" s="335">
        <v>565</v>
      </c>
      <c r="H656" s="335">
        <v>1360.0000085830841</v>
      </c>
      <c r="I656" s="203"/>
      <c r="J656" s="203"/>
      <c r="K656" s="203"/>
      <c r="L656" s="203"/>
      <c r="M656" s="203"/>
    </row>
    <row r="657" spans="1:13" ht="15" customHeight="1">
      <c r="A657" s="79">
        <v>42955</v>
      </c>
      <c r="B657" s="77" t="s">
        <v>3805</v>
      </c>
      <c r="C657" s="77" t="s">
        <v>48</v>
      </c>
      <c r="D657" s="77" t="s">
        <v>2198</v>
      </c>
      <c r="E657" s="203" t="s">
        <v>3806</v>
      </c>
      <c r="F657" s="77">
        <v>1</v>
      </c>
      <c r="G657" s="335">
        <v>11.22</v>
      </c>
      <c r="H657" s="335">
        <v>34.880000000000003</v>
      </c>
      <c r="I657" s="203"/>
      <c r="J657" s="203"/>
      <c r="K657" s="203"/>
      <c r="L657" s="203"/>
      <c r="M657" s="203"/>
    </row>
    <row r="658" spans="1:13" ht="15" customHeight="1">
      <c r="A658" s="79">
        <v>42955</v>
      </c>
      <c r="B658" s="77" t="s">
        <v>3805</v>
      </c>
      <c r="C658" s="77" t="s">
        <v>48</v>
      </c>
      <c r="D658" s="77">
        <v>315119</v>
      </c>
      <c r="E658" s="203" t="s">
        <v>2186</v>
      </c>
      <c r="F658" s="77">
        <v>1</v>
      </c>
      <c r="G658" s="335">
        <v>194.1</v>
      </c>
      <c r="H658" s="335">
        <v>388.2</v>
      </c>
      <c r="I658" s="203"/>
      <c r="J658" s="203"/>
      <c r="K658" s="203"/>
      <c r="L658" s="203"/>
      <c r="M658" s="203"/>
    </row>
    <row r="659" spans="1:13" ht="15" customHeight="1">
      <c r="A659" s="79">
        <v>42997</v>
      </c>
      <c r="B659" s="77" t="s">
        <v>4095</v>
      </c>
      <c r="C659" s="77" t="s">
        <v>48</v>
      </c>
      <c r="D659" s="77" t="s">
        <v>209</v>
      </c>
      <c r="E659" s="203" t="s">
        <v>4096</v>
      </c>
      <c r="F659" s="77">
        <v>10</v>
      </c>
      <c r="G659" s="335">
        <v>7.0000000000000007E-2</v>
      </c>
      <c r="H659" s="335">
        <v>3</v>
      </c>
      <c r="I659" s="203"/>
      <c r="J659" s="203"/>
      <c r="K659" s="203"/>
      <c r="L659" s="203"/>
      <c r="M659" s="203"/>
    </row>
    <row r="660" spans="1:13" ht="15" customHeight="1">
      <c r="A660" s="79">
        <v>43041</v>
      </c>
      <c r="B660" s="77" t="s">
        <v>4375</v>
      </c>
      <c r="C660" s="77" t="s">
        <v>48</v>
      </c>
      <c r="D660" s="77">
        <v>494038</v>
      </c>
      <c r="E660" s="203" t="s">
        <v>4376</v>
      </c>
      <c r="F660" s="77">
        <v>1</v>
      </c>
      <c r="G660" s="335">
        <v>126</v>
      </c>
      <c r="H660" s="335">
        <v>252</v>
      </c>
      <c r="I660" s="203"/>
      <c r="J660" s="203"/>
      <c r="K660" s="203"/>
      <c r="L660" s="203"/>
      <c r="M660" s="203"/>
    </row>
    <row r="661" spans="1:13" ht="15" customHeight="1">
      <c r="A661" s="79">
        <v>43041</v>
      </c>
      <c r="B661" s="77" t="s">
        <v>4375</v>
      </c>
      <c r="C661" s="77" t="s">
        <v>48</v>
      </c>
      <c r="D661" s="77">
        <v>484677</v>
      </c>
      <c r="E661" s="203" t="s">
        <v>4377</v>
      </c>
      <c r="F661" s="77">
        <v>5</v>
      </c>
      <c r="G661" s="335">
        <v>58.548016541583699</v>
      </c>
      <c r="H661" s="335">
        <v>175.64</v>
      </c>
      <c r="I661" s="203"/>
      <c r="J661" s="203"/>
      <c r="K661" s="203"/>
      <c r="L661" s="203"/>
      <c r="M661" s="203"/>
    </row>
    <row r="662" spans="1:13" ht="15" customHeight="1">
      <c r="A662" s="79">
        <v>43041</v>
      </c>
      <c r="B662" s="77" t="s">
        <v>4375</v>
      </c>
      <c r="C662" s="77" t="s">
        <v>48</v>
      </c>
      <c r="D662" s="77">
        <v>318523</v>
      </c>
      <c r="E662" s="203" t="s">
        <v>4378</v>
      </c>
      <c r="F662" s="77">
        <v>1</v>
      </c>
      <c r="G662" s="335">
        <v>421.39684484607136</v>
      </c>
      <c r="H662" s="335">
        <v>842.79</v>
      </c>
      <c r="I662" s="203"/>
      <c r="J662" s="203"/>
      <c r="K662" s="203"/>
      <c r="L662" s="203"/>
      <c r="M662" s="203"/>
    </row>
    <row r="663" spans="1:13" ht="15" customHeight="1">
      <c r="A663" s="79">
        <v>43041</v>
      </c>
      <c r="B663" s="77" t="s">
        <v>4375</v>
      </c>
      <c r="C663" s="77" t="s">
        <v>48</v>
      </c>
      <c r="D663" s="77">
        <v>310041</v>
      </c>
      <c r="E663" s="203" t="s">
        <v>4379</v>
      </c>
      <c r="F663" s="77">
        <v>1</v>
      </c>
      <c r="G663" s="335">
        <v>49.633940879154537</v>
      </c>
      <c r="H663" s="335">
        <v>148.9</v>
      </c>
      <c r="I663" s="203"/>
      <c r="J663" s="203"/>
      <c r="K663" s="203"/>
      <c r="L663" s="203"/>
      <c r="M663" s="203"/>
    </row>
    <row r="664" spans="1:13" ht="15" customHeight="1">
      <c r="A664" s="79">
        <v>43041</v>
      </c>
      <c r="B664" s="77" t="s">
        <v>4375</v>
      </c>
      <c r="C664" s="77" t="s">
        <v>48</v>
      </c>
      <c r="D664" s="77">
        <v>309553</v>
      </c>
      <c r="E664" s="203" t="s">
        <v>2184</v>
      </c>
      <c r="F664" s="77">
        <v>1</v>
      </c>
      <c r="G664" s="335">
        <v>0.72</v>
      </c>
      <c r="H664" s="335">
        <v>1.92</v>
      </c>
      <c r="I664" s="203"/>
      <c r="J664" s="203"/>
      <c r="K664" s="203"/>
      <c r="L664" s="203"/>
      <c r="M664" s="203"/>
    </row>
    <row r="665" spans="1:13" ht="15" customHeight="1">
      <c r="A665" s="79">
        <v>43041</v>
      </c>
      <c r="B665" s="77" t="s">
        <v>4375</v>
      </c>
      <c r="C665" s="77" t="s">
        <v>48</v>
      </c>
      <c r="D665" s="77">
        <v>377857</v>
      </c>
      <c r="E665" s="203" t="s">
        <v>4380</v>
      </c>
      <c r="F665" s="77">
        <v>1</v>
      </c>
      <c r="G665" s="335">
        <v>2860</v>
      </c>
      <c r="H665" s="335">
        <v>4400</v>
      </c>
      <c r="I665" s="203"/>
      <c r="J665" s="203"/>
      <c r="K665" s="203"/>
      <c r="L665" s="203"/>
      <c r="M665" s="203"/>
    </row>
    <row r="666" spans="1:13" ht="15" customHeight="1">
      <c r="A666" s="79">
        <v>43060</v>
      </c>
      <c r="B666" s="77" t="s">
        <v>4421</v>
      </c>
      <c r="C666" s="77" t="s">
        <v>48</v>
      </c>
      <c r="D666" s="77">
        <v>311847</v>
      </c>
      <c r="E666" s="203" t="s">
        <v>4422</v>
      </c>
      <c r="F666" s="77">
        <v>1</v>
      </c>
      <c r="G666" s="335">
        <v>111.45</v>
      </c>
      <c r="H666" s="335">
        <v>237.38</v>
      </c>
      <c r="I666" s="203"/>
      <c r="J666" s="203"/>
      <c r="K666" s="203"/>
      <c r="L666" s="203"/>
      <c r="M666" s="203"/>
    </row>
    <row r="667" spans="1:13" ht="15" customHeight="1">
      <c r="A667" s="79">
        <v>43083</v>
      </c>
      <c r="B667" s="77" t="s">
        <v>4443</v>
      </c>
      <c r="C667" s="77" t="s">
        <v>48</v>
      </c>
      <c r="D667" s="77">
        <v>481534</v>
      </c>
      <c r="E667" s="203" t="s">
        <v>4444</v>
      </c>
      <c r="F667" s="77">
        <v>1</v>
      </c>
      <c r="G667" s="335">
        <v>9.9484999999999992</v>
      </c>
      <c r="H667" s="335">
        <v>28.040019512611483</v>
      </c>
      <c r="I667" s="203"/>
      <c r="J667" s="203"/>
      <c r="K667" s="203"/>
      <c r="L667" s="203"/>
      <c r="M667" s="203"/>
    </row>
    <row r="668" spans="1:13" ht="15" customHeight="1">
      <c r="A668" s="79">
        <v>43083</v>
      </c>
      <c r="B668" s="77" t="s">
        <v>4443</v>
      </c>
      <c r="C668" s="77" t="s">
        <v>48</v>
      </c>
      <c r="D668" s="77">
        <v>489898</v>
      </c>
      <c r="E668" s="203" t="s">
        <v>4452</v>
      </c>
      <c r="F668" s="77">
        <v>1</v>
      </c>
      <c r="G668" s="335">
        <v>353.64812000000001</v>
      </c>
      <c r="H668" s="335">
        <v>707.29624000000001</v>
      </c>
      <c r="I668" s="203"/>
      <c r="J668" s="203"/>
      <c r="K668" s="203"/>
      <c r="L668" s="203"/>
      <c r="M668" s="203"/>
    </row>
    <row r="669" spans="1:13" ht="15" customHeight="1">
      <c r="A669" s="79">
        <v>43083</v>
      </c>
      <c r="B669" s="77" t="s">
        <v>4443</v>
      </c>
      <c r="C669" s="77" t="s">
        <v>48</v>
      </c>
      <c r="D669" s="77">
        <v>484601</v>
      </c>
      <c r="E669" s="203" t="s">
        <v>4445</v>
      </c>
      <c r="F669" s="77">
        <v>1</v>
      </c>
      <c r="G669" s="335">
        <v>122.6645</v>
      </c>
      <c r="H669" s="335">
        <v>245.32900000000001</v>
      </c>
      <c r="I669" s="203"/>
      <c r="J669" s="203"/>
      <c r="K669" s="203"/>
      <c r="L669" s="203"/>
      <c r="M669" s="203"/>
    </row>
    <row r="670" spans="1:13" ht="15" customHeight="1">
      <c r="A670" s="79">
        <v>43083</v>
      </c>
      <c r="B670" s="77" t="s">
        <v>4443</v>
      </c>
      <c r="C670" s="77" t="s">
        <v>48</v>
      </c>
      <c r="D670" s="77">
        <v>483482</v>
      </c>
      <c r="E670" s="203" t="s">
        <v>4446</v>
      </c>
      <c r="F670" s="77">
        <v>1</v>
      </c>
      <c r="G670" s="335">
        <v>184.88955999999999</v>
      </c>
      <c r="H670" s="335">
        <v>369.77911999999998</v>
      </c>
      <c r="I670" s="203"/>
      <c r="J670" s="203"/>
      <c r="K670" s="203"/>
      <c r="L670" s="203"/>
      <c r="M670" s="203"/>
    </row>
    <row r="671" spans="1:13" ht="15" customHeight="1">
      <c r="A671" s="79">
        <v>43083</v>
      </c>
      <c r="B671" s="77" t="s">
        <v>4443</v>
      </c>
      <c r="C671" s="77" t="s">
        <v>48</v>
      </c>
      <c r="D671" s="77">
        <v>483483</v>
      </c>
      <c r="E671" s="203" t="s">
        <v>4453</v>
      </c>
      <c r="F671" s="77">
        <v>2</v>
      </c>
      <c r="G671" s="335">
        <v>199.02823999999998</v>
      </c>
      <c r="H671" s="335">
        <v>398.05647999999997</v>
      </c>
      <c r="I671" s="203"/>
      <c r="J671" s="203"/>
      <c r="K671" s="203"/>
      <c r="L671" s="203"/>
      <c r="M671" s="203"/>
    </row>
    <row r="672" spans="1:13" ht="15" customHeight="1">
      <c r="A672" s="79">
        <v>43083</v>
      </c>
      <c r="B672" s="77" t="s">
        <v>4443</v>
      </c>
      <c r="C672" s="77" t="s">
        <v>48</v>
      </c>
      <c r="D672" s="77">
        <v>484596</v>
      </c>
      <c r="E672" s="203" t="s">
        <v>4454</v>
      </c>
      <c r="F672" s="77">
        <v>10</v>
      </c>
      <c r="G672" s="335">
        <v>119.43052800000001</v>
      </c>
      <c r="H672" s="335">
        <v>238.86105600000002</v>
      </c>
      <c r="I672" s="203"/>
      <c r="J672" s="203"/>
      <c r="K672" s="203"/>
      <c r="L672" s="203"/>
      <c r="M672" s="203"/>
    </row>
    <row r="673" spans="1:13" ht="15" customHeight="1">
      <c r="A673" s="79">
        <v>43083</v>
      </c>
      <c r="B673" s="77" t="s">
        <v>4443</v>
      </c>
      <c r="C673" s="77" t="s">
        <v>48</v>
      </c>
      <c r="D673" s="77">
        <v>484598</v>
      </c>
      <c r="E673" s="203" t="s">
        <v>4447</v>
      </c>
      <c r="F673" s="77">
        <v>1</v>
      </c>
      <c r="G673" s="335">
        <v>23.260300000000001</v>
      </c>
      <c r="H673" s="335">
        <v>69.780892016336495</v>
      </c>
      <c r="I673" s="203"/>
      <c r="J673" s="203"/>
      <c r="K673" s="203"/>
      <c r="L673" s="203"/>
      <c r="M673" s="203"/>
    </row>
    <row r="674" spans="1:13" ht="15" customHeight="1">
      <c r="A674" s="79">
        <v>43083</v>
      </c>
      <c r="B674" s="77" t="s">
        <v>4443</v>
      </c>
      <c r="C674" s="77" t="s">
        <v>48</v>
      </c>
      <c r="D674" s="77" t="s">
        <v>2530</v>
      </c>
      <c r="E674" s="203" t="s">
        <v>2531</v>
      </c>
      <c r="F674" s="77">
        <v>1</v>
      </c>
      <c r="G674" s="335">
        <v>311.08</v>
      </c>
      <c r="H674" s="335">
        <v>622.16</v>
      </c>
      <c r="I674" s="203"/>
      <c r="J674" s="203"/>
      <c r="K674" s="203"/>
      <c r="L674" s="203"/>
      <c r="M674" s="203"/>
    </row>
    <row r="675" spans="1:13" ht="15" customHeight="1">
      <c r="A675" s="79">
        <v>43083</v>
      </c>
      <c r="B675" s="77" t="s">
        <v>4443</v>
      </c>
      <c r="C675" s="77" t="s">
        <v>48</v>
      </c>
      <c r="D675" s="77" t="s">
        <v>2470</v>
      </c>
      <c r="E675" s="203" t="s">
        <v>4448</v>
      </c>
      <c r="F675" s="77">
        <v>5</v>
      </c>
      <c r="G675" s="335">
        <v>4.444</v>
      </c>
      <c r="H675" s="335">
        <v>42.599998163066829</v>
      </c>
      <c r="I675" s="203"/>
      <c r="J675" s="203"/>
      <c r="K675" s="203"/>
      <c r="L675" s="203"/>
      <c r="M675" s="203"/>
    </row>
    <row r="676" spans="1:13" ht="15" customHeight="1">
      <c r="A676" s="79">
        <v>43083</v>
      </c>
      <c r="B676" s="77" t="s">
        <v>4443</v>
      </c>
      <c r="C676" s="77" t="s">
        <v>48</v>
      </c>
      <c r="D676" s="77">
        <v>632669</v>
      </c>
      <c r="E676" s="203" t="s">
        <v>2380</v>
      </c>
      <c r="F676" s="77">
        <v>1</v>
      </c>
      <c r="G676" s="335">
        <v>111.3626</v>
      </c>
      <c r="H676" s="335">
        <v>327.50029924343971</v>
      </c>
      <c r="I676" s="203"/>
      <c r="J676" s="203"/>
      <c r="K676" s="203"/>
      <c r="L676" s="203"/>
      <c r="M676" s="203"/>
    </row>
    <row r="677" spans="1:13" ht="15" customHeight="1">
      <c r="A677" s="79">
        <v>43083</v>
      </c>
      <c r="B677" s="77" t="s">
        <v>4443</v>
      </c>
      <c r="C677" s="77" t="s">
        <v>48</v>
      </c>
      <c r="D677" s="77">
        <v>481355</v>
      </c>
      <c r="E677" s="203" t="s">
        <v>4449</v>
      </c>
      <c r="F677" s="77">
        <v>1</v>
      </c>
      <c r="G677" s="335">
        <v>3.8379999999999996</v>
      </c>
      <c r="H677" s="335">
        <v>33.690197184339063</v>
      </c>
      <c r="I677" s="203"/>
      <c r="J677" s="203"/>
      <c r="K677" s="203"/>
      <c r="L677" s="203"/>
      <c r="M677" s="203"/>
    </row>
    <row r="678" spans="1:13" ht="15" customHeight="1">
      <c r="A678" s="79">
        <v>43083</v>
      </c>
      <c r="B678" s="77" t="s">
        <v>4443</v>
      </c>
      <c r="C678" s="77" t="s">
        <v>48</v>
      </c>
      <c r="D678" s="377">
        <v>480002</v>
      </c>
      <c r="E678" s="203" t="s">
        <v>4450</v>
      </c>
      <c r="F678" s="77">
        <v>1</v>
      </c>
      <c r="G678" s="335">
        <v>0.88880000000000003</v>
      </c>
      <c r="H678" s="335">
        <v>3.5552000000000001</v>
      </c>
      <c r="I678" s="378" t="s">
        <v>4713</v>
      </c>
      <c r="J678" s="203"/>
      <c r="K678" s="203"/>
      <c r="L678" s="203"/>
      <c r="M678" s="203"/>
    </row>
    <row r="679" spans="1:13" ht="15" customHeight="1">
      <c r="A679" s="79">
        <v>43083</v>
      </c>
      <c r="B679" s="77" t="s">
        <v>4443</v>
      </c>
      <c r="C679" s="77" t="s">
        <v>48</v>
      </c>
      <c r="D679" s="77">
        <v>480725</v>
      </c>
      <c r="E679" s="203" t="s">
        <v>2196</v>
      </c>
      <c r="F679" s="77">
        <v>1</v>
      </c>
      <c r="G679" s="335">
        <v>19.240500000000001</v>
      </c>
      <c r="H679" s="335">
        <v>90.749965563396046</v>
      </c>
      <c r="I679" s="203"/>
      <c r="J679" s="203"/>
      <c r="K679" s="203"/>
      <c r="L679" s="203"/>
      <c r="M679" s="203"/>
    </row>
    <row r="680" spans="1:13" ht="15" customHeight="1">
      <c r="A680" s="79">
        <v>43083</v>
      </c>
      <c r="B680" s="77" t="s">
        <v>4443</v>
      </c>
      <c r="C680" s="77" t="s">
        <v>48</v>
      </c>
      <c r="D680" s="77">
        <v>481362</v>
      </c>
      <c r="E680" s="203" t="s">
        <v>4451</v>
      </c>
      <c r="F680" s="77">
        <v>1</v>
      </c>
      <c r="G680" s="335">
        <v>121.604</v>
      </c>
      <c r="H680" s="335">
        <v>243.208</v>
      </c>
      <c r="I680" s="203"/>
      <c r="J680" s="203"/>
      <c r="K680" s="203"/>
      <c r="L680" s="203"/>
      <c r="M680" s="203"/>
    </row>
    <row r="681" spans="1:13" ht="15" customHeight="1">
      <c r="A681" s="79">
        <v>43083</v>
      </c>
      <c r="B681" s="77" t="s">
        <v>4443</v>
      </c>
      <c r="C681" s="77" t="s">
        <v>48</v>
      </c>
      <c r="D681" s="77">
        <v>632691</v>
      </c>
      <c r="E681" s="203" t="s">
        <v>2299</v>
      </c>
      <c r="F681" s="77">
        <v>1</v>
      </c>
      <c r="G681" s="335">
        <v>21.440280000000001</v>
      </c>
      <c r="H681" s="335">
        <v>69.999678969209825</v>
      </c>
      <c r="I681" s="203"/>
      <c r="J681" s="203"/>
      <c r="K681" s="203"/>
      <c r="L681" s="203"/>
      <c r="M681" s="203"/>
    </row>
    <row r="682" spans="1:13" ht="15" customHeight="1">
      <c r="A682" s="79">
        <v>43083</v>
      </c>
      <c r="B682" s="77" t="s">
        <v>4443</v>
      </c>
      <c r="C682" s="77" t="s">
        <v>48</v>
      </c>
      <c r="D682" s="77">
        <v>480756</v>
      </c>
      <c r="E682" s="153" t="s">
        <v>4455</v>
      </c>
      <c r="F682" s="77">
        <v>1</v>
      </c>
      <c r="G682" s="335">
        <v>520.15</v>
      </c>
      <c r="H682" s="335">
        <v>1030</v>
      </c>
      <c r="I682" s="203"/>
      <c r="J682" s="203"/>
      <c r="K682" s="203"/>
      <c r="L682" s="203"/>
      <c r="M682" s="203"/>
    </row>
    <row r="683" spans="1:13" ht="15" customHeight="1">
      <c r="A683" s="160">
        <v>43109</v>
      </c>
      <c r="B683" s="161" t="s">
        <v>4483</v>
      </c>
      <c r="C683" s="161" t="s">
        <v>48</v>
      </c>
      <c r="D683" s="161">
        <v>484751</v>
      </c>
      <c r="E683" s="203" t="s">
        <v>4457</v>
      </c>
      <c r="F683" s="77">
        <v>1</v>
      </c>
      <c r="G683" s="335">
        <v>2920.92</v>
      </c>
      <c r="H683" s="335">
        <v>4493.7230769230773</v>
      </c>
      <c r="I683" s="203" t="s">
        <v>4566</v>
      </c>
      <c r="J683" s="203"/>
      <c r="K683" s="203"/>
      <c r="L683" s="203"/>
      <c r="M683" s="203"/>
    </row>
    <row r="684" spans="1:13" ht="15" customHeight="1">
      <c r="A684" s="160">
        <v>43109</v>
      </c>
      <c r="B684" s="161" t="s">
        <v>4483</v>
      </c>
      <c r="C684" s="161" t="s">
        <v>48</v>
      </c>
      <c r="D684" s="161">
        <v>484762</v>
      </c>
      <c r="E684" s="203" t="s">
        <v>4458</v>
      </c>
      <c r="F684" s="77">
        <v>1</v>
      </c>
      <c r="G684" s="335">
        <v>1404.91</v>
      </c>
      <c r="H684" s="335">
        <v>2809.82</v>
      </c>
      <c r="I684" s="203" t="s">
        <v>4566</v>
      </c>
      <c r="J684" s="203"/>
      <c r="K684" s="203"/>
      <c r="L684" s="203"/>
      <c r="M684" s="203"/>
    </row>
    <row r="685" spans="1:13" ht="15" customHeight="1">
      <c r="A685" s="160">
        <v>43109</v>
      </c>
      <c r="B685" s="161" t="s">
        <v>4483</v>
      </c>
      <c r="C685" s="161" t="s">
        <v>48</v>
      </c>
      <c r="D685" s="161">
        <v>483588</v>
      </c>
      <c r="E685" s="203" t="s">
        <v>4459</v>
      </c>
      <c r="F685" s="77">
        <v>1</v>
      </c>
      <c r="G685" s="335">
        <v>639.33000000000004</v>
      </c>
      <c r="H685" s="335">
        <v>2051.9999996262104</v>
      </c>
      <c r="I685" s="203" t="s">
        <v>4566</v>
      </c>
      <c r="J685" s="203"/>
      <c r="K685" s="203"/>
      <c r="L685" s="203"/>
      <c r="M685" s="203"/>
    </row>
    <row r="686" spans="1:13" ht="15" customHeight="1">
      <c r="A686" s="160">
        <v>43109</v>
      </c>
      <c r="B686" s="161" t="s">
        <v>4483</v>
      </c>
      <c r="C686" s="161" t="s">
        <v>48</v>
      </c>
      <c r="D686" s="161">
        <v>632574</v>
      </c>
      <c r="E686" s="203" t="s">
        <v>4461</v>
      </c>
      <c r="F686" s="77">
        <v>1</v>
      </c>
      <c r="G686" s="335">
        <v>0.35349999999999998</v>
      </c>
      <c r="H686" s="335">
        <v>4.0003417464054261</v>
      </c>
      <c r="I686" s="203" t="s">
        <v>4566</v>
      </c>
      <c r="J686" s="203"/>
      <c r="K686" s="203"/>
      <c r="L686" s="203"/>
      <c r="M686" s="203"/>
    </row>
    <row r="687" spans="1:13" ht="15" customHeight="1">
      <c r="A687" s="160">
        <v>43109</v>
      </c>
      <c r="B687" s="161" t="s">
        <v>4483</v>
      </c>
      <c r="C687" s="161" t="s">
        <v>48</v>
      </c>
      <c r="D687" s="161">
        <v>483442</v>
      </c>
      <c r="E687" s="203" t="s">
        <v>4462</v>
      </c>
      <c r="F687" s="77">
        <v>10</v>
      </c>
      <c r="G687" s="335">
        <v>60.388419119999988</v>
      </c>
      <c r="H687" s="335">
        <v>152.78992922223264</v>
      </c>
      <c r="I687" s="203" t="s">
        <v>4566</v>
      </c>
      <c r="J687" s="203"/>
      <c r="K687" s="203"/>
      <c r="L687" s="203"/>
      <c r="M687" s="203"/>
    </row>
    <row r="688" spans="1:13" ht="15" customHeight="1">
      <c r="A688" s="160">
        <v>43109</v>
      </c>
      <c r="B688" s="161" t="s">
        <v>4483</v>
      </c>
      <c r="C688" s="161" t="s">
        <v>48</v>
      </c>
      <c r="D688" s="161">
        <v>480820</v>
      </c>
      <c r="E688" s="203" t="s">
        <v>4463</v>
      </c>
      <c r="F688" s="77">
        <v>1</v>
      </c>
      <c r="G688" s="335">
        <v>1.8382000000000001</v>
      </c>
      <c r="H688" s="335">
        <v>7.2800282634787576</v>
      </c>
      <c r="I688" s="203" t="s">
        <v>4566</v>
      </c>
      <c r="J688" s="203"/>
      <c r="K688" s="203"/>
      <c r="L688" s="203"/>
      <c r="M688" s="203"/>
    </row>
    <row r="689" spans="1:13" ht="15" customHeight="1">
      <c r="A689" s="160">
        <v>43109</v>
      </c>
      <c r="B689" s="161" t="s">
        <v>4483</v>
      </c>
      <c r="C689" s="161" t="s">
        <v>48</v>
      </c>
      <c r="D689" s="161">
        <v>480816</v>
      </c>
      <c r="E689" s="203" t="s">
        <v>4464</v>
      </c>
      <c r="F689" s="77">
        <v>1</v>
      </c>
      <c r="G689" s="335">
        <v>1.8987999999999998</v>
      </c>
      <c r="H689" s="335">
        <v>7.5200291952417926</v>
      </c>
      <c r="I689" s="203" t="s">
        <v>4566</v>
      </c>
      <c r="J689" s="203"/>
      <c r="K689" s="203"/>
      <c r="L689" s="203"/>
      <c r="M689" s="203"/>
    </row>
    <row r="690" spans="1:13" ht="15" customHeight="1">
      <c r="A690" s="160">
        <v>43109</v>
      </c>
      <c r="B690" s="161" t="s">
        <v>4483</v>
      </c>
      <c r="C690" s="161" t="s">
        <v>48</v>
      </c>
      <c r="D690" s="161">
        <v>480497</v>
      </c>
      <c r="E690" s="203" t="s">
        <v>2396</v>
      </c>
      <c r="F690" s="77">
        <v>1</v>
      </c>
      <c r="G690" s="335">
        <v>60.6</v>
      </c>
      <c r="H690" s="335">
        <v>212.00003238091551</v>
      </c>
      <c r="I690" s="203" t="s">
        <v>4566</v>
      </c>
      <c r="J690" s="203"/>
      <c r="K690" s="203"/>
      <c r="L690" s="203"/>
      <c r="M690" s="203"/>
    </row>
    <row r="691" spans="1:13" ht="15" customHeight="1">
      <c r="A691" s="160">
        <v>43109</v>
      </c>
      <c r="B691" s="161" t="s">
        <v>4483</v>
      </c>
      <c r="C691" s="161" t="s">
        <v>48</v>
      </c>
      <c r="D691" s="161">
        <v>632668</v>
      </c>
      <c r="E691" s="203" t="s">
        <v>2576</v>
      </c>
      <c r="F691" s="77">
        <v>3</v>
      </c>
      <c r="G691" s="335">
        <v>155.8228</v>
      </c>
      <c r="H691" s="335">
        <v>316.00000071943998</v>
      </c>
      <c r="I691" s="203" t="s">
        <v>4566</v>
      </c>
      <c r="J691" s="203"/>
      <c r="K691" s="203"/>
      <c r="L691" s="203"/>
      <c r="M691" s="203"/>
    </row>
    <row r="692" spans="1:13" ht="15" customHeight="1">
      <c r="A692" s="160">
        <v>43109</v>
      </c>
      <c r="B692" s="161" t="s">
        <v>4483</v>
      </c>
      <c r="C692" s="161" t="s">
        <v>48</v>
      </c>
      <c r="D692" s="161">
        <v>480140</v>
      </c>
      <c r="E692" s="203" t="s">
        <v>2429</v>
      </c>
      <c r="F692" s="77">
        <v>1</v>
      </c>
      <c r="G692" s="335">
        <v>180.94504713599997</v>
      </c>
      <c r="H692" s="335">
        <v>676.0000002846657</v>
      </c>
      <c r="I692" s="203" t="s">
        <v>4566</v>
      </c>
      <c r="J692" s="203"/>
      <c r="K692" s="203"/>
      <c r="L692" s="203"/>
      <c r="M692" s="203"/>
    </row>
    <row r="693" spans="1:13" ht="15" customHeight="1">
      <c r="A693" s="160">
        <v>43109</v>
      </c>
      <c r="B693" s="161" t="s">
        <v>4483</v>
      </c>
      <c r="C693" s="161" t="s">
        <v>48</v>
      </c>
      <c r="D693" s="161">
        <v>480756</v>
      </c>
      <c r="E693" s="203" t="s">
        <v>4469</v>
      </c>
      <c r="F693" s="77">
        <v>1</v>
      </c>
      <c r="G693" s="335">
        <v>520.15</v>
      </c>
      <c r="H693" s="335">
        <v>1029.9999996001179</v>
      </c>
      <c r="I693" s="203" t="s">
        <v>4566</v>
      </c>
      <c r="J693" s="203"/>
      <c r="K693" s="203"/>
      <c r="L693" s="203"/>
      <c r="M693" s="203"/>
    </row>
    <row r="694" spans="1:13" ht="15" customHeight="1">
      <c r="A694" s="160">
        <v>43109</v>
      </c>
      <c r="B694" s="161" t="s">
        <v>4483</v>
      </c>
      <c r="C694" s="161" t="s">
        <v>48</v>
      </c>
      <c r="D694" s="161">
        <v>484754</v>
      </c>
      <c r="E694" s="203" t="s">
        <v>4472</v>
      </c>
      <c r="F694" s="77">
        <v>1</v>
      </c>
      <c r="G694" s="335">
        <v>0</v>
      </c>
      <c r="H694" s="335">
        <v>0</v>
      </c>
      <c r="I694" s="203" t="s">
        <v>4567</v>
      </c>
      <c r="J694" s="203"/>
      <c r="K694" s="203"/>
      <c r="L694" s="203"/>
      <c r="M694" s="203"/>
    </row>
    <row r="695" spans="1:13" ht="15" customHeight="1">
      <c r="A695" s="160">
        <v>43109</v>
      </c>
      <c r="B695" s="161" t="s">
        <v>4483</v>
      </c>
      <c r="C695" s="161" t="s">
        <v>48</v>
      </c>
      <c r="D695" s="161">
        <v>480499</v>
      </c>
      <c r="E695" s="203" t="s">
        <v>2253</v>
      </c>
      <c r="F695" s="77">
        <v>3</v>
      </c>
      <c r="G695" s="335">
        <v>10.1</v>
      </c>
      <c r="H695" s="335">
        <v>56.610290740934886</v>
      </c>
      <c r="I695" s="203" t="s">
        <v>4566</v>
      </c>
      <c r="J695" s="203"/>
      <c r="K695" s="203"/>
      <c r="L695" s="203"/>
      <c r="M695" s="203"/>
    </row>
    <row r="696" spans="1:13" ht="15" customHeight="1">
      <c r="A696" s="160">
        <v>43109</v>
      </c>
      <c r="B696" s="161" t="s">
        <v>4483</v>
      </c>
      <c r="C696" s="161" t="s">
        <v>48</v>
      </c>
      <c r="D696" s="161">
        <v>481353</v>
      </c>
      <c r="E696" s="203" t="s">
        <v>2258</v>
      </c>
      <c r="F696" s="77">
        <v>1</v>
      </c>
      <c r="G696" s="335">
        <v>48.96</v>
      </c>
      <c r="H696" s="335">
        <v>143.99995632263941</v>
      </c>
      <c r="I696" s="203" t="s">
        <v>4566</v>
      </c>
      <c r="J696" s="203"/>
      <c r="K696" s="203"/>
      <c r="L696" s="203"/>
      <c r="M696" s="203"/>
    </row>
    <row r="697" spans="1:13" ht="15" customHeight="1">
      <c r="A697" s="160">
        <v>43109</v>
      </c>
      <c r="B697" s="161" t="s">
        <v>4483</v>
      </c>
      <c r="C697" s="161" t="s">
        <v>48</v>
      </c>
      <c r="D697" s="161">
        <v>480767</v>
      </c>
      <c r="E697" s="203" t="s">
        <v>4477</v>
      </c>
      <c r="F697" s="77">
        <v>1</v>
      </c>
      <c r="G697" s="335">
        <v>0</v>
      </c>
      <c r="H697" s="335">
        <v>0</v>
      </c>
      <c r="I697" s="203" t="s">
        <v>4568</v>
      </c>
      <c r="J697" s="203"/>
      <c r="K697" s="203"/>
      <c r="L697" s="203"/>
      <c r="M697" s="203"/>
    </row>
    <row r="698" spans="1:13" ht="15" customHeight="1">
      <c r="A698" s="160">
        <v>43109</v>
      </c>
      <c r="B698" s="161" t="s">
        <v>4483</v>
      </c>
      <c r="C698" s="161" t="s">
        <v>48</v>
      </c>
      <c r="D698" s="161">
        <v>485046</v>
      </c>
      <c r="E698" s="203" t="s">
        <v>4478</v>
      </c>
      <c r="F698" s="77">
        <v>1</v>
      </c>
      <c r="G698" s="335">
        <v>119.18</v>
      </c>
      <c r="H698" s="335">
        <v>238.36</v>
      </c>
      <c r="I698" s="203" t="s">
        <v>4566</v>
      </c>
      <c r="J698" s="203"/>
      <c r="K698" s="203"/>
      <c r="L698" s="203"/>
      <c r="M698" s="203"/>
    </row>
    <row r="699" spans="1:13" ht="15" customHeight="1">
      <c r="A699" s="160">
        <v>43109</v>
      </c>
      <c r="B699" s="161" t="s">
        <v>4483</v>
      </c>
      <c r="C699" s="161" t="s">
        <v>48</v>
      </c>
      <c r="D699" s="161">
        <v>480643</v>
      </c>
      <c r="E699" s="203" t="s">
        <v>4479</v>
      </c>
      <c r="F699" s="77">
        <v>1</v>
      </c>
      <c r="G699" s="335">
        <v>452.48</v>
      </c>
      <c r="H699" s="335">
        <v>754.13333333333344</v>
      </c>
      <c r="I699" s="203" t="s">
        <v>4566</v>
      </c>
      <c r="J699" s="203"/>
      <c r="K699" s="203"/>
      <c r="L699" s="203"/>
      <c r="M699" s="203"/>
    </row>
    <row r="700" spans="1:13" ht="15" customHeight="1">
      <c r="A700" s="160">
        <v>43109</v>
      </c>
      <c r="B700" s="161" t="s">
        <v>4483</v>
      </c>
      <c r="C700" s="161" t="s">
        <v>48</v>
      </c>
      <c r="D700" s="161">
        <v>632715</v>
      </c>
      <c r="E700" s="203" t="s">
        <v>4481</v>
      </c>
      <c r="F700" s="77">
        <v>1</v>
      </c>
      <c r="G700" s="335">
        <v>8.6240000000000006</v>
      </c>
      <c r="H700" s="335">
        <v>14.000030824325467</v>
      </c>
      <c r="I700" s="203" t="s">
        <v>4566</v>
      </c>
      <c r="J700" s="203"/>
      <c r="K700" s="203"/>
      <c r="L700" s="203"/>
      <c r="M700" s="203"/>
    </row>
    <row r="701" spans="1:13" ht="15" customHeight="1">
      <c r="A701" s="79">
        <v>43084</v>
      </c>
      <c r="B701" s="77" t="s">
        <v>4532</v>
      </c>
      <c r="C701" s="77" t="s">
        <v>48</v>
      </c>
      <c r="D701" s="77" t="s">
        <v>2377</v>
      </c>
      <c r="E701" s="203" t="s">
        <v>2378</v>
      </c>
      <c r="F701" s="77">
        <v>1</v>
      </c>
      <c r="G701" s="335">
        <v>525</v>
      </c>
      <c r="H701" s="335">
        <v>807.69003587159807</v>
      </c>
      <c r="I701" s="203"/>
      <c r="J701" s="203"/>
      <c r="K701" s="203"/>
      <c r="L701" s="203"/>
      <c r="M701" s="203"/>
    </row>
    <row r="702" spans="1:13" ht="15" customHeight="1">
      <c r="A702" s="79">
        <v>43084</v>
      </c>
      <c r="B702" s="77" t="s">
        <v>4532</v>
      </c>
      <c r="C702" s="77" t="s">
        <v>48</v>
      </c>
      <c r="D702" s="77">
        <v>632507</v>
      </c>
      <c r="E702" s="203" t="s">
        <v>4533</v>
      </c>
      <c r="F702" s="77">
        <v>8</v>
      </c>
      <c r="G702" s="335">
        <v>17.350000000000001</v>
      </c>
      <c r="H702" s="335">
        <v>52.999997456269718</v>
      </c>
      <c r="I702" s="364" t="s">
        <v>4834</v>
      </c>
      <c r="J702" s="203"/>
      <c r="K702" s="203"/>
      <c r="L702" s="203"/>
      <c r="M702" s="203"/>
    </row>
    <row r="703" spans="1:13" ht="15" customHeight="1">
      <c r="A703" s="79">
        <v>43084</v>
      </c>
      <c r="B703" s="77" t="s">
        <v>4532</v>
      </c>
      <c r="C703" s="77" t="s">
        <v>48</v>
      </c>
      <c r="D703" s="77" t="s">
        <v>4534</v>
      </c>
      <c r="E703" s="203" t="s">
        <v>2471</v>
      </c>
      <c r="F703" s="77">
        <v>1</v>
      </c>
      <c r="G703" s="335">
        <v>4.42</v>
      </c>
      <c r="H703" s="335">
        <v>42.599924218842638</v>
      </c>
      <c r="I703" s="203"/>
      <c r="J703" s="203"/>
      <c r="K703" s="203"/>
      <c r="L703" s="203"/>
      <c r="M703" s="203"/>
    </row>
    <row r="704" spans="1:13" ht="15" customHeight="1">
      <c r="A704" s="79">
        <v>43084</v>
      </c>
      <c r="B704" s="77" t="s">
        <v>4532</v>
      </c>
      <c r="C704" s="77" t="s">
        <v>48</v>
      </c>
      <c r="D704" s="77">
        <v>632669</v>
      </c>
      <c r="E704" s="203" t="s">
        <v>2380</v>
      </c>
      <c r="F704" s="77">
        <v>1</v>
      </c>
      <c r="G704" s="335">
        <v>121.28600000000002</v>
      </c>
      <c r="H704" s="335">
        <v>327.4992303812769</v>
      </c>
      <c r="I704" s="203"/>
      <c r="J704" s="203"/>
      <c r="K704" s="203"/>
      <c r="L704" s="203"/>
      <c r="M704" s="203"/>
    </row>
    <row r="705" spans="1:13" ht="15" customHeight="1">
      <c r="A705" s="79">
        <v>43084</v>
      </c>
      <c r="B705" s="77" t="s">
        <v>4532</v>
      </c>
      <c r="C705" s="77" t="s">
        <v>48</v>
      </c>
      <c r="D705" s="77">
        <v>480756</v>
      </c>
      <c r="E705" s="203" t="s">
        <v>2371</v>
      </c>
      <c r="F705" s="77">
        <v>1</v>
      </c>
      <c r="G705" s="335">
        <v>515</v>
      </c>
      <c r="H705" s="335">
        <v>1029.999513838462</v>
      </c>
      <c r="I705" s="203"/>
      <c r="J705" s="203"/>
      <c r="K705" s="203"/>
      <c r="L705" s="203"/>
      <c r="M705" s="203"/>
    </row>
    <row r="706" spans="1:13" ht="15" customHeight="1">
      <c r="A706" s="79">
        <v>43084</v>
      </c>
      <c r="B706" s="77" t="s">
        <v>4532</v>
      </c>
      <c r="C706" s="77" t="s">
        <v>48</v>
      </c>
      <c r="D706" s="77">
        <v>632691</v>
      </c>
      <c r="E706" s="203" t="s">
        <v>2299</v>
      </c>
      <c r="F706" s="77">
        <v>1</v>
      </c>
      <c r="G706" s="335">
        <v>25</v>
      </c>
      <c r="H706" s="335">
        <v>69.999923186081674</v>
      </c>
      <c r="I706" s="203"/>
      <c r="J706" s="203"/>
      <c r="K706" s="203"/>
      <c r="L706" s="203"/>
      <c r="M706" s="203"/>
    </row>
    <row r="707" spans="1:13" ht="15" customHeight="1">
      <c r="A707" s="79">
        <v>43084</v>
      </c>
      <c r="B707" s="77" t="s">
        <v>4532</v>
      </c>
      <c r="C707" s="77" t="s">
        <v>48</v>
      </c>
      <c r="D707" s="77">
        <v>632570</v>
      </c>
      <c r="E707" s="207" t="s">
        <v>4575</v>
      </c>
      <c r="F707" s="77">
        <v>1</v>
      </c>
      <c r="G707" s="335">
        <v>701.5</v>
      </c>
      <c r="H707" s="335">
        <v>1079.2307692307693</v>
      </c>
      <c r="I707" s="203"/>
      <c r="J707" s="203"/>
      <c r="K707" s="203"/>
      <c r="L707" s="203"/>
      <c r="M707" s="203"/>
    </row>
    <row r="708" spans="1:13" ht="15" customHeight="1">
      <c r="A708" s="79">
        <v>43084</v>
      </c>
      <c r="B708" s="77" t="s">
        <v>4532</v>
      </c>
      <c r="C708" s="77" t="s">
        <v>48</v>
      </c>
      <c r="D708" s="77">
        <v>491043</v>
      </c>
      <c r="E708" s="203" t="s">
        <v>2499</v>
      </c>
      <c r="F708" s="77">
        <v>1</v>
      </c>
      <c r="G708" s="335">
        <v>437.8</v>
      </c>
      <c r="H708" s="335">
        <v>978.00000925108009</v>
      </c>
      <c r="I708" s="203"/>
      <c r="J708" s="203"/>
      <c r="K708" s="203"/>
      <c r="L708" s="203"/>
      <c r="M708" s="203"/>
    </row>
    <row r="709" spans="1:13" ht="15" customHeight="1">
      <c r="A709" s="79">
        <v>43084</v>
      </c>
      <c r="B709" s="77" t="s">
        <v>4532</v>
      </c>
      <c r="C709" s="77" t="s">
        <v>48</v>
      </c>
      <c r="D709" s="77">
        <v>491044</v>
      </c>
      <c r="E709" s="203" t="s">
        <v>4535</v>
      </c>
      <c r="F709" s="77">
        <v>1</v>
      </c>
      <c r="G709" s="335">
        <v>1340</v>
      </c>
      <c r="H709" s="335">
        <v>2680.0000001587887</v>
      </c>
      <c r="I709" s="203"/>
      <c r="J709" s="203"/>
      <c r="K709" s="203"/>
      <c r="L709" s="203"/>
      <c r="M709" s="203"/>
    </row>
    <row r="710" spans="1:13" ht="15" customHeight="1">
      <c r="A710" s="79">
        <v>43084</v>
      </c>
      <c r="B710" s="77" t="s">
        <v>4532</v>
      </c>
      <c r="C710" s="77" t="s">
        <v>48</v>
      </c>
      <c r="D710" s="77">
        <v>481355</v>
      </c>
      <c r="E710" s="203" t="s">
        <v>2446</v>
      </c>
      <c r="F710" s="77">
        <v>1</v>
      </c>
      <c r="G710" s="335">
        <v>3</v>
      </c>
      <c r="H710" s="335">
        <v>33.689789817142376</v>
      </c>
      <c r="I710" s="203"/>
      <c r="J710" s="203"/>
      <c r="K710" s="203"/>
      <c r="L710" s="203"/>
      <c r="M710" s="203"/>
    </row>
    <row r="711" spans="1:13" ht="15" customHeight="1">
      <c r="A711" s="79">
        <v>43084</v>
      </c>
      <c r="B711" s="77" t="s">
        <v>4532</v>
      </c>
      <c r="C711" s="77" t="s">
        <v>48</v>
      </c>
      <c r="D711" s="77">
        <v>480814</v>
      </c>
      <c r="E711" s="203" t="s">
        <v>4536</v>
      </c>
      <c r="F711" s="77">
        <v>1</v>
      </c>
      <c r="G711" s="335">
        <v>1530</v>
      </c>
      <c r="H711" s="335">
        <v>3060.0000001813041</v>
      </c>
      <c r="I711" s="203"/>
      <c r="J711" s="203"/>
      <c r="K711" s="203"/>
      <c r="L711" s="203"/>
      <c r="M711" s="203"/>
    </row>
    <row r="712" spans="1:13" ht="15" customHeight="1">
      <c r="A712" s="79">
        <v>43084</v>
      </c>
      <c r="B712" s="77" t="s">
        <v>4532</v>
      </c>
      <c r="C712" s="77" t="s">
        <v>48</v>
      </c>
      <c r="D712" s="77">
        <v>484756</v>
      </c>
      <c r="E712" s="203" t="s">
        <v>4542</v>
      </c>
      <c r="F712" s="77">
        <v>1</v>
      </c>
      <c r="G712" s="335"/>
      <c r="H712" s="335">
        <v>0</v>
      </c>
      <c r="I712" s="203"/>
      <c r="J712" s="203"/>
      <c r="K712" s="203"/>
      <c r="L712" s="203"/>
      <c r="M712" s="203"/>
    </row>
    <row r="713" spans="1:13" ht="15" customHeight="1">
      <c r="A713" s="79">
        <v>43084</v>
      </c>
      <c r="B713" s="77" t="s">
        <v>4532</v>
      </c>
      <c r="C713" s="77" t="s">
        <v>48</v>
      </c>
      <c r="D713" s="77">
        <v>489484</v>
      </c>
      <c r="E713" s="203" t="s">
        <v>4537</v>
      </c>
      <c r="F713" s="77">
        <v>1</v>
      </c>
      <c r="G713" s="335">
        <v>62.7</v>
      </c>
      <c r="H713" s="335">
        <v>188.09997847939616</v>
      </c>
      <c r="I713" s="203"/>
      <c r="J713" s="203"/>
      <c r="K713" s="203"/>
      <c r="L713" s="203"/>
      <c r="M713" s="203"/>
    </row>
    <row r="714" spans="1:13" ht="15" customHeight="1">
      <c r="A714" s="79">
        <v>43084</v>
      </c>
      <c r="B714" s="77" t="s">
        <v>4532</v>
      </c>
      <c r="C714" s="77" t="s">
        <v>48</v>
      </c>
      <c r="D714" s="77">
        <v>489667</v>
      </c>
      <c r="E714" s="203" t="s">
        <v>2577</v>
      </c>
      <c r="F714" s="77">
        <v>1</v>
      </c>
      <c r="G714" s="335">
        <v>124.8</v>
      </c>
      <c r="H714" s="335">
        <v>207.99999859386463</v>
      </c>
      <c r="I714" s="203"/>
      <c r="J714" s="203"/>
      <c r="K714" s="203"/>
      <c r="L714" s="203"/>
      <c r="M714" s="203"/>
    </row>
    <row r="715" spans="1:13" ht="15" customHeight="1">
      <c r="A715" s="79">
        <v>43084</v>
      </c>
      <c r="B715" s="77" t="s">
        <v>4532</v>
      </c>
      <c r="C715" s="77" t="s">
        <v>48</v>
      </c>
      <c r="D715" s="77">
        <v>489668</v>
      </c>
      <c r="E715" s="203" t="s">
        <v>4538</v>
      </c>
      <c r="F715" s="77">
        <v>1</v>
      </c>
      <c r="G715" s="335">
        <v>199.2</v>
      </c>
      <c r="H715" s="335">
        <v>227.99997368132719</v>
      </c>
      <c r="I715" s="203"/>
      <c r="J715" s="203"/>
      <c r="K715" s="203"/>
      <c r="L715" s="203"/>
      <c r="M715" s="203"/>
    </row>
    <row r="716" spans="1:13" ht="15" customHeight="1">
      <c r="A716" s="79">
        <v>43084</v>
      </c>
      <c r="B716" s="77" t="s">
        <v>4532</v>
      </c>
      <c r="C716" s="77" t="s">
        <v>48</v>
      </c>
      <c r="D716" s="77">
        <v>489666</v>
      </c>
      <c r="E716" s="203" t="s">
        <v>4539</v>
      </c>
      <c r="F716" s="77">
        <v>1</v>
      </c>
      <c r="G716" s="335">
        <v>129.6</v>
      </c>
      <c r="H716" s="335">
        <v>215.9999985397825</v>
      </c>
      <c r="I716" s="203"/>
      <c r="J716" s="203"/>
      <c r="K716" s="203"/>
      <c r="L716" s="203"/>
      <c r="M716" s="203"/>
    </row>
    <row r="717" spans="1:13" ht="15" customHeight="1">
      <c r="A717" s="79">
        <v>43084</v>
      </c>
      <c r="B717" s="77" t="s">
        <v>4532</v>
      </c>
      <c r="C717" s="77" t="s">
        <v>48</v>
      </c>
      <c r="D717" s="77">
        <v>491580</v>
      </c>
      <c r="E717" s="203" t="s">
        <v>4540</v>
      </c>
      <c r="F717" s="77">
        <v>1</v>
      </c>
      <c r="G717" s="335">
        <v>89</v>
      </c>
      <c r="H717" s="335">
        <v>266.99996945241247</v>
      </c>
      <c r="I717" s="203"/>
      <c r="J717" s="203"/>
      <c r="K717" s="203"/>
      <c r="L717" s="203"/>
      <c r="M717" s="203"/>
    </row>
    <row r="718" spans="1:13" ht="15" customHeight="1">
      <c r="A718" s="79">
        <v>43084</v>
      </c>
      <c r="B718" s="77" t="s">
        <v>4532</v>
      </c>
      <c r="C718" s="77" t="s">
        <v>48</v>
      </c>
      <c r="D718" s="77">
        <v>491631</v>
      </c>
      <c r="E718" s="203" t="s">
        <v>4541</v>
      </c>
      <c r="F718" s="77">
        <v>1</v>
      </c>
      <c r="G718" s="335">
        <v>0.13</v>
      </c>
      <c r="H718" s="335">
        <v>0.52029743330725908</v>
      </c>
      <c r="I718" s="203"/>
      <c r="J718" s="203"/>
      <c r="K718" s="203"/>
      <c r="L718" s="203"/>
      <c r="M718" s="203"/>
    </row>
    <row r="719" spans="1:13" ht="15" customHeight="1">
      <c r="A719" s="79">
        <v>43084</v>
      </c>
      <c r="B719" s="77" t="s">
        <v>4543</v>
      </c>
      <c r="C719" s="77" t="s">
        <v>48</v>
      </c>
      <c r="D719" s="77" t="s">
        <v>2377</v>
      </c>
      <c r="E719" s="203" t="s">
        <v>2378</v>
      </c>
      <c r="F719" s="77">
        <v>1</v>
      </c>
      <c r="G719" s="335">
        <v>525</v>
      </c>
      <c r="H719" s="335">
        <v>807.69003587159807</v>
      </c>
      <c r="I719" s="203"/>
      <c r="J719" s="203"/>
      <c r="K719" s="203"/>
      <c r="L719" s="203"/>
      <c r="M719" s="203"/>
    </row>
    <row r="720" spans="1:13" ht="15" customHeight="1">
      <c r="A720" s="79">
        <v>43084</v>
      </c>
      <c r="B720" s="77" t="s">
        <v>4543</v>
      </c>
      <c r="C720" s="77" t="s">
        <v>48</v>
      </c>
      <c r="D720" s="77">
        <v>632507</v>
      </c>
      <c r="E720" s="203" t="s">
        <v>4533</v>
      </c>
      <c r="F720" s="77">
        <v>8</v>
      </c>
      <c r="G720" s="335">
        <v>17.350000000000001</v>
      </c>
      <c r="H720" s="335">
        <v>59.000283097544134</v>
      </c>
      <c r="I720" s="364" t="s">
        <v>4834</v>
      </c>
      <c r="J720" s="203"/>
      <c r="K720" s="203"/>
      <c r="L720" s="203"/>
      <c r="M720" s="203"/>
    </row>
    <row r="721" spans="1:13" ht="15" customHeight="1">
      <c r="A721" s="79">
        <v>43084</v>
      </c>
      <c r="B721" s="77" t="s">
        <v>4543</v>
      </c>
      <c r="C721" s="77" t="s">
        <v>48</v>
      </c>
      <c r="D721" s="77">
        <v>483585</v>
      </c>
      <c r="E721" s="203" t="s">
        <v>4544</v>
      </c>
      <c r="F721" s="77">
        <v>1</v>
      </c>
      <c r="G721" s="335">
        <v>999</v>
      </c>
      <c r="H721" s="335">
        <v>1537.8000722018628</v>
      </c>
      <c r="I721" s="203"/>
      <c r="J721" s="203"/>
      <c r="K721" s="203"/>
      <c r="L721" s="203"/>
      <c r="M721" s="203"/>
    </row>
    <row r="722" spans="1:13" ht="15" customHeight="1">
      <c r="A722" s="79">
        <v>43084</v>
      </c>
      <c r="B722" s="77" t="s">
        <v>4543</v>
      </c>
      <c r="C722" s="77" t="s">
        <v>48</v>
      </c>
      <c r="D722" s="77">
        <v>632669</v>
      </c>
      <c r="E722" s="203" t="s">
        <v>2380</v>
      </c>
      <c r="F722" s="77">
        <v>1</v>
      </c>
      <c r="G722" s="335">
        <v>121.28600000000002</v>
      </c>
      <c r="H722" s="335">
        <v>327.4992303812769</v>
      </c>
      <c r="I722" s="203"/>
      <c r="J722" s="203"/>
      <c r="K722" s="203"/>
      <c r="L722" s="203"/>
      <c r="M722" s="203"/>
    </row>
    <row r="723" spans="1:13" ht="15" customHeight="1">
      <c r="A723" s="79">
        <v>43084</v>
      </c>
      <c r="B723" s="77" t="s">
        <v>4543</v>
      </c>
      <c r="C723" s="77" t="s">
        <v>48</v>
      </c>
      <c r="D723" s="77">
        <v>480756</v>
      </c>
      <c r="E723" s="203" t="s">
        <v>2371</v>
      </c>
      <c r="F723" s="77">
        <v>1</v>
      </c>
      <c r="G723" s="335">
        <v>515</v>
      </c>
      <c r="H723" s="335">
        <v>1029.999513838462</v>
      </c>
      <c r="I723" s="203"/>
      <c r="J723" s="203"/>
      <c r="K723" s="203"/>
      <c r="L723" s="203"/>
      <c r="M723" s="203"/>
    </row>
    <row r="724" spans="1:13" ht="15" customHeight="1">
      <c r="A724" s="79">
        <v>43084</v>
      </c>
      <c r="B724" s="77" t="s">
        <v>4543</v>
      </c>
      <c r="C724" s="77" t="s">
        <v>48</v>
      </c>
      <c r="D724" s="77">
        <v>632691</v>
      </c>
      <c r="E724" s="203" t="s">
        <v>2299</v>
      </c>
      <c r="F724" s="77">
        <v>1</v>
      </c>
      <c r="G724" s="335">
        <v>25</v>
      </c>
      <c r="H724" s="335">
        <v>69.999923186081674</v>
      </c>
      <c r="I724" s="203"/>
      <c r="J724" s="203"/>
      <c r="K724" s="203"/>
      <c r="L724" s="203"/>
      <c r="M724" s="203"/>
    </row>
    <row r="725" spans="1:13" ht="15" customHeight="1">
      <c r="A725" s="79">
        <v>43084</v>
      </c>
      <c r="B725" s="77" t="s">
        <v>4543</v>
      </c>
      <c r="C725" s="77" t="s">
        <v>48</v>
      </c>
      <c r="D725" s="77">
        <v>632570</v>
      </c>
      <c r="E725" s="207" t="s">
        <v>6916</v>
      </c>
      <c r="F725" s="77">
        <v>1</v>
      </c>
      <c r="G725" s="335">
        <v>701.5</v>
      </c>
      <c r="H725" s="335">
        <v>1079.2307692307693</v>
      </c>
      <c r="I725" s="203"/>
      <c r="J725" s="364" t="s">
        <v>4545</v>
      </c>
      <c r="K725" s="203"/>
      <c r="L725" s="203"/>
      <c r="M725" s="203"/>
    </row>
    <row r="726" spans="1:13" ht="15" customHeight="1">
      <c r="A726" s="79">
        <v>43084</v>
      </c>
      <c r="B726" s="77" t="s">
        <v>4543</v>
      </c>
      <c r="C726" s="77" t="s">
        <v>48</v>
      </c>
      <c r="D726" s="377">
        <v>480002</v>
      </c>
      <c r="E726" s="101" t="s">
        <v>4547</v>
      </c>
      <c r="F726" s="77">
        <v>1</v>
      </c>
      <c r="G726" s="335">
        <v>0.88</v>
      </c>
      <c r="H726" s="335">
        <v>3.5199744693005068</v>
      </c>
      <c r="I726" s="378" t="s">
        <v>4713</v>
      </c>
      <c r="J726" s="203"/>
      <c r="K726" s="203"/>
      <c r="L726" s="203"/>
      <c r="M726" s="203"/>
    </row>
    <row r="727" spans="1:13" ht="15" customHeight="1">
      <c r="A727" s="79">
        <v>43084</v>
      </c>
      <c r="B727" s="77" t="s">
        <v>4543</v>
      </c>
      <c r="C727" s="77" t="s">
        <v>48</v>
      </c>
      <c r="D727" s="77">
        <v>480725</v>
      </c>
      <c r="E727" s="203" t="s">
        <v>2196</v>
      </c>
      <c r="F727" s="77">
        <v>1</v>
      </c>
      <c r="G727" s="335">
        <v>19.05</v>
      </c>
      <c r="H727" s="335">
        <v>90.749824933545781</v>
      </c>
      <c r="I727" s="203"/>
      <c r="J727" s="203"/>
      <c r="K727" s="203"/>
      <c r="L727" s="203"/>
      <c r="M727" s="203"/>
    </row>
    <row r="728" spans="1:13" ht="15" customHeight="1">
      <c r="A728" s="79">
        <v>43084</v>
      </c>
      <c r="B728" s="77" t="s">
        <v>4543</v>
      </c>
      <c r="C728" s="77" t="s">
        <v>48</v>
      </c>
      <c r="D728" s="77">
        <v>484756</v>
      </c>
      <c r="E728" s="101" t="s">
        <v>4546</v>
      </c>
      <c r="F728" s="77"/>
      <c r="G728" s="335"/>
      <c r="H728" s="335">
        <v>0</v>
      </c>
      <c r="I728" s="203"/>
      <c r="J728" s="203"/>
      <c r="K728" s="203"/>
      <c r="L728" s="203"/>
      <c r="M728" s="203"/>
    </row>
    <row r="729" spans="1:13" ht="15" customHeight="1">
      <c r="A729" s="79">
        <v>43084</v>
      </c>
      <c r="B729" s="77" t="s">
        <v>4543</v>
      </c>
      <c r="C729" s="77" t="s">
        <v>48</v>
      </c>
      <c r="D729" s="77">
        <v>489484</v>
      </c>
      <c r="E729" s="203" t="s">
        <v>4537</v>
      </c>
      <c r="F729" s="77">
        <v>1</v>
      </c>
      <c r="G729" s="335">
        <v>62.7</v>
      </c>
      <c r="H729" s="335">
        <v>188.09997847939616</v>
      </c>
      <c r="I729" s="203"/>
      <c r="J729" s="203"/>
      <c r="K729" s="203"/>
      <c r="L729" s="203"/>
      <c r="M729" s="203"/>
    </row>
    <row r="730" spans="1:13" ht="15" customHeight="1">
      <c r="A730" s="79">
        <v>43084</v>
      </c>
      <c r="B730" s="77" t="s">
        <v>4543</v>
      </c>
      <c r="C730" s="77" t="s">
        <v>48</v>
      </c>
      <c r="D730" s="77">
        <v>489668</v>
      </c>
      <c r="E730" s="203" t="s">
        <v>4538</v>
      </c>
      <c r="F730" s="77">
        <v>1</v>
      </c>
      <c r="G730" s="335">
        <v>199.2</v>
      </c>
      <c r="H730" s="335">
        <v>227.99997368132719</v>
      </c>
      <c r="I730" s="203"/>
      <c r="J730" s="203"/>
      <c r="K730" s="203"/>
      <c r="L730" s="203"/>
      <c r="M730" s="203"/>
    </row>
    <row r="731" spans="1:13" ht="15" customHeight="1">
      <c r="A731" s="79">
        <v>43084</v>
      </c>
      <c r="B731" s="77" t="s">
        <v>4543</v>
      </c>
      <c r="C731" s="77" t="s">
        <v>48</v>
      </c>
      <c r="D731" s="77">
        <v>489666</v>
      </c>
      <c r="E731" s="203" t="s">
        <v>4539</v>
      </c>
      <c r="F731" s="77">
        <v>1</v>
      </c>
      <c r="G731" s="335">
        <v>129.6</v>
      </c>
      <c r="H731" s="335">
        <v>215.9999985397825</v>
      </c>
      <c r="I731" s="203"/>
      <c r="J731" s="203"/>
      <c r="K731" s="203"/>
      <c r="L731" s="203"/>
      <c r="M731" s="203"/>
    </row>
    <row r="732" spans="1:13" ht="15" customHeight="1">
      <c r="A732" s="79">
        <v>43084</v>
      </c>
      <c r="B732" s="77" t="s">
        <v>4543</v>
      </c>
      <c r="C732" s="77" t="s">
        <v>48</v>
      </c>
      <c r="D732" s="77">
        <v>489667</v>
      </c>
      <c r="E732" s="203" t="s">
        <v>2577</v>
      </c>
      <c r="F732" s="77">
        <v>1</v>
      </c>
      <c r="G732" s="335">
        <v>124.8</v>
      </c>
      <c r="H732" s="335">
        <v>207.99999859386463</v>
      </c>
      <c r="I732" s="203"/>
      <c r="J732" s="203"/>
      <c r="K732" s="203"/>
      <c r="L732" s="203"/>
      <c r="M732" s="203"/>
    </row>
    <row r="733" spans="1:13" ht="15" customHeight="1">
      <c r="A733" s="79">
        <v>43084</v>
      </c>
      <c r="B733" s="77" t="s">
        <v>4543</v>
      </c>
      <c r="C733" s="77" t="s">
        <v>48</v>
      </c>
      <c r="D733" s="77">
        <v>491580</v>
      </c>
      <c r="E733" s="358" t="s">
        <v>4548</v>
      </c>
      <c r="F733" s="77">
        <v>1</v>
      </c>
      <c r="G733" s="335">
        <v>89</v>
      </c>
      <c r="H733" s="335">
        <v>266.99996945241247</v>
      </c>
      <c r="I733" s="203"/>
      <c r="J733" s="203"/>
      <c r="K733" s="203"/>
      <c r="L733" s="203"/>
      <c r="M733" s="203"/>
    </row>
    <row r="734" spans="1:13" ht="15" customHeight="1">
      <c r="A734" s="79">
        <v>43084</v>
      </c>
      <c r="B734" s="77" t="s">
        <v>4543</v>
      </c>
      <c r="C734" s="77" t="s">
        <v>48</v>
      </c>
      <c r="D734" s="77">
        <v>491631</v>
      </c>
      <c r="E734" s="101" t="s">
        <v>4549</v>
      </c>
      <c r="F734" s="77">
        <v>1</v>
      </c>
      <c r="G734" s="335">
        <v>0.13</v>
      </c>
      <c r="H734" s="335">
        <v>0.52029743330725908</v>
      </c>
      <c r="I734" s="203"/>
      <c r="J734" s="203"/>
      <c r="K734" s="203"/>
      <c r="L734" s="203"/>
      <c r="M734" s="203"/>
    </row>
    <row r="735" spans="1:13" ht="15" customHeight="1">
      <c r="A735" s="79">
        <v>43109</v>
      </c>
      <c r="B735" s="77" t="s">
        <v>4569</v>
      </c>
      <c r="C735" s="77" t="s">
        <v>48</v>
      </c>
      <c r="D735" s="77">
        <v>480982</v>
      </c>
      <c r="E735" s="203" t="s">
        <v>4570</v>
      </c>
      <c r="F735" s="77">
        <v>1</v>
      </c>
      <c r="G735" s="367">
        <v>966.96</v>
      </c>
      <c r="H735" s="367">
        <v>1933.92</v>
      </c>
      <c r="I735" s="203" t="s">
        <v>4566</v>
      </c>
      <c r="J735" s="203"/>
      <c r="K735" s="203"/>
      <c r="L735" s="203"/>
      <c r="M735" s="203"/>
    </row>
    <row r="736" spans="1:13" ht="15" customHeight="1">
      <c r="A736" s="79">
        <v>43109</v>
      </c>
      <c r="B736" s="77" t="s">
        <v>4569</v>
      </c>
      <c r="C736" s="77" t="s">
        <v>48</v>
      </c>
      <c r="D736" s="77">
        <v>481858</v>
      </c>
      <c r="E736" s="203" t="s">
        <v>2222</v>
      </c>
      <c r="F736" s="77">
        <v>1</v>
      </c>
      <c r="G736" s="368">
        <v>861.9</v>
      </c>
      <c r="H736" s="368">
        <v>1723.8</v>
      </c>
      <c r="I736" s="203" t="s">
        <v>4566</v>
      </c>
      <c r="J736" s="203"/>
      <c r="K736" s="203"/>
      <c r="L736" s="203"/>
      <c r="M736" s="203"/>
    </row>
    <row r="737" spans="1:13" ht="15" customHeight="1">
      <c r="A737" s="79">
        <v>43109</v>
      </c>
      <c r="B737" s="77" t="s">
        <v>4569</v>
      </c>
      <c r="C737" s="77" t="s">
        <v>48</v>
      </c>
      <c r="D737" s="77">
        <v>480987</v>
      </c>
      <c r="E737" s="203" t="s">
        <v>4571</v>
      </c>
      <c r="F737" s="77">
        <v>1</v>
      </c>
      <c r="G737" s="368">
        <v>1958.4</v>
      </c>
      <c r="H737" s="368">
        <v>3916.8</v>
      </c>
      <c r="I737" s="203" t="s">
        <v>4566</v>
      </c>
      <c r="J737" s="203"/>
      <c r="K737" s="203"/>
      <c r="L737" s="203"/>
      <c r="M737" s="203"/>
    </row>
    <row r="738" spans="1:13" ht="15" customHeight="1">
      <c r="A738" s="79">
        <v>43109</v>
      </c>
      <c r="B738" s="77" t="s">
        <v>4569</v>
      </c>
      <c r="C738" s="77" t="s">
        <v>48</v>
      </c>
      <c r="D738" s="77">
        <v>481362</v>
      </c>
      <c r="E738" s="203" t="s">
        <v>2259</v>
      </c>
      <c r="F738" s="77">
        <v>1</v>
      </c>
      <c r="G738" s="368">
        <v>121.604</v>
      </c>
      <c r="H738" s="368">
        <v>243.20990765774863</v>
      </c>
      <c r="I738" s="203" t="s">
        <v>4566</v>
      </c>
      <c r="J738" s="203"/>
      <c r="K738" s="203"/>
      <c r="L738" s="203"/>
      <c r="M738" s="203"/>
    </row>
    <row r="739" spans="1:13" ht="15" customHeight="1">
      <c r="A739" s="79">
        <v>43109</v>
      </c>
      <c r="B739" s="77" t="s">
        <v>4569</v>
      </c>
      <c r="C739" s="77" t="s">
        <v>48</v>
      </c>
      <c r="D739" s="77">
        <v>480492</v>
      </c>
      <c r="E739" s="101" t="s">
        <v>4576</v>
      </c>
      <c r="F739" s="77">
        <v>2</v>
      </c>
      <c r="G739" s="368">
        <v>171.94159999999997</v>
      </c>
      <c r="H739" s="368">
        <v>343.88319999999993</v>
      </c>
      <c r="I739" s="203" t="s">
        <v>4566</v>
      </c>
      <c r="J739" s="203"/>
      <c r="K739" s="203"/>
      <c r="L739" s="203"/>
      <c r="M739" s="203"/>
    </row>
    <row r="740" spans="1:13" ht="15" customHeight="1">
      <c r="A740" s="79">
        <v>43109</v>
      </c>
      <c r="B740" s="77" t="s">
        <v>4569</v>
      </c>
      <c r="C740" s="77" t="s">
        <v>48</v>
      </c>
      <c r="D740" s="77">
        <v>480493</v>
      </c>
      <c r="E740" s="101" t="s">
        <v>4577</v>
      </c>
      <c r="F740" s="77">
        <v>3</v>
      </c>
      <c r="G740" s="368">
        <v>76.207999999999998</v>
      </c>
      <c r="H740" s="368">
        <v>257.99999898661196</v>
      </c>
      <c r="I740" s="203" t="s">
        <v>4566</v>
      </c>
      <c r="J740" s="203"/>
      <c r="K740" s="203"/>
      <c r="L740" s="203"/>
      <c r="M740" s="203"/>
    </row>
    <row r="741" spans="1:13" ht="15" customHeight="1">
      <c r="A741" s="79">
        <v>43109</v>
      </c>
      <c r="B741" s="77" t="s">
        <v>4569</v>
      </c>
      <c r="C741" s="77" t="s">
        <v>48</v>
      </c>
      <c r="D741" s="77">
        <v>483703</v>
      </c>
      <c r="E741" s="203" t="s">
        <v>2223</v>
      </c>
      <c r="F741" s="77">
        <v>5</v>
      </c>
      <c r="G741" s="368">
        <v>75.032399015999999</v>
      </c>
      <c r="H741" s="368">
        <v>161.00000368135071</v>
      </c>
      <c r="I741" s="203" t="s">
        <v>4566</v>
      </c>
      <c r="J741" s="203"/>
      <c r="K741" s="203"/>
      <c r="L741" s="203"/>
      <c r="M741" s="203"/>
    </row>
    <row r="742" spans="1:13" ht="15" customHeight="1">
      <c r="A742" s="79">
        <v>43109</v>
      </c>
      <c r="B742" s="77" t="s">
        <v>4569</v>
      </c>
      <c r="C742" s="77" t="s">
        <v>48</v>
      </c>
      <c r="D742" s="77">
        <v>481395</v>
      </c>
      <c r="E742" s="203" t="s">
        <v>2287</v>
      </c>
      <c r="F742" s="77">
        <v>1</v>
      </c>
      <c r="G742" s="368">
        <v>1.7574000000000001</v>
      </c>
      <c r="H742" s="368">
        <v>7.9993058004506414</v>
      </c>
      <c r="I742" s="203" t="s">
        <v>4566</v>
      </c>
      <c r="J742" s="203"/>
      <c r="K742" s="203"/>
      <c r="L742" s="203"/>
      <c r="M742" s="203"/>
    </row>
    <row r="743" spans="1:13" ht="15" customHeight="1">
      <c r="A743" s="79">
        <v>43109</v>
      </c>
      <c r="B743" s="77" t="s">
        <v>4569</v>
      </c>
      <c r="C743" s="77" t="s">
        <v>48</v>
      </c>
      <c r="D743" s="77">
        <v>632574</v>
      </c>
      <c r="E743" s="203" t="s">
        <v>2225</v>
      </c>
      <c r="F743" s="77">
        <v>1</v>
      </c>
      <c r="G743" s="368">
        <v>0.35349999999999998</v>
      </c>
      <c r="H743" s="368">
        <v>3.9999925786049975</v>
      </c>
      <c r="I743" s="203" t="s">
        <v>4566</v>
      </c>
      <c r="J743" s="203"/>
      <c r="K743" s="203"/>
      <c r="L743" s="203"/>
      <c r="M743" s="203"/>
    </row>
    <row r="744" spans="1:13" ht="15" customHeight="1">
      <c r="A744" s="79">
        <v>43109</v>
      </c>
      <c r="B744" s="77" t="s">
        <v>4569</v>
      </c>
      <c r="C744" s="77" t="s">
        <v>48</v>
      </c>
      <c r="D744" s="77">
        <v>632668</v>
      </c>
      <c r="E744" s="203" t="s">
        <v>4572</v>
      </c>
      <c r="F744" s="77">
        <v>1</v>
      </c>
      <c r="G744" s="368">
        <v>155.8228</v>
      </c>
      <c r="H744" s="368">
        <v>315.99997568560144</v>
      </c>
      <c r="I744" s="203" t="s">
        <v>4566</v>
      </c>
      <c r="J744" s="203"/>
      <c r="K744" s="203"/>
      <c r="L744" s="203"/>
      <c r="M744" s="203"/>
    </row>
    <row r="745" spans="1:13" ht="15" customHeight="1">
      <c r="A745" s="79">
        <v>43109</v>
      </c>
      <c r="B745" s="77" t="s">
        <v>4569</v>
      </c>
      <c r="C745" s="77" t="s">
        <v>48</v>
      </c>
      <c r="D745" s="77">
        <v>483704</v>
      </c>
      <c r="E745" s="203" t="s">
        <v>4572</v>
      </c>
      <c r="F745" s="77">
        <v>1</v>
      </c>
      <c r="G745" s="368">
        <v>12.12</v>
      </c>
      <c r="H745" s="368">
        <v>74.999987628842206</v>
      </c>
      <c r="I745" s="52" t="s">
        <v>4622</v>
      </c>
      <c r="J745" s="203"/>
      <c r="K745" s="203"/>
      <c r="L745" s="203"/>
      <c r="M745" s="203"/>
    </row>
    <row r="746" spans="1:13" ht="15" customHeight="1">
      <c r="A746" s="79">
        <v>43109</v>
      </c>
      <c r="B746" s="77" t="s">
        <v>4569</v>
      </c>
      <c r="C746" s="77" t="s">
        <v>48</v>
      </c>
      <c r="D746" s="77">
        <v>480499</v>
      </c>
      <c r="E746" s="203" t="s">
        <v>2253</v>
      </c>
      <c r="F746" s="77">
        <v>1</v>
      </c>
      <c r="G746" s="368">
        <v>10.1</v>
      </c>
      <c r="H746" s="368">
        <v>56.609925758169425</v>
      </c>
      <c r="I746" s="203" t="s">
        <v>4566</v>
      </c>
      <c r="J746" s="203"/>
      <c r="K746" s="203"/>
      <c r="L746" s="203"/>
      <c r="M746" s="203"/>
    </row>
    <row r="747" spans="1:13" ht="15" customHeight="1">
      <c r="A747" s="79">
        <v>43109</v>
      </c>
      <c r="B747" s="77" t="s">
        <v>4569</v>
      </c>
      <c r="C747" s="77" t="s">
        <v>48</v>
      </c>
      <c r="D747" s="77">
        <v>480496</v>
      </c>
      <c r="E747" s="101" t="s">
        <v>4578</v>
      </c>
      <c r="F747" s="77">
        <v>13</v>
      </c>
      <c r="G747" s="368">
        <v>3.2786872200000001</v>
      </c>
      <c r="H747" s="368">
        <v>19.999724277979279</v>
      </c>
      <c r="I747" s="203" t="s">
        <v>4566</v>
      </c>
      <c r="J747" s="203"/>
      <c r="K747" s="203"/>
      <c r="L747" s="203"/>
      <c r="M747" s="203"/>
    </row>
    <row r="748" spans="1:13" ht="15" customHeight="1">
      <c r="A748" s="79">
        <v>43109</v>
      </c>
      <c r="B748" s="77" t="s">
        <v>4569</v>
      </c>
      <c r="C748" s="77" t="s">
        <v>48</v>
      </c>
      <c r="D748" s="77">
        <v>480756</v>
      </c>
      <c r="E748" s="101" t="s">
        <v>4579</v>
      </c>
      <c r="F748" s="77">
        <v>1</v>
      </c>
      <c r="G748" s="368">
        <v>520.15</v>
      </c>
      <c r="H748" s="368">
        <v>1029.999984106018</v>
      </c>
      <c r="I748" s="203" t="s">
        <v>4566</v>
      </c>
      <c r="J748" s="203"/>
      <c r="K748" s="203"/>
      <c r="L748" s="203"/>
      <c r="M748" s="203"/>
    </row>
    <row r="749" spans="1:13" ht="15" customHeight="1">
      <c r="A749" s="79">
        <v>43109</v>
      </c>
      <c r="B749" s="77" t="s">
        <v>4569</v>
      </c>
      <c r="C749" s="77" t="s">
        <v>48</v>
      </c>
      <c r="D749" s="377">
        <v>480002</v>
      </c>
      <c r="E749" s="203" t="s">
        <v>4450</v>
      </c>
      <c r="F749" s="77">
        <v>1</v>
      </c>
      <c r="G749" s="368">
        <v>0.88880000000000003</v>
      </c>
      <c r="H749" s="368">
        <v>3.5600249154607195</v>
      </c>
      <c r="I749" s="203" t="s">
        <v>4566</v>
      </c>
      <c r="J749" s="378" t="s">
        <v>4713</v>
      </c>
      <c r="K749" s="203"/>
      <c r="L749" s="203"/>
      <c r="M749" s="203"/>
    </row>
    <row r="750" spans="1:13" ht="15" customHeight="1">
      <c r="A750" s="79">
        <v>43109</v>
      </c>
      <c r="B750" s="77" t="s">
        <v>4569</v>
      </c>
      <c r="C750" s="77" t="s">
        <v>48</v>
      </c>
      <c r="D750" s="77">
        <v>480752</v>
      </c>
      <c r="E750" s="203" t="s">
        <v>4573</v>
      </c>
      <c r="F750" s="77">
        <v>2</v>
      </c>
      <c r="G750" s="368">
        <v>139.84960000000001</v>
      </c>
      <c r="H750" s="368">
        <v>292.00004764734666</v>
      </c>
      <c r="I750" s="203" t="s">
        <v>4566</v>
      </c>
      <c r="J750" s="203"/>
      <c r="K750" s="203"/>
      <c r="L750" s="203"/>
      <c r="M750" s="203"/>
    </row>
    <row r="751" spans="1:13" ht="15" customHeight="1">
      <c r="A751" s="79">
        <v>43109</v>
      </c>
      <c r="B751" s="77" t="s">
        <v>4569</v>
      </c>
      <c r="C751" s="77" t="s">
        <v>48</v>
      </c>
      <c r="D751" s="77">
        <v>480498</v>
      </c>
      <c r="E751" s="203" t="s">
        <v>3752</v>
      </c>
      <c r="F751" s="77">
        <v>1</v>
      </c>
      <c r="G751" s="368">
        <v>62.62</v>
      </c>
      <c r="H751" s="368">
        <v>270.00098641531167</v>
      </c>
      <c r="I751" s="203" t="s">
        <v>4566</v>
      </c>
      <c r="J751" s="203"/>
      <c r="K751" s="203"/>
      <c r="L751" s="203"/>
      <c r="M751" s="203"/>
    </row>
    <row r="752" spans="1:13" ht="15" customHeight="1">
      <c r="A752" s="79">
        <v>43109</v>
      </c>
      <c r="B752" s="77" t="s">
        <v>4569</v>
      </c>
      <c r="C752" s="77" t="s">
        <v>48</v>
      </c>
      <c r="D752" s="77">
        <v>480497</v>
      </c>
      <c r="E752" s="203" t="s">
        <v>2414</v>
      </c>
      <c r="F752" s="77">
        <v>1</v>
      </c>
      <c r="G752" s="368">
        <v>60.6</v>
      </c>
      <c r="H752" s="368">
        <v>212.00003237980525</v>
      </c>
      <c r="I752" s="203" t="s">
        <v>4566</v>
      </c>
      <c r="J752" s="203"/>
      <c r="K752" s="203"/>
      <c r="L752" s="203"/>
      <c r="M752" s="203"/>
    </row>
    <row r="753" spans="1:13" ht="15" customHeight="1">
      <c r="A753" s="79">
        <v>43109</v>
      </c>
      <c r="B753" s="77" t="s">
        <v>4569</v>
      </c>
      <c r="C753" s="77" t="s">
        <v>48</v>
      </c>
      <c r="D753" s="77">
        <v>480140</v>
      </c>
      <c r="E753" s="203" t="s">
        <v>2429</v>
      </c>
      <c r="F753" s="77">
        <v>1</v>
      </c>
      <c r="G753" s="368">
        <v>180.94504713599997</v>
      </c>
      <c r="H753" s="368">
        <v>676.00000028466513</v>
      </c>
      <c r="I753" s="203" t="s">
        <v>4566</v>
      </c>
      <c r="J753" s="203"/>
      <c r="K753" s="203"/>
      <c r="L753" s="203"/>
      <c r="M753" s="203"/>
    </row>
    <row r="754" spans="1:13" ht="15" customHeight="1">
      <c r="A754" s="79">
        <v>43109</v>
      </c>
      <c r="B754" s="77" t="s">
        <v>4569</v>
      </c>
      <c r="C754" s="77" t="s">
        <v>48</v>
      </c>
      <c r="D754" s="77">
        <v>480725</v>
      </c>
      <c r="E754" s="203" t="s">
        <v>2196</v>
      </c>
      <c r="F754" s="77">
        <v>1</v>
      </c>
      <c r="G754" s="368">
        <v>19.240500000000001</v>
      </c>
      <c r="H754" s="368">
        <v>90.74965374581717</v>
      </c>
      <c r="I754" s="203" t="s">
        <v>4566</v>
      </c>
      <c r="J754" s="203"/>
      <c r="K754" s="203"/>
      <c r="L754" s="203"/>
      <c r="M754" s="203"/>
    </row>
    <row r="755" spans="1:13" ht="15" customHeight="1">
      <c r="A755" s="2">
        <v>43109</v>
      </c>
      <c r="B755" s="3" t="s">
        <v>4569</v>
      </c>
      <c r="C755" s="3" t="s">
        <v>48</v>
      </c>
      <c r="D755" s="3">
        <v>481868</v>
      </c>
      <c r="E755" s="153" t="s">
        <v>4574</v>
      </c>
      <c r="F755" s="77">
        <v>2</v>
      </c>
      <c r="G755" s="368">
        <v>206.48939999999999</v>
      </c>
      <c r="H755" s="368">
        <v>359.99934598507929</v>
      </c>
      <c r="I755" s="4" t="s">
        <v>4566</v>
      </c>
      <c r="J755" s="203"/>
      <c r="K755" s="203"/>
      <c r="L755" s="203"/>
      <c r="M755" s="203"/>
    </row>
    <row r="756" spans="1:13" ht="15" customHeight="1">
      <c r="A756" s="79">
        <v>43109</v>
      </c>
      <c r="B756" s="77" t="s">
        <v>4569</v>
      </c>
      <c r="C756" s="77" t="s">
        <v>48</v>
      </c>
      <c r="D756" s="77">
        <v>481353</v>
      </c>
      <c r="E756" s="203" t="s">
        <v>2258</v>
      </c>
      <c r="F756" s="77">
        <v>1</v>
      </c>
      <c r="G756" s="368">
        <v>48.96</v>
      </c>
      <c r="H756" s="368">
        <v>143.99995632263941</v>
      </c>
      <c r="I756" s="203" t="s">
        <v>4566</v>
      </c>
      <c r="J756" s="203"/>
      <c r="K756" s="203"/>
      <c r="L756" s="203"/>
      <c r="M756" s="203"/>
    </row>
    <row r="757" spans="1:13" ht="15" customHeight="1">
      <c r="A757" s="79">
        <v>43161</v>
      </c>
      <c r="B757" s="77" t="s">
        <v>4960</v>
      </c>
      <c r="C757" s="77" t="s">
        <v>337</v>
      </c>
      <c r="D757" s="77">
        <v>363654</v>
      </c>
      <c r="E757" s="153" t="s">
        <v>4961</v>
      </c>
      <c r="F757" s="77">
        <v>1</v>
      </c>
      <c r="G757" s="335">
        <v>37820.17</v>
      </c>
      <c r="H757" s="335">
        <v>54838.05</v>
      </c>
      <c r="I757" s="203" t="s">
        <v>4962</v>
      </c>
      <c r="J757" s="203"/>
      <c r="K757" s="203"/>
      <c r="L757" s="203"/>
      <c r="M757" s="203"/>
    </row>
    <row r="758" spans="1:13" ht="15" customHeight="1">
      <c r="A758" s="79">
        <v>43165</v>
      </c>
      <c r="B758" s="77" t="s">
        <v>4963</v>
      </c>
      <c r="C758" s="77" t="s">
        <v>48</v>
      </c>
      <c r="D758" s="77">
        <v>484740</v>
      </c>
      <c r="E758" s="203" t="s">
        <v>2900</v>
      </c>
      <c r="F758" s="77">
        <v>1</v>
      </c>
      <c r="G758" s="335">
        <v>3361.92</v>
      </c>
      <c r="H758" s="335">
        <v>5172.1846153846154</v>
      </c>
      <c r="I758" s="203" t="s">
        <v>4566</v>
      </c>
      <c r="J758" s="203"/>
      <c r="K758" s="203"/>
      <c r="L758" s="203"/>
      <c r="M758" s="203"/>
    </row>
    <row r="759" spans="1:13" ht="15" customHeight="1">
      <c r="A759" s="79">
        <v>43165</v>
      </c>
      <c r="B759" s="77" t="s">
        <v>4963</v>
      </c>
      <c r="C759" s="77" t="s">
        <v>48</v>
      </c>
      <c r="D759" s="77">
        <v>489898</v>
      </c>
      <c r="E759" s="203" t="s">
        <v>2165</v>
      </c>
      <c r="F759" s="77">
        <v>1</v>
      </c>
      <c r="G759" s="335">
        <v>353.65</v>
      </c>
      <c r="H759" s="335">
        <v>707.29966603713819</v>
      </c>
      <c r="I759" s="203" t="s">
        <v>4566</v>
      </c>
      <c r="J759" s="203"/>
      <c r="K759" s="203"/>
      <c r="L759" s="203"/>
      <c r="M759" s="203"/>
    </row>
    <row r="760" spans="1:13" ht="15" customHeight="1">
      <c r="A760" s="79">
        <v>43165</v>
      </c>
      <c r="B760" s="77" t="s">
        <v>4963</v>
      </c>
      <c r="C760" s="77" t="s">
        <v>48</v>
      </c>
      <c r="D760" s="77">
        <v>481534</v>
      </c>
      <c r="E760" s="203" t="s">
        <v>2904</v>
      </c>
      <c r="F760" s="77">
        <v>1</v>
      </c>
      <c r="G760" s="335">
        <v>9.9499999999999993</v>
      </c>
      <c r="H760" s="335">
        <v>28.039973877887252</v>
      </c>
      <c r="I760" s="203" t="s">
        <v>4566</v>
      </c>
      <c r="J760" s="203"/>
      <c r="K760" s="203"/>
      <c r="L760" s="203"/>
      <c r="M760" s="203"/>
    </row>
    <row r="761" spans="1:13" ht="15" customHeight="1">
      <c r="A761" s="79">
        <v>43165</v>
      </c>
      <c r="B761" s="77" t="s">
        <v>4963</v>
      </c>
      <c r="C761" s="77" t="s">
        <v>48</v>
      </c>
      <c r="D761" s="77">
        <v>483482</v>
      </c>
      <c r="E761" s="203" t="s">
        <v>4964</v>
      </c>
      <c r="F761" s="77">
        <v>2</v>
      </c>
      <c r="G761" s="335">
        <v>184.89</v>
      </c>
      <c r="H761" s="335">
        <v>369.77982543609335</v>
      </c>
      <c r="I761" s="203" t="s">
        <v>4566</v>
      </c>
      <c r="J761" s="203"/>
      <c r="K761" s="203"/>
      <c r="L761" s="203"/>
      <c r="M761" s="203"/>
    </row>
    <row r="762" spans="1:13" ht="15" customHeight="1">
      <c r="A762" s="79">
        <v>43165</v>
      </c>
      <c r="B762" s="77" t="s">
        <v>4963</v>
      </c>
      <c r="C762" s="77" t="s">
        <v>48</v>
      </c>
      <c r="D762" s="77">
        <v>483483</v>
      </c>
      <c r="E762" s="203" t="s">
        <v>4977</v>
      </c>
      <c r="F762" s="77">
        <v>2</v>
      </c>
      <c r="G762" s="335">
        <v>199.03</v>
      </c>
      <c r="H762" s="335">
        <v>398.05981200628514</v>
      </c>
      <c r="I762" s="203" t="s">
        <v>4566</v>
      </c>
      <c r="J762" s="203"/>
      <c r="K762" s="203"/>
      <c r="L762" s="203"/>
      <c r="M762" s="203"/>
    </row>
    <row r="763" spans="1:13" ht="15" customHeight="1">
      <c r="A763" s="79">
        <v>43165</v>
      </c>
      <c r="B763" s="77" t="s">
        <v>4963</v>
      </c>
      <c r="C763" s="77" t="s">
        <v>48</v>
      </c>
      <c r="D763" s="77">
        <v>484598</v>
      </c>
      <c r="E763" s="203" t="s">
        <v>4965</v>
      </c>
      <c r="F763" s="77">
        <v>1</v>
      </c>
      <c r="G763" s="335">
        <v>23.26</v>
      </c>
      <c r="H763" s="335">
        <v>69.779992011921678</v>
      </c>
      <c r="I763" s="203" t="s">
        <v>4566</v>
      </c>
      <c r="J763" s="203"/>
      <c r="K763" s="203"/>
      <c r="L763" s="203"/>
      <c r="M763" s="203"/>
    </row>
    <row r="764" spans="1:13" ht="15" customHeight="1">
      <c r="A764" s="79">
        <v>43165</v>
      </c>
      <c r="B764" s="77" t="s">
        <v>4963</v>
      </c>
      <c r="C764" s="77" t="s">
        <v>48</v>
      </c>
      <c r="D764" s="77">
        <v>484601</v>
      </c>
      <c r="E764" s="203" t="s">
        <v>4966</v>
      </c>
      <c r="F764" s="77">
        <v>2</v>
      </c>
      <c r="G764" s="335">
        <v>122.66</v>
      </c>
      <c r="H764" s="335">
        <v>245.32988417296917</v>
      </c>
      <c r="I764" s="203" t="s">
        <v>4566</v>
      </c>
      <c r="J764" s="203"/>
      <c r="K764" s="203"/>
      <c r="L764" s="203"/>
      <c r="M764" s="203"/>
    </row>
    <row r="765" spans="1:13" ht="15" customHeight="1">
      <c r="A765" s="79">
        <v>43165</v>
      </c>
      <c r="B765" s="77" t="s">
        <v>4963</v>
      </c>
      <c r="C765" s="77" t="s">
        <v>48</v>
      </c>
      <c r="D765" s="77">
        <v>484596</v>
      </c>
      <c r="E765" s="203" t="s">
        <v>4978</v>
      </c>
      <c r="F765" s="77">
        <v>10</v>
      </c>
      <c r="G765" s="335">
        <v>112.5</v>
      </c>
      <c r="H765" s="335">
        <v>238.85992772456166</v>
      </c>
      <c r="I765" s="203" t="s">
        <v>4566</v>
      </c>
      <c r="J765" s="203"/>
      <c r="K765" s="203"/>
      <c r="L765" s="203"/>
      <c r="M765" s="203"/>
    </row>
    <row r="766" spans="1:13" ht="15" customHeight="1">
      <c r="A766" s="79">
        <v>43165</v>
      </c>
      <c r="B766" s="77" t="s">
        <v>4963</v>
      </c>
      <c r="C766" s="77" t="s">
        <v>48</v>
      </c>
      <c r="D766" s="77" t="s">
        <v>2530</v>
      </c>
      <c r="E766" s="203" t="s">
        <v>4967</v>
      </c>
      <c r="F766" s="77">
        <v>1</v>
      </c>
      <c r="G766" s="335">
        <v>311.08</v>
      </c>
      <c r="H766" s="335">
        <v>622.15970633955101</v>
      </c>
      <c r="I766" s="203" t="s">
        <v>4566</v>
      </c>
      <c r="J766" s="203"/>
      <c r="K766" s="203"/>
      <c r="L766" s="203"/>
      <c r="M766" s="203"/>
    </row>
    <row r="767" spans="1:13" ht="15" customHeight="1">
      <c r="A767" s="79">
        <v>43165</v>
      </c>
      <c r="B767" s="77" t="s">
        <v>4963</v>
      </c>
      <c r="C767" s="77" t="s">
        <v>48</v>
      </c>
      <c r="D767" s="77">
        <v>480756</v>
      </c>
      <c r="E767" s="203" t="s">
        <v>4968</v>
      </c>
      <c r="F767" s="77">
        <v>1</v>
      </c>
      <c r="G767" s="335">
        <v>520.15</v>
      </c>
      <c r="H767" s="335">
        <v>1029.9997484429557</v>
      </c>
      <c r="I767" s="203" t="s">
        <v>4566</v>
      </c>
      <c r="J767" s="203"/>
      <c r="K767" s="203"/>
      <c r="L767" s="203"/>
      <c r="M767" s="203"/>
    </row>
    <row r="768" spans="1:13" ht="15" customHeight="1">
      <c r="A768" s="79">
        <v>43165</v>
      </c>
      <c r="B768" s="77" t="s">
        <v>4963</v>
      </c>
      <c r="C768" s="77" t="s">
        <v>48</v>
      </c>
      <c r="D768" s="77">
        <v>632669</v>
      </c>
      <c r="E768" s="203" t="s">
        <v>4969</v>
      </c>
      <c r="F768" s="77">
        <v>1</v>
      </c>
      <c r="G768" s="335">
        <v>111.36</v>
      </c>
      <c r="H768" s="335">
        <v>327.49991684653293</v>
      </c>
      <c r="I768" s="203" t="s">
        <v>4566</v>
      </c>
      <c r="J768" s="203"/>
      <c r="K768" s="203"/>
      <c r="L768" s="203"/>
      <c r="M768" s="203"/>
    </row>
    <row r="769" spans="1:13" ht="15" customHeight="1">
      <c r="A769" s="79">
        <v>43165</v>
      </c>
      <c r="B769" s="77" t="s">
        <v>4963</v>
      </c>
      <c r="C769" s="77" t="s">
        <v>48</v>
      </c>
      <c r="D769" s="77">
        <v>480499</v>
      </c>
      <c r="E769" s="203" t="s">
        <v>4970</v>
      </c>
      <c r="F769" s="77">
        <v>1</v>
      </c>
      <c r="G769" s="335">
        <v>10.1</v>
      </c>
      <c r="H769" s="335">
        <v>56.609998424079158</v>
      </c>
      <c r="I769" s="203" t="s">
        <v>4566</v>
      </c>
      <c r="J769" s="203"/>
      <c r="K769" s="203"/>
      <c r="L769" s="203"/>
      <c r="M769" s="203"/>
    </row>
    <row r="770" spans="1:13" ht="15" customHeight="1">
      <c r="A770" s="79">
        <v>43165</v>
      </c>
      <c r="B770" s="77" t="s">
        <v>4963</v>
      </c>
      <c r="C770" s="77" t="s">
        <v>48</v>
      </c>
      <c r="D770" s="77">
        <v>632668</v>
      </c>
      <c r="E770" s="203" t="s">
        <v>4572</v>
      </c>
      <c r="F770" s="77">
        <v>1</v>
      </c>
      <c r="G770" s="335">
        <v>155.82</v>
      </c>
      <c r="H770" s="335">
        <v>315.9996351382689</v>
      </c>
      <c r="I770" s="203" t="s">
        <v>4566</v>
      </c>
      <c r="J770" s="203"/>
      <c r="K770" s="203"/>
      <c r="L770" s="203"/>
      <c r="M770" s="203"/>
    </row>
    <row r="771" spans="1:13" ht="15" customHeight="1">
      <c r="A771" s="79">
        <v>43165</v>
      </c>
      <c r="B771" s="77" t="s">
        <v>4963</v>
      </c>
      <c r="C771" s="77" t="s">
        <v>48</v>
      </c>
      <c r="D771" s="77">
        <v>398622</v>
      </c>
      <c r="E771" s="203" t="s">
        <v>4971</v>
      </c>
      <c r="F771" s="77">
        <v>1</v>
      </c>
      <c r="G771" s="335">
        <v>0.54</v>
      </c>
      <c r="H771" s="335">
        <v>2.1781906974920102</v>
      </c>
      <c r="I771" s="203" t="s">
        <v>4566</v>
      </c>
      <c r="J771" s="203"/>
      <c r="K771" s="203"/>
      <c r="L771" s="203"/>
      <c r="M771" s="203"/>
    </row>
    <row r="772" spans="1:13" ht="15" customHeight="1">
      <c r="A772" s="79">
        <v>43165</v>
      </c>
      <c r="B772" s="77" t="s">
        <v>4963</v>
      </c>
      <c r="C772" s="77" t="s">
        <v>48</v>
      </c>
      <c r="D772" s="77">
        <v>381345</v>
      </c>
      <c r="E772" s="203" t="s">
        <v>4979</v>
      </c>
      <c r="F772" s="77">
        <v>6</v>
      </c>
      <c r="G772" s="335">
        <v>32.18</v>
      </c>
      <c r="H772" s="335">
        <v>96.520870946748744</v>
      </c>
      <c r="I772" s="203" t="s">
        <v>4566</v>
      </c>
      <c r="J772" s="203"/>
      <c r="K772" s="203"/>
      <c r="L772" s="203"/>
      <c r="M772" s="203"/>
    </row>
    <row r="773" spans="1:13" ht="15" customHeight="1">
      <c r="A773" s="79">
        <v>43165</v>
      </c>
      <c r="B773" s="77" t="s">
        <v>4963</v>
      </c>
      <c r="C773" s="77" t="s">
        <v>48</v>
      </c>
      <c r="D773" s="77">
        <v>480140</v>
      </c>
      <c r="E773" s="203" t="s">
        <v>4972</v>
      </c>
      <c r="F773" s="77">
        <v>1</v>
      </c>
      <c r="G773" s="335">
        <v>171.68</v>
      </c>
      <c r="H773" s="335">
        <v>676.00000041959947</v>
      </c>
      <c r="I773" s="203" t="s">
        <v>4566</v>
      </c>
      <c r="J773" s="203"/>
      <c r="K773" s="203"/>
      <c r="L773" s="203"/>
      <c r="M773" s="203"/>
    </row>
    <row r="774" spans="1:13" ht="15" customHeight="1">
      <c r="A774" s="79">
        <v>43165</v>
      </c>
      <c r="B774" s="77" t="s">
        <v>4963</v>
      </c>
      <c r="C774" s="77" t="s">
        <v>48</v>
      </c>
      <c r="D774" s="77">
        <v>632574</v>
      </c>
      <c r="E774" s="203" t="s">
        <v>2225</v>
      </c>
      <c r="F774" s="77">
        <v>1</v>
      </c>
      <c r="G774" s="335">
        <v>0.35</v>
      </c>
      <c r="H774" s="335">
        <v>3.9998705662122016</v>
      </c>
      <c r="I774" s="203" t="s">
        <v>4566</v>
      </c>
      <c r="J774" s="203"/>
      <c r="K774" s="203"/>
      <c r="L774" s="203"/>
      <c r="M774" s="203"/>
    </row>
    <row r="775" spans="1:13" ht="15" customHeight="1">
      <c r="A775" s="79">
        <v>43165</v>
      </c>
      <c r="B775" s="77" t="s">
        <v>4963</v>
      </c>
      <c r="C775" s="77" t="s">
        <v>48</v>
      </c>
      <c r="D775" s="77">
        <v>381136</v>
      </c>
      <c r="E775" s="203" t="s">
        <v>4973</v>
      </c>
      <c r="F775" s="77">
        <v>1</v>
      </c>
      <c r="G775" s="335">
        <v>50</v>
      </c>
      <c r="H775" s="335">
        <v>149.99998283843394</v>
      </c>
      <c r="I775" s="203" t="s">
        <v>4566</v>
      </c>
      <c r="J775" s="203"/>
      <c r="K775" s="203"/>
      <c r="L775" s="203"/>
      <c r="M775" s="203"/>
    </row>
    <row r="776" spans="1:13" ht="15" customHeight="1">
      <c r="A776" s="79">
        <v>43165</v>
      </c>
      <c r="B776" s="77" t="s">
        <v>4963</v>
      </c>
      <c r="C776" s="77" t="s">
        <v>48</v>
      </c>
      <c r="D776" s="77">
        <v>632507</v>
      </c>
      <c r="E776" s="203" t="s">
        <v>2441</v>
      </c>
      <c r="F776" s="77">
        <v>8</v>
      </c>
      <c r="G776" s="335">
        <v>43.7</v>
      </c>
      <c r="H776" s="335">
        <v>131.09998500079126</v>
      </c>
      <c r="I776" s="203" t="s">
        <v>4566</v>
      </c>
      <c r="J776" s="203"/>
      <c r="K776" s="203"/>
      <c r="L776" s="203"/>
      <c r="M776" s="203"/>
    </row>
    <row r="777" spans="1:13" ht="15" customHeight="1">
      <c r="A777" s="79">
        <v>43165</v>
      </c>
      <c r="B777" s="77" t="s">
        <v>4963</v>
      </c>
      <c r="C777" s="77" t="s">
        <v>48</v>
      </c>
      <c r="D777" s="77">
        <v>632691</v>
      </c>
      <c r="E777" s="203" t="s">
        <v>4974</v>
      </c>
      <c r="F777" s="77">
        <v>1</v>
      </c>
      <c r="G777" s="335">
        <v>21.44</v>
      </c>
      <c r="H777" s="335">
        <v>69.999941437982059</v>
      </c>
      <c r="I777" s="203" t="s">
        <v>4566</v>
      </c>
      <c r="J777" s="203"/>
      <c r="K777" s="203"/>
      <c r="L777" s="203"/>
      <c r="M777" s="203"/>
    </row>
    <row r="778" spans="1:13" ht="15" customHeight="1">
      <c r="A778" s="79">
        <v>43165</v>
      </c>
      <c r="B778" s="77" t="s">
        <v>4963</v>
      </c>
      <c r="C778" s="77" t="s">
        <v>48</v>
      </c>
      <c r="D778" s="77" t="s">
        <v>2470</v>
      </c>
      <c r="E778" s="203" t="s">
        <v>4980</v>
      </c>
      <c r="F778" s="77">
        <v>5</v>
      </c>
      <c r="G778" s="335">
        <v>4.4400000000000004</v>
      </c>
      <c r="H778" s="335">
        <v>42.599904089298953</v>
      </c>
      <c r="I778" s="203" t="s">
        <v>4566</v>
      </c>
      <c r="J778" s="203"/>
      <c r="K778" s="203"/>
      <c r="L778" s="203"/>
      <c r="M778" s="203"/>
    </row>
    <row r="779" spans="1:13" ht="15" customHeight="1">
      <c r="A779" s="79">
        <v>43165</v>
      </c>
      <c r="B779" s="77" t="s">
        <v>4963</v>
      </c>
      <c r="C779" s="77" t="s">
        <v>48</v>
      </c>
      <c r="D779" s="77">
        <v>632715</v>
      </c>
      <c r="E779" s="203" t="s">
        <v>2282</v>
      </c>
      <c r="F779" s="77">
        <v>1</v>
      </c>
      <c r="G779" s="335">
        <v>50.77</v>
      </c>
      <c r="H779" s="335">
        <v>84.621166666666667</v>
      </c>
      <c r="I779" s="203" t="s">
        <v>4566</v>
      </c>
      <c r="J779" s="203"/>
      <c r="K779" s="203"/>
      <c r="L779" s="203"/>
      <c r="M779" s="203"/>
    </row>
    <row r="780" spans="1:13" ht="15" customHeight="1">
      <c r="A780" s="79">
        <v>43165</v>
      </c>
      <c r="B780" s="77" t="s">
        <v>4963</v>
      </c>
      <c r="C780" s="77" t="s">
        <v>48</v>
      </c>
      <c r="D780" s="77" t="s">
        <v>2578</v>
      </c>
      <c r="E780" s="203" t="s">
        <v>4975</v>
      </c>
      <c r="F780" s="77">
        <v>1</v>
      </c>
      <c r="G780" s="335">
        <v>50.28</v>
      </c>
      <c r="H780" s="335">
        <v>83.796333333333337</v>
      </c>
      <c r="I780" s="203" t="s">
        <v>4566</v>
      </c>
      <c r="J780" s="203"/>
      <c r="K780" s="203"/>
      <c r="L780" s="203"/>
      <c r="M780" s="203"/>
    </row>
    <row r="781" spans="1:13" ht="15" customHeight="1">
      <c r="A781" s="79">
        <v>43165</v>
      </c>
      <c r="B781" s="77" t="s">
        <v>4963</v>
      </c>
      <c r="C781" s="77" t="s">
        <v>48</v>
      </c>
      <c r="D781" s="77" t="s">
        <v>4976</v>
      </c>
      <c r="E781" s="203" t="s">
        <v>4981</v>
      </c>
      <c r="F781" s="77">
        <v>5</v>
      </c>
      <c r="G781" s="335">
        <v>594.99</v>
      </c>
      <c r="H781" s="335">
        <v>1189.9794383368201</v>
      </c>
      <c r="I781" s="203" t="s">
        <v>4566</v>
      </c>
      <c r="J781" s="203"/>
      <c r="K781" s="203"/>
      <c r="L781" s="203"/>
      <c r="M781" s="203"/>
    </row>
    <row r="782" spans="1:13" ht="15" customHeight="1">
      <c r="A782" s="79"/>
      <c r="B782" s="77" t="s">
        <v>5027</v>
      </c>
      <c r="C782" s="77" t="s">
        <v>48</v>
      </c>
      <c r="D782" s="77" t="s">
        <v>1380</v>
      </c>
      <c r="E782" s="101" t="s">
        <v>5028</v>
      </c>
      <c r="F782" s="77">
        <v>1</v>
      </c>
      <c r="G782" s="203">
        <v>10091</v>
      </c>
      <c r="H782" s="203">
        <v>17238.330000000002</v>
      </c>
      <c r="I782" s="203" t="s">
        <v>4566</v>
      </c>
      <c r="J782" s="203"/>
      <c r="K782" s="203"/>
      <c r="L782" s="203"/>
      <c r="M782" s="203"/>
    </row>
    <row r="783" spans="1:13" ht="15" customHeight="1">
      <c r="A783" s="79">
        <v>43235</v>
      </c>
      <c r="B783" s="77" t="s">
        <v>4483</v>
      </c>
      <c r="C783" s="77" t="s">
        <v>48</v>
      </c>
      <c r="D783" s="77" t="s">
        <v>2377</v>
      </c>
      <c r="E783" s="203" t="s">
        <v>4460</v>
      </c>
      <c r="F783" s="77">
        <v>1</v>
      </c>
      <c r="G783" s="335">
        <v>323.2</v>
      </c>
      <c r="H783" s="335">
        <v>807.69016699941358</v>
      </c>
      <c r="I783" s="203" t="s">
        <v>4566</v>
      </c>
      <c r="J783" s="203"/>
      <c r="K783" s="203"/>
      <c r="L783" s="203"/>
      <c r="M783" s="203"/>
    </row>
    <row r="784" spans="1:13" ht="15" customHeight="1">
      <c r="A784" s="79">
        <v>43235</v>
      </c>
      <c r="B784" s="77" t="s">
        <v>4483</v>
      </c>
      <c r="C784" s="77" t="s">
        <v>48</v>
      </c>
      <c r="D784" s="77">
        <v>480817</v>
      </c>
      <c r="E784" s="203" t="s">
        <v>4465</v>
      </c>
      <c r="F784" s="77">
        <v>1</v>
      </c>
      <c r="G784" s="335">
        <v>264.49</v>
      </c>
      <c r="H784" s="335">
        <v>392.33993122969918</v>
      </c>
      <c r="I784" s="203" t="s">
        <v>4566</v>
      </c>
      <c r="J784" s="203"/>
      <c r="K784" s="203"/>
      <c r="L784" s="203"/>
      <c r="M784" s="203"/>
    </row>
    <row r="785" spans="1:13" ht="15" customHeight="1">
      <c r="A785" s="79">
        <v>43235</v>
      </c>
      <c r="B785" s="77" t="s">
        <v>4483</v>
      </c>
      <c r="C785" s="77" t="s">
        <v>48</v>
      </c>
      <c r="D785" s="77">
        <v>483441</v>
      </c>
      <c r="E785" s="203" t="s">
        <v>4466</v>
      </c>
      <c r="F785" s="77">
        <v>2</v>
      </c>
      <c r="G785" s="335">
        <v>233.35</v>
      </c>
      <c r="H785" s="335">
        <v>313.89989909419285</v>
      </c>
      <c r="I785" s="203" t="s">
        <v>4566</v>
      </c>
      <c r="J785" s="203"/>
      <c r="K785" s="203"/>
      <c r="L785" s="203"/>
      <c r="M785" s="203"/>
    </row>
    <row r="786" spans="1:13" ht="15" customHeight="1">
      <c r="A786" s="79">
        <v>43235</v>
      </c>
      <c r="B786" s="77" t="s">
        <v>4483</v>
      </c>
      <c r="C786" s="77" t="s">
        <v>48</v>
      </c>
      <c r="D786" s="77">
        <v>480493</v>
      </c>
      <c r="E786" s="203" t="s">
        <v>4467</v>
      </c>
      <c r="F786" s="77">
        <v>3</v>
      </c>
      <c r="G786" s="335">
        <v>76.207999999999998</v>
      </c>
      <c r="H786" s="335">
        <v>258.00051797384521</v>
      </c>
      <c r="I786" s="203" t="s">
        <v>4566</v>
      </c>
      <c r="J786" s="203"/>
      <c r="K786" s="203"/>
      <c r="L786" s="203"/>
      <c r="M786" s="203"/>
    </row>
    <row r="787" spans="1:13" ht="15" customHeight="1">
      <c r="A787" s="79">
        <v>43235</v>
      </c>
      <c r="B787" s="77" t="s">
        <v>4483</v>
      </c>
      <c r="C787" s="77" t="s">
        <v>48</v>
      </c>
      <c r="D787" s="77">
        <v>480498</v>
      </c>
      <c r="E787" s="203" t="s">
        <v>3752</v>
      </c>
      <c r="F787" s="77">
        <v>1</v>
      </c>
      <c r="G787" s="335">
        <v>62.62</v>
      </c>
      <c r="H787" s="335">
        <v>270.00098630606158</v>
      </c>
      <c r="I787" s="203" t="s">
        <v>4566</v>
      </c>
      <c r="J787" s="203"/>
      <c r="K787" s="203"/>
      <c r="L787" s="203"/>
      <c r="M787" s="203"/>
    </row>
    <row r="788" spans="1:13" ht="15" customHeight="1">
      <c r="A788" s="79">
        <v>43235</v>
      </c>
      <c r="B788" s="77" t="s">
        <v>4483</v>
      </c>
      <c r="C788" s="77" t="s">
        <v>48</v>
      </c>
      <c r="D788" s="77">
        <v>480492</v>
      </c>
      <c r="E788" s="203" t="s">
        <v>4468</v>
      </c>
      <c r="F788" s="77">
        <v>2</v>
      </c>
      <c r="G788" s="335">
        <v>171.94659999999996</v>
      </c>
      <c r="H788" s="335">
        <v>343.88001870905543</v>
      </c>
      <c r="I788" s="203" t="s">
        <v>4566</v>
      </c>
      <c r="J788" s="203"/>
      <c r="K788" s="203"/>
      <c r="L788" s="203"/>
      <c r="M788" s="203"/>
    </row>
    <row r="789" spans="1:13" ht="15" customHeight="1">
      <c r="A789" s="79">
        <v>43235</v>
      </c>
      <c r="B789" s="77" t="s">
        <v>4483</v>
      </c>
      <c r="C789" s="77" t="s">
        <v>48</v>
      </c>
      <c r="D789" s="77" t="s">
        <v>2470</v>
      </c>
      <c r="E789" s="203" t="s">
        <v>2471</v>
      </c>
      <c r="F789" s="77">
        <v>1</v>
      </c>
      <c r="G789" s="335">
        <v>4.444</v>
      </c>
      <c r="H789" s="335">
        <v>42.600001823060907</v>
      </c>
      <c r="I789" s="203" t="s">
        <v>4566</v>
      </c>
      <c r="J789" s="203"/>
      <c r="K789" s="203"/>
      <c r="L789" s="203"/>
      <c r="M789" s="203"/>
    </row>
    <row r="790" spans="1:13" ht="15" customHeight="1">
      <c r="A790" s="79">
        <v>43235</v>
      </c>
      <c r="B790" s="77" t="s">
        <v>4483</v>
      </c>
      <c r="C790" s="77" t="s">
        <v>48</v>
      </c>
      <c r="D790" s="77" t="s">
        <v>4456</v>
      </c>
      <c r="E790" s="203" t="s">
        <v>4470</v>
      </c>
      <c r="F790" s="77">
        <v>1</v>
      </c>
      <c r="G790" s="335">
        <v>3.5350000000000001</v>
      </c>
      <c r="H790" s="335">
        <v>14.159887321555436</v>
      </c>
      <c r="I790" s="203" t="s">
        <v>4566</v>
      </c>
      <c r="J790" s="203"/>
      <c r="K790" s="203"/>
      <c r="L790" s="203"/>
      <c r="M790" s="203"/>
    </row>
    <row r="791" spans="1:13" ht="15" customHeight="1">
      <c r="A791" s="79">
        <v>43235</v>
      </c>
      <c r="B791" s="77" t="s">
        <v>4483</v>
      </c>
      <c r="C791" s="77" t="s">
        <v>48</v>
      </c>
      <c r="D791" s="77">
        <v>484747</v>
      </c>
      <c r="E791" s="203" t="s">
        <v>4471</v>
      </c>
      <c r="F791" s="77">
        <v>1</v>
      </c>
      <c r="G791" s="335">
        <v>840.32</v>
      </c>
      <c r="H791" s="335">
        <v>1680.64</v>
      </c>
      <c r="I791" s="203" t="s">
        <v>4566</v>
      </c>
      <c r="J791" s="203"/>
      <c r="K791" s="203"/>
      <c r="L791" s="203"/>
      <c r="M791" s="203"/>
    </row>
    <row r="792" spans="1:13" ht="15" customHeight="1">
      <c r="A792" s="79">
        <v>43235</v>
      </c>
      <c r="B792" s="77" t="s">
        <v>4483</v>
      </c>
      <c r="C792" s="77" t="s">
        <v>48</v>
      </c>
      <c r="D792" s="77">
        <v>491580</v>
      </c>
      <c r="E792" s="203" t="s">
        <v>4473</v>
      </c>
      <c r="F792" s="77">
        <v>1</v>
      </c>
      <c r="G792" s="335">
        <v>230.28</v>
      </c>
      <c r="H792" s="335">
        <v>460.56</v>
      </c>
      <c r="I792" s="203" t="s">
        <v>4566</v>
      </c>
      <c r="J792" s="203"/>
      <c r="K792" s="203"/>
      <c r="L792" s="203"/>
      <c r="M792" s="203"/>
    </row>
    <row r="793" spans="1:13" ht="15" customHeight="1">
      <c r="A793" s="79">
        <v>43235</v>
      </c>
      <c r="B793" s="77" t="s">
        <v>4483</v>
      </c>
      <c r="C793" s="77" t="s">
        <v>48</v>
      </c>
      <c r="D793" s="77">
        <v>484748</v>
      </c>
      <c r="E793" s="203" t="s">
        <v>4474</v>
      </c>
      <c r="F793" s="77">
        <v>1</v>
      </c>
      <c r="G793" s="335">
        <v>866.58</v>
      </c>
      <c r="H793" s="335">
        <v>1733.16</v>
      </c>
      <c r="I793" s="203" t="s">
        <v>4566</v>
      </c>
      <c r="J793" s="203"/>
      <c r="K793" s="203"/>
      <c r="L793" s="203"/>
      <c r="M793" s="203"/>
    </row>
    <row r="794" spans="1:13" ht="15" customHeight="1">
      <c r="A794" s="79">
        <v>43235</v>
      </c>
      <c r="B794" s="77" t="s">
        <v>4483</v>
      </c>
      <c r="C794" s="77" t="s">
        <v>48</v>
      </c>
      <c r="D794" s="77">
        <v>482750</v>
      </c>
      <c r="E794" s="203" t="s">
        <v>4475</v>
      </c>
      <c r="F794" s="77">
        <v>1</v>
      </c>
      <c r="G794" s="335">
        <v>684.78</v>
      </c>
      <c r="H794" s="335">
        <v>1019.9999779051008</v>
      </c>
      <c r="I794" s="203" t="s">
        <v>4566</v>
      </c>
      <c r="J794" s="203"/>
      <c r="K794" s="203"/>
      <c r="L794" s="203"/>
      <c r="M794" s="203"/>
    </row>
    <row r="795" spans="1:13" ht="15" customHeight="1">
      <c r="A795" s="79">
        <v>43235</v>
      </c>
      <c r="B795" s="77" t="s">
        <v>4483</v>
      </c>
      <c r="C795" s="77" t="s">
        <v>48</v>
      </c>
      <c r="D795" s="77">
        <v>632669</v>
      </c>
      <c r="E795" s="203" t="s">
        <v>2380</v>
      </c>
      <c r="F795" s="77">
        <v>1</v>
      </c>
      <c r="G795" s="335">
        <v>101.89</v>
      </c>
      <c r="H795" s="335">
        <v>327.49971294320375</v>
      </c>
      <c r="I795" s="203" t="s">
        <v>4566</v>
      </c>
      <c r="J795" s="203"/>
      <c r="K795" s="203"/>
      <c r="L795" s="203"/>
      <c r="M795" s="203"/>
    </row>
    <row r="796" spans="1:13" ht="15" customHeight="1">
      <c r="A796" s="79">
        <v>43235</v>
      </c>
      <c r="B796" s="77" t="s">
        <v>4483</v>
      </c>
      <c r="C796" s="77" t="s">
        <v>48</v>
      </c>
      <c r="D796" s="77">
        <v>482744</v>
      </c>
      <c r="E796" s="203" t="s">
        <v>4476</v>
      </c>
      <c r="F796" s="77">
        <v>1</v>
      </c>
      <c r="G796" s="335">
        <v>313.10000000000002</v>
      </c>
      <c r="H796" s="335">
        <v>626.20000000000005</v>
      </c>
      <c r="I796" s="203" t="s">
        <v>4566</v>
      </c>
      <c r="J796" s="203"/>
      <c r="K796" s="203"/>
      <c r="L796" s="203"/>
      <c r="M796" s="203"/>
    </row>
    <row r="797" spans="1:13" ht="15" customHeight="1">
      <c r="A797" s="79">
        <v>43235</v>
      </c>
      <c r="B797" s="77" t="s">
        <v>4483</v>
      </c>
      <c r="C797" s="77" t="s">
        <v>48</v>
      </c>
      <c r="D797" s="77">
        <v>632691</v>
      </c>
      <c r="E797" s="203" t="s">
        <v>2299</v>
      </c>
      <c r="F797" s="77">
        <v>1</v>
      </c>
      <c r="G797" s="335">
        <v>13.52</v>
      </c>
      <c r="H797" s="335">
        <v>69.999889103787524</v>
      </c>
      <c r="I797" s="203" t="s">
        <v>4566</v>
      </c>
      <c r="J797" s="203"/>
      <c r="K797" s="203"/>
      <c r="L797" s="203"/>
      <c r="M797" s="203"/>
    </row>
    <row r="798" spans="1:13" ht="15" customHeight="1">
      <c r="A798" s="79">
        <v>43235</v>
      </c>
      <c r="B798" s="77" t="s">
        <v>4483</v>
      </c>
      <c r="C798" s="77" t="s">
        <v>48</v>
      </c>
      <c r="D798" s="77">
        <v>484763</v>
      </c>
      <c r="E798" s="203" t="s">
        <v>4480</v>
      </c>
      <c r="F798" s="77">
        <v>1</v>
      </c>
      <c r="G798" s="335">
        <v>7.1912000000000003</v>
      </c>
      <c r="H798" s="335">
        <v>28.759793683105734</v>
      </c>
      <c r="I798" s="203" t="s">
        <v>4566</v>
      </c>
      <c r="J798" s="203"/>
      <c r="K798" s="203"/>
      <c r="L798" s="203"/>
      <c r="M798" s="203"/>
    </row>
    <row r="799" spans="1:13" ht="15" customHeight="1">
      <c r="A799" s="79">
        <v>43235</v>
      </c>
      <c r="B799" s="77" t="s">
        <v>4483</v>
      </c>
      <c r="C799" s="77" t="s">
        <v>48</v>
      </c>
      <c r="D799" s="77" t="s">
        <v>2578</v>
      </c>
      <c r="E799" s="203" t="s">
        <v>4482</v>
      </c>
      <c r="F799" s="77">
        <v>1</v>
      </c>
      <c r="G799" s="335">
        <v>4.3499999999999996</v>
      </c>
      <c r="H799" s="335">
        <v>17.999976589061582</v>
      </c>
      <c r="I799" s="203" t="s">
        <v>4566</v>
      </c>
      <c r="J799" s="203"/>
      <c r="K799" s="203"/>
      <c r="L799" s="203"/>
      <c r="M799" s="203"/>
    </row>
    <row r="800" spans="1:13" ht="15" customHeight="1">
      <c r="A800" s="79">
        <v>43326</v>
      </c>
      <c r="B800" s="77" t="s">
        <v>5346</v>
      </c>
      <c r="C800" s="77" t="s">
        <v>48</v>
      </c>
      <c r="D800" s="77">
        <v>480991</v>
      </c>
      <c r="E800" s="203" t="s">
        <v>2220</v>
      </c>
      <c r="F800" s="77">
        <v>1</v>
      </c>
      <c r="G800" s="334">
        <v>1431.7</v>
      </c>
      <c r="H800" s="335">
        <v>3857.0000015774385</v>
      </c>
      <c r="I800" s="203" t="s">
        <v>4566</v>
      </c>
      <c r="J800" s="203"/>
      <c r="K800" s="203"/>
      <c r="L800" s="203"/>
      <c r="M800" s="203"/>
    </row>
    <row r="801" spans="1:13" ht="15" customHeight="1">
      <c r="A801" s="79">
        <v>43326</v>
      </c>
      <c r="B801" s="77" t="s">
        <v>5346</v>
      </c>
      <c r="C801" s="77" t="s">
        <v>48</v>
      </c>
      <c r="D801" s="77">
        <v>480987</v>
      </c>
      <c r="E801" s="203" t="s">
        <v>4571</v>
      </c>
      <c r="F801" s="77">
        <v>1</v>
      </c>
      <c r="G801" s="334">
        <v>1977.6</v>
      </c>
      <c r="H801" s="335">
        <v>3917.9995998365371</v>
      </c>
      <c r="I801" s="203" t="s">
        <v>4566</v>
      </c>
      <c r="J801" s="203"/>
      <c r="K801" s="203"/>
      <c r="L801" s="203"/>
      <c r="M801" s="203"/>
    </row>
    <row r="802" spans="1:13" ht="15" customHeight="1">
      <c r="A802" s="79">
        <v>43326</v>
      </c>
      <c r="B802" s="77" t="s">
        <v>5346</v>
      </c>
      <c r="C802" s="77" t="s">
        <v>48</v>
      </c>
      <c r="D802" s="77">
        <v>481858</v>
      </c>
      <c r="E802" s="203" t="s">
        <v>2222</v>
      </c>
      <c r="F802" s="77">
        <v>1</v>
      </c>
      <c r="G802" s="334">
        <v>870.35</v>
      </c>
      <c r="H802" s="335">
        <v>1723.8000006339889</v>
      </c>
      <c r="I802" s="203" t="s">
        <v>4566</v>
      </c>
      <c r="J802" s="203"/>
      <c r="K802" s="203"/>
      <c r="L802" s="203"/>
      <c r="M802" s="203"/>
    </row>
    <row r="803" spans="1:13" ht="15" customHeight="1">
      <c r="A803" s="79">
        <v>43326</v>
      </c>
      <c r="B803" s="77" t="s">
        <v>5346</v>
      </c>
      <c r="C803" s="77" t="s">
        <v>48</v>
      </c>
      <c r="D803" s="77">
        <v>480747</v>
      </c>
      <c r="E803" s="203" t="s">
        <v>2216</v>
      </c>
      <c r="F803" s="77">
        <v>1</v>
      </c>
      <c r="G803" s="334">
        <v>974.38</v>
      </c>
      <c r="H803" s="335">
        <v>1948.76</v>
      </c>
      <c r="I803" s="203" t="s">
        <v>4566</v>
      </c>
      <c r="J803" s="203"/>
      <c r="K803" s="203"/>
      <c r="L803" s="203"/>
      <c r="M803" s="203"/>
    </row>
    <row r="804" spans="1:13" ht="15" customHeight="1">
      <c r="A804" s="79">
        <v>43326</v>
      </c>
      <c r="B804" s="77" t="s">
        <v>5346</v>
      </c>
      <c r="C804" s="77" t="s">
        <v>48</v>
      </c>
      <c r="D804" s="77">
        <v>480982</v>
      </c>
      <c r="E804" s="203" t="s">
        <v>5347</v>
      </c>
      <c r="F804" s="77">
        <v>2</v>
      </c>
      <c r="G804" s="334">
        <v>987.77</v>
      </c>
      <c r="H804" s="335">
        <v>1993.9200063876028</v>
      </c>
      <c r="I804" s="203" t="s">
        <v>4566</v>
      </c>
      <c r="J804" s="203"/>
      <c r="K804" s="203"/>
      <c r="L804" s="203"/>
      <c r="M804" s="203"/>
    </row>
    <row r="805" spans="1:13" ht="15" customHeight="1">
      <c r="A805" s="79">
        <v>43326</v>
      </c>
      <c r="B805" s="77" t="s">
        <v>5346</v>
      </c>
      <c r="C805" s="77" t="s">
        <v>48</v>
      </c>
      <c r="D805" s="77">
        <v>480993</v>
      </c>
      <c r="E805" s="203" t="s">
        <v>5348</v>
      </c>
      <c r="F805" s="77">
        <v>2</v>
      </c>
      <c r="G805" s="334">
        <v>37.559999999999995</v>
      </c>
      <c r="H805" s="335">
        <v>112.67998710823159</v>
      </c>
      <c r="I805" s="203" t="s">
        <v>4566</v>
      </c>
      <c r="J805" s="203"/>
      <c r="K805" s="203"/>
      <c r="L805" s="203"/>
      <c r="M805" s="203"/>
    </row>
    <row r="806" spans="1:13" ht="15" customHeight="1">
      <c r="A806" s="79">
        <v>43326</v>
      </c>
      <c r="B806" s="77" t="s">
        <v>5346</v>
      </c>
      <c r="C806" s="77" t="s">
        <v>48</v>
      </c>
      <c r="D806" s="77">
        <v>480994</v>
      </c>
      <c r="E806" s="203" t="s">
        <v>5349</v>
      </c>
      <c r="F806" s="77">
        <v>1</v>
      </c>
      <c r="G806" s="334">
        <v>65.89</v>
      </c>
      <c r="H806" s="335">
        <v>197.67</v>
      </c>
      <c r="I806" s="203" t="s">
        <v>4566</v>
      </c>
      <c r="J806" s="203"/>
      <c r="K806" s="203"/>
      <c r="L806" s="203"/>
      <c r="M806" s="203"/>
    </row>
    <row r="807" spans="1:13" ht="15" customHeight="1">
      <c r="A807" s="79">
        <v>43326</v>
      </c>
      <c r="B807" s="77" t="s">
        <v>5346</v>
      </c>
      <c r="C807" s="77" t="s">
        <v>48</v>
      </c>
      <c r="D807" s="77">
        <v>480996</v>
      </c>
      <c r="E807" s="203" t="s">
        <v>5350</v>
      </c>
      <c r="F807" s="77">
        <v>1</v>
      </c>
      <c r="G807" s="334">
        <v>65.889099999999999</v>
      </c>
      <c r="H807" s="335">
        <v>197.6699773980356</v>
      </c>
      <c r="I807" s="203" t="s">
        <v>4566</v>
      </c>
      <c r="J807" s="203"/>
      <c r="K807" s="203"/>
      <c r="L807" s="203"/>
      <c r="M807" s="203"/>
    </row>
    <row r="808" spans="1:13" ht="15" customHeight="1">
      <c r="A808" s="79">
        <v>43326</v>
      </c>
      <c r="B808" s="77" t="s">
        <v>5346</v>
      </c>
      <c r="C808" s="77" t="s">
        <v>48</v>
      </c>
      <c r="D808" s="77">
        <v>480752</v>
      </c>
      <c r="E808" s="203" t="s">
        <v>4573</v>
      </c>
      <c r="F808" s="77">
        <v>2</v>
      </c>
      <c r="G808" s="334">
        <v>139.84960000000001</v>
      </c>
      <c r="H808" s="335">
        <v>292.00000134704493</v>
      </c>
      <c r="I808" s="203" t="s">
        <v>4566</v>
      </c>
      <c r="J808" s="203"/>
      <c r="K808" s="203"/>
      <c r="L808" s="203"/>
      <c r="M808" s="203"/>
    </row>
    <row r="809" spans="1:13" ht="15" customHeight="1">
      <c r="A809" s="79">
        <v>43326</v>
      </c>
      <c r="B809" s="77" t="s">
        <v>5346</v>
      </c>
      <c r="C809" s="77" t="s">
        <v>48</v>
      </c>
      <c r="D809" s="77">
        <v>481868</v>
      </c>
      <c r="E809" s="203" t="s">
        <v>5351</v>
      </c>
      <c r="F809" s="77">
        <v>2</v>
      </c>
      <c r="G809" s="334">
        <v>206.48939999999999</v>
      </c>
      <c r="H809" s="335">
        <v>359.99994702838057</v>
      </c>
      <c r="I809" s="203" t="s">
        <v>4566</v>
      </c>
      <c r="J809" s="203"/>
      <c r="K809" s="203"/>
      <c r="L809" s="203"/>
      <c r="M809" s="203"/>
    </row>
    <row r="810" spans="1:13" ht="15" customHeight="1">
      <c r="A810" s="79">
        <v>43326</v>
      </c>
      <c r="B810" s="77" t="s">
        <v>5346</v>
      </c>
      <c r="C810" s="77" t="s">
        <v>48</v>
      </c>
      <c r="D810" s="77">
        <v>480496</v>
      </c>
      <c r="E810" s="203" t="s">
        <v>5352</v>
      </c>
      <c r="F810" s="77">
        <v>13</v>
      </c>
      <c r="G810" s="334">
        <v>3.4201115999999994</v>
      </c>
      <c r="H810" s="335">
        <v>19.999444645885042</v>
      </c>
      <c r="I810" s="203" t="s">
        <v>4566</v>
      </c>
      <c r="J810" s="203"/>
      <c r="K810" s="203"/>
      <c r="L810" s="203"/>
      <c r="M810" s="203"/>
    </row>
    <row r="811" spans="1:13" ht="15" customHeight="1">
      <c r="A811" s="79">
        <v>43326</v>
      </c>
      <c r="B811" s="77" t="s">
        <v>5346</v>
      </c>
      <c r="C811" s="77" t="s">
        <v>48</v>
      </c>
      <c r="D811" s="77">
        <v>480492</v>
      </c>
      <c r="E811" s="203" t="s">
        <v>4468</v>
      </c>
      <c r="F811" s="77">
        <v>2</v>
      </c>
      <c r="G811" s="334">
        <v>171.94659999999996</v>
      </c>
      <c r="H811" s="335">
        <v>343.87983809551048</v>
      </c>
      <c r="I811" s="203" t="s">
        <v>4566</v>
      </c>
      <c r="J811" s="203"/>
      <c r="K811" s="203"/>
      <c r="L811" s="203"/>
      <c r="M811" s="203"/>
    </row>
    <row r="812" spans="1:13" ht="15" customHeight="1">
      <c r="A812" s="79">
        <v>43326</v>
      </c>
      <c r="B812" s="77" t="s">
        <v>5346</v>
      </c>
      <c r="C812" s="77" t="s">
        <v>48</v>
      </c>
      <c r="D812" s="77">
        <v>480493</v>
      </c>
      <c r="E812" s="203" t="s">
        <v>5353</v>
      </c>
      <c r="F812" s="77">
        <v>3</v>
      </c>
      <c r="G812" s="334">
        <v>76.207999999999998</v>
      </c>
      <c r="H812" s="335">
        <v>257.99999876701042</v>
      </c>
      <c r="I812" s="203" t="s">
        <v>4566</v>
      </c>
      <c r="J812" s="203"/>
      <c r="K812" s="203"/>
      <c r="L812" s="203"/>
      <c r="M812" s="203"/>
    </row>
    <row r="813" spans="1:13" ht="15" customHeight="1">
      <c r="A813" s="79">
        <v>43326</v>
      </c>
      <c r="B813" s="77" t="s">
        <v>5346</v>
      </c>
      <c r="C813" s="77" t="s">
        <v>48</v>
      </c>
      <c r="D813" s="77">
        <v>480498</v>
      </c>
      <c r="E813" s="203" t="s">
        <v>3752</v>
      </c>
      <c r="F813" s="77">
        <v>1</v>
      </c>
      <c r="G813" s="334">
        <v>62.62</v>
      </c>
      <c r="H813" s="335">
        <v>269.9990487767073</v>
      </c>
      <c r="I813" s="203" t="s">
        <v>4566</v>
      </c>
      <c r="J813" s="203"/>
      <c r="K813" s="203"/>
      <c r="L813" s="203"/>
      <c r="M813" s="203"/>
    </row>
    <row r="814" spans="1:13" ht="15" customHeight="1">
      <c r="A814" s="79">
        <v>43326</v>
      </c>
      <c r="B814" s="77" t="s">
        <v>5346</v>
      </c>
      <c r="C814" s="77" t="s">
        <v>48</v>
      </c>
      <c r="D814" s="77">
        <v>480497</v>
      </c>
      <c r="E814" s="203" t="s">
        <v>2332</v>
      </c>
      <c r="F814" s="77">
        <v>1</v>
      </c>
      <c r="G814" s="334">
        <v>66</v>
      </c>
      <c r="H814" s="335">
        <v>211.99942522553664</v>
      </c>
      <c r="I814" s="203" t="s">
        <v>4566</v>
      </c>
      <c r="J814" s="203"/>
      <c r="K814" s="203"/>
      <c r="L814" s="203"/>
      <c r="M814" s="203"/>
    </row>
    <row r="815" spans="1:13" ht="15" customHeight="1">
      <c r="A815" s="79">
        <v>43326</v>
      </c>
      <c r="B815" s="77" t="s">
        <v>5346</v>
      </c>
      <c r="C815" s="77" t="s">
        <v>48</v>
      </c>
      <c r="D815" s="77">
        <v>632574</v>
      </c>
      <c r="E815" s="203" t="s">
        <v>2225</v>
      </c>
      <c r="F815" s="77">
        <v>1</v>
      </c>
      <c r="G815" s="334">
        <v>0.35349999999999998</v>
      </c>
      <c r="H815" s="335">
        <v>4.0000619026498345</v>
      </c>
      <c r="I815" s="203" t="s">
        <v>4566</v>
      </c>
      <c r="J815" s="203"/>
      <c r="K815" s="203"/>
      <c r="L815" s="203"/>
      <c r="M815" s="203"/>
    </row>
    <row r="816" spans="1:13" ht="15" customHeight="1">
      <c r="A816" s="79">
        <v>43326</v>
      </c>
      <c r="B816" s="77" t="s">
        <v>5346</v>
      </c>
      <c r="C816" s="77" t="s">
        <v>48</v>
      </c>
      <c r="D816" s="77">
        <v>480140</v>
      </c>
      <c r="E816" s="203" t="s">
        <v>4972</v>
      </c>
      <c r="F816" s="77">
        <v>1</v>
      </c>
      <c r="G816" s="334">
        <v>179.90631488000002</v>
      </c>
      <c r="H816" s="335">
        <v>676.00000008108339</v>
      </c>
      <c r="I816" s="203" t="s">
        <v>4566</v>
      </c>
      <c r="J816" s="203"/>
      <c r="K816" s="203"/>
      <c r="L816" s="203"/>
      <c r="M816" s="203"/>
    </row>
    <row r="817" spans="1:13" ht="15" customHeight="1">
      <c r="A817" s="79">
        <v>43326</v>
      </c>
      <c r="B817" s="77" t="s">
        <v>5346</v>
      </c>
      <c r="C817" s="77" t="s">
        <v>48</v>
      </c>
      <c r="D817" s="77">
        <v>632668</v>
      </c>
      <c r="E817" s="203" t="s">
        <v>5354</v>
      </c>
      <c r="F817" s="77">
        <v>1</v>
      </c>
      <c r="G817" s="334">
        <v>155.8228</v>
      </c>
      <c r="H817" s="335">
        <v>316.00031442968145</v>
      </c>
      <c r="I817" s="203" t="s">
        <v>4566</v>
      </c>
      <c r="J817" s="203"/>
      <c r="K817" s="203"/>
      <c r="L817" s="203"/>
      <c r="M817" s="203"/>
    </row>
    <row r="818" spans="1:13" ht="15" customHeight="1">
      <c r="A818" s="79">
        <v>43326</v>
      </c>
      <c r="B818" s="77" t="s">
        <v>5346</v>
      </c>
      <c r="C818" s="77" t="s">
        <v>48</v>
      </c>
      <c r="D818" s="77" t="s">
        <v>5355</v>
      </c>
      <c r="E818" s="203" t="s">
        <v>5356</v>
      </c>
      <c r="F818" s="77">
        <v>2</v>
      </c>
      <c r="G818" s="334">
        <v>339.36</v>
      </c>
      <c r="H818" s="335">
        <v>678.71967964314661</v>
      </c>
      <c r="I818" s="203" t="s">
        <v>4566</v>
      </c>
      <c r="J818" s="203"/>
      <c r="K818" s="203"/>
      <c r="L818" s="203"/>
      <c r="M818" s="203"/>
    </row>
    <row r="819" spans="1:13" ht="15" customHeight="1">
      <c r="A819" s="79">
        <v>43287</v>
      </c>
      <c r="B819" s="77" t="s">
        <v>5401</v>
      </c>
      <c r="C819" s="77" t="s">
        <v>48</v>
      </c>
      <c r="D819" s="77">
        <v>632710</v>
      </c>
      <c r="E819" s="101" t="s">
        <v>5402</v>
      </c>
      <c r="F819" s="77">
        <v>10</v>
      </c>
      <c r="G819" s="335">
        <v>83.01</v>
      </c>
      <c r="H819" s="335">
        <v>249.06</v>
      </c>
      <c r="I819" s="203" t="s">
        <v>4566</v>
      </c>
      <c r="J819" s="203"/>
      <c r="K819" s="203"/>
      <c r="L819" s="203"/>
      <c r="M819" s="203"/>
    </row>
    <row r="820" spans="1:13" ht="15" customHeight="1">
      <c r="A820" s="79">
        <v>43364</v>
      </c>
      <c r="B820" s="77" t="s">
        <v>5425</v>
      </c>
      <c r="C820" s="77" t="s">
        <v>48</v>
      </c>
      <c r="D820" s="77">
        <v>342769</v>
      </c>
      <c r="E820" s="203" t="s">
        <v>5428</v>
      </c>
      <c r="F820" s="77">
        <v>1</v>
      </c>
      <c r="G820" s="335">
        <v>3819.9</v>
      </c>
      <c r="H820" s="335">
        <v>5761.5399966720906</v>
      </c>
      <c r="I820" s="203" t="s">
        <v>4566</v>
      </c>
      <c r="J820" s="203"/>
      <c r="K820" s="203"/>
      <c r="L820" s="203"/>
      <c r="M820" s="203"/>
    </row>
    <row r="821" spans="1:13" ht="15" customHeight="1">
      <c r="A821" s="79">
        <v>43364</v>
      </c>
      <c r="B821" s="77" t="s">
        <v>5425</v>
      </c>
      <c r="C821" s="77" t="s">
        <v>48</v>
      </c>
      <c r="D821" s="77">
        <v>342806</v>
      </c>
      <c r="E821" s="203" t="s">
        <v>5429</v>
      </c>
      <c r="F821" s="77">
        <v>1</v>
      </c>
      <c r="G821" s="335">
        <v>749.19</v>
      </c>
      <c r="H821" s="335">
        <v>1359.9999995229427</v>
      </c>
      <c r="I821" s="203" t="s">
        <v>4566</v>
      </c>
      <c r="J821" s="203"/>
      <c r="K821" s="203"/>
      <c r="L821" s="203"/>
      <c r="M821" s="203"/>
    </row>
    <row r="822" spans="1:13" ht="15" customHeight="1">
      <c r="A822" s="79">
        <v>43364</v>
      </c>
      <c r="B822" s="77" t="s">
        <v>5425</v>
      </c>
      <c r="C822" s="77" t="s">
        <v>48</v>
      </c>
      <c r="D822" s="77">
        <v>389294</v>
      </c>
      <c r="E822" s="203" t="s">
        <v>5430</v>
      </c>
      <c r="F822" s="77">
        <v>1</v>
      </c>
      <c r="G822" s="335">
        <v>172.30393895999998</v>
      </c>
      <c r="H822" s="335">
        <v>344.59996415020595</v>
      </c>
      <c r="I822" s="203" t="s">
        <v>4566</v>
      </c>
      <c r="J822" s="203"/>
      <c r="K822" s="203"/>
      <c r="L822" s="203"/>
      <c r="M822" s="203"/>
    </row>
    <row r="823" spans="1:13" ht="15" customHeight="1">
      <c r="A823" s="79">
        <v>43364</v>
      </c>
      <c r="B823" s="77" t="s">
        <v>5425</v>
      </c>
      <c r="C823" s="77" t="s">
        <v>48</v>
      </c>
      <c r="D823" s="77">
        <v>315119</v>
      </c>
      <c r="E823" s="203" t="s">
        <v>5431</v>
      </c>
      <c r="F823" s="77">
        <v>1</v>
      </c>
      <c r="G823" s="335">
        <v>197.982</v>
      </c>
      <c r="H823" s="335">
        <v>388.19995137124869</v>
      </c>
      <c r="I823" s="203" t="s">
        <v>4566</v>
      </c>
      <c r="J823" s="203"/>
      <c r="K823" s="203"/>
      <c r="L823" s="203"/>
      <c r="M823" s="203"/>
    </row>
    <row r="824" spans="1:13" ht="15" customHeight="1">
      <c r="A824" s="79">
        <v>43364</v>
      </c>
      <c r="B824" s="77" t="s">
        <v>5425</v>
      </c>
      <c r="C824" s="77" t="s">
        <v>48</v>
      </c>
      <c r="D824" s="77">
        <v>326011</v>
      </c>
      <c r="E824" s="203" t="s">
        <v>5432</v>
      </c>
      <c r="F824" s="77">
        <v>1</v>
      </c>
      <c r="G824" s="335">
        <v>94.728663592000004</v>
      </c>
      <c r="H824" s="335">
        <v>245.00000052312802</v>
      </c>
      <c r="I824" s="203" t="s">
        <v>4566</v>
      </c>
      <c r="J824" s="203"/>
      <c r="K824" s="203"/>
      <c r="L824" s="203"/>
      <c r="M824" s="203"/>
    </row>
    <row r="825" spans="1:13" ht="15" customHeight="1">
      <c r="A825" s="79">
        <v>43364</v>
      </c>
      <c r="B825" s="77" t="s">
        <v>5425</v>
      </c>
      <c r="C825" s="77" t="s">
        <v>48</v>
      </c>
      <c r="D825" s="77">
        <v>309553</v>
      </c>
      <c r="E825" s="203" t="s">
        <v>5433</v>
      </c>
      <c r="F825" s="77">
        <v>1</v>
      </c>
      <c r="G825" s="335">
        <v>0.98939999999999995</v>
      </c>
      <c r="H825" s="335">
        <v>1.9199319532023345</v>
      </c>
      <c r="I825" s="203" t="s">
        <v>4566</v>
      </c>
      <c r="J825" s="203"/>
      <c r="K825" s="203"/>
      <c r="L825" s="203"/>
      <c r="M825" s="203"/>
    </row>
    <row r="826" spans="1:13" ht="15" customHeight="1">
      <c r="A826" s="79">
        <v>43364</v>
      </c>
      <c r="B826" s="77" t="s">
        <v>5425</v>
      </c>
      <c r="C826" s="77" t="s">
        <v>48</v>
      </c>
      <c r="D826" s="77">
        <v>342962</v>
      </c>
      <c r="E826" s="203" t="s">
        <v>5434</v>
      </c>
      <c r="F826" s="77">
        <v>5</v>
      </c>
      <c r="G826" s="335">
        <v>1246.2943899680001</v>
      </c>
      <c r="H826" s="335">
        <v>1957.9905178972135</v>
      </c>
      <c r="I826" s="203" t="s">
        <v>4566</v>
      </c>
      <c r="J826" s="203"/>
      <c r="K826" s="203"/>
      <c r="L826" s="203"/>
      <c r="M826" s="203"/>
    </row>
    <row r="827" spans="1:13" ht="15" customHeight="1">
      <c r="A827" s="79">
        <v>43364</v>
      </c>
      <c r="B827" s="77" t="s">
        <v>5425</v>
      </c>
      <c r="C827" s="77" t="s">
        <v>48</v>
      </c>
      <c r="D827" s="77">
        <v>325933</v>
      </c>
      <c r="E827" s="203" t="s">
        <v>5435</v>
      </c>
      <c r="F827" s="77">
        <v>2</v>
      </c>
      <c r="G827" s="335">
        <v>64.8108</v>
      </c>
      <c r="H827" s="335">
        <v>120.94001576066314</v>
      </c>
      <c r="I827" s="203" t="s">
        <v>4566</v>
      </c>
      <c r="J827" s="203"/>
      <c r="K827" s="203"/>
      <c r="L827" s="203"/>
      <c r="M827" s="203"/>
    </row>
    <row r="828" spans="1:13" ht="15" customHeight="1">
      <c r="A828" s="79">
        <v>43364</v>
      </c>
      <c r="B828" s="77" t="s">
        <v>5425</v>
      </c>
      <c r="C828" s="77" t="s">
        <v>48</v>
      </c>
      <c r="D828" s="77">
        <v>312352</v>
      </c>
      <c r="E828" s="203" t="s">
        <v>5436</v>
      </c>
      <c r="F828" s="77">
        <v>1</v>
      </c>
      <c r="G828" s="335">
        <v>1.9379999999999999</v>
      </c>
      <c r="H828" s="335">
        <v>20.200138479499021</v>
      </c>
      <c r="I828" s="203" t="s">
        <v>4566</v>
      </c>
      <c r="J828" s="203"/>
      <c r="K828" s="203"/>
      <c r="L828" s="203"/>
      <c r="M828" s="203"/>
    </row>
    <row r="829" spans="1:13" ht="15" customHeight="1">
      <c r="A829" s="79">
        <v>43364</v>
      </c>
      <c r="B829" s="77" t="s">
        <v>5425</v>
      </c>
      <c r="C829" s="77" t="s">
        <v>48</v>
      </c>
      <c r="D829" s="77">
        <v>364934</v>
      </c>
      <c r="E829" s="203" t="s">
        <v>5437</v>
      </c>
      <c r="F829" s="77">
        <v>1</v>
      </c>
      <c r="G829" s="335">
        <v>110.16</v>
      </c>
      <c r="H829" s="335">
        <v>220.32000140801748</v>
      </c>
      <c r="I829" s="203" t="s">
        <v>4566</v>
      </c>
      <c r="J829" s="203"/>
      <c r="K829" s="203"/>
      <c r="L829" s="203"/>
      <c r="M829" s="203"/>
    </row>
    <row r="830" spans="1:13" ht="15" customHeight="1">
      <c r="A830" s="79">
        <v>43364</v>
      </c>
      <c r="B830" s="77" t="s">
        <v>5425</v>
      </c>
      <c r="C830" s="77" t="s">
        <v>48</v>
      </c>
      <c r="D830" s="77">
        <v>309530</v>
      </c>
      <c r="E830" s="203" t="s">
        <v>5438</v>
      </c>
      <c r="F830" s="77">
        <v>1</v>
      </c>
      <c r="G830" s="335">
        <v>56.1</v>
      </c>
      <c r="H830" s="335">
        <v>168.29998074472289</v>
      </c>
      <c r="I830" s="203" t="s">
        <v>4566</v>
      </c>
      <c r="J830" s="203"/>
      <c r="K830" s="203"/>
      <c r="L830" s="203"/>
      <c r="M830" s="203"/>
    </row>
    <row r="831" spans="1:13" ht="15" customHeight="1">
      <c r="A831" s="79">
        <v>43364</v>
      </c>
      <c r="B831" s="77" t="s">
        <v>5425</v>
      </c>
      <c r="C831" s="77" t="s">
        <v>48</v>
      </c>
      <c r="D831" s="77" t="s">
        <v>5426</v>
      </c>
      <c r="E831" s="203" t="s">
        <v>5439</v>
      </c>
      <c r="F831" s="77">
        <v>2</v>
      </c>
      <c r="G831" s="335">
        <v>3.7944</v>
      </c>
      <c r="H831" s="335">
        <v>15.159898156267143</v>
      </c>
      <c r="I831" s="203" t="s">
        <v>4566</v>
      </c>
      <c r="J831" s="203"/>
      <c r="K831" s="203"/>
      <c r="L831" s="203"/>
      <c r="M831" s="203"/>
    </row>
    <row r="832" spans="1:13" ht="15" customHeight="1">
      <c r="A832" s="79">
        <v>43364</v>
      </c>
      <c r="B832" s="77" t="s">
        <v>5425</v>
      </c>
      <c r="C832" s="77" t="s">
        <v>48</v>
      </c>
      <c r="D832" s="77" t="s">
        <v>5427</v>
      </c>
      <c r="E832" s="203" t="s">
        <v>5440</v>
      </c>
      <c r="F832" s="77">
        <v>4</v>
      </c>
      <c r="G832" s="335">
        <v>9.9245999999999999</v>
      </c>
      <c r="H832" s="335">
        <v>39.679720862460108</v>
      </c>
      <c r="I832" s="203" t="s">
        <v>4566</v>
      </c>
      <c r="J832" s="203"/>
      <c r="K832" s="203"/>
      <c r="L832" s="203"/>
      <c r="M832" s="203"/>
    </row>
    <row r="833" spans="1:13" ht="15" customHeight="1">
      <c r="A833" s="2">
        <v>43305</v>
      </c>
      <c r="B833" s="3">
        <v>1741262</v>
      </c>
      <c r="C833" s="3" t="s">
        <v>337</v>
      </c>
      <c r="D833" s="3">
        <v>376565</v>
      </c>
      <c r="E833" s="153" t="s">
        <v>5464</v>
      </c>
      <c r="F833" s="77">
        <v>1</v>
      </c>
      <c r="G833" s="335">
        <v>52010.31</v>
      </c>
      <c r="H833" s="335">
        <v>69284.91</v>
      </c>
      <c r="I833" s="203" t="s">
        <v>5463</v>
      </c>
      <c r="J833" s="203"/>
      <c r="K833" s="203"/>
      <c r="L833" s="203"/>
      <c r="M833" s="203"/>
    </row>
    <row r="834" spans="1:13" ht="15" customHeight="1">
      <c r="A834" s="2">
        <v>43305</v>
      </c>
      <c r="B834" s="3">
        <v>1741262</v>
      </c>
      <c r="C834" s="3" t="s">
        <v>48</v>
      </c>
      <c r="D834" s="77">
        <v>311001</v>
      </c>
      <c r="E834" s="203" t="s">
        <v>3830</v>
      </c>
      <c r="F834" s="77">
        <v>2</v>
      </c>
      <c r="G834" s="335">
        <v>184.18377027599999</v>
      </c>
      <c r="H834" s="335">
        <v>368.36754055199998</v>
      </c>
      <c r="I834" s="203" t="s">
        <v>4566</v>
      </c>
      <c r="J834" s="203"/>
      <c r="K834" s="203"/>
      <c r="L834" s="203"/>
      <c r="M834" s="203"/>
    </row>
    <row r="835" spans="1:13" ht="15" customHeight="1">
      <c r="A835" s="2">
        <v>43305</v>
      </c>
      <c r="B835" s="3">
        <v>1741262</v>
      </c>
      <c r="C835" s="3" t="s">
        <v>48</v>
      </c>
      <c r="D835" s="77">
        <v>318905</v>
      </c>
      <c r="E835" s="203" t="s">
        <v>3826</v>
      </c>
      <c r="F835" s="77">
        <v>1</v>
      </c>
      <c r="G835" s="335">
        <v>375.84900962400002</v>
      </c>
      <c r="H835" s="335">
        <v>751.69801924800004</v>
      </c>
      <c r="I835" s="203" t="s">
        <v>4566</v>
      </c>
      <c r="J835" s="203"/>
      <c r="K835" s="203"/>
      <c r="L835" s="203"/>
      <c r="M835" s="203"/>
    </row>
    <row r="836" spans="1:13" ht="15" customHeight="1">
      <c r="A836" s="2">
        <v>43305</v>
      </c>
      <c r="B836" s="3">
        <v>1741262</v>
      </c>
      <c r="C836" s="3" t="s">
        <v>48</v>
      </c>
      <c r="D836" s="77">
        <v>311847</v>
      </c>
      <c r="E836" s="203" t="s">
        <v>3827</v>
      </c>
      <c r="F836" s="77">
        <v>1</v>
      </c>
      <c r="G836" s="335">
        <v>131.94719999999998</v>
      </c>
      <c r="H836" s="335">
        <v>263.89439999999996</v>
      </c>
      <c r="I836" s="203" t="s">
        <v>4566</v>
      </c>
      <c r="J836" s="203"/>
      <c r="K836" s="203"/>
      <c r="L836" s="203"/>
      <c r="M836" s="203"/>
    </row>
    <row r="837" spans="1:13" ht="15" customHeight="1">
      <c r="A837" s="2">
        <v>43305</v>
      </c>
      <c r="B837" s="3">
        <v>1741262</v>
      </c>
      <c r="C837" s="3" t="s">
        <v>48</v>
      </c>
      <c r="D837" s="77">
        <v>309553</v>
      </c>
      <c r="E837" s="203" t="s">
        <v>3828</v>
      </c>
      <c r="F837" s="77">
        <v>1</v>
      </c>
      <c r="G837" s="335">
        <v>0.5</v>
      </c>
      <c r="H837" s="335">
        <v>1.9201630668615763</v>
      </c>
      <c r="I837" s="203" t="s">
        <v>4566</v>
      </c>
      <c r="J837" s="203"/>
      <c r="K837" s="203"/>
      <c r="L837" s="203"/>
      <c r="M837" s="203"/>
    </row>
    <row r="838" spans="1:13" ht="15" customHeight="1">
      <c r="A838" s="2">
        <v>43305</v>
      </c>
      <c r="B838" s="3">
        <v>1741262</v>
      </c>
      <c r="C838" s="3" t="s">
        <v>48</v>
      </c>
      <c r="D838" s="77">
        <v>315119</v>
      </c>
      <c r="E838" s="203" t="s">
        <v>3829</v>
      </c>
      <c r="F838" s="77">
        <v>1</v>
      </c>
      <c r="G838" s="335">
        <v>194.1</v>
      </c>
      <c r="H838" s="335">
        <v>384.38871270374136</v>
      </c>
      <c r="I838" s="203" t="s">
        <v>4566</v>
      </c>
      <c r="J838" s="203"/>
      <c r="K838" s="203"/>
      <c r="L838" s="203"/>
      <c r="M838" s="203"/>
    </row>
    <row r="839" spans="1:13" ht="15" customHeight="1">
      <c r="A839" s="2">
        <v>43305</v>
      </c>
      <c r="B839" s="3">
        <v>1741262</v>
      </c>
      <c r="C839" s="3" t="s">
        <v>48</v>
      </c>
      <c r="D839" s="77">
        <v>376572</v>
      </c>
      <c r="E839" s="203" t="s">
        <v>3831</v>
      </c>
      <c r="F839" s="77">
        <v>1</v>
      </c>
      <c r="G839" s="335">
        <v>1295</v>
      </c>
      <c r="H839" s="335">
        <v>2590</v>
      </c>
      <c r="I839" s="203" t="s">
        <v>4566</v>
      </c>
      <c r="J839" s="203"/>
      <c r="K839" s="203"/>
      <c r="L839" s="203"/>
      <c r="M839" s="203"/>
    </row>
    <row r="840" spans="1:13" ht="15" customHeight="1">
      <c r="A840" s="2">
        <v>43305</v>
      </c>
      <c r="B840" s="3">
        <v>1741262</v>
      </c>
      <c r="C840" s="3" t="s">
        <v>48</v>
      </c>
      <c r="D840" s="77">
        <v>376569</v>
      </c>
      <c r="E840" s="203" t="s">
        <v>3832</v>
      </c>
      <c r="F840" s="77">
        <v>1</v>
      </c>
      <c r="G840" s="335">
        <v>2200</v>
      </c>
      <c r="H840" s="335">
        <v>4400</v>
      </c>
      <c r="I840" s="203" t="s">
        <v>4566</v>
      </c>
      <c r="J840" s="203"/>
      <c r="K840" s="203"/>
      <c r="L840" s="203"/>
      <c r="M840" s="203"/>
    </row>
    <row r="841" spans="1:13" ht="15" customHeight="1">
      <c r="A841" s="2">
        <v>43305</v>
      </c>
      <c r="B841" s="3">
        <v>1741262</v>
      </c>
      <c r="C841" s="3" t="s">
        <v>48</v>
      </c>
      <c r="D841" s="77">
        <v>376570</v>
      </c>
      <c r="E841" s="203" t="s">
        <v>3833</v>
      </c>
      <c r="F841" s="77">
        <v>1</v>
      </c>
      <c r="G841" s="335">
        <v>1520</v>
      </c>
      <c r="H841" s="335">
        <v>3040</v>
      </c>
      <c r="I841" s="203" t="s">
        <v>4566</v>
      </c>
      <c r="J841" s="203"/>
      <c r="K841" s="203"/>
      <c r="L841" s="203"/>
      <c r="M841" s="203"/>
    </row>
    <row r="842" spans="1:13" ht="15" customHeight="1">
      <c r="A842" s="2">
        <v>43305</v>
      </c>
      <c r="B842" s="3">
        <v>1741262</v>
      </c>
      <c r="C842" s="3" t="s">
        <v>48</v>
      </c>
      <c r="D842" s="77">
        <v>311005</v>
      </c>
      <c r="E842" s="203" t="s">
        <v>3834</v>
      </c>
      <c r="F842" s="77">
        <v>1</v>
      </c>
      <c r="G842" s="335">
        <v>725</v>
      </c>
      <c r="H842" s="335">
        <v>1450</v>
      </c>
      <c r="I842" s="203" t="s">
        <v>4566</v>
      </c>
      <c r="J842" s="203"/>
      <c r="K842" s="203"/>
      <c r="L842" s="203"/>
      <c r="M842" s="203"/>
    </row>
    <row r="843" spans="1:13" ht="15" customHeight="1">
      <c r="A843" s="79">
        <v>43360</v>
      </c>
      <c r="B843" s="77" t="s">
        <v>5535</v>
      </c>
      <c r="C843" s="77" t="s">
        <v>337</v>
      </c>
      <c r="D843" s="77" t="s">
        <v>5536</v>
      </c>
      <c r="E843" s="203" t="s">
        <v>5537</v>
      </c>
      <c r="F843" s="77">
        <v>1</v>
      </c>
      <c r="G843" s="335">
        <v>54554.07</v>
      </c>
      <c r="H843" s="335">
        <v>84482.32</v>
      </c>
      <c r="I843" s="203" t="s">
        <v>5538</v>
      </c>
      <c r="J843" s="203"/>
      <c r="K843" s="203"/>
      <c r="L843" s="203"/>
      <c r="M843" s="203"/>
    </row>
    <row r="844" spans="1:13" ht="15" customHeight="1">
      <c r="A844" s="79">
        <v>43375</v>
      </c>
      <c r="B844" s="142" t="s">
        <v>5809</v>
      </c>
      <c r="C844" s="77" t="s">
        <v>337</v>
      </c>
      <c r="D844" s="77" t="s">
        <v>5536</v>
      </c>
      <c r="E844" s="203" t="s">
        <v>5810</v>
      </c>
      <c r="F844" s="77">
        <v>1</v>
      </c>
      <c r="G844" s="335">
        <v>58822.27</v>
      </c>
      <c r="H844" s="335">
        <v>91462.14</v>
      </c>
      <c r="I844" s="203" t="s">
        <v>5538</v>
      </c>
      <c r="J844" s="203"/>
      <c r="K844" s="203"/>
      <c r="L844" s="203"/>
      <c r="M844" s="203"/>
    </row>
    <row r="845" spans="1:13" ht="15" customHeight="1">
      <c r="A845" s="79">
        <v>43409</v>
      </c>
      <c r="B845" s="77" t="s">
        <v>6071</v>
      </c>
      <c r="C845" s="77" t="s">
        <v>48</v>
      </c>
      <c r="D845" s="77">
        <v>349704</v>
      </c>
      <c r="E845" s="203" t="s">
        <v>6072</v>
      </c>
      <c r="F845" s="77">
        <v>1</v>
      </c>
      <c r="G845" s="434">
        <v>1942.5</v>
      </c>
      <c r="H845" s="334">
        <v>3885</v>
      </c>
      <c r="I845" s="203" t="s">
        <v>4566</v>
      </c>
      <c r="J845" s="203"/>
      <c r="K845" s="203"/>
      <c r="L845" s="203"/>
      <c r="M845" s="203"/>
    </row>
    <row r="846" spans="1:13" ht="15" customHeight="1">
      <c r="A846" s="79">
        <v>43409</v>
      </c>
      <c r="B846" s="77" t="s">
        <v>6071</v>
      </c>
      <c r="C846" s="77" t="s">
        <v>48</v>
      </c>
      <c r="D846" s="77">
        <v>325933</v>
      </c>
      <c r="E846" s="203" t="s">
        <v>6073</v>
      </c>
      <c r="F846" s="77">
        <v>2</v>
      </c>
      <c r="G846" s="434">
        <v>66.716999999999999</v>
      </c>
      <c r="H846" s="334">
        <v>200.15997714474057</v>
      </c>
      <c r="I846" s="203" t="s">
        <v>4566</v>
      </c>
      <c r="J846" s="203"/>
      <c r="K846" s="203"/>
      <c r="L846" s="203"/>
      <c r="M846" s="203"/>
    </row>
    <row r="847" spans="1:13" ht="15" customHeight="1">
      <c r="A847" s="79">
        <v>43409</v>
      </c>
      <c r="B847" s="77" t="s">
        <v>6071</v>
      </c>
      <c r="C847" s="77" t="s">
        <v>48</v>
      </c>
      <c r="D847" s="77">
        <v>311847</v>
      </c>
      <c r="E847" s="203" t="s">
        <v>6074</v>
      </c>
      <c r="F847" s="77">
        <v>1</v>
      </c>
      <c r="G847" s="434">
        <v>118.96830000000001</v>
      </c>
      <c r="H847" s="334">
        <v>263.89000250944554</v>
      </c>
      <c r="I847" s="203" t="s">
        <v>4566</v>
      </c>
      <c r="J847" s="203"/>
      <c r="K847" s="203"/>
      <c r="L847" s="203"/>
      <c r="M847" s="203"/>
    </row>
    <row r="848" spans="1:13" ht="15" customHeight="1">
      <c r="A848" s="79">
        <v>43409</v>
      </c>
      <c r="B848" s="77" t="s">
        <v>6071</v>
      </c>
      <c r="C848" s="77" t="s">
        <v>48</v>
      </c>
      <c r="D848" s="77">
        <v>342962</v>
      </c>
      <c r="E848" s="203" t="s">
        <v>6075</v>
      </c>
      <c r="F848" s="77">
        <v>1</v>
      </c>
      <c r="G848" s="434">
        <v>1262.2058999999999</v>
      </c>
      <c r="H848" s="334">
        <v>1957.989865098262</v>
      </c>
      <c r="I848" s="203" t="s">
        <v>4566</v>
      </c>
      <c r="J848" s="203"/>
      <c r="K848" s="203"/>
      <c r="L848" s="203"/>
      <c r="M848" s="203"/>
    </row>
    <row r="849" spans="1:13" ht="15" customHeight="1">
      <c r="A849" s="79">
        <v>43409</v>
      </c>
      <c r="B849" s="77" t="s">
        <v>6071</v>
      </c>
      <c r="C849" s="77" t="s">
        <v>48</v>
      </c>
      <c r="D849" s="77">
        <v>342806</v>
      </c>
      <c r="E849" s="203" t="s">
        <v>5429</v>
      </c>
      <c r="F849" s="77">
        <v>1</v>
      </c>
      <c r="G849" s="434">
        <v>687.75</v>
      </c>
      <c r="H849" s="334">
        <v>1375.4993507619461</v>
      </c>
      <c r="I849" s="203" t="s">
        <v>4566</v>
      </c>
      <c r="J849" s="203"/>
      <c r="K849" s="203"/>
      <c r="L849" s="203"/>
      <c r="M849" s="203"/>
    </row>
    <row r="850" spans="1:13" ht="15" customHeight="1">
      <c r="A850" s="79">
        <v>43409</v>
      </c>
      <c r="B850" s="77" t="s">
        <v>6071</v>
      </c>
      <c r="C850" s="77" t="s">
        <v>48</v>
      </c>
      <c r="D850" s="77" t="s">
        <v>2198</v>
      </c>
      <c r="E850" s="203" t="s">
        <v>6076</v>
      </c>
      <c r="F850" s="77">
        <v>1</v>
      </c>
      <c r="G850" s="434">
        <v>13.121099999999998</v>
      </c>
      <c r="H850" s="334">
        <v>39.359995480220313</v>
      </c>
      <c r="I850" s="203" t="s">
        <v>4566</v>
      </c>
      <c r="J850" s="203"/>
      <c r="K850" s="203"/>
      <c r="L850" s="203"/>
      <c r="M850" s="203"/>
    </row>
    <row r="851" spans="1:13" ht="15" customHeight="1">
      <c r="A851" s="79">
        <v>43409</v>
      </c>
      <c r="B851" s="77" t="s">
        <v>6071</v>
      </c>
      <c r="C851" s="77" t="s">
        <v>48</v>
      </c>
      <c r="D851" s="77" t="s">
        <v>2605</v>
      </c>
      <c r="E851" s="203" t="s">
        <v>6077</v>
      </c>
      <c r="F851" s="77">
        <v>1</v>
      </c>
      <c r="G851" s="434">
        <v>1.2389999999999999</v>
      </c>
      <c r="H851" s="334">
        <v>4.9599620668303066</v>
      </c>
      <c r="I851" s="203" t="s">
        <v>4566</v>
      </c>
      <c r="J851" s="203"/>
      <c r="K851" s="203"/>
      <c r="L851" s="203"/>
      <c r="M851" s="203"/>
    </row>
    <row r="852" spans="1:13" ht="15" customHeight="1">
      <c r="A852" s="79">
        <v>43409</v>
      </c>
      <c r="B852" s="77" t="s">
        <v>6071</v>
      </c>
      <c r="C852" s="77" t="s">
        <v>48</v>
      </c>
      <c r="D852" s="77">
        <v>315119</v>
      </c>
      <c r="E852" s="203" t="s">
        <v>5431</v>
      </c>
      <c r="F852" s="77">
        <v>1</v>
      </c>
      <c r="G852" s="434">
        <v>203.80500000000001</v>
      </c>
      <c r="H852" s="334">
        <v>384.39013403829523</v>
      </c>
      <c r="I852" s="203" t="s">
        <v>4566</v>
      </c>
      <c r="J852" s="203"/>
      <c r="K852" s="203"/>
      <c r="L852" s="203"/>
      <c r="M852" s="203"/>
    </row>
    <row r="853" spans="1:13" ht="15" customHeight="1">
      <c r="A853" s="79">
        <v>43441</v>
      </c>
      <c r="B853" s="77" t="s">
        <v>6237</v>
      </c>
      <c r="C853" s="77" t="s">
        <v>48</v>
      </c>
      <c r="D853" s="77">
        <v>351096</v>
      </c>
      <c r="E853" s="203" t="s">
        <v>2150</v>
      </c>
      <c r="F853" s="77">
        <v>1</v>
      </c>
      <c r="G853" s="434">
        <v>396.93</v>
      </c>
      <c r="H853" s="334">
        <v>1380</v>
      </c>
      <c r="I853" s="203"/>
      <c r="J853" s="203"/>
      <c r="K853" s="203"/>
      <c r="L853" s="203"/>
      <c r="M853" s="203"/>
    </row>
    <row r="854" spans="1:13" ht="15" customHeight="1">
      <c r="A854" s="79">
        <v>43441</v>
      </c>
      <c r="B854" s="77" t="s">
        <v>6237</v>
      </c>
      <c r="C854" s="77" t="s">
        <v>48</v>
      </c>
      <c r="D854" s="77">
        <v>315119</v>
      </c>
      <c r="E854" s="203" t="s">
        <v>5431</v>
      </c>
      <c r="F854" s="77">
        <v>1</v>
      </c>
      <c r="G854" s="434">
        <v>194.1</v>
      </c>
      <c r="H854" s="334">
        <v>384.39013403829523</v>
      </c>
      <c r="I854" s="203"/>
      <c r="J854" s="203"/>
      <c r="K854" s="203"/>
      <c r="L854" s="203"/>
      <c r="M854" s="203"/>
    </row>
    <row r="855" spans="1:13" ht="15" customHeight="1">
      <c r="A855" s="79">
        <v>43445</v>
      </c>
      <c r="B855" s="77" t="s">
        <v>6252</v>
      </c>
      <c r="C855" s="77" t="s">
        <v>48</v>
      </c>
      <c r="D855" s="77">
        <v>495622</v>
      </c>
      <c r="E855" s="203" t="s">
        <v>7239</v>
      </c>
      <c r="F855" s="77">
        <v>8</v>
      </c>
      <c r="G855" s="434">
        <v>61.03</v>
      </c>
      <c r="H855" s="334">
        <v>182.99988025748331</v>
      </c>
      <c r="I855" s="203"/>
      <c r="J855" s="203"/>
      <c r="K855" s="203"/>
      <c r="L855" s="203"/>
      <c r="M855" s="203"/>
    </row>
    <row r="856" spans="1:13" ht="15" customHeight="1">
      <c r="A856" s="79">
        <v>43445</v>
      </c>
      <c r="B856" s="77" t="s">
        <v>6252</v>
      </c>
      <c r="C856" s="77" t="s">
        <v>48</v>
      </c>
      <c r="D856" s="77">
        <v>50011</v>
      </c>
      <c r="E856" s="203" t="s">
        <v>2471</v>
      </c>
      <c r="F856" s="77">
        <v>1</v>
      </c>
      <c r="G856" s="434">
        <v>4.4400000000000004</v>
      </c>
      <c r="H856" s="334">
        <v>42.59948429194565</v>
      </c>
      <c r="I856" s="203"/>
      <c r="J856" s="203"/>
      <c r="K856" s="203"/>
      <c r="L856" s="203"/>
      <c r="M856" s="203"/>
    </row>
    <row r="857" spans="1:13" ht="15" customHeight="1">
      <c r="A857" s="79">
        <v>43445</v>
      </c>
      <c r="B857" s="77" t="s">
        <v>6252</v>
      </c>
      <c r="C857" s="77" t="s">
        <v>48</v>
      </c>
      <c r="D857" s="77">
        <v>632669</v>
      </c>
      <c r="E857" s="203" t="s">
        <v>2327</v>
      </c>
      <c r="F857" s="77">
        <v>1</v>
      </c>
      <c r="G857" s="434">
        <v>101.89</v>
      </c>
      <c r="H857" s="334">
        <v>327.49998594596764</v>
      </c>
      <c r="I857" s="203"/>
      <c r="J857" s="203"/>
      <c r="K857" s="203"/>
      <c r="L857" s="203"/>
      <c r="M857" s="203"/>
    </row>
    <row r="858" spans="1:13" ht="15" customHeight="1">
      <c r="A858" s="79">
        <v>43445</v>
      </c>
      <c r="B858" s="77" t="s">
        <v>6252</v>
      </c>
      <c r="C858" s="77" t="s">
        <v>48</v>
      </c>
      <c r="D858" s="77">
        <v>632574</v>
      </c>
      <c r="E858" s="203" t="s">
        <v>2225</v>
      </c>
      <c r="F858" s="77">
        <v>1</v>
      </c>
      <c r="G858" s="434">
        <v>0.35</v>
      </c>
      <c r="H858" s="334">
        <v>4.0001581148909819</v>
      </c>
      <c r="I858" s="203"/>
      <c r="J858" s="203"/>
      <c r="K858" s="203"/>
      <c r="L858" s="203"/>
      <c r="M858" s="203"/>
    </row>
    <row r="859" spans="1:13" ht="15" customHeight="1">
      <c r="A859" s="79">
        <v>43445</v>
      </c>
      <c r="B859" s="77" t="s">
        <v>6252</v>
      </c>
      <c r="C859" s="77" t="s">
        <v>48</v>
      </c>
      <c r="D859" s="77">
        <v>481355</v>
      </c>
      <c r="E859" s="203" t="s">
        <v>6241</v>
      </c>
      <c r="F859" s="77">
        <v>2</v>
      </c>
      <c r="G859" s="434">
        <v>3</v>
      </c>
      <c r="H859" s="334">
        <v>33.689098882835019</v>
      </c>
      <c r="I859" s="203"/>
      <c r="J859" s="203"/>
      <c r="K859" s="203"/>
      <c r="L859" s="203"/>
      <c r="M859" s="203"/>
    </row>
    <row r="860" spans="1:13" ht="15" customHeight="1">
      <c r="A860" s="79">
        <v>43445</v>
      </c>
      <c r="B860" s="77" t="s">
        <v>6252</v>
      </c>
      <c r="C860" s="77" t="s">
        <v>48</v>
      </c>
      <c r="D860" s="77" t="s">
        <v>6238</v>
      </c>
      <c r="E860" s="203" t="s">
        <v>6242</v>
      </c>
      <c r="F860" s="77">
        <v>16</v>
      </c>
      <c r="G860" s="434">
        <v>35.46</v>
      </c>
      <c r="H860" s="334">
        <v>106.46993294426966</v>
      </c>
      <c r="I860" s="203"/>
      <c r="J860" s="203"/>
      <c r="K860" s="203"/>
      <c r="L860" s="203"/>
      <c r="M860" s="203"/>
    </row>
    <row r="861" spans="1:13" ht="15" customHeight="1">
      <c r="A861" s="79">
        <v>43445</v>
      </c>
      <c r="B861" s="77" t="s">
        <v>6252</v>
      </c>
      <c r="C861" s="77" t="s">
        <v>48</v>
      </c>
      <c r="D861" s="77" t="s">
        <v>6239</v>
      </c>
      <c r="E861" s="203" t="s">
        <v>6243</v>
      </c>
      <c r="F861" s="77">
        <v>2</v>
      </c>
      <c r="G861" s="434">
        <v>305</v>
      </c>
      <c r="H861" s="334">
        <v>2300.0000003275954</v>
      </c>
      <c r="I861" s="203"/>
      <c r="J861" s="203"/>
      <c r="K861" s="203"/>
      <c r="L861" s="203"/>
      <c r="M861" s="203"/>
    </row>
    <row r="862" spans="1:13" ht="15" customHeight="1">
      <c r="A862" s="79">
        <v>43445</v>
      </c>
      <c r="B862" s="77" t="s">
        <v>6252</v>
      </c>
      <c r="C862" s="77" t="s">
        <v>48</v>
      </c>
      <c r="D862" s="77">
        <v>488534</v>
      </c>
      <c r="E862" s="203" t="s">
        <v>6244</v>
      </c>
      <c r="F862" s="77">
        <v>2</v>
      </c>
      <c r="G862" s="434">
        <v>65.69</v>
      </c>
      <c r="H862" s="334">
        <v>215.99999769628749</v>
      </c>
      <c r="I862" s="203"/>
      <c r="J862" s="203"/>
      <c r="K862" s="203"/>
      <c r="L862" s="203"/>
      <c r="M862" s="203"/>
    </row>
    <row r="863" spans="1:13" ht="15" customHeight="1">
      <c r="A863" s="79">
        <v>43445</v>
      </c>
      <c r="B863" s="77" t="s">
        <v>6252</v>
      </c>
      <c r="C863" s="77" t="s">
        <v>48</v>
      </c>
      <c r="D863" s="77">
        <v>488535</v>
      </c>
      <c r="E863" s="203" t="s">
        <v>6245</v>
      </c>
      <c r="F863" s="77">
        <v>1</v>
      </c>
      <c r="G863" s="434">
        <v>1.61</v>
      </c>
      <c r="H863" s="334">
        <v>5.159166738711642</v>
      </c>
      <c r="I863" s="203"/>
      <c r="J863" s="203"/>
      <c r="K863" s="203"/>
      <c r="L863" s="203"/>
      <c r="M863" s="203"/>
    </row>
    <row r="864" spans="1:13" ht="15" customHeight="1">
      <c r="A864" s="79">
        <v>43445</v>
      </c>
      <c r="B864" s="77" t="s">
        <v>6252</v>
      </c>
      <c r="C864" s="77" t="s">
        <v>48</v>
      </c>
      <c r="D864" s="77">
        <v>488549</v>
      </c>
      <c r="E864" s="203" t="s">
        <v>6246</v>
      </c>
      <c r="F864" s="77">
        <v>1</v>
      </c>
      <c r="G864" s="434">
        <v>12.65</v>
      </c>
      <c r="H864" s="334">
        <v>106.75937673798329</v>
      </c>
      <c r="I864" s="203"/>
      <c r="J864" s="203"/>
      <c r="K864" s="203"/>
      <c r="L864" s="203"/>
      <c r="M864" s="203"/>
    </row>
    <row r="865" spans="1:13" ht="15" customHeight="1">
      <c r="A865" s="79">
        <v>43445</v>
      </c>
      <c r="B865" s="77" t="s">
        <v>6252</v>
      </c>
      <c r="C865" s="77" t="s">
        <v>48</v>
      </c>
      <c r="D865" s="77">
        <v>488550</v>
      </c>
      <c r="E865" s="203" t="s">
        <v>2264</v>
      </c>
      <c r="F865" s="77">
        <v>1</v>
      </c>
      <c r="G865" s="434">
        <v>192.32</v>
      </c>
      <c r="H865" s="334">
        <v>384.20000076342404</v>
      </c>
      <c r="I865" s="203"/>
      <c r="J865" s="203"/>
      <c r="K865" s="203"/>
      <c r="L865" s="203"/>
      <c r="M865" s="203"/>
    </row>
    <row r="866" spans="1:13" ht="15" customHeight="1">
      <c r="A866" s="79">
        <v>43445</v>
      </c>
      <c r="B866" s="77" t="s">
        <v>6252</v>
      </c>
      <c r="C866" s="77" t="s">
        <v>48</v>
      </c>
      <c r="D866" s="77">
        <v>488551</v>
      </c>
      <c r="E866" s="203" t="s">
        <v>6247</v>
      </c>
      <c r="F866" s="77">
        <v>1</v>
      </c>
      <c r="G866" s="434">
        <v>176.19</v>
      </c>
      <c r="H866" s="334">
        <v>352.00000069939051</v>
      </c>
      <c r="I866" s="203"/>
      <c r="J866" s="203"/>
      <c r="K866" s="203"/>
      <c r="L866" s="203"/>
      <c r="M866" s="203"/>
    </row>
    <row r="867" spans="1:13" ht="15" customHeight="1">
      <c r="A867" s="79">
        <v>43445</v>
      </c>
      <c r="B867" s="77" t="s">
        <v>6252</v>
      </c>
      <c r="C867" s="77" t="s">
        <v>48</v>
      </c>
      <c r="D867" s="77" t="s">
        <v>6240</v>
      </c>
      <c r="E867" s="203" t="s">
        <v>2371</v>
      </c>
      <c r="F867" s="77">
        <v>1</v>
      </c>
      <c r="G867" s="434">
        <v>520.15</v>
      </c>
      <c r="H867" s="334">
        <v>1029.9999922110183</v>
      </c>
      <c r="I867" s="203"/>
      <c r="J867" s="203"/>
      <c r="K867" s="203"/>
      <c r="L867" s="203"/>
      <c r="M867" s="203"/>
    </row>
    <row r="868" spans="1:13" ht="15" customHeight="1">
      <c r="A868" s="79">
        <v>43445</v>
      </c>
      <c r="B868" s="77" t="s">
        <v>6252</v>
      </c>
      <c r="C868" s="77" t="s">
        <v>48</v>
      </c>
      <c r="D868" s="77">
        <v>480496</v>
      </c>
      <c r="E868" s="203" t="s">
        <v>6248</v>
      </c>
      <c r="F868" s="77">
        <v>1</v>
      </c>
      <c r="G868" s="434">
        <v>3.1</v>
      </c>
      <c r="H868" s="334">
        <v>20.000009668828792</v>
      </c>
      <c r="I868" s="203"/>
      <c r="J868" s="203"/>
      <c r="K868" s="203"/>
      <c r="L868" s="203"/>
      <c r="M868" s="203"/>
    </row>
    <row r="869" spans="1:13" ht="15" customHeight="1">
      <c r="A869" s="79">
        <v>43445</v>
      </c>
      <c r="B869" s="77" t="s">
        <v>6252</v>
      </c>
      <c r="C869" s="77" t="s">
        <v>48</v>
      </c>
      <c r="D869" s="77">
        <v>480758</v>
      </c>
      <c r="E869" s="203" t="s">
        <v>6249</v>
      </c>
      <c r="F869" s="77">
        <v>1</v>
      </c>
      <c r="G869" s="434">
        <v>118</v>
      </c>
      <c r="H869" s="334">
        <v>225.00003022561668</v>
      </c>
      <c r="I869" s="203"/>
      <c r="J869" s="203"/>
      <c r="K869" s="203"/>
      <c r="L869" s="203"/>
      <c r="M869" s="203"/>
    </row>
    <row r="870" spans="1:13" ht="15" customHeight="1">
      <c r="A870" s="79">
        <v>43445</v>
      </c>
      <c r="B870" s="77" t="s">
        <v>6252</v>
      </c>
      <c r="C870" s="77" t="s">
        <v>48</v>
      </c>
      <c r="D870" s="77">
        <v>488557</v>
      </c>
      <c r="E870" s="203" t="s">
        <v>2265</v>
      </c>
      <c r="F870" s="77">
        <v>1</v>
      </c>
      <c r="G870" s="434">
        <v>160</v>
      </c>
      <c r="H870" s="334">
        <v>368</v>
      </c>
      <c r="I870" s="203"/>
      <c r="J870" s="203"/>
      <c r="K870" s="203"/>
      <c r="L870" s="203"/>
      <c r="M870" s="203"/>
    </row>
    <row r="871" spans="1:13" ht="15" customHeight="1">
      <c r="A871" s="79">
        <v>43445</v>
      </c>
      <c r="B871" s="77" t="s">
        <v>6252</v>
      </c>
      <c r="C871" s="77" t="s">
        <v>48</v>
      </c>
      <c r="D871" s="77">
        <v>480757</v>
      </c>
      <c r="E871" s="203" t="s">
        <v>2254</v>
      </c>
      <c r="F871" s="77">
        <v>1</v>
      </c>
      <c r="G871" s="434">
        <v>108</v>
      </c>
      <c r="H871" s="334">
        <v>320.00000079664983</v>
      </c>
      <c r="I871" s="203"/>
      <c r="J871" s="203"/>
      <c r="K871" s="203"/>
      <c r="L871" s="203"/>
      <c r="M871" s="203"/>
    </row>
    <row r="872" spans="1:13" ht="15" customHeight="1">
      <c r="A872" s="79">
        <v>43445</v>
      </c>
      <c r="B872" s="77" t="s">
        <v>6252</v>
      </c>
      <c r="C872" s="77" t="s">
        <v>48</v>
      </c>
      <c r="D872" s="77">
        <v>488558</v>
      </c>
      <c r="E872" s="203" t="s">
        <v>2265</v>
      </c>
      <c r="F872" s="77">
        <v>1</v>
      </c>
      <c r="G872" s="434">
        <v>130.16999999999999</v>
      </c>
      <c r="H872" s="334">
        <v>320.00001607693713</v>
      </c>
      <c r="I872" s="203"/>
      <c r="J872" s="203"/>
      <c r="K872" s="203"/>
      <c r="L872" s="203"/>
      <c r="M872" s="203"/>
    </row>
    <row r="873" spans="1:13" ht="15" customHeight="1">
      <c r="A873" s="79">
        <v>43445</v>
      </c>
      <c r="B873" s="77" t="s">
        <v>6252</v>
      </c>
      <c r="C873" s="77" t="s">
        <v>48</v>
      </c>
      <c r="D873" s="77">
        <v>481362</v>
      </c>
      <c r="E873" s="203" t="s">
        <v>2259</v>
      </c>
      <c r="F873" s="77">
        <v>1</v>
      </c>
      <c r="G873" s="434">
        <v>86</v>
      </c>
      <c r="H873" s="334">
        <v>222.00001737373856</v>
      </c>
      <c r="I873" s="203" t="s">
        <v>6917</v>
      </c>
      <c r="J873" s="203"/>
      <c r="K873" s="203"/>
      <c r="L873" s="203"/>
      <c r="M873" s="203"/>
    </row>
    <row r="874" spans="1:13" ht="15" customHeight="1">
      <c r="A874" s="79">
        <v>43445</v>
      </c>
      <c r="B874" s="77" t="s">
        <v>6252</v>
      </c>
      <c r="C874" s="77" t="s">
        <v>48</v>
      </c>
      <c r="D874" s="77">
        <v>481353</v>
      </c>
      <c r="E874" s="203" t="s">
        <v>2425</v>
      </c>
      <c r="F874" s="77">
        <v>1</v>
      </c>
      <c r="G874" s="434">
        <v>76</v>
      </c>
      <c r="H874" s="334">
        <v>143.99944632642683</v>
      </c>
      <c r="I874" s="203"/>
      <c r="J874" s="203"/>
      <c r="K874" s="203"/>
      <c r="L874" s="203"/>
      <c r="M874" s="203"/>
    </row>
    <row r="875" spans="1:13" ht="15" customHeight="1">
      <c r="A875" s="79">
        <v>43445</v>
      </c>
      <c r="B875" s="77" t="s">
        <v>6252</v>
      </c>
      <c r="C875" s="77" t="s">
        <v>48</v>
      </c>
      <c r="D875" s="77">
        <v>480499</v>
      </c>
      <c r="E875" s="203" t="s">
        <v>2432</v>
      </c>
      <c r="F875" s="77">
        <v>1</v>
      </c>
      <c r="G875" s="434">
        <v>10</v>
      </c>
      <c r="H875" s="334">
        <v>56.610446849425131</v>
      </c>
      <c r="I875" s="203"/>
      <c r="J875" s="203"/>
      <c r="K875" s="203"/>
      <c r="L875" s="203"/>
      <c r="M875" s="203"/>
    </row>
    <row r="876" spans="1:13" ht="15" customHeight="1">
      <c r="A876" s="79">
        <v>43445</v>
      </c>
      <c r="B876" s="77" t="s">
        <v>6252</v>
      </c>
      <c r="C876" s="77" t="s">
        <v>48</v>
      </c>
      <c r="D876" s="77">
        <v>632668</v>
      </c>
      <c r="E876" s="203" t="s">
        <v>6250</v>
      </c>
      <c r="F876" s="77">
        <v>1</v>
      </c>
      <c r="G876" s="434">
        <v>154.28</v>
      </c>
      <c r="H876" s="334">
        <v>316.00003819000347</v>
      </c>
      <c r="I876" s="203"/>
      <c r="J876" s="203"/>
      <c r="K876" s="203"/>
      <c r="L876" s="203"/>
      <c r="M876" s="203"/>
    </row>
    <row r="877" spans="1:13" ht="15" customHeight="1">
      <c r="A877" s="79">
        <v>43445</v>
      </c>
      <c r="B877" s="77" t="s">
        <v>6252</v>
      </c>
      <c r="C877" s="77" t="s">
        <v>48</v>
      </c>
      <c r="D877" s="77">
        <v>480140</v>
      </c>
      <c r="E877" s="203" t="s">
        <v>2212</v>
      </c>
      <c r="F877" s="77">
        <v>1</v>
      </c>
      <c r="G877" s="434">
        <v>338.28</v>
      </c>
      <c r="H877" s="334">
        <v>844.99962222366719</v>
      </c>
      <c r="I877" s="203"/>
      <c r="J877" s="203"/>
      <c r="K877" s="203"/>
      <c r="L877" s="203"/>
      <c r="M877" s="203"/>
    </row>
    <row r="878" spans="1:13" ht="15" customHeight="1">
      <c r="A878" s="79">
        <v>43445</v>
      </c>
      <c r="B878" s="77" t="s">
        <v>6252</v>
      </c>
      <c r="C878" s="77" t="s">
        <v>48</v>
      </c>
      <c r="D878" s="77">
        <v>480842</v>
      </c>
      <c r="E878" s="203" t="s">
        <v>6251</v>
      </c>
      <c r="F878" s="77">
        <v>8</v>
      </c>
      <c r="G878" s="434">
        <v>28.72</v>
      </c>
      <c r="H878" s="334">
        <v>60.262051809807041</v>
      </c>
      <c r="I878" s="203"/>
      <c r="J878" s="203"/>
      <c r="K878" s="203"/>
      <c r="L878" s="203"/>
      <c r="M878" s="203"/>
    </row>
    <row r="879" spans="1:13" ht="15" customHeight="1">
      <c r="A879" s="79">
        <v>43445</v>
      </c>
      <c r="B879" s="77" t="s">
        <v>6252</v>
      </c>
      <c r="C879" s="77" t="s">
        <v>48</v>
      </c>
      <c r="D879" s="77">
        <v>480806</v>
      </c>
      <c r="E879" s="203" t="s">
        <v>2476</v>
      </c>
      <c r="F879" s="77">
        <v>4</v>
      </c>
      <c r="G879" s="434">
        <v>62.8</v>
      </c>
      <c r="H879" s="334">
        <v>131.77078181253071</v>
      </c>
      <c r="I879" s="203"/>
      <c r="J879" s="203"/>
      <c r="K879" s="203"/>
      <c r="L879" s="203"/>
      <c r="M879" s="203"/>
    </row>
    <row r="880" spans="1:13" ht="15" customHeight="1">
      <c r="A880" s="79">
        <v>43445</v>
      </c>
      <c r="B880" s="77" t="s">
        <v>6252</v>
      </c>
      <c r="C880" s="77" t="s">
        <v>48</v>
      </c>
      <c r="D880" s="77">
        <v>488734</v>
      </c>
      <c r="E880" s="203" t="s">
        <v>2267</v>
      </c>
      <c r="F880" s="77">
        <v>4</v>
      </c>
      <c r="G880" s="434">
        <v>62.1</v>
      </c>
      <c r="H880" s="334">
        <v>186.29987979221733</v>
      </c>
      <c r="I880" s="203"/>
      <c r="J880" s="203"/>
      <c r="K880" s="203"/>
      <c r="L880" s="203"/>
      <c r="M880" s="203"/>
    </row>
    <row r="881" spans="1:13" ht="15" customHeight="1">
      <c r="A881" s="79">
        <v>43452</v>
      </c>
      <c r="B881" s="77" t="s">
        <v>6278</v>
      </c>
      <c r="C881" s="77" t="s">
        <v>48</v>
      </c>
      <c r="D881" s="77">
        <v>342769</v>
      </c>
      <c r="E881" s="203" t="s">
        <v>6279</v>
      </c>
      <c r="F881" s="77">
        <v>1</v>
      </c>
      <c r="G881" s="434">
        <v>3745</v>
      </c>
      <c r="H881" s="334">
        <v>5761.5399638857334</v>
      </c>
      <c r="I881" s="203"/>
      <c r="J881" s="203"/>
      <c r="K881" s="203"/>
      <c r="L881" s="203"/>
      <c r="M881" s="203"/>
    </row>
    <row r="882" spans="1:13" ht="15" customHeight="1">
      <c r="A882" s="79">
        <f t="shared" ref="A882:A892" si="0">$A$881</f>
        <v>43452</v>
      </c>
      <c r="B882" s="77" t="s">
        <v>6278</v>
      </c>
      <c r="C882" s="77" t="s">
        <v>48</v>
      </c>
      <c r="D882" s="77">
        <v>342807</v>
      </c>
      <c r="E882" s="203" t="s">
        <v>6280</v>
      </c>
      <c r="F882" s="77">
        <v>1</v>
      </c>
      <c r="G882" s="434">
        <v>1350</v>
      </c>
      <c r="H882" s="334">
        <v>2362.5</v>
      </c>
      <c r="I882" s="203"/>
      <c r="J882" s="203"/>
      <c r="K882" s="203"/>
      <c r="L882" s="203"/>
      <c r="M882" s="203"/>
    </row>
    <row r="883" spans="1:13" ht="15" customHeight="1">
      <c r="A883" s="79">
        <f t="shared" si="0"/>
        <v>43452</v>
      </c>
      <c r="B883" s="77" t="s">
        <v>6278</v>
      </c>
      <c r="C883" s="77" t="s">
        <v>48</v>
      </c>
      <c r="D883" s="77">
        <v>342809</v>
      </c>
      <c r="E883" s="203" t="s">
        <v>6281</v>
      </c>
      <c r="F883" s="77">
        <v>1</v>
      </c>
      <c r="G883" s="434">
        <v>1749</v>
      </c>
      <c r="H883" s="334">
        <v>3352.25</v>
      </c>
      <c r="I883" s="203"/>
      <c r="J883" s="203"/>
      <c r="K883" s="203"/>
      <c r="L883" s="203"/>
      <c r="M883" s="203"/>
    </row>
    <row r="884" spans="1:13" ht="15" customHeight="1">
      <c r="A884" s="79">
        <f t="shared" si="0"/>
        <v>43452</v>
      </c>
      <c r="B884" s="77" t="s">
        <v>6278</v>
      </c>
      <c r="C884" s="77" t="s">
        <v>48</v>
      </c>
      <c r="D884" s="77">
        <v>326011</v>
      </c>
      <c r="E884" s="203" t="s">
        <v>2146</v>
      </c>
      <c r="F884" s="77">
        <v>1</v>
      </c>
      <c r="G884" s="434">
        <v>77.489999999999995</v>
      </c>
      <c r="H884" s="334">
        <v>244.99959445344086</v>
      </c>
      <c r="I884" s="203"/>
      <c r="J884" s="203"/>
      <c r="K884" s="203"/>
      <c r="L884" s="203"/>
      <c r="M884" s="203"/>
    </row>
    <row r="885" spans="1:13" ht="15" customHeight="1">
      <c r="A885" s="79">
        <f t="shared" si="0"/>
        <v>43452</v>
      </c>
      <c r="B885" s="77" t="s">
        <v>6278</v>
      </c>
      <c r="C885" s="77" t="s">
        <v>48</v>
      </c>
      <c r="D885" s="77">
        <v>342962</v>
      </c>
      <c r="E885" s="203" t="s">
        <v>6282</v>
      </c>
      <c r="F885" s="77">
        <v>1</v>
      </c>
      <c r="G885" s="434">
        <v>1379.46</v>
      </c>
      <c r="H885" s="334">
        <v>3226.8005026146207</v>
      </c>
      <c r="I885" s="203"/>
      <c r="J885" s="203"/>
      <c r="K885" s="203"/>
      <c r="L885" s="203"/>
      <c r="M885" s="203"/>
    </row>
    <row r="886" spans="1:13" ht="15" customHeight="1">
      <c r="A886" s="79">
        <f t="shared" si="0"/>
        <v>43452</v>
      </c>
      <c r="B886" s="77" t="s">
        <v>6278</v>
      </c>
      <c r="C886" s="77" t="s">
        <v>48</v>
      </c>
      <c r="D886" s="77">
        <v>389294</v>
      </c>
      <c r="E886" s="203" t="s">
        <v>6283</v>
      </c>
      <c r="F886" s="77">
        <v>1</v>
      </c>
      <c r="G886" s="434">
        <v>163.69999999999999</v>
      </c>
      <c r="H886" s="334">
        <v>344.5992215008884</v>
      </c>
      <c r="I886" s="203"/>
      <c r="J886" s="203"/>
      <c r="K886" s="203"/>
      <c r="L886" s="203"/>
      <c r="M886" s="203"/>
    </row>
    <row r="887" spans="1:13" ht="15" customHeight="1">
      <c r="A887" s="79">
        <f t="shared" si="0"/>
        <v>43452</v>
      </c>
      <c r="B887" s="77" t="s">
        <v>6278</v>
      </c>
      <c r="C887" s="77" t="s">
        <v>48</v>
      </c>
      <c r="D887" s="77">
        <v>342806</v>
      </c>
      <c r="E887" s="203" t="s">
        <v>6284</v>
      </c>
      <c r="F887" s="77">
        <v>1</v>
      </c>
      <c r="G887" s="434">
        <v>655</v>
      </c>
      <c r="H887" s="334">
        <v>1375.4993507619461</v>
      </c>
      <c r="I887" s="203"/>
      <c r="J887" s="203"/>
      <c r="K887" s="203"/>
      <c r="L887" s="203"/>
      <c r="M887" s="203"/>
    </row>
    <row r="888" spans="1:13" ht="15" customHeight="1">
      <c r="A888" s="79">
        <f t="shared" si="0"/>
        <v>43452</v>
      </c>
      <c r="B888" s="77" t="s">
        <v>6278</v>
      </c>
      <c r="C888" s="77" t="s">
        <v>48</v>
      </c>
      <c r="D888" s="77">
        <v>315119</v>
      </c>
      <c r="E888" s="203" t="s">
        <v>6285</v>
      </c>
      <c r="F888" s="77">
        <v>1</v>
      </c>
      <c r="G888" s="434">
        <v>194.1</v>
      </c>
      <c r="H888" s="334">
        <v>384.38999707385949</v>
      </c>
      <c r="I888" s="203"/>
      <c r="J888" s="203"/>
      <c r="K888" s="203"/>
      <c r="L888" s="203"/>
      <c r="M888" s="203"/>
    </row>
    <row r="889" spans="1:13" ht="15" customHeight="1">
      <c r="A889" s="79">
        <f t="shared" si="0"/>
        <v>43452</v>
      </c>
      <c r="B889" s="77" t="s">
        <v>6278</v>
      </c>
      <c r="C889" s="77" t="s">
        <v>48</v>
      </c>
      <c r="D889" s="77">
        <v>325933</v>
      </c>
      <c r="E889" s="203" t="s">
        <v>6286</v>
      </c>
      <c r="F889" s="77">
        <v>2</v>
      </c>
      <c r="G889" s="434">
        <v>66.72</v>
      </c>
      <c r="H889" s="334">
        <v>200.15987084922287</v>
      </c>
      <c r="I889" s="203"/>
      <c r="J889" s="203"/>
      <c r="K889" s="203"/>
      <c r="L889" s="203"/>
      <c r="M889" s="203"/>
    </row>
    <row r="890" spans="1:13" ht="15" customHeight="1">
      <c r="A890" s="79">
        <f t="shared" si="0"/>
        <v>43452</v>
      </c>
      <c r="B890" s="77" t="s">
        <v>6278</v>
      </c>
      <c r="C890" s="77" t="s">
        <v>48</v>
      </c>
      <c r="D890" s="77">
        <v>364871</v>
      </c>
      <c r="E890" s="203" t="s">
        <v>6287</v>
      </c>
      <c r="F890" s="77">
        <v>1</v>
      </c>
      <c r="G890" s="434">
        <v>1044</v>
      </c>
      <c r="H890" s="334">
        <v>2192.4</v>
      </c>
      <c r="I890" s="203"/>
      <c r="J890" s="203"/>
      <c r="K890" s="203"/>
      <c r="L890" s="203"/>
      <c r="M890" s="203"/>
    </row>
    <row r="891" spans="1:13" ht="15" customHeight="1">
      <c r="A891" s="79">
        <f t="shared" si="0"/>
        <v>43452</v>
      </c>
      <c r="B891" s="77" t="s">
        <v>6278</v>
      </c>
      <c r="C891" s="77" t="s">
        <v>48</v>
      </c>
      <c r="D891" s="77">
        <v>480756</v>
      </c>
      <c r="E891" s="203" t="s">
        <v>2371</v>
      </c>
      <c r="F891" s="77">
        <v>1</v>
      </c>
      <c r="G891" s="434">
        <v>585</v>
      </c>
      <c r="H891" s="334">
        <v>1029.9999889836968</v>
      </c>
      <c r="I891" s="203"/>
      <c r="J891" s="203"/>
      <c r="K891" s="203"/>
      <c r="L891" s="203"/>
      <c r="M891" s="203"/>
    </row>
    <row r="892" spans="1:13" ht="15" customHeight="1">
      <c r="A892" s="79">
        <f t="shared" si="0"/>
        <v>43452</v>
      </c>
      <c r="B892" s="77" t="s">
        <v>6278</v>
      </c>
      <c r="C892" s="77" t="s">
        <v>48</v>
      </c>
      <c r="D892" s="77">
        <v>312352</v>
      </c>
      <c r="E892" s="203" t="s">
        <v>6288</v>
      </c>
      <c r="F892" s="77">
        <v>1</v>
      </c>
      <c r="G892" s="434">
        <v>1.94</v>
      </c>
      <c r="H892" s="334">
        <v>20.199991626521296</v>
      </c>
      <c r="I892" s="203"/>
      <c r="J892" s="203"/>
      <c r="K892" s="203"/>
      <c r="L892" s="203"/>
      <c r="M892" s="203"/>
    </row>
    <row r="893" spans="1:13" ht="15" customHeight="1">
      <c r="A893" s="79">
        <v>43474</v>
      </c>
      <c r="B893" s="77" t="s">
        <v>6347</v>
      </c>
      <c r="C893" s="77" t="s">
        <v>48</v>
      </c>
      <c r="D893" s="77">
        <v>310041</v>
      </c>
      <c r="E893" s="203" t="s">
        <v>6342</v>
      </c>
      <c r="F893" s="77">
        <v>1</v>
      </c>
      <c r="G893" s="434">
        <v>68.47</v>
      </c>
      <c r="H893" s="434">
        <v>148.9</v>
      </c>
      <c r="I893" s="203"/>
      <c r="J893" s="203"/>
      <c r="K893" s="203"/>
      <c r="L893" s="203"/>
      <c r="M893" s="203"/>
    </row>
    <row r="894" spans="1:13" ht="15" customHeight="1">
      <c r="A894" s="79">
        <v>43474</v>
      </c>
      <c r="B894" s="77" t="s">
        <v>6347</v>
      </c>
      <c r="C894" s="77" t="s">
        <v>48</v>
      </c>
      <c r="D894" s="77">
        <v>318523</v>
      </c>
      <c r="E894" s="203" t="s">
        <v>6343</v>
      </c>
      <c r="F894" s="77">
        <v>1</v>
      </c>
      <c r="G894" s="434">
        <v>421.1</v>
      </c>
      <c r="H894" s="434">
        <v>842.78</v>
      </c>
      <c r="I894" s="203"/>
      <c r="J894" s="203"/>
      <c r="K894" s="203"/>
      <c r="L894" s="203"/>
      <c r="M894" s="203"/>
    </row>
    <row r="895" spans="1:13" ht="15" customHeight="1">
      <c r="A895" s="79">
        <v>43474</v>
      </c>
      <c r="B895" s="77" t="s">
        <v>6347</v>
      </c>
      <c r="C895" s="77" t="s">
        <v>48</v>
      </c>
      <c r="D895" s="77">
        <v>484677</v>
      </c>
      <c r="E895" s="203" t="s">
        <v>6344</v>
      </c>
      <c r="F895" s="77">
        <v>2</v>
      </c>
      <c r="G895" s="434">
        <v>58.55</v>
      </c>
      <c r="H895" s="434">
        <v>175.64</v>
      </c>
      <c r="I895" s="203"/>
      <c r="J895" s="203"/>
      <c r="K895" s="203"/>
      <c r="L895" s="203"/>
      <c r="M895" s="203"/>
    </row>
    <row r="896" spans="1:13" ht="15" customHeight="1">
      <c r="A896" s="79">
        <v>43474</v>
      </c>
      <c r="B896" s="77" t="s">
        <v>6347</v>
      </c>
      <c r="C896" s="77" t="s">
        <v>48</v>
      </c>
      <c r="D896" s="77">
        <v>494038</v>
      </c>
      <c r="E896" s="203" t="s">
        <v>5771</v>
      </c>
      <c r="F896" s="77">
        <v>1</v>
      </c>
      <c r="G896" s="434">
        <v>261</v>
      </c>
      <c r="H896" s="434">
        <v>548.1</v>
      </c>
      <c r="I896" s="203"/>
      <c r="J896" s="203"/>
      <c r="K896" s="203"/>
      <c r="L896" s="203"/>
      <c r="M896" s="203"/>
    </row>
    <row r="897" spans="1:13" ht="15" customHeight="1">
      <c r="A897" s="79">
        <v>43474</v>
      </c>
      <c r="B897" s="77" t="s">
        <v>6347</v>
      </c>
      <c r="C897" s="77" t="s">
        <v>48</v>
      </c>
      <c r="D897" s="77">
        <v>362977</v>
      </c>
      <c r="E897" s="203" t="s">
        <v>6345</v>
      </c>
      <c r="F897" s="77">
        <v>1</v>
      </c>
      <c r="G897" s="434">
        <v>55.13</v>
      </c>
      <c r="H897" s="434">
        <v>187.32</v>
      </c>
      <c r="I897" s="203"/>
      <c r="J897" s="203"/>
      <c r="K897" s="203"/>
      <c r="L897" s="203"/>
      <c r="M897" s="203"/>
    </row>
    <row r="898" spans="1:13" ht="15" customHeight="1">
      <c r="A898" s="79">
        <v>43474</v>
      </c>
      <c r="B898" s="77" t="s">
        <v>6347</v>
      </c>
      <c r="C898" s="77" t="s">
        <v>48</v>
      </c>
      <c r="D898" s="77">
        <v>342991</v>
      </c>
      <c r="E898" s="203" t="s">
        <v>6346</v>
      </c>
      <c r="F898" s="77">
        <v>1</v>
      </c>
      <c r="G898" s="434">
        <v>6.35</v>
      </c>
      <c r="H898" s="434">
        <v>23</v>
      </c>
      <c r="I898" s="203"/>
      <c r="J898" s="203"/>
      <c r="K898" s="203"/>
      <c r="L898" s="203"/>
      <c r="M898" s="203"/>
    </row>
    <row r="899" spans="1:13" ht="15" customHeight="1">
      <c r="A899" s="79">
        <v>43490</v>
      </c>
      <c r="B899" s="77" t="s">
        <v>4569</v>
      </c>
      <c r="C899" s="77" t="s">
        <v>48</v>
      </c>
      <c r="D899" s="77">
        <v>486514</v>
      </c>
      <c r="E899" s="203" t="s">
        <v>6372</v>
      </c>
      <c r="F899" s="77">
        <v>1</v>
      </c>
      <c r="G899" s="434">
        <v>715</v>
      </c>
      <c r="H899" s="434">
        <v>1933.9200044823092</v>
      </c>
      <c r="I899" s="203"/>
      <c r="J899" s="203"/>
      <c r="K899" s="203"/>
      <c r="L899" s="203"/>
      <c r="M899" s="203"/>
    </row>
    <row r="900" spans="1:13" ht="15" customHeight="1">
      <c r="A900" s="79">
        <v>43490</v>
      </c>
      <c r="B900" s="77" t="s">
        <v>4569</v>
      </c>
      <c r="C900" s="77" t="s">
        <v>48</v>
      </c>
      <c r="D900" s="77">
        <v>484616</v>
      </c>
      <c r="E900" s="203" t="s">
        <v>6373</v>
      </c>
      <c r="F900" s="77">
        <v>1</v>
      </c>
      <c r="G900" s="434">
        <v>725</v>
      </c>
      <c r="H900" s="434">
        <v>2188.5700001423543</v>
      </c>
      <c r="I900" s="203"/>
      <c r="J900" s="203"/>
      <c r="K900" s="203"/>
      <c r="L900" s="203"/>
      <c r="M900" s="203"/>
    </row>
    <row r="901" spans="1:13" ht="15" customHeight="1">
      <c r="A901" s="79">
        <v>43490</v>
      </c>
      <c r="B901" s="77" t="s">
        <v>4569</v>
      </c>
      <c r="C901" s="77" t="s">
        <v>48</v>
      </c>
      <c r="D901" s="77">
        <v>486511</v>
      </c>
      <c r="E901" s="203" t="s">
        <v>6374</v>
      </c>
      <c r="F901" s="77">
        <v>1</v>
      </c>
      <c r="G901" s="434">
        <v>1055</v>
      </c>
      <c r="H901" s="434">
        <v>3916.79999987158</v>
      </c>
      <c r="I901" s="203"/>
      <c r="J901" s="203"/>
      <c r="K901" s="203"/>
      <c r="L901" s="203"/>
      <c r="M901" s="203"/>
    </row>
    <row r="902" spans="1:13" ht="15" customHeight="1">
      <c r="A902" s="79">
        <v>43490</v>
      </c>
      <c r="B902" s="77" t="s">
        <v>4569</v>
      </c>
      <c r="C902" s="77" t="s">
        <v>48</v>
      </c>
      <c r="D902" s="77">
        <v>484677</v>
      </c>
      <c r="E902" s="203" t="s">
        <v>6344</v>
      </c>
      <c r="F902" s="77">
        <v>2</v>
      </c>
      <c r="G902" s="434">
        <v>58.55</v>
      </c>
      <c r="H902" s="434">
        <v>175.64000069028614</v>
      </c>
      <c r="I902" s="203"/>
      <c r="J902" s="203"/>
      <c r="K902" s="203"/>
      <c r="L902" s="203"/>
      <c r="M902" s="203"/>
    </row>
    <row r="903" spans="1:13" ht="15" customHeight="1">
      <c r="A903" s="79">
        <v>43490</v>
      </c>
      <c r="B903" s="77" t="s">
        <v>4569</v>
      </c>
      <c r="C903" s="77" t="s">
        <v>48</v>
      </c>
      <c r="D903" s="77">
        <v>484671</v>
      </c>
      <c r="E903" s="203" t="s">
        <v>6375</v>
      </c>
      <c r="F903" s="77">
        <v>1</v>
      </c>
      <c r="G903" s="434">
        <v>0.7</v>
      </c>
      <c r="H903" s="434">
        <v>8.0003975873142519</v>
      </c>
      <c r="I903" s="203"/>
      <c r="J903" s="203"/>
      <c r="K903" s="203"/>
      <c r="L903" s="203"/>
      <c r="M903" s="203"/>
    </row>
    <row r="904" spans="1:13" ht="15" customHeight="1">
      <c r="A904" s="79">
        <v>43490</v>
      </c>
      <c r="B904" s="77" t="s">
        <v>4569</v>
      </c>
      <c r="C904" s="77" t="s">
        <v>48</v>
      </c>
      <c r="D904" s="77">
        <v>484678</v>
      </c>
      <c r="E904" s="203" t="s">
        <v>2288</v>
      </c>
      <c r="F904" s="77">
        <v>1</v>
      </c>
      <c r="G904" s="434">
        <v>44.68</v>
      </c>
      <c r="H904" s="434">
        <v>93.828000000000003</v>
      </c>
      <c r="I904" s="203"/>
      <c r="J904" s="203"/>
      <c r="K904" s="203"/>
      <c r="L904" s="203"/>
      <c r="M904" s="203"/>
    </row>
    <row r="905" spans="1:13" ht="15" customHeight="1">
      <c r="A905" s="79">
        <v>43490</v>
      </c>
      <c r="B905" s="77" t="s">
        <v>4569</v>
      </c>
      <c r="C905" s="77" t="s">
        <v>48</v>
      </c>
      <c r="D905" s="77">
        <v>484626</v>
      </c>
      <c r="E905" s="203" t="s">
        <v>6376</v>
      </c>
      <c r="F905" s="77">
        <v>1</v>
      </c>
      <c r="G905" s="434">
        <v>233.56</v>
      </c>
      <c r="H905" s="434">
        <v>548.5699392367078</v>
      </c>
      <c r="I905" s="203"/>
      <c r="J905" s="203"/>
      <c r="K905" s="203"/>
      <c r="L905" s="203"/>
      <c r="M905" s="203"/>
    </row>
    <row r="906" spans="1:13" ht="15" customHeight="1">
      <c r="A906" s="79">
        <v>43490</v>
      </c>
      <c r="B906" s="77" t="s">
        <v>4569</v>
      </c>
      <c r="C906" s="77" t="s">
        <v>48</v>
      </c>
      <c r="D906" s="77">
        <v>487241</v>
      </c>
      <c r="E906" s="203" t="s">
        <v>6377</v>
      </c>
      <c r="F906" s="77">
        <v>2</v>
      </c>
      <c r="G906" s="434">
        <v>218.77</v>
      </c>
      <c r="H906" s="434">
        <v>625.07000436305634</v>
      </c>
      <c r="I906" s="203"/>
      <c r="J906" s="203"/>
      <c r="K906" s="203"/>
      <c r="L906" s="203"/>
      <c r="M906" s="203"/>
    </row>
    <row r="907" spans="1:13" ht="15" customHeight="1">
      <c r="A907" s="79">
        <v>43500</v>
      </c>
      <c r="B907" s="77" t="s">
        <v>6486</v>
      </c>
      <c r="C907" s="77" t="s">
        <v>48</v>
      </c>
      <c r="D907" s="77">
        <v>166610</v>
      </c>
      <c r="E907" s="203" t="s">
        <v>1267</v>
      </c>
      <c r="F907" s="77">
        <v>3</v>
      </c>
      <c r="G907" s="434">
        <v>1154.29</v>
      </c>
      <c r="H907" s="434">
        <v>2770.3</v>
      </c>
      <c r="I907" s="203"/>
      <c r="J907" s="203"/>
      <c r="K907" s="203"/>
      <c r="L907" s="203"/>
      <c r="M907" s="203"/>
    </row>
    <row r="908" spans="1:13" ht="15" customHeight="1">
      <c r="A908" s="79">
        <v>43515</v>
      </c>
      <c r="B908" s="77" t="s">
        <v>6563</v>
      </c>
      <c r="C908" s="77" t="s">
        <v>48</v>
      </c>
      <c r="D908" s="77">
        <v>491043</v>
      </c>
      <c r="E908" s="203" t="s">
        <v>2499</v>
      </c>
      <c r="F908" s="77">
        <v>1</v>
      </c>
      <c r="G908" s="434">
        <v>425</v>
      </c>
      <c r="H908" s="434">
        <v>978.00000926741222</v>
      </c>
      <c r="I908" s="203"/>
      <c r="J908" s="203"/>
      <c r="K908" s="203"/>
      <c r="L908" s="203"/>
      <c r="M908" s="203"/>
    </row>
    <row r="909" spans="1:13" ht="15" customHeight="1">
      <c r="A909" s="79">
        <v>43515</v>
      </c>
      <c r="B909" s="77" t="s">
        <v>6563</v>
      </c>
      <c r="C909" s="77" t="s">
        <v>48</v>
      </c>
      <c r="D909" s="77">
        <v>632574</v>
      </c>
      <c r="E909" s="203" t="s">
        <v>6564</v>
      </c>
      <c r="F909" s="77">
        <v>1</v>
      </c>
      <c r="G909" s="434">
        <v>0.4</v>
      </c>
      <c r="H909" s="434">
        <v>3.9999882188811107</v>
      </c>
      <c r="I909" s="203"/>
      <c r="J909" s="203"/>
      <c r="K909" s="203"/>
      <c r="L909" s="203"/>
      <c r="M909" s="203"/>
    </row>
    <row r="910" spans="1:13" ht="15" customHeight="1">
      <c r="A910" s="79">
        <v>43515</v>
      </c>
      <c r="B910" s="77" t="s">
        <v>6563</v>
      </c>
      <c r="C910" s="77" t="s">
        <v>48</v>
      </c>
      <c r="D910" s="77">
        <v>498151</v>
      </c>
      <c r="E910" s="203" t="s">
        <v>6565</v>
      </c>
      <c r="F910" s="77">
        <v>1</v>
      </c>
      <c r="G910" s="434">
        <v>521</v>
      </c>
      <c r="H910" s="434">
        <v>1094.0999999999999</v>
      </c>
      <c r="I910" s="203"/>
      <c r="J910" s="203"/>
      <c r="K910" s="203"/>
      <c r="L910" s="203"/>
      <c r="M910" s="203"/>
    </row>
    <row r="911" spans="1:13" ht="15" customHeight="1">
      <c r="A911" s="79">
        <v>43515</v>
      </c>
      <c r="B911" s="77" t="s">
        <v>6563</v>
      </c>
      <c r="C911" s="77" t="s">
        <v>48</v>
      </c>
      <c r="D911" s="77">
        <v>483442</v>
      </c>
      <c r="E911" s="203" t="s">
        <v>6572</v>
      </c>
      <c r="F911" s="77">
        <v>5</v>
      </c>
      <c r="G911" s="434">
        <v>71.3</v>
      </c>
      <c r="H911" s="434">
        <v>171.12</v>
      </c>
      <c r="I911" s="203"/>
      <c r="J911" s="203"/>
      <c r="K911" s="203"/>
      <c r="L911" s="203"/>
      <c r="M911" s="203"/>
    </row>
    <row r="912" spans="1:13" ht="15" customHeight="1">
      <c r="A912" s="79">
        <v>43515</v>
      </c>
      <c r="B912" s="77" t="s">
        <v>6563</v>
      </c>
      <c r="C912" s="77" t="s">
        <v>48</v>
      </c>
      <c r="D912" s="77">
        <v>480820</v>
      </c>
      <c r="E912" s="203" t="s">
        <v>2503</v>
      </c>
      <c r="F912" s="77">
        <v>1</v>
      </c>
      <c r="G912" s="434">
        <v>1.83</v>
      </c>
      <c r="H912" s="434">
        <v>7.2802871847837229</v>
      </c>
      <c r="I912" s="203"/>
      <c r="J912" s="203"/>
      <c r="K912" s="203"/>
      <c r="L912" s="203"/>
      <c r="M912" s="203"/>
    </row>
    <row r="913" spans="1:13" ht="15" customHeight="1">
      <c r="A913" s="79">
        <v>43515</v>
      </c>
      <c r="B913" s="77" t="s">
        <v>6563</v>
      </c>
      <c r="C913" s="77" t="s">
        <v>48</v>
      </c>
      <c r="D913" s="77">
        <v>480816</v>
      </c>
      <c r="E913" s="203" t="s">
        <v>6566</v>
      </c>
      <c r="F913" s="77">
        <v>1</v>
      </c>
      <c r="G913" s="434">
        <v>1.9</v>
      </c>
      <c r="H913" s="434">
        <v>7.520216191603974</v>
      </c>
      <c r="I913" s="203"/>
      <c r="J913" s="203"/>
      <c r="K913" s="203"/>
      <c r="L913" s="203"/>
      <c r="M913" s="203"/>
    </row>
    <row r="914" spans="1:13" ht="15" customHeight="1">
      <c r="A914" s="79">
        <v>43515</v>
      </c>
      <c r="B914" s="77" t="s">
        <v>6563</v>
      </c>
      <c r="C914" s="77" t="s">
        <v>48</v>
      </c>
      <c r="D914" s="77">
        <v>480817</v>
      </c>
      <c r="E914" s="203" t="s">
        <v>2585</v>
      </c>
      <c r="F914" s="77">
        <v>2</v>
      </c>
      <c r="G914" s="434">
        <v>191.65</v>
      </c>
      <c r="H914" s="434">
        <v>459.96000000000004</v>
      </c>
      <c r="I914" s="203"/>
      <c r="J914" s="203"/>
      <c r="K914" s="203"/>
      <c r="L914" s="203"/>
      <c r="M914" s="203"/>
    </row>
    <row r="915" spans="1:13" ht="15" customHeight="1">
      <c r="A915" s="79">
        <v>43515</v>
      </c>
      <c r="B915" s="77" t="s">
        <v>6563</v>
      </c>
      <c r="C915" s="77" t="s">
        <v>48</v>
      </c>
      <c r="D915" s="77">
        <v>483441</v>
      </c>
      <c r="E915" s="203" t="s">
        <v>6567</v>
      </c>
      <c r="F915" s="77">
        <v>2</v>
      </c>
      <c r="G915" s="434">
        <v>166.51</v>
      </c>
      <c r="H915" s="434">
        <v>399.62399999999997</v>
      </c>
      <c r="I915" s="203"/>
      <c r="J915" s="203"/>
      <c r="K915" s="203"/>
      <c r="L915" s="203"/>
      <c r="M915" s="203"/>
    </row>
    <row r="916" spans="1:13" ht="15" customHeight="1">
      <c r="A916" s="79">
        <v>43515</v>
      </c>
      <c r="B916" s="77" t="s">
        <v>6563</v>
      </c>
      <c r="C916" s="77" t="s">
        <v>48</v>
      </c>
      <c r="D916" s="77">
        <v>480756</v>
      </c>
      <c r="E916" s="203" t="s">
        <v>2371</v>
      </c>
      <c r="F916" s="77">
        <v>1</v>
      </c>
      <c r="G916" s="434">
        <v>515</v>
      </c>
      <c r="H916" s="434">
        <v>1029.9999835893404</v>
      </c>
      <c r="I916" s="203"/>
      <c r="J916" s="203"/>
      <c r="K916" s="203"/>
      <c r="L916" s="203"/>
      <c r="M916" s="203"/>
    </row>
    <row r="917" spans="1:13" ht="15" customHeight="1">
      <c r="A917" s="79">
        <v>43515</v>
      </c>
      <c r="B917" s="77" t="s">
        <v>6563</v>
      </c>
      <c r="C917" s="77" t="s">
        <v>48</v>
      </c>
      <c r="D917" s="77">
        <v>480493</v>
      </c>
      <c r="E917" s="203" t="s">
        <v>2439</v>
      </c>
      <c r="F917" s="77">
        <v>1</v>
      </c>
      <c r="G917" s="434">
        <v>71.97</v>
      </c>
      <c r="H917" s="434">
        <v>257.99996460442617</v>
      </c>
      <c r="I917" s="203"/>
      <c r="J917" s="203"/>
      <c r="K917" s="203"/>
      <c r="L917" s="203"/>
      <c r="M917" s="203"/>
    </row>
    <row r="918" spans="1:13" ht="15" customHeight="1">
      <c r="A918" s="79">
        <v>43515</v>
      </c>
      <c r="B918" s="77" t="s">
        <v>6563</v>
      </c>
      <c r="C918" s="77" t="s">
        <v>48</v>
      </c>
      <c r="D918" s="77">
        <v>480492</v>
      </c>
      <c r="E918" s="203" t="s">
        <v>2330</v>
      </c>
      <c r="F918" s="77">
        <v>1</v>
      </c>
      <c r="G918" s="434">
        <v>105.37</v>
      </c>
      <c r="H918" s="434">
        <v>343.87929268309034</v>
      </c>
      <c r="I918" s="203"/>
      <c r="J918" s="203"/>
      <c r="K918" s="203"/>
      <c r="L918" s="203"/>
      <c r="M918" s="203"/>
    </row>
    <row r="919" spans="1:13" ht="15" customHeight="1">
      <c r="A919" s="79">
        <v>43515</v>
      </c>
      <c r="B919" s="77" t="s">
        <v>6563</v>
      </c>
      <c r="C919" s="77" t="s">
        <v>48</v>
      </c>
      <c r="D919" s="77">
        <v>632668</v>
      </c>
      <c r="E919" s="203" t="s">
        <v>6568</v>
      </c>
      <c r="F919" s="77">
        <v>3</v>
      </c>
      <c r="G919" s="434">
        <v>110.38</v>
      </c>
      <c r="H919" s="434">
        <v>315.99938108079238</v>
      </c>
      <c r="I919" s="203"/>
      <c r="J919" s="203"/>
      <c r="K919" s="203"/>
      <c r="L919" s="203"/>
      <c r="M919" s="203"/>
    </row>
    <row r="920" spans="1:13" ht="15" customHeight="1">
      <c r="A920" s="79">
        <v>43515</v>
      </c>
      <c r="B920" s="77" t="s">
        <v>6563</v>
      </c>
      <c r="C920" s="77" t="s">
        <v>48</v>
      </c>
      <c r="D920" s="77">
        <v>480140</v>
      </c>
      <c r="E920" s="203" t="s">
        <v>6569</v>
      </c>
      <c r="F920" s="77">
        <v>1</v>
      </c>
      <c r="G920" s="434">
        <v>338.28</v>
      </c>
      <c r="H920" s="434">
        <v>845.00000290040941</v>
      </c>
      <c r="I920" s="203"/>
      <c r="J920" s="203"/>
      <c r="K920" s="203"/>
      <c r="L920" s="203"/>
      <c r="M920" s="203"/>
    </row>
    <row r="921" spans="1:13" ht="15" customHeight="1">
      <c r="A921" s="79">
        <v>43515</v>
      </c>
      <c r="B921" s="77" t="s">
        <v>6563</v>
      </c>
      <c r="C921" s="77" t="s">
        <v>48</v>
      </c>
      <c r="D921" s="77">
        <v>632691</v>
      </c>
      <c r="E921" s="203" t="s">
        <v>2299</v>
      </c>
      <c r="F921" s="77">
        <v>1</v>
      </c>
      <c r="G921" s="434">
        <v>15.79</v>
      </c>
      <c r="H921" s="434">
        <v>69.999954013013209</v>
      </c>
      <c r="I921" s="203"/>
      <c r="J921" s="203"/>
      <c r="K921" s="203"/>
      <c r="L921" s="203"/>
      <c r="M921" s="203"/>
    </row>
    <row r="922" spans="1:13" ht="15" customHeight="1">
      <c r="A922" s="79">
        <v>43515</v>
      </c>
      <c r="B922" s="77" t="s">
        <v>6563</v>
      </c>
      <c r="C922" s="77" t="s">
        <v>48</v>
      </c>
      <c r="D922" s="77">
        <v>388086</v>
      </c>
      <c r="E922" s="203" t="s">
        <v>6570</v>
      </c>
      <c r="F922" s="77">
        <v>1</v>
      </c>
      <c r="G922" s="434">
        <v>572</v>
      </c>
      <c r="H922" s="434">
        <v>1201.2</v>
      </c>
      <c r="I922" s="203"/>
      <c r="J922" s="203"/>
      <c r="K922" s="203"/>
      <c r="L922" s="203"/>
      <c r="M922" s="203"/>
    </row>
    <row r="923" spans="1:13" ht="15" customHeight="1">
      <c r="A923" s="79">
        <v>43515</v>
      </c>
      <c r="B923" s="77" t="s">
        <v>6563</v>
      </c>
      <c r="C923" s="77" t="s">
        <v>48</v>
      </c>
      <c r="D923" s="77">
        <v>388087</v>
      </c>
      <c r="E923" s="203" t="s">
        <v>2519</v>
      </c>
      <c r="F923" s="77">
        <v>1</v>
      </c>
      <c r="G923" s="434">
        <v>65</v>
      </c>
      <c r="H923" s="434">
        <v>136.5</v>
      </c>
      <c r="I923" s="203"/>
      <c r="J923" s="203"/>
      <c r="K923" s="203"/>
      <c r="L923" s="203"/>
      <c r="M923" s="203"/>
    </row>
    <row r="924" spans="1:13" ht="15" customHeight="1">
      <c r="A924" s="79">
        <v>43515</v>
      </c>
      <c r="B924" s="77" t="s">
        <v>6563</v>
      </c>
      <c r="C924" s="77" t="s">
        <v>48</v>
      </c>
      <c r="D924" s="77">
        <v>489666</v>
      </c>
      <c r="E924" s="203" t="s">
        <v>6571</v>
      </c>
      <c r="F924" s="77">
        <v>1</v>
      </c>
      <c r="G924" s="434">
        <v>249</v>
      </c>
      <c r="H924" s="434">
        <v>522.9</v>
      </c>
      <c r="I924" s="203"/>
      <c r="J924" s="203"/>
      <c r="K924" s="203"/>
      <c r="L924" s="203"/>
      <c r="M924" s="203"/>
    </row>
    <row r="925" spans="1:13" ht="15" customHeight="1">
      <c r="A925" s="79">
        <v>43522</v>
      </c>
      <c r="B925" s="77" t="s">
        <v>6636</v>
      </c>
      <c r="C925" s="77" t="s">
        <v>48</v>
      </c>
      <c r="D925" s="77">
        <v>481535</v>
      </c>
      <c r="E925" s="203" t="s">
        <v>6640</v>
      </c>
      <c r="F925" s="77">
        <v>1</v>
      </c>
      <c r="G925" s="434">
        <v>1175</v>
      </c>
      <c r="H925" s="434">
        <v>2837.6999960026974</v>
      </c>
      <c r="I925" s="203"/>
      <c r="J925" s="203"/>
      <c r="K925" s="203"/>
      <c r="L925" s="203"/>
      <c r="M925" s="203"/>
    </row>
    <row r="926" spans="1:13" ht="15" customHeight="1">
      <c r="A926" s="79">
        <v>43522</v>
      </c>
      <c r="B926" s="77" t="s">
        <v>6636</v>
      </c>
      <c r="C926" s="77" t="s">
        <v>48</v>
      </c>
      <c r="D926" s="77">
        <v>481562</v>
      </c>
      <c r="E926" s="203" t="s">
        <v>6641</v>
      </c>
      <c r="F926" s="77">
        <v>1</v>
      </c>
      <c r="G926" s="434">
        <v>985</v>
      </c>
      <c r="H926" s="434">
        <v>2438.6999898843369</v>
      </c>
      <c r="I926" s="203"/>
      <c r="J926" s="203"/>
      <c r="K926" s="203"/>
      <c r="L926" s="203"/>
      <c r="M926" s="203"/>
    </row>
    <row r="927" spans="1:13" ht="15" customHeight="1">
      <c r="A927" s="79">
        <v>43522</v>
      </c>
      <c r="B927" s="77" t="s">
        <v>6636</v>
      </c>
      <c r="C927" s="77" t="s">
        <v>48</v>
      </c>
      <c r="D927" s="77">
        <v>481480</v>
      </c>
      <c r="E927" s="203" t="s">
        <v>6642</v>
      </c>
      <c r="F927" s="77">
        <v>1</v>
      </c>
      <c r="G927" s="434">
        <v>2399</v>
      </c>
      <c r="H927" s="434">
        <v>5408.099671043029</v>
      </c>
      <c r="I927" s="203"/>
      <c r="J927" s="203"/>
      <c r="K927" s="203"/>
      <c r="L927" s="203"/>
      <c r="M927" s="203"/>
    </row>
    <row r="928" spans="1:13" ht="15" customHeight="1">
      <c r="A928" s="79">
        <v>43522</v>
      </c>
      <c r="B928" s="77" t="s">
        <v>6636</v>
      </c>
      <c r="C928" s="77" t="s">
        <v>48</v>
      </c>
      <c r="D928" s="77" t="s">
        <v>6637</v>
      </c>
      <c r="E928" s="203" t="s">
        <v>6643</v>
      </c>
      <c r="F928" s="77">
        <v>2</v>
      </c>
      <c r="G928" s="434">
        <v>455</v>
      </c>
      <c r="H928" s="434">
        <v>1325.7000110659283</v>
      </c>
      <c r="I928" s="203"/>
      <c r="J928" s="203"/>
      <c r="K928" s="203"/>
      <c r="L928" s="203"/>
      <c r="M928" s="203"/>
    </row>
    <row r="929" spans="1:13" ht="15" customHeight="1">
      <c r="A929" s="79">
        <v>43522</v>
      </c>
      <c r="B929" s="77" t="s">
        <v>6636</v>
      </c>
      <c r="C929" s="77" t="s">
        <v>48</v>
      </c>
      <c r="D929" s="77">
        <v>489898</v>
      </c>
      <c r="E929" s="203" t="s">
        <v>6648</v>
      </c>
      <c r="F929" s="77">
        <v>1</v>
      </c>
      <c r="G929" s="434">
        <v>322.07</v>
      </c>
      <c r="H929" s="434">
        <v>772.96799999999996</v>
      </c>
      <c r="I929" s="203"/>
      <c r="J929" s="203"/>
      <c r="K929" s="203"/>
      <c r="L929" s="203"/>
      <c r="M929" s="203"/>
    </row>
    <row r="930" spans="1:13" ht="15" customHeight="1">
      <c r="A930" s="79">
        <v>43522</v>
      </c>
      <c r="B930" s="77" t="s">
        <v>6636</v>
      </c>
      <c r="C930" s="77" t="s">
        <v>48</v>
      </c>
      <c r="D930" s="77" t="s">
        <v>6638</v>
      </c>
      <c r="E930" s="203" t="s">
        <v>6644</v>
      </c>
      <c r="F930" s="77">
        <v>2</v>
      </c>
      <c r="G930" s="434">
        <v>17.25</v>
      </c>
      <c r="H930" s="434">
        <v>62.099992895111647</v>
      </c>
      <c r="I930" s="203"/>
      <c r="J930" s="203"/>
      <c r="K930" s="203"/>
      <c r="L930" s="203"/>
      <c r="M930" s="203"/>
    </row>
    <row r="931" spans="1:13" ht="15" customHeight="1">
      <c r="A931" s="79">
        <v>43522</v>
      </c>
      <c r="B931" s="77" t="s">
        <v>6636</v>
      </c>
      <c r="C931" s="77" t="s">
        <v>48</v>
      </c>
      <c r="D931" s="77">
        <v>481529</v>
      </c>
      <c r="E931" s="203" t="s">
        <v>6645</v>
      </c>
      <c r="F931" s="77">
        <v>1</v>
      </c>
      <c r="G931" s="434">
        <v>63.97</v>
      </c>
      <c r="H931" s="434">
        <v>134.33699999999999</v>
      </c>
      <c r="I931" s="203"/>
      <c r="J931" s="203"/>
      <c r="K931" s="203"/>
      <c r="L931" s="203"/>
      <c r="M931" s="203"/>
    </row>
    <row r="932" spans="1:13" ht="15" customHeight="1">
      <c r="A932" s="79">
        <v>43522</v>
      </c>
      <c r="B932" s="77" t="s">
        <v>6636</v>
      </c>
      <c r="C932" s="77" t="s">
        <v>48</v>
      </c>
      <c r="D932" s="77">
        <v>632574</v>
      </c>
      <c r="E932" s="203" t="s">
        <v>2225</v>
      </c>
      <c r="F932" s="77">
        <v>1</v>
      </c>
      <c r="G932" s="434">
        <v>0.4</v>
      </c>
      <c r="H932" s="434">
        <v>3.9999882188811107</v>
      </c>
      <c r="I932" s="203"/>
      <c r="J932" s="203"/>
      <c r="K932" s="203"/>
      <c r="L932" s="203"/>
      <c r="M932" s="203"/>
    </row>
    <row r="933" spans="1:13" ht="15" customHeight="1">
      <c r="A933" s="79">
        <v>43522</v>
      </c>
      <c r="B933" s="77" t="s">
        <v>6636</v>
      </c>
      <c r="C933" s="77" t="s">
        <v>48</v>
      </c>
      <c r="D933" s="77">
        <v>632668</v>
      </c>
      <c r="E933" s="203" t="s">
        <v>6568</v>
      </c>
      <c r="F933" s="77">
        <v>1</v>
      </c>
      <c r="G933" s="434">
        <v>154.28</v>
      </c>
      <c r="H933" s="434">
        <v>316.00000063565335</v>
      </c>
      <c r="I933" s="203"/>
      <c r="J933" s="203"/>
      <c r="K933" s="203"/>
      <c r="L933" s="203"/>
      <c r="M933" s="203"/>
    </row>
    <row r="934" spans="1:13" ht="15" customHeight="1">
      <c r="A934" s="79">
        <v>43522</v>
      </c>
      <c r="B934" s="77" t="s">
        <v>6636</v>
      </c>
      <c r="C934" s="77" t="s">
        <v>48</v>
      </c>
      <c r="D934" s="77">
        <v>632669</v>
      </c>
      <c r="E934" s="203" t="s">
        <v>2245</v>
      </c>
      <c r="F934" s="77">
        <v>1</v>
      </c>
      <c r="G934" s="434">
        <v>118.02</v>
      </c>
      <c r="H934" s="434">
        <v>327.50000042703124</v>
      </c>
      <c r="I934" s="203"/>
      <c r="J934" s="203"/>
      <c r="K934" s="203"/>
      <c r="L934" s="203"/>
      <c r="M934" s="203"/>
    </row>
    <row r="935" spans="1:13" ht="15" customHeight="1">
      <c r="A935" s="79">
        <v>43522</v>
      </c>
      <c r="B935" s="77" t="s">
        <v>6636</v>
      </c>
      <c r="C935" s="77" t="s">
        <v>48</v>
      </c>
      <c r="D935" s="77">
        <v>481534</v>
      </c>
      <c r="E935" s="203" t="s">
        <v>2904</v>
      </c>
      <c r="F935" s="77">
        <v>1</v>
      </c>
      <c r="G935" s="434">
        <v>120</v>
      </c>
      <c r="H935" s="434">
        <v>377.99995675285351</v>
      </c>
      <c r="I935" s="203"/>
      <c r="J935" s="203"/>
      <c r="K935" s="203"/>
      <c r="L935" s="203"/>
      <c r="M935" s="203"/>
    </row>
    <row r="936" spans="1:13" ht="15" customHeight="1">
      <c r="A936" s="79">
        <v>43522</v>
      </c>
      <c r="B936" s="77" t="s">
        <v>6636</v>
      </c>
      <c r="C936" s="77" t="s">
        <v>48</v>
      </c>
      <c r="D936" s="77" t="s">
        <v>6639</v>
      </c>
      <c r="E936" s="203" t="s">
        <v>6569</v>
      </c>
      <c r="F936" s="77">
        <v>1</v>
      </c>
      <c r="G936" s="434">
        <v>259.25</v>
      </c>
      <c r="H936" s="434">
        <v>845.00000051311622</v>
      </c>
      <c r="I936" s="203"/>
      <c r="J936" s="203"/>
      <c r="K936" s="203"/>
      <c r="L936" s="203"/>
      <c r="M936" s="203"/>
    </row>
    <row r="937" spans="1:13" ht="15" customHeight="1">
      <c r="A937" s="79">
        <v>43522</v>
      </c>
      <c r="B937" s="77" t="s">
        <v>6636</v>
      </c>
      <c r="C937" s="77" t="s">
        <v>48</v>
      </c>
      <c r="D937" s="77">
        <v>481540</v>
      </c>
      <c r="E937" s="203" t="s">
        <v>6646</v>
      </c>
      <c r="F937" s="77">
        <v>1</v>
      </c>
      <c r="G937" s="434">
        <v>1550</v>
      </c>
      <c r="H937" s="434">
        <v>3625.1999992779379</v>
      </c>
      <c r="I937" s="203"/>
      <c r="J937" s="203"/>
      <c r="K937" s="203"/>
      <c r="L937" s="203"/>
      <c r="M937" s="203"/>
    </row>
    <row r="938" spans="1:13" ht="15" customHeight="1">
      <c r="A938" s="79">
        <v>43522</v>
      </c>
      <c r="B938" s="77" t="s">
        <v>6636</v>
      </c>
      <c r="C938" s="77" t="s">
        <v>48</v>
      </c>
      <c r="D938" s="77">
        <v>481542</v>
      </c>
      <c r="E938" s="203" t="s">
        <v>6647</v>
      </c>
      <c r="F938" s="77">
        <v>1</v>
      </c>
      <c r="G938" s="434">
        <v>26.72</v>
      </c>
      <c r="H938" s="434">
        <v>84.179990429010601</v>
      </c>
      <c r="I938" s="203"/>
      <c r="J938" s="203"/>
      <c r="K938" s="203"/>
      <c r="L938" s="203"/>
      <c r="M938" s="203"/>
    </row>
    <row r="939" spans="1:13" ht="15" customHeight="1">
      <c r="A939" s="79">
        <v>43531</v>
      </c>
      <c r="B939" s="77" t="s">
        <v>6798</v>
      </c>
      <c r="C939" s="77" t="s">
        <v>48</v>
      </c>
      <c r="D939" s="77">
        <v>489007</v>
      </c>
      <c r="E939" s="203" t="s">
        <v>6799</v>
      </c>
      <c r="F939" s="77">
        <v>2</v>
      </c>
      <c r="G939" s="434">
        <v>3192</v>
      </c>
      <c r="H939" s="434">
        <v>5586</v>
      </c>
      <c r="I939" s="203"/>
      <c r="J939" s="203"/>
      <c r="K939" s="203"/>
      <c r="L939" s="203"/>
      <c r="M939" s="203"/>
    </row>
    <row r="940" spans="1:13" ht="15" customHeight="1">
      <c r="A940" s="79">
        <v>43531</v>
      </c>
      <c r="B940" s="77" t="s">
        <v>6798</v>
      </c>
      <c r="C940" s="77" t="s">
        <v>48</v>
      </c>
      <c r="D940" s="77">
        <v>489019</v>
      </c>
      <c r="E940" s="203" t="s">
        <v>6800</v>
      </c>
      <c r="F940" s="77">
        <v>2</v>
      </c>
      <c r="G940" s="434">
        <v>7340</v>
      </c>
      <c r="H940" s="434">
        <v>12845</v>
      </c>
      <c r="I940" s="203"/>
      <c r="J940" s="203"/>
      <c r="K940" s="203"/>
      <c r="L940" s="203"/>
      <c r="M940" s="203"/>
    </row>
    <row r="941" spans="1:13" ht="15" customHeight="1">
      <c r="A941" s="79">
        <v>43531</v>
      </c>
      <c r="B941" s="77" t="s">
        <v>6798</v>
      </c>
      <c r="C941" s="77" t="s">
        <v>48</v>
      </c>
      <c r="D941" s="77">
        <v>489027</v>
      </c>
      <c r="E941" s="203" t="s">
        <v>6801</v>
      </c>
      <c r="F941" s="77">
        <v>2</v>
      </c>
      <c r="G941" s="434">
        <v>3320</v>
      </c>
      <c r="H941" s="434">
        <v>5810</v>
      </c>
      <c r="I941" s="203"/>
      <c r="J941" s="203"/>
      <c r="K941" s="203"/>
      <c r="L941" s="203"/>
      <c r="M941" s="203"/>
    </row>
    <row r="942" spans="1:13" ht="15" customHeight="1">
      <c r="A942" s="79">
        <v>43531</v>
      </c>
      <c r="B942" s="77" t="s">
        <v>6798</v>
      </c>
      <c r="C942" s="77" t="s">
        <v>48</v>
      </c>
      <c r="D942" s="77">
        <v>488724</v>
      </c>
      <c r="E942" s="203" t="s">
        <v>6802</v>
      </c>
      <c r="F942" s="77">
        <v>2</v>
      </c>
      <c r="G942" s="434">
        <v>910</v>
      </c>
      <c r="H942" s="434">
        <v>1911</v>
      </c>
      <c r="I942" s="203"/>
      <c r="J942" s="203"/>
      <c r="K942" s="203"/>
      <c r="L942" s="203"/>
      <c r="M942" s="203"/>
    </row>
    <row r="943" spans="1:13" ht="15" customHeight="1">
      <c r="A943" s="79">
        <v>43531</v>
      </c>
      <c r="B943" s="77" t="s">
        <v>6798</v>
      </c>
      <c r="C943" s="77" t="s">
        <v>48</v>
      </c>
      <c r="D943" s="77">
        <v>488716</v>
      </c>
      <c r="E943" s="203" t="s">
        <v>6803</v>
      </c>
      <c r="F943" s="77">
        <v>2</v>
      </c>
      <c r="G943" s="434">
        <v>1843</v>
      </c>
      <c r="H943" s="434">
        <v>3870.3000002293134</v>
      </c>
      <c r="I943" s="203"/>
      <c r="J943" s="203"/>
      <c r="K943" s="203"/>
      <c r="L943" s="203"/>
      <c r="M943" s="203"/>
    </row>
    <row r="944" spans="1:13" ht="15" customHeight="1">
      <c r="A944" s="79">
        <v>43531</v>
      </c>
      <c r="B944" s="77" t="s">
        <v>6798</v>
      </c>
      <c r="C944" s="77" t="s">
        <v>48</v>
      </c>
      <c r="D944" s="77">
        <v>484314</v>
      </c>
      <c r="E944" s="203" t="s">
        <v>6804</v>
      </c>
      <c r="F944" s="77">
        <v>2</v>
      </c>
      <c r="G944" s="434">
        <v>405</v>
      </c>
      <c r="H944" s="434">
        <v>850.5</v>
      </c>
      <c r="I944" s="203"/>
      <c r="J944" s="203"/>
      <c r="K944" s="203"/>
      <c r="L944" s="203"/>
      <c r="M944" s="203"/>
    </row>
    <row r="945" spans="1:13" ht="15" customHeight="1">
      <c r="A945" s="79">
        <v>43551</v>
      </c>
      <c r="B945" s="77">
        <v>2016239</v>
      </c>
      <c r="C945" s="77" t="s">
        <v>48</v>
      </c>
      <c r="D945" s="77">
        <v>484736</v>
      </c>
      <c r="E945" s="203" t="s">
        <v>6951</v>
      </c>
      <c r="F945" s="77">
        <v>1</v>
      </c>
      <c r="G945" s="334">
        <v>2047.5</v>
      </c>
      <c r="H945" s="334">
        <v>4095</v>
      </c>
      <c r="I945" s="203"/>
      <c r="J945" s="203"/>
      <c r="K945" s="203"/>
      <c r="L945" s="203"/>
      <c r="M945" s="203"/>
    </row>
    <row r="946" spans="1:13" ht="15" customHeight="1">
      <c r="A946" s="79">
        <v>43551</v>
      </c>
      <c r="B946" s="77">
        <v>2016239</v>
      </c>
      <c r="C946" s="77" t="s">
        <v>48</v>
      </c>
      <c r="D946" s="77">
        <v>484740</v>
      </c>
      <c r="E946" s="203" t="s">
        <v>6952</v>
      </c>
      <c r="F946" s="77">
        <v>1</v>
      </c>
      <c r="G946" s="334">
        <v>4331.25</v>
      </c>
      <c r="H946" s="334">
        <v>7218.75</v>
      </c>
      <c r="I946" s="203"/>
      <c r="J946" s="203"/>
      <c r="K946" s="203"/>
      <c r="L946" s="203"/>
      <c r="M946" s="203"/>
    </row>
    <row r="947" spans="1:13" ht="15" customHeight="1">
      <c r="A947" s="79">
        <v>43551</v>
      </c>
      <c r="B947" s="77">
        <v>2016239</v>
      </c>
      <c r="C947" s="77" t="s">
        <v>48</v>
      </c>
      <c r="D947" s="77">
        <v>483517</v>
      </c>
      <c r="E947" s="203" t="s">
        <v>6953</v>
      </c>
      <c r="F947" s="77">
        <v>1</v>
      </c>
      <c r="G947" s="334">
        <v>1286.25</v>
      </c>
      <c r="H947" s="334">
        <v>2572.5</v>
      </c>
      <c r="I947" s="203"/>
      <c r="J947" s="203"/>
      <c r="K947" s="203"/>
      <c r="L947" s="203"/>
      <c r="M947" s="203"/>
    </row>
    <row r="948" spans="1:13" ht="15" customHeight="1">
      <c r="A948" s="79">
        <v>43551</v>
      </c>
      <c r="B948" s="77">
        <v>2016239</v>
      </c>
      <c r="C948" s="77" t="s">
        <v>48</v>
      </c>
      <c r="D948" s="77" t="s">
        <v>2530</v>
      </c>
      <c r="E948" s="203" t="s">
        <v>6954</v>
      </c>
      <c r="F948" s="77">
        <v>1</v>
      </c>
      <c r="G948" s="334">
        <v>425.25</v>
      </c>
      <c r="H948" s="334">
        <v>850.49985875510481</v>
      </c>
      <c r="I948" s="203"/>
      <c r="J948" s="203"/>
      <c r="K948" s="203"/>
      <c r="L948" s="203"/>
      <c r="M948" s="203"/>
    </row>
    <row r="949" spans="1:13" ht="15" customHeight="1">
      <c r="A949" s="79">
        <v>43551</v>
      </c>
      <c r="B949" s="77">
        <v>2016239</v>
      </c>
      <c r="C949" s="77" t="s">
        <v>48</v>
      </c>
      <c r="D949" s="77">
        <v>632669</v>
      </c>
      <c r="E949" s="203" t="s">
        <v>4604</v>
      </c>
      <c r="F949" s="77">
        <v>1</v>
      </c>
      <c r="G949" s="334">
        <v>105.92399999999999</v>
      </c>
      <c r="H949" s="334">
        <v>327.50012479177531</v>
      </c>
      <c r="I949" s="203"/>
      <c r="J949" s="203"/>
      <c r="K949" s="203"/>
      <c r="L949" s="203"/>
      <c r="M949" s="203"/>
    </row>
    <row r="950" spans="1:13" ht="15" customHeight="1">
      <c r="A950" s="79">
        <v>43551</v>
      </c>
      <c r="B950" s="77">
        <v>2016239</v>
      </c>
      <c r="C950" s="77" t="s">
        <v>48</v>
      </c>
      <c r="D950" s="77">
        <v>480499</v>
      </c>
      <c r="E950" s="203" t="s">
        <v>6955</v>
      </c>
      <c r="F950" s="77">
        <v>1</v>
      </c>
      <c r="G950" s="334">
        <v>10.5</v>
      </c>
      <c r="H950" s="334">
        <v>56.610046844462985</v>
      </c>
      <c r="I950" s="203"/>
      <c r="J950" s="203"/>
      <c r="K950" s="203"/>
      <c r="L950" s="203"/>
      <c r="M950" s="203"/>
    </row>
    <row r="951" spans="1:13" ht="15" customHeight="1">
      <c r="A951" s="79">
        <v>43551</v>
      </c>
      <c r="B951" s="77">
        <v>2016239</v>
      </c>
      <c r="C951" s="77" t="s">
        <v>48</v>
      </c>
      <c r="D951" s="77">
        <v>484596</v>
      </c>
      <c r="E951" s="203" t="s">
        <v>6956</v>
      </c>
      <c r="F951" s="77">
        <v>10</v>
      </c>
      <c r="G951" s="334">
        <v>128.28479999999999</v>
      </c>
      <c r="H951" s="334">
        <v>238.86026738465318</v>
      </c>
      <c r="I951" s="203" t="s">
        <v>6965</v>
      </c>
      <c r="J951" s="203"/>
      <c r="K951" s="203"/>
      <c r="L951" s="203"/>
      <c r="M951" s="203"/>
    </row>
    <row r="952" spans="1:13" ht="15" customHeight="1">
      <c r="A952" s="79">
        <v>43551</v>
      </c>
      <c r="B952" s="77">
        <v>2016239</v>
      </c>
      <c r="C952" s="77" t="s">
        <v>48</v>
      </c>
      <c r="D952" s="77">
        <v>484598</v>
      </c>
      <c r="E952" s="203" t="s">
        <v>6957</v>
      </c>
      <c r="F952" s="77">
        <v>1</v>
      </c>
      <c r="G952" s="334">
        <v>28.192500000000003</v>
      </c>
      <c r="H952" s="334">
        <v>84.569998955091705</v>
      </c>
      <c r="I952" s="203"/>
      <c r="J952" s="203"/>
      <c r="K952" s="203"/>
      <c r="L952" s="203"/>
      <c r="M952" s="203"/>
    </row>
    <row r="953" spans="1:13" ht="15" customHeight="1">
      <c r="A953" s="79">
        <v>43551</v>
      </c>
      <c r="B953" s="77">
        <v>2016239</v>
      </c>
      <c r="C953" s="77" t="s">
        <v>48</v>
      </c>
      <c r="D953" s="77">
        <v>483483</v>
      </c>
      <c r="E953" s="203" t="s">
        <v>6958</v>
      </c>
      <c r="F953" s="77">
        <v>1</v>
      </c>
      <c r="G953" s="334">
        <v>217.30799999999999</v>
      </c>
      <c r="H953" s="334">
        <v>434.61979595137302</v>
      </c>
      <c r="I953" s="203"/>
      <c r="J953" s="203"/>
      <c r="K953" s="203"/>
      <c r="L953" s="203"/>
      <c r="M953" s="203"/>
    </row>
    <row r="954" spans="1:13" ht="15" customHeight="1">
      <c r="A954" s="79">
        <v>43551</v>
      </c>
      <c r="B954" s="77">
        <v>2016239</v>
      </c>
      <c r="C954" s="77" t="s">
        <v>48</v>
      </c>
      <c r="D954" s="77">
        <v>483482</v>
      </c>
      <c r="E954" s="203" t="s">
        <v>6959</v>
      </c>
      <c r="F954" s="77">
        <v>1</v>
      </c>
      <c r="G954" s="334">
        <v>201.87599999999998</v>
      </c>
      <c r="H954" s="334">
        <v>403.75981012253811</v>
      </c>
      <c r="I954" s="203"/>
      <c r="J954" s="203"/>
      <c r="K954" s="203"/>
      <c r="L954" s="203"/>
      <c r="M954" s="203"/>
    </row>
    <row r="955" spans="1:13" ht="15" customHeight="1">
      <c r="A955" s="79">
        <v>43551</v>
      </c>
      <c r="B955" s="77">
        <v>2016239</v>
      </c>
      <c r="C955" s="77" t="s">
        <v>48</v>
      </c>
      <c r="D955" s="77">
        <v>484601</v>
      </c>
      <c r="E955" s="203" t="s">
        <v>4445</v>
      </c>
      <c r="F955" s="77">
        <v>1</v>
      </c>
      <c r="G955" s="334">
        <v>31.636499999999998</v>
      </c>
      <c r="H955" s="334">
        <v>245.3300006618565</v>
      </c>
      <c r="I955" s="203"/>
      <c r="J955" s="203"/>
      <c r="K955" s="203"/>
      <c r="L955" s="203"/>
      <c r="M955" s="203"/>
    </row>
    <row r="956" spans="1:13" ht="15" customHeight="1">
      <c r="A956" s="79">
        <v>43551</v>
      </c>
      <c r="B956" s="77">
        <v>2016239</v>
      </c>
      <c r="C956" s="77" t="s">
        <v>48</v>
      </c>
      <c r="D956" s="77">
        <v>489898</v>
      </c>
      <c r="E956" s="203" t="s">
        <v>6960</v>
      </c>
      <c r="F956" s="77">
        <v>2</v>
      </c>
      <c r="G956" s="334">
        <v>386.13599999999997</v>
      </c>
      <c r="H956" s="334">
        <v>772.96994218863119</v>
      </c>
      <c r="I956" s="203" t="s">
        <v>6966</v>
      </c>
      <c r="J956" s="203"/>
      <c r="K956" s="203"/>
      <c r="L956" s="203"/>
      <c r="M956" s="203"/>
    </row>
    <row r="957" spans="1:13" ht="15" customHeight="1">
      <c r="A957" s="79">
        <v>43551</v>
      </c>
      <c r="B957" s="77">
        <v>2016239</v>
      </c>
      <c r="C957" s="77" t="s">
        <v>48</v>
      </c>
      <c r="D957" s="77">
        <v>632574</v>
      </c>
      <c r="E957" s="203" t="s">
        <v>2481</v>
      </c>
      <c r="F957" s="77">
        <v>1</v>
      </c>
      <c r="G957" s="334">
        <v>0.42000000000000004</v>
      </c>
      <c r="H957" s="334">
        <v>3.9999882188811107</v>
      </c>
      <c r="I957" s="203"/>
      <c r="J957" s="203"/>
      <c r="K957" s="203"/>
      <c r="L957" s="203"/>
      <c r="M957" s="203"/>
    </row>
    <row r="958" spans="1:13" ht="15" customHeight="1">
      <c r="A958" s="79">
        <v>43551</v>
      </c>
      <c r="B958" s="77">
        <v>2016239</v>
      </c>
      <c r="C958" s="77" t="s">
        <v>48</v>
      </c>
      <c r="D958" s="77">
        <v>480140</v>
      </c>
      <c r="E958" s="203" t="s">
        <v>6961</v>
      </c>
      <c r="F958" s="77">
        <v>1</v>
      </c>
      <c r="G958" s="334">
        <v>311.10000000000002</v>
      </c>
      <c r="H958" s="334">
        <v>845.00000051311622</v>
      </c>
      <c r="I958" s="203"/>
      <c r="J958" s="203"/>
      <c r="K958" s="203"/>
      <c r="L958" s="203"/>
      <c r="M958" s="203"/>
    </row>
    <row r="959" spans="1:13" ht="15" customHeight="1">
      <c r="A959" s="79">
        <v>43551</v>
      </c>
      <c r="B959" s="77">
        <v>2016239</v>
      </c>
      <c r="C959" s="77" t="s">
        <v>48</v>
      </c>
      <c r="D959" s="77" t="s">
        <v>4976</v>
      </c>
      <c r="E959" s="203" t="s">
        <v>6962</v>
      </c>
      <c r="F959" s="77">
        <v>5</v>
      </c>
      <c r="G959" s="334">
        <v>416.96400000000006</v>
      </c>
      <c r="H959" s="334">
        <v>1189.9792071461814</v>
      </c>
      <c r="I959" s="203" t="s">
        <v>6967</v>
      </c>
      <c r="J959" s="203"/>
      <c r="K959" s="203"/>
      <c r="L959" s="203"/>
      <c r="M959" s="203"/>
    </row>
    <row r="960" spans="1:13" ht="15" customHeight="1">
      <c r="A960" s="79">
        <v>43551</v>
      </c>
      <c r="B960" s="77">
        <v>2016239</v>
      </c>
      <c r="C960" s="77" t="s">
        <v>48</v>
      </c>
      <c r="D960" s="77">
        <v>381345</v>
      </c>
      <c r="E960" s="203" t="s">
        <v>4979</v>
      </c>
      <c r="F960" s="77">
        <v>6</v>
      </c>
      <c r="G960" s="334">
        <v>36.002800000000001</v>
      </c>
      <c r="H960" s="334">
        <v>107.99979714916788</v>
      </c>
      <c r="I960" s="203" t="s">
        <v>6968</v>
      </c>
      <c r="J960" s="203"/>
      <c r="K960" s="203"/>
      <c r="L960" s="203"/>
      <c r="M960" s="203"/>
    </row>
    <row r="961" spans="1:13" ht="15" customHeight="1">
      <c r="A961" s="79">
        <v>43551</v>
      </c>
      <c r="B961" s="77">
        <v>2016239</v>
      </c>
      <c r="C961" s="77" t="s">
        <v>48</v>
      </c>
      <c r="D961" s="77">
        <v>398622</v>
      </c>
      <c r="E961" s="203" t="s">
        <v>6963</v>
      </c>
      <c r="F961" s="77">
        <v>1</v>
      </c>
      <c r="G961" s="334">
        <v>0.56700000000000006</v>
      </c>
      <c r="H961" s="334">
        <v>2.180197954908595</v>
      </c>
      <c r="I961" s="203"/>
      <c r="J961" s="203"/>
      <c r="K961" s="203"/>
      <c r="L961" s="203"/>
      <c r="M961" s="203"/>
    </row>
    <row r="962" spans="1:13" ht="15" customHeight="1">
      <c r="A962" s="79">
        <v>43551</v>
      </c>
      <c r="B962" s="77">
        <v>2016239</v>
      </c>
      <c r="C962" s="77" t="s">
        <v>48</v>
      </c>
      <c r="D962" s="77">
        <v>632668</v>
      </c>
      <c r="E962" s="203" t="s">
        <v>6964</v>
      </c>
      <c r="F962" s="77">
        <v>1</v>
      </c>
      <c r="G962" s="334">
        <v>161.994</v>
      </c>
      <c r="H962" s="334">
        <v>315.99997227700277</v>
      </c>
      <c r="I962" s="203"/>
      <c r="J962" s="203"/>
      <c r="K962" s="203"/>
      <c r="L962" s="203"/>
      <c r="M962" s="203"/>
    </row>
    <row r="963" spans="1:13" ht="15" customHeight="1">
      <c r="A963" s="79">
        <v>43559</v>
      </c>
      <c r="B963" s="77" t="s">
        <v>7199</v>
      </c>
      <c r="C963" s="77" t="s">
        <v>48</v>
      </c>
      <c r="D963" s="77">
        <v>311847</v>
      </c>
      <c r="E963" s="203" t="s">
        <v>7200</v>
      </c>
      <c r="F963" s="77">
        <v>1</v>
      </c>
      <c r="G963" s="334">
        <v>94.33</v>
      </c>
      <c r="H963" s="334">
        <v>263.89</v>
      </c>
      <c r="I963" s="203"/>
      <c r="J963" s="203"/>
      <c r="K963" s="203"/>
      <c r="L963" s="203"/>
      <c r="M963" s="203"/>
    </row>
    <row r="964" spans="1:13" ht="15" customHeight="1">
      <c r="A964" s="79">
        <v>43559</v>
      </c>
      <c r="B964" s="77" t="s">
        <v>7199</v>
      </c>
      <c r="C964" s="77" t="s">
        <v>48</v>
      </c>
      <c r="D964" s="77">
        <v>311482</v>
      </c>
      <c r="E964" s="203" t="s">
        <v>7201</v>
      </c>
      <c r="F964" s="77">
        <v>1</v>
      </c>
      <c r="G964" s="334">
        <v>62.94</v>
      </c>
      <c r="H964" s="334">
        <v>198.27</v>
      </c>
      <c r="I964" s="203"/>
      <c r="J964" s="203"/>
      <c r="K964" s="203"/>
      <c r="L964" s="203"/>
      <c r="M964" s="203"/>
    </row>
    <row r="965" spans="1:13" ht="15" customHeight="1">
      <c r="A965" s="79">
        <v>43559</v>
      </c>
      <c r="B965" s="77" t="s">
        <v>7199</v>
      </c>
      <c r="C965" s="77" t="s">
        <v>48</v>
      </c>
      <c r="D965" s="77">
        <v>326011</v>
      </c>
      <c r="E965" s="203" t="s">
        <v>7202</v>
      </c>
      <c r="F965" s="77">
        <v>1</v>
      </c>
      <c r="G965" s="334">
        <v>59.18</v>
      </c>
      <c r="H965" s="334">
        <v>245</v>
      </c>
      <c r="I965" s="203"/>
      <c r="J965" s="203"/>
      <c r="K965" s="203"/>
      <c r="L965" s="203"/>
      <c r="M965" s="203"/>
    </row>
    <row r="966" spans="1:13" ht="15" customHeight="1">
      <c r="A966" s="79">
        <v>43559</v>
      </c>
      <c r="B966" s="77" t="s">
        <v>7199</v>
      </c>
      <c r="C966" s="77" t="s">
        <v>48</v>
      </c>
      <c r="D966" s="77">
        <v>315119</v>
      </c>
      <c r="E966" s="203" t="s">
        <v>7203</v>
      </c>
      <c r="F966" s="77">
        <v>1</v>
      </c>
      <c r="G966" s="334">
        <v>194.1</v>
      </c>
      <c r="H966" s="334">
        <v>407.61</v>
      </c>
      <c r="I966" s="203"/>
      <c r="J966" s="203"/>
      <c r="K966" s="203"/>
      <c r="L966" s="203"/>
      <c r="M966" s="203"/>
    </row>
    <row r="967" spans="1:13" ht="15" customHeight="1">
      <c r="A967" s="79">
        <v>43559</v>
      </c>
      <c r="B967" s="77" t="s">
        <v>7199</v>
      </c>
      <c r="C967" s="77" t="s">
        <v>48</v>
      </c>
      <c r="D967" s="77">
        <v>384235</v>
      </c>
      <c r="E967" s="203" t="s">
        <v>7204</v>
      </c>
      <c r="F967" s="77">
        <v>1</v>
      </c>
      <c r="G967" s="334">
        <v>595</v>
      </c>
      <c r="H967" s="334">
        <v>1249.5</v>
      </c>
      <c r="I967" s="203"/>
      <c r="J967" s="203"/>
      <c r="K967" s="203"/>
      <c r="L967" s="203"/>
      <c r="M967" s="203"/>
    </row>
    <row r="968" spans="1:13" ht="15" customHeight="1">
      <c r="A968" s="79">
        <v>43559</v>
      </c>
      <c r="B968" s="77" t="s">
        <v>7199</v>
      </c>
      <c r="C968" s="77" t="s">
        <v>48</v>
      </c>
      <c r="D968" s="77">
        <v>325933</v>
      </c>
      <c r="E968" s="203" t="s">
        <v>7205</v>
      </c>
      <c r="F968" s="77">
        <v>2</v>
      </c>
      <c r="G968" s="334">
        <v>63.54</v>
      </c>
      <c r="H968" s="334">
        <v>200.16</v>
      </c>
      <c r="I968" s="203"/>
      <c r="J968" s="203"/>
      <c r="K968" s="203"/>
      <c r="L968" s="203"/>
      <c r="M968" s="203"/>
    </row>
    <row r="969" spans="1:13" ht="15" customHeight="1">
      <c r="A969" s="79">
        <v>43559</v>
      </c>
      <c r="B969" s="77" t="s">
        <v>7199</v>
      </c>
      <c r="C969" s="77" t="s">
        <v>48</v>
      </c>
      <c r="D969" s="77" t="s">
        <v>2198</v>
      </c>
      <c r="E969" s="203" t="s">
        <v>7206</v>
      </c>
      <c r="F969" s="77">
        <v>1</v>
      </c>
      <c r="G969" s="334">
        <v>13.66</v>
      </c>
      <c r="H969" s="334">
        <v>39.36</v>
      </c>
      <c r="I969" s="203"/>
      <c r="J969" s="203"/>
      <c r="K969" s="203"/>
      <c r="L969" s="203"/>
      <c r="M969" s="203"/>
    </row>
    <row r="970" spans="1:13" ht="15" customHeight="1">
      <c r="A970" s="79">
        <v>43559</v>
      </c>
      <c r="B970" s="77" t="s">
        <v>7199</v>
      </c>
      <c r="C970" s="77" t="s">
        <v>48</v>
      </c>
      <c r="D970" s="77" t="s">
        <v>7207</v>
      </c>
      <c r="E970" s="203" t="s">
        <v>7208</v>
      </c>
      <c r="F970" s="77">
        <v>8</v>
      </c>
      <c r="G970" s="334">
        <v>38.659999999999997</v>
      </c>
      <c r="H970" s="334">
        <v>139.16999999999999</v>
      </c>
      <c r="I970" s="203"/>
      <c r="J970" s="203"/>
      <c r="K970" s="203"/>
      <c r="L970" s="203"/>
      <c r="M970" s="203"/>
    </row>
    <row r="971" spans="1:13" ht="15" customHeight="1">
      <c r="A971" s="79">
        <v>43559</v>
      </c>
      <c r="B971" s="77" t="s">
        <v>7199</v>
      </c>
      <c r="C971" s="77" t="s">
        <v>48</v>
      </c>
      <c r="D971" s="77" t="s">
        <v>6706</v>
      </c>
      <c r="E971" s="203" t="s">
        <v>7209</v>
      </c>
      <c r="F971" s="77">
        <v>8</v>
      </c>
      <c r="G971" s="334">
        <v>4.9000000000000004</v>
      </c>
      <c r="H971" s="334">
        <v>25.92</v>
      </c>
      <c r="I971" s="203"/>
      <c r="J971" s="203"/>
      <c r="K971" s="203"/>
      <c r="L971" s="203"/>
      <c r="M971" s="203"/>
    </row>
    <row r="972" spans="1:13" ht="15" customHeight="1">
      <c r="A972" s="79">
        <v>43580</v>
      </c>
      <c r="B972" s="77" t="s">
        <v>7251</v>
      </c>
      <c r="C972" s="77" t="s">
        <v>48</v>
      </c>
      <c r="D972" s="77">
        <v>490138</v>
      </c>
      <c r="E972" s="203" t="s">
        <v>2353</v>
      </c>
      <c r="F972" s="77">
        <v>1</v>
      </c>
      <c r="G972" s="334">
        <v>4525</v>
      </c>
      <c r="H972" s="334">
        <v>7918.75</v>
      </c>
      <c r="I972" s="203"/>
      <c r="J972" s="203"/>
      <c r="K972" s="203"/>
      <c r="L972" s="203"/>
      <c r="M972" s="203"/>
    </row>
    <row r="973" spans="1:13" ht="15" customHeight="1">
      <c r="A973" s="79">
        <v>43580</v>
      </c>
      <c r="B973" s="77" t="s">
        <v>7251</v>
      </c>
      <c r="C973" s="77" t="s">
        <v>48</v>
      </c>
      <c r="D973" s="77">
        <v>490160</v>
      </c>
      <c r="E973" s="203" t="s">
        <v>2352</v>
      </c>
      <c r="F973" s="77">
        <v>1</v>
      </c>
      <c r="G973" s="334">
        <v>2350</v>
      </c>
      <c r="H973" s="334">
        <v>4112.5</v>
      </c>
      <c r="I973" s="203"/>
      <c r="J973" s="203"/>
      <c r="K973" s="203"/>
      <c r="L973" s="203"/>
      <c r="M973" s="203"/>
    </row>
    <row r="974" spans="1:13" ht="15" customHeight="1">
      <c r="A974" s="79">
        <v>43580</v>
      </c>
      <c r="B974" s="77" t="s">
        <v>7251</v>
      </c>
      <c r="C974" s="77" t="s">
        <v>48</v>
      </c>
      <c r="D974" s="77">
        <v>490139</v>
      </c>
      <c r="E974" s="203" t="s">
        <v>7248</v>
      </c>
      <c r="F974" s="77">
        <v>1</v>
      </c>
      <c r="G974" s="334">
        <v>2499</v>
      </c>
      <c r="H974" s="334">
        <v>4373.25</v>
      </c>
      <c r="I974" s="203"/>
      <c r="J974" s="203"/>
      <c r="K974" s="203"/>
      <c r="L974" s="203"/>
      <c r="M974" s="203"/>
    </row>
    <row r="975" spans="1:13" ht="15" customHeight="1">
      <c r="A975" s="79">
        <v>43580</v>
      </c>
      <c r="B975" s="77" t="s">
        <v>7251</v>
      </c>
      <c r="C975" s="77" t="s">
        <v>48</v>
      </c>
      <c r="D975" s="77">
        <v>632669</v>
      </c>
      <c r="E975" s="203" t="s">
        <v>2245</v>
      </c>
      <c r="F975" s="77">
        <v>1</v>
      </c>
      <c r="G975" s="334">
        <v>118.02</v>
      </c>
      <c r="H975" s="334">
        <v>327.50000042703124</v>
      </c>
      <c r="I975" s="203"/>
      <c r="J975" s="203"/>
      <c r="K975" s="203"/>
      <c r="L975" s="203"/>
      <c r="M975" s="203"/>
    </row>
    <row r="976" spans="1:13" ht="15" customHeight="1">
      <c r="A976" s="79">
        <v>43580</v>
      </c>
      <c r="B976" s="77" t="s">
        <v>7251</v>
      </c>
      <c r="C976" s="77" t="s">
        <v>48</v>
      </c>
      <c r="D976" s="77" t="s">
        <v>2356</v>
      </c>
      <c r="E976" s="203" t="s">
        <v>2357</v>
      </c>
      <c r="F976" s="77">
        <v>1</v>
      </c>
      <c r="G976" s="334">
        <v>650</v>
      </c>
      <c r="H976" s="334">
        <v>5652.3099998474991</v>
      </c>
      <c r="I976" s="203"/>
      <c r="J976" s="203"/>
      <c r="K976" s="203"/>
      <c r="L976" s="203"/>
      <c r="M976" s="203"/>
    </row>
    <row r="977" spans="1:13" ht="15" customHeight="1">
      <c r="A977" s="79">
        <v>43580</v>
      </c>
      <c r="B977" s="77" t="s">
        <v>7251</v>
      </c>
      <c r="C977" s="77" t="s">
        <v>48</v>
      </c>
      <c r="D977" s="77">
        <v>494525</v>
      </c>
      <c r="E977" s="203" t="s">
        <v>7249</v>
      </c>
      <c r="F977" s="77">
        <v>394</v>
      </c>
      <c r="G977" s="334">
        <v>0.15</v>
      </c>
      <c r="H977" s="334">
        <v>1.5999454467047654</v>
      </c>
      <c r="I977" s="203"/>
      <c r="J977" s="203"/>
      <c r="K977" s="203"/>
      <c r="L977" s="203"/>
      <c r="M977" s="203"/>
    </row>
    <row r="978" spans="1:13" ht="15" customHeight="1">
      <c r="A978" s="79">
        <v>43580</v>
      </c>
      <c r="B978" s="77" t="s">
        <v>7251</v>
      </c>
      <c r="C978" s="77" t="s">
        <v>48</v>
      </c>
      <c r="D978" s="77">
        <v>481362</v>
      </c>
      <c r="E978" s="203" t="s">
        <v>2259</v>
      </c>
      <c r="F978" s="77">
        <v>1</v>
      </c>
      <c r="G978" s="334">
        <v>47</v>
      </c>
      <c r="H978" s="334">
        <v>222.00001208823574</v>
      </c>
      <c r="I978" s="203"/>
      <c r="J978" s="203"/>
      <c r="K978" s="203"/>
      <c r="L978" s="203"/>
      <c r="M978" s="203"/>
    </row>
    <row r="979" spans="1:13" ht="15" customHeight="1">
      <c r="A979" s="79">
        <v>43580</v>
      </c>
      <c r="B979" s="77" t="s">
        <v>7251</v>
      </c>
      <c r="C979" s="77" t="s">
        <v>48</v>
      </c>
      <c r="D979" s="77">
        <v>481353</v>
      </c>
      <c r="E979" s="203" t="s">
        <v>2258</v>
      </c>
      <c r="F979" s="77">
        <v>1</v>
      </c>
      <c r="G979" s="334">
        <v>76</v>
      </c>
      <c r="H979" s="334">
        <v>177.33333333333334</v>
      </c>
      <c r="I979" s="203"/>
      <c r="J979" s="203"/>
      <c r="K979" s="203"/>
      <c r="L979" s="203"/>
      <c r="M979" s="203"/>
    </row>
    <row r="980" spans="1:13" ht="15" customHeight="1">
      <c r="A980" s="79">
        <v>43580</v>
      </c>
      <c r="B980" s="77" t="s">
        <v>7251</v>
      </c>
      <c r="C980" s="77" t="s">
        <v>48</v>
      </c>
      <c r="D980" s="77">
        <v>480499</v>
      </c>
      <c r="E980" s="203" t="s">
        <v>2253</v>
      </c>
      <c r="F980" s="77">
        <v>1</v>
      </c>
      <c r="G980" s="334">
        <v>10</v>
      </c>
      <c r="H980" s="334">
        <v>56.609332044882585</v>
      </c>
      <c r="I980" s="203"/>
      <c r="J980" s="203"/>
      <c r="K980" s="203"/>
      <c r="L980" s="203"/>
      <c r="M980" s="203"/>
    </row>
    <row r="981" spans="1:13" ht="15" customHeight="1">
      <c r="A981" s="79">
        <v>43580</v>
      </c>
      <c r="B981" s="77" t="s">
        <v>7251</v>
      </c>
      <c r="C981" s="77" t="s">
        <v>48</v>
      </c>
      <c r="D981" s="77">
        <v>632668</v>
      </c>
      <c r="E981" s="203" t="s">
        <v>6568</v>
      </c>
      <c r="F981" s="77">
        <v>1</v>
      </c>
      <c r="G981" s="334">
        <v>110.38</v>
      </c>
      <c r="H981" s="334">
        <v>327.49971437523521</v>
      </c>
      <c r="I981" s="203"/>
      <c r="J981" s="203"/>
      <c r="K981" s="203"/>
      <c r="L981" s="203"/>
      <c r="M981" s="203"/>
    </row>
    <row r="982" spans="1:13" ht="15" customHeight="1">
      <c r="A982" s="79">
        <v>43580</v>
      </c>
      <c r="B982" s="77" t="s">
        <v>7251</v>
      </c>
      <c r="C982" s="77" t="s">
        <v>48</v>
      </c>
      <c r="D982" s="77">
        <v>480140</v>
      </c>
      <c r="E982" s="203" t="s">
        <v>6569</v>
      </c>
      <c r="F982" s="77">
        <v>1</v>
      </c>
      <c r="G982" s="334">
        <v>259.25</v>
      </c>
      <c r="H982" s="334">
        <v>845.00000051311622</v>
      </c>
      <c r="I982" s="203"/>
      <c r="J982" s="203"/>
      <c r="K982" s="203"/>
      <c r="L982" s="203"/>
      <c r="M982" s="203"/>
    </row>
    <row r="983" spans="1:13" ht="15" customHeight="1">
      <c r="A983" s="79">
        <v>43580</v>
      </c>
      <c r="B983" s="77" t="s">
        <v>7251</v>
      </c>
      <c r="C983" s="77" t="s">
        <v>48</v>
      </c>
      <c r="D983" s="77" t="s">
        <v>7247</v>
      </c>
      <c r="E983" s="203" t="s">
        <v>2471</v>
      </c>
      <c r="F983" s="77">
        <v>1</v>
      </c>
      <c r="G983" s="334">
        <v>4.47</v>
      </c>
      <c r="H983" s="334">
        <v>42.599375981907663</v>
      </c>
      <c r="I983" s="203"/>
      <c r="J983" s="203"/>
      <c r="K983" s="203"/>
      <c r="L983" s="203"/>
      <c r="M983" s="203"/>
    </row>
    <row r="984" spans="1:13" ht="15" customHeight="1">
      <c r="A984" s="79">
        <v>43580</v>
      </c>
      <c r="B984" s="77" t="s">
        <v>7251</v>
      </c>
      <c r="C984" s="77" t="s">
        <v>48</v>
      </c>
      <c r="D984" s="77">
        <v>632574</v>
      </c>
      <c r="E984" s="203" t="s">
        <v>6564</v>
      </c>
      <c r="F984" s="77">
        <v>1</v>
      </c>
      <c r="G984" s="334">
        <v>0.47</v>
      </c>
      <c r="H984" s="334">
        <v>3.9994846267358328</v>
      </c>
      <c r="I984" s="203"/>
      <c r="J984" s="203"/>
      <c r="K984" s="203"/>
      <c r="L984" s="203"/>
      <c r="M984" s="203"/>
    </row>
    <row r="985" spans="1:13" ht="15" customHeight="1">
      <c r="A985" s="79">
        <v>43580</v>
      </c>
      <c r="B985" s="77" t="s">
        <v>7251</v>
      </c>
      <c r="C985" s="77" t="s">
        <v>48</v>
      </c>
      <c r="D985" s="77">
        <v>490323</v>
      </c>
      <c r="E985" s="203" t="s">
        <v>2360</v>
      </c>
      <c r="F985" s="77">
        <v>1</v>
      </c>
      <c r="G985" s="334">
        <v>703.12</v>
      </c>
      <c r="H985" s="334">
        <v>1570.0700004208929</v>
      </c>
      <c r="I985" s="203"/>
      <c r="J985" s="203"/>
      <c r="K985" s="203"/>
      <c r="L985" s="203"/>
      <c r="M985" s="203"/>
    </row>
    <row r="986" spans="1:13" ht="15" customHeight="1">
      <c r="A986" s="79">
        <v>43580</v>
      </c>
      <c r="B986" s="77" t="s">
        <v>7251</v>
      </c>
      <c r="C986" s="77" t="s">
        <v>48</v>
      </c>
      <c r="D986" s="77">
        <v>480756</v>
      </c>
      <c r="E986" s="203" t="s">
        <v>2371</v>
      </c>
      <c r="F986" s="77">
        <v>1</v>
      </c>
      <c r="G986" s="334">
        <v>515</v>
      </c>
      <c r="H986" s="334">
        <v>1081.5</v>
      </c>
      <c r="I986" s="203"/>
      <c r="J986" s="203"/>
      <c r="K986" s="203"/>
      <c r="L986" s="203"/>
      <c r="M986" s="203"/>
    </row>
    <row r="987" spans="1:13" ht="15" customHeight="1">
      <c r="A987" s="79">
        <v>43580</v>
      </c>
      <c r="B987" s="77" t="s">
        <v>7251</v>
      </c>
      <c r="C987" s="77" t="s">
        <v>48</v>
      </c>
      <c r="D987" s="77">
        <v>498127</v>
      </c>
      <c r="E987" s="203" t="s">
        <v>7250</v>
      </c>
      <c r="F987" s="77">
        <v>1</v>
      </c>
      <c r="G987" s="334">
        <v>879.92</v>
      </c>
      <c r="H987" s="334">
        <v>2704.2791869562598</v>
      </c>
      <c r="I987" s="203"/>
      <c r="J987" s="203"/>
      <c r="K987" s="203"/>
      <c r="L987" s="203"/>
      <c r="M987" s="203"/>
    </row>
    <row r="988" spans="1:13" ht="15" customHeight="1">
      <c r="A988" s="79">
        <v>43580</v>
      </c>
      <c r="B988" s="77" t="s">
        <v>7251</v>
      </c>
      <c r="C988" s="77" t="s">
        <v>48</v>
      </c>
      <c r="D988" s="77">
        <v>490294</v>
      </c>
      <c r="E988" s="203" t="s">
        <v>2361</v>
      </c>
      <c r="F988" s="77">
        <v>1</v>
      </c>
      <c r="G988" s="334">
        <v>280.76</v>
      </c>
      <c r="H988" s="334">
        <v>626.94066464526998</v>
      </c>
      <c r="I988" s="203"/>
      <c r="J988" s="203"/>
      <c r="K988" s="203"/>
      <c r="L988" s="203"/>
      <c r="M988" s="203"/>
    </row>
    <row r="989" spans="1:13" ht="15" customHeight="1">
      <c r="A989" s="79">
        <v>43580</v>
      </c>
      <c r="B989" s="77" t="s">
        <v>7251</v>
      </c>
      <c r="C989" s="77" t="s">
        <v>48</v>
      </c>
      <c r="D989" s="77">
        <v>490291</v>
      </c>
      <c r="E989" s="203" t="s">
        <v>2431</v>
      </c>
      <c r="F989" s="77">
        <v>1</v>
      </c>
      <c r="G989" s="334">
        <v>62.94</v>
      </c>
      <c r="H989" s="334">
        <v>457.50000029886689</v>
      </c>
      <c r="I989" s="203"/>
      <c r="J989" s="203"/>
      <c r="K989" s="203"/>
      <c r="L989" s="203"/>
      <c r="M989" s="203"/>
    </row>
    <row r="990" spans="1:13" ht="15" customHeight="1">
      <c r="A990" s="79">
        <v>43587</v>
      </c>
      <c r="B990" s="77" t="s">
        <v>7332</v>
      </c>
      <c r="C990" s="77" t="s">
        <v>48</v>
      </c>
      <c r="D990" s="77">
        <v>481535</v>
      </c>
      <c r="E990" s="203" t="s">
        <v>6640</v>
      </c>
      <c r="F990" s="77">
        <v>1</v>
      </c>
      <c r="G990" s="334">
        <v>1175</v>
      </c>
      <c r="H990" s="334">
        <v>2837.7000081557462</v>
      </c>
      <c r="I990" s="203"/>
      <c r="J990" s="203"/>
      <c r="K990" s="203"/>
      <c r="L990" s="203"/>
      <c r="M990" s="203"/>
    </row>
    <row r="991" spans="1:13" ht="15" customHeight="1">
      <c r="A991" s="79">
        <v>43587</v>
      </c>
      <c r="B991" s="77" t="s">
        <v>7332</v>
      </c>
      <c r="C991" s="77" t="s">
        <v>48</v>
      </c>
      <c r="D991" s="77">
        <v>481562</v>
      </c>
      <c r="E991" s="203" t="s">
        <v>6641</v>
      </c>
      <c r="F991" s="77">
        <v>1</v>
      </c>
      <c r="G991" s="334">
        <v>985</v>
      </c>
      <c r="H991" s="334">
        <v>2438.6998806974257</v>
      </c>
      <c r="I991" s="203"/>
      <c r="J991" s="203"/>
      <c r="K991" s="203"/>
      <c r="L991" s="203"/>
      <c r="M991" s="203"/>
    </row>
    <row r="992" spans="1:13" ht="15" customHeight="1">
      <c r="A992" s="79">
        <v>43587</v>
      </c>
      <c r="B992" s="77" t="s">
        <v>7332</v>
      </c>
      <c r="C992" s="77" t="s">
        <v>48</v>
      </c>
      <c r="D992" s="77">
        <v>481480</v>
      </c>
      <c r="E992" s="203" t="s">
        <v>6642</v>
      </c>
      <c r="F992" s="77">
        <v>1</v>
      </c>
      <c r="G992" s="334">
        <v>2399</v>
      </c>
      <c r="H992" s="334">
        <v>5408.100000355068</v>
      </c>
      <c r="I992" s="203"/>
      <c r="J992" s="203"/>
      <c r="K992" s="203"/>
      <c r="L992" s="203"/>
      <c r="M992" s="203"/>
    </row>
    <row r="993" spans="1:13" ht="15" customHeight="1">
      <c r="A993" s="79">
        <v>43587</v>
      </c>
      <c r="B993" s="77" t="s">
        <v>7332</v>
      </c>
      <c r="C993" s="77" t="s">
        <v>48</v>
      </c>
      <c r="D993" s="77" t="s">
        <v>6637</v>
      </c>
      <c r="E993" s="203" t="s">
        <v>6643</v>
      </c>
      <c r="F993" s="77">
        <v>2</v>
      </c>
      <c r="G993" s="334">
        <v>455</v>
      </c>
      <c r="H993" s="334">
        <v>1325.6999986511842</v>
      </c>
      <c r="I993" s="203"/>
      <c r="J993" s="203"/>
      <c r="K993" s="203"/>
      <c r="L993" s="203"/>
      <c r="M993" s="203"/>
    </row>
    <row r="994" spans="1:13" ht="15" customHeight="1">
      <c r="A994" s="79">
        <v>43587</v>
      </c>
      <c r="B994" s="77" t="s">
        <v>7332</v>
      </c>
      <c r="C994" s="77" t="s">
        <v>48</v>
      </c>
      <c r="D994" s="77">
        <v>489898</v>
      </c>
      <c r="E994" s="203" t="s">
        <v>7333</v>
      </c>
      <c r="F994" s="77">
        <v>1</v>
      </c>
      <c r="G994" s="334">
        <v>322.07</v>
      </c>
      <c r="H994" s="334">
        <v>772.96799999999996</v>
      </c>
      <c r="I994" s="203"/>
      <c r="J994" s="203"/>
      <c r="K994" s="203"/>
      <c r="L994" s="203"/>
      <c r="M994" s="203"/>
    </row>
    <row r="995" spans="1:13" ht="15" customHeight="1">
      <c r="A995" s="79">
        <v>43587</v>
      </c>
      <c r="B995" s="77" t="s">
        <v>7332</v>
      </c>
      <c r="C995" s="77" t="s">
        <v>48</v>
      </c>
      <c r="D995" s="77">
        <v>481528</v>
      </c>
      <c r="E995" s="203" t="s">
        <v>6644</v>
      </c>
      <c r="F995" s="77">
        <v>2</v>
      </c>
      <c r="G995" s="334">
        <v>17.25</v>
      </c>
      <c r="H995" s="334">
        <v>62.099992895111647</v>
      </c>
      <c r="I995" s="203"/>
      <c r="J995" s="203"/>
      <c r="K995" s="203"/>
      <c r="L995" s="203"/>
      <c r="M995" s="203"/>
    </row>
    <row r="996" spans="1:13" ht="15" customHeight="1">
      <c r="A996" s="79">
        <v>43587</v>
      </c>
      <c r="B996" s="77" t="s">
        <v>7332</v>
      </c>
      <c r="C996" s="77" t="s">
        <v>48</v>
      </c>
      <c r="D996" s="77">
        <v>481529</v>
      </c>
      <c r="E996" s="203" t="s">
        <v>6645</v>
      </c>
      <c r="F996" s="77">
        <v>1</v>
      </c>
      <c r="G996" s="334">
        <v>63.97</v>
      </c>
      <c r="H996" s="334">
        <v>134.33699999999999</v>
      </c>
      <c r="I996" s="203"/>
      <c r="J996" s="203"/>
      <c r="K996" s="203"/>
      <c r="L996" s="203"/>
      <c r="M996" s="203"/>
    </row>
    <row r="997" spans="1:13" ht="15" customHeight="1">
      <c r="A997" s="79">
        <v>43587</v>
      </c>
      <c r="B997" s="77" t="s">
        <v>7332</v>
      </c>
      <c r="C997" s="77" t="s">
        <v>48</v>
      </c>
      <c r="D997" s="77">
        <v>632574</v>
      </c>
      <c r="E997" s="203" t="s">
        <v>2225</v>
      </c>
      <c r="F997" s="77">
        <v>1</v>
      </c>
      <c r="G997" s="334">
        <v>0.4</v>
      </c>
      <c r="H997" s="334">
        <v>3.9999882188811107</v>
      </c>
      <c r="I997" s="203"/>
      <c r="J997" s="203"/>
      <c r="K997" s="203"/>
      <c r="L997" s="203"/>
      <c r="M997" s="203"/>
    </row>
    <row r="998" spans="1:13" ht="15" customHeight="1">
      <c r="A998" s="79">
        <v>43587</v>
      </c>
      <c r="B998" s="77" t="s">
        <v>7332</v>
      </c>
      <c r="C998" s="77" t="s">
        <v>48</v>
      </c>
      <c r="D998" s="77">
        <v>632668</v>
      </c>
      <c r="E998" s="203" t="s">
        <v>6568</v>
      </c>
      <c r="F998" s="77">
        <v>1</v>
      </c>
      <c r="G998" s="334">
        <v>154.28</v>
      </c>
      <c r="H998" s="334">
        <v>316.00000063565335</v>
      </c>
      <c r="I998" s="203"/>
      <c r="J998" s="203"/>
      <c r="K998" s="203"/>
      <c r="L998" s="203"/>
      <c r="M998" s="203"/>
    </row>
    <row r="999" spans="1:13" ht="15" customHeight="1">
      <c r="A999" s="79">
        <v>43587</v>
      </c>
      <c r="B999" s="77" t="s">
        <v>7332</v>
      </c>
      <c r="C999" s="77" t="s">
        <v>48</v>
      </c>
      <c r="D999" s="77">
        <v>632669</v>
      </c>
      <c r="E999" s="203" t="s">
        <v>2245</v>
      </c>
      <c r="F999" s="77">
        <v>1</v>
      </c>
      <c r="G999" s="334">
        <v>118.02</v>
      </c>
      <c r="H999" s="334">
        <v>327.50000042703124</v>
      </c>
      <c r="I999" s="203"/>
      <c r="J999" s="203"/>
      <c r="K999" s="203"/>
      <c r="L999" s="203"/>
      <c r="M999" s="203"/>
    </row>
    <row r="1000" spans="1:13" ht="15" customHeight="1">
      <c r="A1000" s="79">
        <v>43587</v>
      </c>
      <c r="B1000" s="77" t="s">
        <v>7332</v>
      </c>
      <c r="C1000" s="77" t="s">
        <v>48</v>
      </c>
      <c r="D1000" s="77">
        <v>481534</v>
      </c>
      <c r="E1000" s="203" t="s">
        <v>2904</v>
      </c>
      <c r="F1000" s="77">
        <v>1</v>
      </c>
      <c r="G1000" s="334">
        <v>120</v>
      </c>
      <c r="H1000" s="334">
        <v>377.99995675285351</v>
      </c>
      <c r="I1000" s="203"/>
      <c r="J1000" s="203"/>
      <c r="K1000" s="203"/>
      <c r="L1000" s="203"/>
      <c r="M1000" s="203"/>
    </row>
    <row r="1001" spans="1:13" ht="15" customHeight="1">
      <c r="A1001" s="79">
        <v>43587</v>
      </c>
      <c r="B1001" s="77" t="s">
        <v>7332</v>
      </c>
      <c r="C1001" s="77" t="s">
        <v>48</v>
      </c>
      <c r="D1001" s="77" t="s">
        <v>6639</v>
      </c>
      <c r="E1001" s="203" t="s">
        <v>6569</v>
      </c>
      <c r="F1001" s="77">
        <v>1</v>
      </c>
      <c r="G1001" s="334">
        <v>259.25</v>
      </c>
      <c r="H1001" s="334">
        <v>845.00000051311622</v>
      </c>
      <c r="I1001" s="203"/>
      <c r="J1001" s="203"/>
      <c r="K1001" s="203"/>
      <c r="L1001" s="203"/>
      <c r="M1001" s="203"/>
    </row>
    <row r="1002" spans="1:13" ht="15" customHeight="1">
      <c r="A1002" s="79">
        <v>43587</v>
      </c>
      <c r="B1002" s="77" t="s">
        <v>7332</v>
      </c>
      <c r="C1002" s="77" t="s">
        <v>48</v>
      </c>
      <c r="D1002" s="77">
        <v>481540</v>
      </c>
      <c r="E1002" s="203" t="s">
        <v>6646</v>
      </c>
      <c r="F1002" s="77">
        <v>1</v>
      </c>
      <c r="G1002" s="334">
        <v>1550</v>
      </c>
      <c r="H1002" s="334">
        <v>3625.2000110674653</v>
      </c>
      <c r="I1002" s="203"/>
      <c r="J1002" s="203"/>
      <c r="K1002" s="203"/>
      <c r="L1002" s="203"/>
      <c r="M1002" s="203"/>
    </row>
    <row r="1003" spans="1:13" ht="15" customHeight="1">
      <c r="A1003" s="79">
        <v>43587</v>
      </c>
      <c r="B1003" s="77" t="s">
        <v>7332</v>
      </c>
      <c r="C1003" s="77" t="s">
        <v>48</v>
      </c>
      <c r="D1003" s="77">
        <v>481542</v>
      </c>
      <c r="E1003" s="203" t="s">
        <v>6647</v>
      </c>
      <c r="F1003" s="77">
        <v>1</v>
      </c>
      <c r="G1003" s="334">
        <v>26.72</v>
      </c>
      <c r="H1003" s="334">
        <v>84.179990429010601</v>
      </c>
      <c r="I1003" s="203"/>
      <c r="J1003" s="203"/>
      <c r="K1003" s="203"/>
      <c r="L1003" s="203"/>
      <c r="M1003" s="203"/>
    </row>
    <row r="1004" spans="1:13" ht="15" customHeight="1">
      <c r="A1004" s="77"/>
      <c r="B1004" s="77"/>
      <c r="C1004" s="77"/>
      <c r="D1004" s="77"/>
      <c r="F1004" s="77"/>
      <c r="I1004" s="203"/>
      <c r="J1004" s="203"/>
      <c r="K1004" s="203"/>
      <c r="L1004" s="203"/>
      <c r="M1004" s="203"/>
    </row>
    <row r="1005" spans="1:13" ht="15" customHeight="1">
      <c r="A1005" s="77"/>
      <c r="B1005" s="77"/>
      <c r="C1005" s="77"/>
      <c r="D1005" s="77"/>
      <c r="F1005" s="77"/>
      <c r="I1005" s="203"/>
      <c r="J1005" s="203"/>
      <c r="K1005" s="203"/>
      <c r="L1005" s="203"/>
      <c r="M1005" s="203"/>
    </row>
    <row r="1006" spans="1:13" ht="15" customHeight="1">
      <c r="A1006" s="77"/>
      <c r="B1006" s="77"/>
      <c r="C1006" s="77"/>
      <c r="D1006" s="77"/>
      <c r="F1006" s="77"/>
      <c r="I1006" s="203"/>
      <c r="J1006" s="203"/>
      <c r="K1006" s="203"/>
      <c r="L1006" s="203"/>
      <c r="M1006" s="203"/>
    </row>
    <row r="1007" spans="1:13" ht="15" customHeight="1">
      <c r="A1007" s="77"/>
      <c r="B1007" s="77"/>
      <c r="C1007" s="77"/>
      <c r="D1007" s="77"/>
      <c r="F1007" s="77"/>
      <c r="I1007" s="203"/>
      <c r="J1007" s="203"/>
      <c r="K1007" s="203"/>
      <c r="L1007" s="203"/>
      <c r="M1007" s="203"/>
    </row>
    <row r="1008" spans="1:13" ht="15" customHeight="1">
      <c r="A1008" s="77"/>
      <c r="B1008" s="77"/>
      <c r="C1008" s="77"/>
      <c r="D1008" s="77"/>
      <c r="F1008" s="77"/>
      <c r="I1008" s="203"/>
      <c r="J1008" s="203"/>
      <c r="K1008" s="203"/>
      <c r="L1008" s="203"/>
      <c r="M1008" s="203"/>
    </row>
    <row r="1009" spans="1:13" ht="15" customHeight="1">
      <c r="A1009" s="77"/>
      <c r="B1009" s="77"/>
      <c r="C1009" s="77"/>
      <c r="D1009" s="77"/>
      <c r="F1009" s="77"/>
      <c r="I1009" s="203"/>
      <c r="J1009" s="203"/>
      <c r="K1009" s="203"/>
      <c r="L1009" s="203"/>
      <c r="M1009" s="203"/>
    </row>
    <row r="1010" spans="1:13" ht="15" customHeight="1">
      <c r="A1010" s="77"/>
      <c r="B1010" s="77"/>
      <c r="C1010" s="77"/>
      <c r="D1010" s="77"/>
      <c r="F1010" s="77"/>
      <c r="I1010" s="203"/>
      <c r="J1010" s="203"/>
      <c r="K1010" s="203"/>
      <c r="L1010" s="203"/>
      <c r="M1010" s="203"/>
    </row>
    <row r="1011" spans="1:13" ht="15" customHeight="1">
      <c r="A1011" s="77"/>
      <c r="B1011" s="77"/>
      <c r="C1011" s="77"/>
      <c r="D1011" s="77"/>
      <c r="F1011" s="77"/>
      <c r="I1011" s="203"/>
      <c r="J1011" s="203"/>
      <c r="K1011" s="203"/>
      <c r="L1011" s="203"/>
      <c r="M1011" s="203"/>
    </row>
    <row r="1012" spans="1:13" ht="15" customHeight="1">
      <c r="A1012" s="77"/>
      <c r="B1012" s="77"/>
      <c r="C1012" s="77"/>
      <c r="D1012" s="77"/>
      <c r="F1012" s="77"/>
      <c r="I1012" s="203"/>
      <c r="J1012" s="203"/>
      <c r="K1012" s="203"/>
      <c r="L1012" s="203"/>
      <c r="M1012" s="203"/>
    </row>
    <row r="1013" spans="1:13" ht="15" customHeight="1">
      <c r="A1013" s="77"/>
      <c r="B1013" s="77"/>
      <c r="C1013" s="77"/>
      <c r="D1013" s="77"/>
      <c r="F1013" s="77"/>
      <c r="I1013" s="203"/>
      <c r="J1013" s="203"/>
      <c r="K1013" s="203"/>
      <c r="L1013" s="203"/>
      <c r="M1013" s="203"/>
    </row>
    <row r="1014" spans="1:13" ht="15" customHeight="1">
      <c r="A1014" s="77"/>
      <c r="B1014" s="77"/>
      <c r="C1014" s="77"/>
      <c r="D1014" s="77"/>
      <c r="F1014" s="77"/>
      <c r="I1014" s="203"/>
      <c r="J1014" s="203"/>
      <c r="K1014" s="203"/>
      <c r="L1014" s="203"/>
      <c r="M1014" s="203"/>
    </row>
    <row r="1015" spans="1:13" ht="15" customHeight="1">
      <c r="A1015" s="77"/>
      <c r="B1015" s="77"/>
      <c r="C1015" s="77"/>
      <c r="D1015" s="77"/>
      <c r="F1015" s="77"/>
      <c r="I1015" s="203"/>
      <c r="J1015" s="203"/>
      <c r="K1015" s="203"/>
      <c r="L1015" s="203"/>
      <c r="M1015" s="203"/>
    </row>
    <row r="1016" spans="1:13" ht="15" customHeight="1">
      <c r="A1016" s="77"/>
      <c r="B1016" s="77"/>
      <c r="C1016" s="77"/>
      <c r="D1016" s="77"/>
      <c r="F1016" s="77"/>
      <c r="I1016" s="203"/>
      <c r="J1016" s="203"/>
      <c r="K1016" s="203"/>
      <c r="L1016" s="203"/>
      <c r="M1016" s="203"/>
    </row>
    <row r="1017" spans="1:13" ht="15" customHeight="1">
      <c r="A1017" s="77"/>
      <c r="B1017" s="77"/>
      <c r="C1017" s="77"/>
      <c r="D1017" s="77"/>
      <c r="F1017" s="77"/>
      <c r="I1017" s="203"/>
      <c r="J1017" s="203"/>
      <c r="K1017" s="203"/>
      <c r="L1017" s="203"/>
      <c r="M1017" s="203"/>
    </row>
    <row r="1018" spans="1:13" ht="15" customHeight="1">
      <c r="A1018" s="77"/>
      <c r="B1018" s="77"/>
      <c r="C1018" s="77"/>
      <c r="D1018" s="77"/>
      <c r="F1018" s="77"/>
      <c r="I1018" s="203"/>
      <c r="J1018" s="203"/>
      <c r="K1018" s="203"/>
      <c r="L1018" s="203"/>
      <c r="M1018" s="203"/>
    </row>
    <row r="1019" spans="1:13" ht="15" customHeight="1">
      <c r="A1019" s="77"/>
      <c r="B1019" s="77"/>
      <c r="C1019" s="77"/>
      <c r="D1019" s="77"/>
      <c r="F1019" s="77"/>
      <c r="I1019" s="203"/>
      <c r="J1019" s="203"/>
      <c r="K1019" s="203"/>
      <c r="L1019" s="203"/>
      <c r="M1019" s="203"/>
    </row>
    <row r="1020" spans="1:13" ht="15" customHeight="1">
      <c r="A1020" s="77"/>
      <c r="B1020" s="77"/>
      <c r="C1020" s="77"/>
      <c r="D1020" s="77"/>
      <c r="F1020" s="77"/>
      <c r="I1020" s="203"/>
      <c r="J1020" s="203"/>
      <c r="K1020" s="203"/>
      <c r="L1020" s="203"/>
      <c r="M1020" s="203"/>
    </row>
    <row r="1021" spans="1:13" ht="15" customHeight="1">
      <c r="A1021" s="77"/>
      <c r="B1021" s="77"/>
      <c r="C1021" s="77"/>
      <c r="D1021" s="77"/>
      <c r="F1021" s="77"/>
      <c r="I1021" s="203"/>
      <c r="J1021" s="203"/>
      <c r="K1021" s="203"/>
      <c r="L1021" s="203"/>
      <c r="M1021" s="203"/>
    </row>
    <row r="1022" spans="1:13" ht="15" customHeight="1">
      <c r="A1022" s="77"/>
      <c r="B1022" s="77"/>
      <c r="C1022" s="77"/>
      <c r="D1022" s="77"/>
      <c r="F1022" s="77"/>
      <c r="I1022" s="203"/>
      <c r="J1022" s="203"/>
      <c r="K1022" s="203"/>
      <c r="L1022" s="203"/>
      <c r="M1022" s="203"/>
    </row>
    <row r="1023" spans="1:13" ht="15" customHeight="1">
      <c r="A1023" s="77"/>
      <c r="B1023" s="77"/>
      <c r="C1023" s="77"/>
      <c r="D1023" s="77"/>
      <c r="F1023" s="77"/>
      <c r="I1023" s="203"/>
      <c r="J1023" s="203"/>
      <c r="K1023" s="203"/>
      <c r="L1023" s="203"/>
      <c r="M1023" s="203"/>
    </row>
    <row r="1024" spans="1:13" ht="15" customHeight="1">
      <c r="A1024" s="77"/>
      <c r="B1024" s="77"/>
      <c r="C1024" s="77"/>
      <c r="D1024" s="77"/>
      <c r="F1024" s="77"/>
      <c r="I1024" s="203"/>
      <c r="J1024" s="203"/>
      <c r="K1024" s="203"/>
      <c r="L1024" s="203"/>
      <c r="M1024" s="203"/>
    </row>
    <row r="1025" spans="1:13" ht="15" customHeight="1">
      <c r="A1025" s="77"/>
      <c r="B1025" s="77"/>
      <c r="C1025" s="77"/>
      <c r="D1025" s="77"/>
      <c r="F1025" s="77"/>
      <c r="I1025" s="203"/>
      <c r="J1025" s="203"/>
      <c r="K1025" s="203"/>
      <c r="L1025" s="203"/>
      <c r="M1025" s="203"/>
    </row>
    <row r="1026" spans="1:13" ht="15" customHeight="1">
      <c r="A1026" s="77"/>
      <c r="B1026" s="77"/>
      <c r="C1026" s="77"/>
      <c r="D1026" s="77"/>
      <c r="F1026" s="77"/>
      <c r="I1026" s="203"/>
      <c r="J1026" s="203"/>
      <c r="K1026" s="203"/>
      <c r="L1026" s="203"/>
      <c r="M1026" s="203"/>
    </row>
    <row r="1027" spans="1:13" ht="15" customHeight="1">
      <c r="A1027" s="77"/>
      <c r="B1027" s="77"/>
      <c r="C1027" s="77"/>
      <c r="D1027" s="77"/>
      <c r="F1027" s="77"/>
      <c r="I1027" s="203"/>
      <c r="J1027" s="203"/>
      <c r="K1027" s="203"/>
      <c r="L1027" s="203"/>
      <c r="M1027" s="203"/>
    </row>
    <row r="1028" spans="1:13" ht="15" customHeight="1">
      <c r="A1028" s="77"/>
      <c r="B1028" s="77"/>
      <c r="C1028" s="77"/>
      <c r="D1028" s="77"/>
      <c r="F1028" s="77"/>
      <c r="I1028" s="203"/>
      <c r="J1028" s="203"/>
      <c r="K1028" s="203"/>
      <c r="L1028" s="203"/>
      <c r="M1028" s="203"/>
    </row>
    <row r="1029" spans="1:13" ht="15" customHeight="1">
      <c r="A1029" s="77"/>
      <c r="B1029" s="77"/>
      <c r="C1029" s="77"/>
      <c r="D1029" s="77"/>
      <c r="F1029" s="77"/>
      <c r="I1029" s="203"/>
      <c r="J1029" s="203"/>
      <c r="K1029" s="203"/>
      <c r="L1029" s="203"/>
      <c r="M1029" s="203"/>
    </row>
    <row r="1030" spans="1:13" ht="15" customHeight="1">
      <c r="A1030" s="77"/>
      <c r="B1030" s="77"/>
      <c r="C1030" s="77"/>
      <c r="D1030" s="77"/>
      <c r="F1030" s="77"/>
      <c r="I1030" s="203"/>
      <c r="J1030" s="203"/>
      <c r="K1030" s="203"/>
      <c r="L1030" s="203"/>
      <c r="M1030" s="203"/>
    </row>
    <row r="1031" spans="1:13" ht="15" customHeight="1">
      <c r="A1031" s="77"/>
      <c r="B1031" s="77"/>
      <c r="C1031" s="77"/>
      <c r="D1031" s="77"/>
      <c r="F1031" s="77"/>
      <c r="I1031" s="203"/>
      <c r="J1031" s="203"/>
      <c r="K1031" s="203"/>
      <c r="L1031" s="203"/>
      <c r="M1031" s="203"/>
    </row>
    <row r="1032" spans="1:13" ht="15" customHeight="1">
      <c r="A1032" s="77"/>
      <c r="B1032" s="77"/>
      <c r="C1032" s="77"/>
      <c r="D1032" s="77"/>
      <c r="F1032" s="77"/>
      <c r="I1032" s="203"/>
      <c r="J1032" s="203"/>
      <c r="K1032" s="203"/>
      <c r="L1032" s="203"/>
      <c r="M1032" s="203"/>
    </row>
    <row r="1033" spans="1:13" ht="15" customHeight="1">
      <c r="A1033" s="77"/>
      <c r="B1033" s="77"/>
      <c r="C1033" s="77"/>
      <c r="D1033" s="77"/>
      <c r="F1033" s="77"/>
      <c r="I1033" s="203"/>
      <c r="J1033" s="203"/>
      <c r="K1033" s="203"/>
      <c r="L1033" s="203"/>
      <c r="M1033" s="203"/>
    </row>
    <row r="1034" spans="1:13" ht="15" customHeight="1">
      <c r="A1034" s="77"/>
      <c r="B1034" s="77"/>
      <c r="C1034" s="77"/>
      <c r="D1034" s="77"/>
      <c r="F1034" s="77"/>
      <c r="I1034" s="203"/>
      <c r="J1034" s="203"/>
      <c r="K1034" s="203"/>
      <c r="L1034" s="203"/>
      <c r="M1034" s="203"/>
    </row>
    <row r="1035" spans="1:13" ht="15" customHeight="1">
      <c r="A1035" s="77"/>
      <c r="B1035" s="77"/>
      <c r="C1035" s="77"/>
      <c r="D1035" s="77"/>
      <c r="F1035" s="77"/>
      <c r="I1035" s="203"/>
      <c r="J1035" s="203"/>
      <c r="K1035" s="203"/>
      <c r="L1035" s="203"/>
      <c r="M1035" s="203"/>
    </row>
    <row r="1036" spans="1:13" ht="15" customHeight="1">
      <c r="A1036" s="77"/>
      <c r="B1036" s="77"/>
      <c r="C1036" s="77"/>
      <c r="D1036" s="77"/>
      <c r="F1036" s="77"/>
      <c r="I1036" s="203"/>
      <c r="J1036" s="203"/>
      <c r="K1036" s="203"/>
      <c r="L1036" s="203"/>
      <c r="M1036" s="203"/>
    </row>
    <row r="1037" spans="1:13" ht="15" customHeight="1">
      <c r="A1037" s="77"/>
      <c r="B1037" s="77"/>
      <c r="C1037" s="77"/>
      <c r="D1037" s="77"/>
      <c r="F1037" s="77"/>
      <c r="I1037" s="203"/>
      <c r="J1037" s="203"/>
      <c r="K1037" s="203"/>
      <c r="L1037" s="203"/>
      <c r="M1037" s="203"/>
    </row>
    <row r="1038" spans="1:13" ht="15" customHeight="1">
      <c r="A1038" s="77"/>
      <c r="B1038" s="77"/>
      <c r="C1038" s="77"/>
      <c r="D1038" s="77"/>
      <c r="F1038" s="77"/>
      <c r="I1038" s="203"/>
      <c r="J1038" s="203"/>
      <c r="K1038" s="203"/>
      <c r="L1038" s="203"/>
      <c r="M1038" s="203"/>
    </row>
    <row r="1039" spans="1:13" ht="15" customHeight="1">
      <c r="A1039" s="77"/>
      <c r="B1039" s="77"/>
      <c r="C1039" s="77"/>
      <c r="D1039" s="77"/>
      <c r="F1039" s="77"/>
      <c r="I1039" s="203"/>
      <c r="J1039" s="203"/>
      <c r="K1039" s="203"/>
      <c r="L1039" s="203"/>
      <c r="M1039" s="203"/>
    </row>
    <row r="1040" spans="1:13" ht="15" customHeight="1">
      <c r="A1040" s="77"/>
      <c r="B1040" s="77"/>
      <c r="C1040" s="77"/>
      <c r="D1040" s="77"/>
      <c r="F1040" s="77"/>
      <c r="I1040" s="203"/>
      <c r="J1040" s="203"/>
      <c r="K1040" s="203"/>
      <c r="L1040" s="203"/>
      <c r="M1040" s="203"/>
    </row>
    <row r="1041" spans="1:13" ht="15" customHeight="1">
      <c r="A1041" s="77"/>
      <c r="B1041" s="77"/>
      <c r="C1041" s="77"/>
      <c r="D1041" s="77"/>
      <c r="F1041" s="77"/>
      <c r="I1041" s="203"/>
      <c r="J1041" s="203"/>
      <c r="K1041" s="203"/>
      <c r="L1041" s="203"/>
      <c r="M1041" s="203"/>
    </row>
    <row r="1042" spans="1:13" ht="15" customHeight="1">
      <c r="A1042" s="77"/>
      <c r="B1042" s="77"/>
      <c r="C1042" s="77"/>
      <c r="D1042" s="77"/>
      <c r="F1042" s="77"/>
      <c r="I1042" s="203"/>
      <c r="J1042" s="203"/>
      <c r="K1042" s="203"/>
      <c r="L1042" s="203"/>
      <c r="M1042" s="203"/>
    </row>
    <row r="1043" spans="1:13" ht="15" customHeight="1">
      <c r="A1043" s="77"/>
      <c r="B1043" s="77"/>
      <c r="C1043" s="77"/>
      <c r="D1043" s="77"/>
      <c r="F1043" s="77"/>
      <c r="I1043" s="203"/>
      <c r="J1043" s="203"/>
      <c r="K1043" s="203"/>
      <c r="L1043" s="203"/>
      <c r="M1043" s="203"/>
    </row>
    <row r="1044" spans="1:13" ht="15" customHeight="1">
      <c r="A1044" s="77"/>
      <c r="B1044" s="77"/>
      <c r="C1044" s="77"/>
      <c r="D1044" s="77"/>
      <c r="F1044" s="77"/>
      <c r="I1044" s="203"/>
      <c r="J1044" s="203"/>
      <c r="K1044" s="203"/>
      <c r="L1044" s="203"/>
      <c r="M1044" s="203"/>
    </row>
    <row r="1045" spans="1:13" ht="15" customHeight="1">
      <c r="A1045" s="77"/>
      <c r="B1045" s="77"/>
      <c r="C1045" s="77"/>
      <c r="D1045" s="77"/>
      <c r="F1045" s="77"/>
      <c r="I1045" s="203"/>
      <c r="J1045" s="203"/>
      <c r="K1045" s="203"/>
      <c r="L1045" s="203"/>
      <c r="M1045" s="203"/>
    </row>
    <row r="1046" spans="1:13" ht="15" customHeight="1">
      <c r="A1046" s="77"/>
      <c r="B1046" s="77"/>
      <c r="C1046" s="77"/>
      <c r="D1046" s="77"/>
      <c r="F1046" s="77"/>
      <c r="I1046" s="203"/>
      <c r="J1046" s="203"/>
      <c r="K1046" s="203"/>
      <c r="L1046" s="203"/>
      <c r="M1046" s="203"/>
    </row>
    <row r="1047" spans="1:13" ht="15" customHeight="1">
      <c r="A1047" s="77"/>
      <c r="B1047" s="77"/>
      <c r="C1047" s="77"/>
      <c r="D1047" s="77"/>
      <c r="F1047" s="77"/>
      <c r="I1047" s="203"/>
      <c r="J1047" s="203"/>
      <c r="K1047" s="203"/>
      <c r="L1047" s="203"/>
      <c r="M1047" s="203"/>
    </row>
    <row r="1048" spans="1:13" ht="15" customHeight="1">
      <c r="A1048" s="77"/>
      <c r="B1048" s="77"/>
      <c r="C1048" s="77"/>
      <c r="D1048" s="77"/>
      <c r="F1048" s="77"/>
      <c r="I1048" s="203"/>
      <c r="J1048" s="203"/>
      <c r="K1048" s="203"/>
      <c r="L1048" s="203"/>
      <c r="M1048" s="203"/>
    </row>
    <row r="1049" spans="1:13" ht="15" customHeight="1">
      <c r="A1049" s="77"/>
      <c r="B1049" s="77"/>
      <c r="C1049" s="77"/>
      <c r="D1049" s="77"/>
      <c r="F1049" s="77"/>
      <c r="I1049" s="203"/>
      <c r="J1049" s="203"/>
      <c r="K1049" s="203"/>
      <c r="L1049" s="203"/>
      <c r="M1049" s="203"/>
    </row>
    <row r="1050" spans="1:13" ht="15" customHeight="1">
      <c r="A1050" s="77"/>
      <c r="B1050" s="77"/>
      <c r="C1050" s="77"/>
      <c r="D1050" s="77"/>
      <c r="F1050" s="77"/>
      <c r="I1050" s="203"/>
      <c r="J1050" s="203"/>
      <c r="K1050" s="203"/>
      <c r="L1050" s="203"/>
      <c r="M1050" s="203"/>
    </row>
    <row r="1051" spans="1:13" ht="15" customHeight="1">
      <c r="A1051" s="77"/>
      <c r="B1051" s="77"/>
      <c r="C1051" s="77"/>
      <c r="D1051" s="77"/>
      <c r="F1051" s="77"/>
      <c r="I1051" s="203"/>
      <c r="J1051" s="203"/>
      <c r="K1051" s="203"/>
      <c r="L1051" s="203"/>
      <c r="M1051" s="203"/>
    </row>
    <row r="1052" spans="1:13" ht="15" customHeight="1">
      <c r="A1052" s="77"/>
      <c r="B1052" s="77"/>
      <c r="C1052" s="77"/>
      <c r="D1052" s="77"/>
      <c r="F1052" s="77"/>
      <c r="I1052" s="203"/>
      <c r="J1052" s="203"/>
      <c r="K1052" s="203"/>
      <c r="L1052" s="203"/>
      <c r="M1052" s="203"/>
    </row>
    <row r="1053" spans="1:13" ht="15" customHeight="1">
      <c r="A1053" s="77"/>
      <c r="B1053" s="77"/>
      <c r="C1053" s="77"/>
      <c r="D1053" s="77"/>
      <c r="F1053" s="77"/>
      <c r="I1053" s="203"/>
      <c r="J1053" s="203"/>
      <c r="K1053" s="203"/>
      <c r="L1053" s="203"/>
      <c r="M1053" s="203"/>
    </row>
    <row r="1054" spans="1:13" ht="15" customHeight="1">
      <c r="A1054" s="77"/>
      <c r="B1054" s="77"/>
      <c r="C1054" s="77"/>
      <c r="D1054" s="77"/>
      <c r="F1054" s="77"/>
      <c r="I1054" s="203"/>
      <c r="J1054" s="203"/>
      <c r="K1054" s="203"/>
      <c r="L1054" s="203"/>
      <c r="M1054" s="203"/>
    </row>
    <row r="1055" spans="1:13" ht="15" customHeight="1">
      <c r="A1055" s="77"/>
      <c r="B1055" s="77"/>
      <c r="C1055" s="77"/>
      <c r="D1055" s="77"/>
      <c r="F1055" s="77"/>
      <c r="I1055" s="203"/>
      <c r="J1055" s="203"/>
      <c r="K1055" s="203"/>
      <c r="L1055" s="203"/>
      <c r="M1055" s="203"/>
    </row>
    <row r="1056" spans="1:13" ht="15" customHeight="1">
      <c r="A1056" s="77"/>
      <c r="B1056" s="77"/>
      <c r="C1056" s="77"/>
      <c r="D1056" s="77"/>
      <c r="F1056" s="77"/>
      <c r="I1056" s="203"/>
      <c r="J1056" s="203"/>
      <c r="K1056" s="203"/>
      <c r="L1056" s="203"/>
      <c r="M1056" s="203"/>
    </row>
    <row r="1057" spans="1:13" ht="15" customHeight="1">
      <c r="A1057" s="77"/>
      <c r="B1057" s="77"/>
      <c r="C1057" s="77"/>
      <c r="D1057" s="77"/>
      <c r="F1057" s="77"/>
      <c r="I1057" s="203"/>
      <c r="J1057" s="203"/>
      <c r="K1057" s="203"/>
      <c r="L1057" s="203"/>
      <c r="M1057" s="203"/>
    </row>
    <row r="1058" spans="1:13" ht="15" customHeight="1">
      <c r="A1058" s="77"/>
      <c r="B1058" s="77"/>
      <c r="C1058" s="77"/>
      <c r="D1058" s="77"/>
      <c r="F1058" s="77"/>
      <c r="I1058" s="203"/>
      <c r="J1058" s="203"/>
      <c r="K1058" s="203"/>
      <c r="L1058" s="203"/>
      <c r="M1058" s="203"/>
    </row>
    <row r="1059" spans="1:13" ht="15" customHeight="1">
      <c r="A1059" s="77"/>
      <c r="B1059" s="77"/>
      <c r="C1059" s="77"/>
      <c r="D1059" s="77"/>
      <c r="F1059" s="77"/>
      <c r="I1059" s="203"/>
      <c r="J1059" s="203"/>
      <c r="K1059" s="203"/>
      <c r="L1059" s="203"/>
      <c r="M1059" s="203"/>
    </row>
    <row r="1060" spans="1:13" ht="15" customHeight="1">
      <c r="A1060" s="77"/>
      <c r="B1060" s="77"/>
      <c r="C1060" s="77"/>
      <c r="D1060" s="77"/>
      <c r="F1060" s="77"/>
      <c r="I1060" s="203"/>
      <c r="J1060" s="203"/>
      <c r="K1060" s="203"/>
      <c r="L1060" s="203"/>
      <c r="M1060" s="203"/>
    </row>
    <row r="1061" spans="1:13" ht="15" customHeight="1">
      <c r="A1061" s="77"/>
      <c r="B1061" s="77"/>
      <c r="C1061" s="77"/>
      <c r="D1061" s="77"/>
      <c r="F1061" s="77"/>
      <c r="I1061" s="203"/>
      <c r="J1061" s="203"/>
      <c r="K1061" s="203"/>
      <c r="L1061" s="203"/>
      <c r="M1061" s="203"/>
    </row>
    <row r="1062" spans="1:13" ht="15" customHeight="1">
      <c r="A1062" s="77"/>
      <c r="B1062" s="77"/>
      <c r="C1062" s="77"/>
      <c r="D1062" s="77"/>
      <c r="F1062" s="77"/>
      <c r="I1062" s="203"/>
      <c r="J1062" s="203"/>
      <c r="K1062" s="203"/>
      <c r="L1062" s="203"/>
      <c r="M1062" s="203"/>
    </row>
    <row r="1063" spans="1:13" ht="15" customHeight="1">
      <c r="A1063" s="77"/>
      <c r="B1063" s="77"/>
      <c r="C1063" s="77"/>
      <c r="D1063" s="77"/>
      <c r="F1063" s="77"/>
      <c r="I1063" s="203"/>
      <c r="J1063" s="203"/>
      <c r="K1063" s="203"/>
      <c r="L1063" s="203"/>
      <c r="M1063" s="203"/>
    </row>
    <row r="1064" spans="1:13" ht="15" customHeight="1">
      <c r="A1064" s="77"/>
      <c r="B1064" s="77"/>
      <c r="C1064" s="77"/>
      <c r="D1064" s="77"/>
      <c r="F1064" s="77"/>
      <c r="I1064" s="203"/>
      <c r="J1064" s="203"/>
      <c r="K1064" s="203"/>
      <c r="L1064" s="203"/>
      <c r="M1064" s="203"/>
    </row>
    <row r="1065" spans="1:13" ht="15" customHeight="1">
      <c r="A1065" s="77"/>
      <c r="B1065" s="77"/>
      <c r="C1065" s="77"/>
      <c r="D1065" s="77"/>
      <c r="F1065" s="77"/>
      <c r="I1065" s="203"/>
      <c r="J1065" s="203"/>
      <c r="K1065" s="203"/>
      <c r="L1065" s="203"/>
      <c r="M1065" s="203"/>
    </row>
    <row r="1066" spans="1:13" ht="15" customHeight="1">
      <c r="A1066" s="77"/>
      <c r="B1066" s="77"/>
      <c r="C1066" s="77"/>
      <c r="D1066" s="77"/>
      <c r="F1066" s="77"/>
      <c r="I1066" s="203"/>
      <c r="J1066" s="203"/>
      <c r="K1066" s="203"/>
      <c r="L1066" s="203"/>
      <c r="M1066" s="203"/>
    </row>
    <row r="1067" spans="1:13" ht="15" customHeight="1">
      <c r="A1067" s="77"/>
      <c r="B1067" s="77"/>
      <c r="C1067" s="77"/>
      <c r="D1067" s="77"/>
      <c r="F1067" s="77"/>
      <c r="I1067" s="203"/>
      <c r="J1067" s="203"/>
      <c r="K1067" s="203"/>
      <c r="L1067" s="203"/>
      <c r="M1067" s="203"/>
    </row>
    <row r="1068" spans="1:13" ht="15" customHeight="1">
      <c r="A1068" s="77"/>
      <c r="B1068" s="77"/>
      <c r="C1068" s="77"/>
      <c r="D1068" s="77"/>
      <c r="F1068" s="77"/>
      <c r="I1068" s="203"/>
      <c r="J1068" s="203"/>
      <c r="K1068" s="203"/>
      <c r="L1068" s="203"/>
      <c r="M1068" s="203"/>
    </row>
    <row r="1069" spans="1:13" ht="15" customHeight="1">
      <c r="A1069" s="77"/>
      <c r="B1069" s="77"/>
      <c r="C1069" s="77"/>
      <c r="D1069" s="77"/>
      <c r="F1069" s="77"/>
      <c r="I1069" s="203"/>
      <c r="J1069" s="203"/>
      <c r="K1069" s="203"/>
      <c r="L1069" s="203"/>
      <c r="M1069" s="203"/>
    </row>
    <row r="1070" spans="1:13" ht="15" customHeight="1">
      <c r="A1070" s="77"/>
      <c r="B1070" s="77"/>
      <c r="C1070" s="77"/>
      <c r="D1070" s="77"/>
      <c r="F1070" s="77"/>
      <c r="I1070" s="203"/>
      <c r="J1070" s="203"/>
      <c r="K1070" s="203"/>
      <c r="L1070" s="203"/>
      <c r="M1070" s="203"/>
    </row>
    <row r="1071" spans="1:13" ht="15" customHeight="1">
      <c r="A1071" s="77"/>
      <c r="B1071" s="77"/>
      <c r="C1071" s="77"/>
      <c r="D1071" s="77"/>
      <c r="F1071" s="77"/>
      <c r="I1071" s="203"/>
      <c r="J1071" s="203"/>
      <c r="K1071" s="203"/>
      <c r="L1071" s="203"/>
      <c r="M1071" s="203"/>
    </row>
    <row r="1072" spans="1:13" ht="15" customHeight="1">
      <c r="A1072" s="77"/>
      <c r="B1072" s="77"/>
      <c r="C1072" s="77"/>
      <c r="D1072" s="77"/>
      <c r="F1072" s="77"/>
      <c r="I1072" s="203"/>
      <c r="J1072" s="203"/>
      <c r="K1072" s="203"/>
      <c r="L1072" s="203"/>
      <c r="M1072" s="203"/>
    </row>
    <row r="1073" spans="1:13" ht="15" customHeight="1">
      <c r="A1073" s="77"/>
      <c r="B1073" s="77"/>
      <c r="C1073" s="77"/>
      <c r="D1073" s="77"/>
      <c r="F1073" s="77"/>
      <c r="I1073" s="203"/>
      <c r="J1073" s="203"/>
      <c r="K1073" s="203"/>
      <c r="L1073" s="203"/>
      <c r="M1073" s="203"/>
    </row>
    <row r="1074" spans="1:13" ht="15" customHeight="1">
      <c r="A1074" s="77"/>
      <c r="B1074" s="77"/>
      <c r="C1074" s="77"/>
      <c r="D1074" s="77"/>
      <c r="F1074" s="77"/>
      <c r="I1074" s="203"/>
      <c r="J1074" s="203"/>
      <c r="K1074" s="203"/>
      <c r="L1074" s="203"/>
      <c r="M1074" s="203"/>
    </row>
    <row r="1075" spans="1:13" ht="15" customHeight="1">
      <c r="A1075" s="77"/>
      <c r="B1075" s="77"/>
      <c r="C1075" s="77"/>
      <c r="D1075" s="77"/>
      <c r="F1075" s="77"/>
      <c r="I1075" s="203"/>
      <c r="J1075" s="203"/>
      <c r="K1075" s="203"/>
      <c r="L1075" s="203"/>
      <c r="M1075" s="203"/>
    </row>
    <row r="1076" spans="1:13" ht="15" customHeight="1">
      <c r="A1076" s="77"/>
      <c r="B1076" s="77"/>
      <c r="C1076" s="77"/>
      <c r="D1076" s="77"/>
      <c r="F1076" s="77"/>
      <c r="I1076" s="203"/>
      <c r="J1076" s="203"/>
      <c r="K1076" s="203"/>
      <c r="L1076" s="203"/>
      <c r="M1076" s="203"/>
    </row>
    <row r="1077" spans="1:13" ht="15" customHeight="1">
      <c r="A1077" s="77"/>
      <c r="B1077" s="77"/>
      <c r="C1077" s="77"/>
      <c r="D1077" s="77"/>
      <c r="F1077" s="77"/>
      <c r="I1077" s="203"/>
      <c r="J1077" s="203"/>
      <c r="K1077" s="203"/>
      <c r="L1077" s="203"/>
      <c r="M1077" s="203"/>
    </row>
    <row r="1078" spans="1:13" ht="15" customHeight="1">
      <c r="A1078" s="77"/>
      <c r="B1078" s="77"/>
      <c r="C1078" s="77"/>
      <c r="D1078" s="77"/>
      <c r="F1078" s="77"/>
      <c r="I1078" s="203"/>
      <c r="J1078" s="203"/>
      <c r="K1078" s="203"/>
      <c r="L1078" s="203"/>
      <c r="M1078" s="203"/>
    </row>
    <row r="1079" spans="1:13" ht="15" customHeight="1">
      <c r="A1079" s="77"/>
      <c r="B1079" s="77"/>
      <c r="C1079" s="77"/>
      <c r="D1079" s="77"/>
      <c r="F1079" s="77"/>
      <c r="I1079" s="203"/>
      <c r="J1079" s="203"/>
      <c r="K1079" s="203"/>
      <c r="L1079" s="203"/>
      <c r="M1079" s="203"/>
    </row>
    <row r="1080" spans="1:13" ht="15" customHeight="1">
      <c r="A1080" s="77"/>
      <c r="B1080" s="77"/>
      <c r="C1080" s="77"/>
      <c r="D1080" s="77"/>
      <c r="F1080" s="77"/>
      <c r="I1080" s="203"/>
      <c r="J1080" s="203"/>
      <c r="K1080" s="203"/>
      <c r="L1080" s="203"/>
      <c r="M1080" s="203"/>
    </row>
    <row r="1081" spans="1:13" ht="15" customHeight="1">
      <c r="A1081" s="77"/>
      <c r="B1081" s="77"/>
      <c r="C1081" s="77"/>
      <c r="D1081" s="77"/>
      <c r="F1081" s="77"/>
      <c r="I1081" s="203"/>
      <c r="J1081" s="203"/>
      <c r="K1081" s="203"/>
      <c r="L1081" s="203"/>
      <c r="M1081" s="203"/>
    </row>
    <row r="1082" spans="1:13" ht="15" customHeight="1">
      <c r="A1082" s="77"/>
      <c r="B1082" s="77"/>
      <c r="C1082" s="77"/>
      <c r="D1082" s="77"/>
      <c r="F1082" s="77"/>
      <c r="I1082" s="203"/>
      <c r="J1082" s="203"/>
      <c r="K1082" s="203"/>
      <c r="L1082" s="203"/>
      <c r="M1082" s="203"/>
    </row>
    <row r="1083" spans="1:13" ht="15" customHeight="1">
      <c r="A1083" s="77"/>
      <c r="B1083" s="77"/>
      <c r="C1083" s="77"/>
      <c r="D1083" s="77"/>
      <c r="F1083" s="77"/>
      <c r="I1083" s="203"/>
      <c r="J1083" s="203"/>
      <c r="K1083" s="203"/>
      <c r="L1083" s="203"/>
      <c r="M1083" s="203"/>
    </row>
    <row r="1084" spans="1:13" ht="15" customHeight="1">
      <c r="A1084" s="77"/>
      <c r="B1084" s="77"/>
      <c r="C1084" s="77"/>
      <c r="D1084" s="77"/>
      <c r="F1084" s="77"/>
      <c r="I1084" s="203"/>
      <c r="J1084" s="203"/>
      <c r="K1084" s="203"/>
      <c r="L1084" s="203"/>
      <c r="M1084" s="203"/>
    </row>
    <row r="1085" spans="1:13" ht="15" customHeight="1">
      <c r="A1085" s="77"/>
      <c r="B1085" s="77"/>
      <c r="C1085" s="77"/>
      <c r="D1085" s="77"/>
      <c r="F1085" s="77"/>
      <c r="I1085" s="203"/>
      <c r="J1085" s="203"/>
      <c r="K1085" s="203"/>
      <c r="L1085" s="203"/>
      <c r="M1085" s="203"/>
    </row>
    <row r="1086" spans="1:13" ht="15" customHeight="1">
      <c r="A1086" s="77"/>
      <c r="B1086" s="77"/>
      <c r="C1086" s="77"/>
      <c r="D1086" s="77"/>
      <c r="F1086" s="77"/>
      <c r="I1086" s="203"/>
      <c r="J1086" s="203"/>
      <c r="K1086" s="203"/>
      <c r="L1086" s="203"/>
      <c r="M1086" s="203"/>
    </row>
    <row r="1087" spans="1:13" ht="15" customHeight="1">
      <c r="A1087" s="77"/>
      <c r="B1087" s="77"/>
      <c r="C1087" s="77"/>
      <c r="D1087" s="77"/>
      <c r="F1087" s="77"/>
      <c r="I1087" s="203"/>
      <c r="J1087" s="203"/>
      <c r="K1087" s="203"/>
      <c r="L1087" s="203"/>
      <c r="M1087" s="203"/>
    </row>
    <row r="1088" spans="1:13" ht="15" customHeight="1">
      <c r="A1088" s="77"/>
      <c r="B1088" s="77"/>
      <c r="C1088" s="77"/>
      <c r="D1088" s="77"/>
      <c r="F1088" s="77"/>
      <c r="I1088" s="203"/>
      <c r="J1088" s="203"/>
      <c r="K1088" s="203"/>
      <c r="L1088" s="203"/>
      <c r="M1088" s="203"/>
    </row>
    <row r="1089" spans="1:13" ht="15" customHeight="1">
      <c r="A1089" s="77"/>
      <c r="B1089" s="77"/>
      <c r="C1089" s="77"/>
      <c r="D1089" s="77"/>
      <c r="F1089" s="77"/>
      <c r="I1089" s="203"/>
      <c r="J1089" s="203"/>
      <c r="K1089" s="203"/>
      <c r="L1089" s="203"/>
      <c r="M1089" s="203"/>
    </row>
    <row r="1090" spans="1:13" ht="15" customHeight="1">
      <c r="A1090" s="77"/>
      <c r="B1090" s="77"/>
      <c r="C1090" s="77"/>
      <c r="D1090" s="77"/>
      <c r="F1090" s="77"/>
      <c r="I1090" s="203"/>
      <c r="J1090" s="203"/>
      <c r="K1090" s="203"/>
      <c r="L1090" s="203"/>
      <c r="M1090" s="203"/>
    </row>
    <row r="1091" spans="1:13" ht="15" customHeight="1">
      <c r="A1091" s="77"/>
      <c r="B1091" s="77"/>
      <c r="C1091" s="77"/>
      <c r="D1091" s="77"/>
      <c r="F1091" s="77"/>
      <c r="I1091" s="203"/>
      <c r="J1091" s="203"/>
      <c r="K1091" s="203"/>
      <c r="L1091" s="203"/>
      <c r="M1091" s="203"/>
    </row>
    <row r="1092" spans="1:13" ht="15" customHeight="1">
      <c r="A1092" s="77"/>
      <c r="B1092" s="77"/>
      <c r="C1092" s="77"/>
      <c r="D1092" s="77"/>
      <c r="F1092" s="77"/>
      <c r="I1092" s="203"/>
      <c r="J1092" s="203"/>
      <c r="K1092" s="203"/>
      <c r="L1092" s="203"/>
      <c r="M1092" s="203"/>
    </row>
    <row r="1093" spans="1:13" ht="15" customHeight="1">
      <c r="A1093" s="77"/>
      <c r="B1093" s="77"/>
      <c r="C1093" s="77"/>
      <c r="D1093" s="77"/>
      <c r="F1093" s="77"/>
      <c r="I1093" s="203"/>
      <c r="J1093" s="203"/>
      <c r="K1093" s="203"/>
      <c r="L1093" s="203"/>
      <c r="M1093" s="203"/>
    </row>
    <row r="1094" spans="1:13" ht="15" customHeight="1">
      <c r="A1094" s="77"/>
      <c r="B1094" s="77"/>
      <c r="C1094" s="77"/>
      <c r="D1094" s="77"/>
      <c r="F1094" s="77"/>
      <c r="I1094" s="203"/>
      <c r="J1094" s="203"/>
      <c r="K1094" s="203"/>
      <c r="L1094" s="203"/>
      <c r="M1094" s="203"/>
    </row>
    <row r="1095" spans="1:13" ht="15" customHeight="1">
      <c r="A1095" s="77"/>
      <c r="B1095" s="77"/>
      <c r="C1095" s="77"/>
      <c r="D1095" s="77"/>
      <c r="F1095" s="77"/>
      <c r="I1095" s="203"/>
      <c r="J1095" s="203"/>
      <c r="K1095" s="203"/>
      <c r="L1095" s="203"/>
      <c r="M1095" s="203"/>
    </row>
    <row r="1096" spans="1:13" ht="15" customHeight="1">
      <c r="A1096" s="77"/>
      <c r="B1096" s="77"/>
      <c r="C1096" s="77"/>
      <c r="D1096" s="77"/>
      <c r="F1096" s="77"/>
      <c r="I1096" s="203"/>
      <c r="J1096" s="203"/>
      <c r="K1096" s="203"/>
      <c r="L1096" s="203"/>
      <c r="M1096" s="203"/>
    </row>
    <row r="1097" spans="1:13" ht="15" customHeight="1">
      <c r="A1097" s="77"/>
      <c r="B1097" s="77"/>
      <c r="C1097" s="77"/>
      <c r="D1097" s="77"/>
      <c r="F1097" s="77"/>
      <c r="I1097" s="203"/>
      <c r="J1097" s="203"/>
      <c r="K1097" s="203"/>
      <c r="L1097" s="203"/>
      <c r="M1097" s="203"/>
    </row>
    <row r="1098" spans="1:13" ht="15" customHeight="1">
      <c r="A1098" s="77"/>
      <c r="B1098" s="77"/>
      <c r="C1098" s="77"/>
      <c r="D1098" s="77"/>
      <c r="F1098" s="77"/>
      <c r="I1098" s="203"/>
      <c r="J1098" s="203"/>
      <c r="K1098" s="203"/>
      <c r="L1098" s="203"/>
      <c r="M1098" s="203"/>
    </row>
    <row r="1099" spans="1:13" ht="15" customHeight="1">
      <c r="A1099" s="77"/>
      <c r="B1099" s="77"/>
      <c r="C1099" s="77"/>
      <c r="D1099" s="77"/>
      <c r="F1099" s="77"/>
      <c r="I1099" s="203"/>
      <c r="J1099" s="203"/>
      <c r="K1099" s="203"/>
      <c r="L1099" s="203"/>
      <c r="M1099" s="203"/>
    </row>
    <row r="1100" spans="1:13" ht="15" customHeight="1">
      <c r="A1100" s="77"/>
      <c r="B1100" s="77"/>
      <c r="C1100" s="77"/>
      <c r="D1100" s="77"/>
      <c r="F1100" s="77"/>
      <c r="I1100" s="203"/>
      <c r="J1100" s="203"/>
      <c r="K1100" s="203"/>
      <c r="L1100" s="203"/>
      <c r="M1100" s="203"/>
    </row>
    <row r="1101" spans="1:13" ht="15" customHeight="1">
      <c r="A1101" s="77"/>
      <c r="B1101" s="77"/>
      <c r="C1101" s="77"/>
      <c r="D1101" s="77"/>
      <c r="F1101" s="77"/>
      <c r="I1101" s="203"/>
      <c r="J1101" s="203"/>
      <c r="K1101" s="203"/>
      <c r="L1101" s="203"/>
      <c r="M1101" s="203"/>
    </row>
    <row r="1102" spans="1:13" ht="15" customHeight="1">
      <c r="A1102" s="77"/>
      <c r="B1102" s="77"/>
      <c r="C1102" s="77"/>
      <c r="D1102" s="77"/>
      <c r="F1102" s="77"/>
      <c r="I1102" s="203"/>
      <c r="J1102" s="203"/>
      <c r="K1102" s="203"/>
      <c r="L1102" s="203"/>
      <c r="M1102" s="203"/>
    </row>
    <row r="1103" spans="1:13" ht="15" customHeight="1">
      <c r="A1103" s="77"/>
      <c r="B1103" s="77"/>
      <c r="C1103" s="77"/>
      <c r="D1103" s="77"/>
      <c r="F1103" s="77"/>
      <c r="I1103" s="203"/>
      <c r="J1103" s="203"/>
      <c r="K1103" s="203"/>
      <c r="L1103" s="203"/>
      <c r="M1103" s="203"/>
    </row>
    <row r="1104" spans="1:13" ht="15" customHeight="1">
      <c r="A1104" s="77"/>
      <c r="B1104" s="77"/>
      <c r="C1104" s="77"/>
      <c r="D1104" s="77"/>
      <c r="F1104" s="77"/>
      <c r="I1104" s="203"/>
      <c r="J1104" s="203"/>
      <c r="K1104" s="203"/>
      <c r="L1104" s="203"/>
      <c r="M1104" s="203"/>
    </row>
    <row r="1105" spans="1:13" ht="15" customHeight="1">
      <c r="A1105" s="77"/>
      <c r="B1105" s="77"/>
      <c r="C1105" s="77"/>
      <c r="D1105" s="77"/>
      <c r="F1105" s="77"/>
      <c r="I1105" s="203"/>
      <c r="J1105" s="203"/>
      <c r="K1105" s="203"/>
      <c r="L1105" s="203"/>
      <c r="M1105" s="203"/>
    </row>
    <row r="1106" spans="1:13" ht="15" customHeight="1">
      <c r="A1106" s="77"/>
      <c r="B1106" s="77"/>
      <c r="C1106" s="77"/>
      <c r="D1106" s="77"/>
      <c r="F1106" s="77"/>
      <c r="I1106" s="203"/>
      <c r="J1106" s="203"/>
      <c r="K1106" s="203"/>
      <c r="L1106" s="203"/>
      <c r="M1106" s="203"/>
    </row>
    <row r="1107" spans="1:13" ht="15" customHeight="1">
      <c r="A1107" s="77"/>
      <c r="B1107" s="77"/>
      <c r="C1107" s="77"/>
      <c r="D1107" s="77"/>
      <c r="F1107" s="77"/>
      <c r="I1107" s="203"/>
      <c r="J1107" s="203"/>
      <c r="K1107" s="203"/>
      <c r="L1107" s="203"/>
      <c r="M1107" s="203"/>
    </row>
    <row r="1108" spans="1:13" ht="15" customHeight="1">
      <c r="A1108" s="77"/>
      <c r="B1108" s="77"/>
      <c r="C1108" s="77"/>
      <c r="D1108" s="77"/>
      <c r="F1108" s="77"/>
      <c r="I1108" s="203"/>
      <c r="J1108" s="203"/>
      <c r="K1108" s="203"/>
      <c r="L1108" s="203"/>
      <c r="M1108" s="203"/>
    </row>
    <row r="1109" spans="1:13" ht="15" customHeight="1">
      <c r="A1109" s="77"/>
      <c r="B1109" s="77"/>
      <c r="C1109" s="77"/>
      <c r="D1109" s="77"/>
      <c r="F1109" s="77"/>
      <c r="I1109" s="203"/>
      <c r="J1109" s="203"/>
      <c r="K1109" s="203"/>
      <c r="L1109" s="203"/>
      <c r="M1109" s="203"/>
    </row>
    <row r="1110" spans="1:13" ht="15" customHeight="1">
      <c r="A1110" s="77"/>
      <c r="B1110" s="77"/>
      <c r="C1110" s="77"/>
      <c r="D1110" s="77"/>
      <c r="F1110" s="77"/>
      <c r="I1110" s="203"/>
      <c r="J1110" s="203"/>
      <c r="K1110" s="203"/>
      <c r="L1110" s="203"/>
      <c r="M1110" s="203"/>
    </row>
    <row r="1111" spans="1:13" ht="15" customHeight="1">
      <c r="A1111" s="77"/>
      <c r="B1111" s="77"/>
      <c r="C1111" s="77"/>
      <c r="D1111" s="77"/>
      <c r="F1111" s="77"/>
      <c r="I1111" s="203"/>
      <c r="J1111" s="203"/>
      <c r="K1111" s="203"/>
      <c r="L1111" s="203"/>
      <c r="M1111" s="203"/>
    </row>
    <row r="1112" spans="1:13" ht="15" customHeight="1">
      <c r="A1112" s="77"/>
      <c r="B1112" s="77"/>
      <c r="C1112" s="77"/>
      <c r="D1112" s="77"/>
      <c r="F1112" s="77"/>
      <c r="I1112" s="203"/>
      <c r="J1112" s="203"/>
      <c r="K1112" s="203"/>
      <c r="L1112" s="203"/>
      <c r="M1112" s="203"/>
    </row>
    <row r="1113" spans="1:13" ht="15" customHeight="1">
      <c r="A1113" s="77"/>
      <c r="B1113" s="77"/>
      <c r="C1113" s="77"/>
      <c r="D1113" s="77"/>
      <c r="F1113" s="77"/>
      <c r="I1113" s="203"/>
      <c r="J1113" s="203"/>
      <c r="K1113" s="203"/>
      <c r="L1113" s="203"/>
      <c r="M1113" s="203"/>
    </row>
    <row r="1114" spans="1:13" ht="15" customHeight="1">
      <c r="A1114" s="77"/>
      <c r="B1114" s="77"/>
      <c r="C1114" s="77"/>
      <c r="D1114" s="77"/>
      <c r="F1114" s="77"/>
      <c r="I1114" s="203"/>
      <c r="J1114" s="203"/>
      <c r="K1114" s="203"/>
      <c r="L1114" s="203"/>
      <c r="M1114" s="203"/>
    </row>
    <row r="1115" spans="1:13" ht="15" customHeight="1">
      <c r="A1115" s="77"/>
      <c r="B1115" s="77"/>
      <c r="C1115" s="77"/>
      <c r="D1115" s="77"/>
      <c r="F1115" s="77"/>
      <c r="I1115" s="203"/>
      <c r="J1115" s="203"/>
      <c r="K1115" s="203"/>
      <c r="L1115" s="203"/>
      <c r="M1115" s="203"/>
    </row>
    <row r="1116" spans="1:13" ht="15" customHeight="1">
      <c r="A1116" s="77"/>
      <c r="B1116" s="77"/>
      <c r="C1116" s="77"/>
      <c r="D1116" s="77"/>
      <c r="F1116" s="77"/>
      <c r="I1116" s="203"/>
      <c r="J1116" s="203"/>
      <c r="K1116" s="203"/>
      <c r="L1116" s="203"/>
      <c r="M1116" s="203"/>
    </row>
    <row r="1117" spans="1:13" ht="15" customHeight="1">
      <c r="A1117" s="77"/>
      <c r="B1117" s="77"/>
      <c r="C1117" s="77"/>
      <c r="D1117" s="77"/>
      <c r="F1117" s="77"/>
      <c r="I1117" s="203"/>
      <c r="J1117" s="203"/>
      <c r="K1117" s="203"/>
      <c r="L1117" s="203"/>
      <c r="M1117" s="203"/>
    </row>
    <row r="1118" spans="1:13" ht="15" customHeight="1">
      <c r="A1118" s="77"/>
      <c r="B1118" s="77"/>
      <c r="C1118" s="77"/>
      <c r="D1118" s="77"/>
      <c r="F1118" s="77"/>
      <c r="I1118" s="203"/>
      <c r="J1118" s="203"/>
      <c r="K1118" s="203"/>
      <c r="L1118" s="203"/>
      <c r="M1118" s="203"/>
    </row>
    <row r="1119" spans="1:13" ht="15" customHeight="1">
      <c r="A1119" s="77"/>
      <c r="B1119" s="77"/>
      <c r="C1119" s="77"/>
      <c r="D1119" s="77"/>
      <c r="F1119" s="77"/>
      <c r="I1119" s="203"/>
      <c r="J1119" s="203"/>
      <c r="K1119" s="203"/>
      <c r="L1119" s="203"/>
      <c r="M1119" s="203"/>
    </row>
    <row r="1120" spans="1:13" ht="15" customHeight="1">
      <c r="A1120" s="77"/>
      <c r="B1120" s="77"/>
      <c r="C1120" s="77"/>
      <c r="D1120" s="77"/>
      <c r="F1120" s="77"/>
      <c r="I1120" s="203"/>
      <c r="J1120" s="203"/>
      <c r="K1120" s="203"/>
      <c r="L1120" s="203"/>
      <c r="M1120" s="203"/>
    </row>
    <row r="1121" spans="1:13" ht="15" customHeight="1">
      <c r="A1121" s="77"/>
      <c r="B1121" s="77"/>
      <c r="C1121" s="77"/>
      <c r="D1121" s="77"/>
      <c r="F1121" s="77"/>
      <c r="I1121" s="203"/>
      <c r="J1121" s="203"/>
      <c r="K1121" s="203"/>
      <c r="L1121" s="203"/>
      <c r="M1121" s="203"/>
    </row>
    <row r="1122" spans="1:13" ht="15" customHeight="1">
      <c r="A1122" s="77"/>
      <c r="B1122" s="77"/>
      <c r="C1122" s="77"/>
      <c r="D1122" s="77"/>
      <c r="F1122" s="77"/>
      <c r="I1122" s="203"/>
      <c r="J1122" s="203"/>
      <c r="K1122" s="203"/>
      <c r="L1122" s="203"/>
      <c r="M1122" s="203"/>
    </row>
    <row r="1123" spans="1:13" ht="15" customHeight="1">
      <c r="A1123" s="77"/>
      <c r="B1123" s="77"/>
      <c r="C1123" s="77"/>
      <c r="D1123" s="77"/>
      <c r="F1123" s="77"/>
      <c r="I1123" s="203"/>
      <c r="J1123" s="203"/>
      <c r="K1123" s="203"/>
      <c r="L1123" s="203"/>
      <c r="M1123" s="203"/>
    </row>
    <row r="1124" spans="1:13" ht="15" customHeight="1">
      <c r="A1124" s="77"/>
      <c r="B1124" s="77"/>
      <c r="C1124" s="77"/>
      <c r="D1124" s="77"/>
      <c r="F1124" s="77"/>
      <c r="I1124" s="203"/>
      <c r="J1124" s="203"/>
      <c r="K1124" s="203"/>
      <c r="L1124" s="203"/>
      <c r="M1124" s="203"/>
    </row>
    <row r="1125" spans="1:13" ht="15" customHeight="1">
      <c r="A1125" s="77"/>
      <c r="B1125" s="77"/>
      <c r="C1125" s="77"/>
      <c r="D1125" s="77"/>
      <c r="F1125" s="77"/>
      <c r="I1125" s="203"/>
      <c r="J1125" s="203"/>
      <c r="K1125" s="203"/>
      <c r="L1125" s="203"/>
      <c r="M1125" s="203"/>
    </row>
    <row r="1126" spans="1:13" ht="15" customHeight="1">
      <c r="A1126" s="77"/>
      <c r="B1126" s="77"/>
      <c r="C1126" s="77"/>
      <c r="D1126" s="77"/>
      <c r="F1126" s="77"/>
      <c r="I1126" s="203"/>
      <c r="J1126" s="203"/>
      <c r="K1126" s="203"/>
      <c r="L1126" s="203"/>
      <c r="M1126" s="203"/>
    </row>
    <row r="1127" spans="1:13" ht="15" customHeight="1">
      <c r="A1127" s="77"/>
      <c r="B1127" s="77"/>
      <c r="C1127" s="77"/>
      <c r="D1127" s="77"/>
      <c r="F1127" s="77"/>
      <c r="I1127" s="203"/>
      <c r="J1127" s="203"/>
      <c r="K1127" s="203"/>
      <c r="L1127" s="203"/>
      <c r="M1127" s="203"/>
    </row>
    <row r="1128" spans="1:13" ht="15" customHeight="1">
      <c r="A1128" s="77"/>
      <c r="B1128" s="77"/>
      <c r="C1128" s="77"/>
      <c r="D1128" s="77"/>
      <c r="F1128" s="77"/>
      <c r="I1128" s="203"/>
      <c r="J1128" s="203"/>
      <c r="K1128" s="203"/>
      <c r="L1128" s="203"/>
      <c r="M1128" s="203"/>
    </row>
    <row r="1129" spans="1:13" ht="15" customHeight="1">
      <c r="A1129" s="77"/>
      <c r="B1129" s="77"/>
      <c r="C1129" s="77"/>
      <c r="D1129" s="77"/>
      <c r="F1129" s="77"/>
      <c r="I1129" s="203"/>
      <c r="J1129" s="203"/>
      <c r="K1129" s="203"/>
      <c r="L1129" s="203"/>
      <c r="M1129" s="203"/>
    </row>
    <row r="1130" spans="1:13" ht="15" customHeight="1">
      <c r="A1130" s="77"/>
      <c r="B1130" s="77"/>
      <c r="C1130" s="77"/>
      <c r="D1130" s="77"/>
      <c r="F1130" s="77"/>
      <c r="I1130" s="203"/>
      <c r="J1130" s="203"/>
      <c r="K1130" s="203"/>
      <c r="L1130" s="203"/>
      <c r="M1130" s="203"/>
    </row>
    <row r="1131" spans="1:13" ht="15" customHeight="1">
      <c r="A1131" s="77"/>
      <c r="B1131" s="77"/>
      <c r="C1131" s="77"/>
      <c r="D1131" s="77"/>
      <c r="F1131" s="77"/>
      <c r="I1131" s="203"/>
      <c r="J1131" s="203"/>
      <c r="K1131" s="203"/>
      <c r="L1131" s="203"/>
      <c r="M1131" s="203"/>
    </row>
    <row r="1132" spans="1:13" ht="15" customHeight="1">
      <c r="A1132" s="77"/>
      <c r="B1132" s="77"/>
      <c r="C1132" s="77"/>
      <c r="D1132" s="77"/>
      <c r="F1132" s="77"/>
      <c r="I1132" s="203"/>
      <c r="J1132" s="203"/>
      <c r="K1132" s="203"/>
      <c r="L1132" s="203"/>
      <c r="M1132" s="203"/>
    </row>
    <row r="1133" spans="1:13" ht="15" customHeight="1">
      <c r="A1133" s="77"/>
      <c r="B1133" s="77"/>
      <c r="C1133" s="77"/>
      <c r="D1133" s="77"/>
      <c r="F1133" s="77"/>
      <c r="I1133" s="203"/>
      <c r="J1133" s="203"/>
      <c r="K1133" s="203"/>
      <c r="L1133" s="203"/>
      <c r="M1133" s="203"/>
    </row>
    <row r="1134" spans="1:13" ht="15" customHeight="1">
      <c r="A1134" s="77"/>
      <c r="B1134" s="77"/>
      <c r="C1134" s="77"/>
      <c r="D1134" s="77"/>
      <c r="F1134" s="77"/>
      <c r="I1134" s="203"/>
      <c r="J1134" s="203"/>
      <c r="K1134" s="203"/>
      <c r="L1134" s="203"/>
      <c r="M1134" s="203"/>
    </row>
    <row r="1135" spans="1:13" ht="15" customHeight="1">
      <c r="A1135" s="77"/>
      <c r="B1135" s="77"/>
      <c r="C1135" s="77"/>
      <c r="D1135" s="77"/>
      <c r="F1135" s="77"/>
      <c r="I1135" s="203"/>
      <c r="J1135" s="203"/>
      <c r="K1135" s="203"/>
      <c r="L1135" s="203"/>
      <c r="M1135" s="203"/>
    </row>
    <row r="1136" spans="1:13" ht="15" customHeight="1">
      <c r="A1136" s="77"/>
      <c r="B1136" s="77"/>
      <c r="C1136" s="77"/>
      <c r="D1136" s="77"/>
      <c r="F1136" s="77"/>
      <c r="I1136" s="203"/>
      <c r="J1136" s="203"/>
      <c r="K1136" s="203"/>
      <c r="L1136" s="203"/>
      <c r="M1136" s="203"/>
    </row>
    <row r="1137" spans="1:13" ht="15" customHeight="1">
      <c r="A1137" s="77"/>
      <c r="B1137" s="77"/>
      <c r="C1137" s="77"/>
      <c r="D1137" s="77"/>
      <c r="F1137" s="77"/>
      <c r="I1137" s="203"/>
      <c r="J1137" s="203"/>
      <c r="K1137" s="203"/>
      <c r="L1137" s="203"/>
      <c r="M1137" s="203"/>
    </row>
    <row r="1138" spans="1:13" ht="15" customHeight="1">
      <c r="A1138" s="77"/>
      <c r="B1138" s="77"/>
      <c r="C1138" s="77"/>
      <c r="D1138" s="77"/>
      <c r="F1138" s="77"/>
      <c r="I1138" s="203"/>
      <c r="J1138" s="203"/>
      <c r="K1138" s="203"/>
      <c r="L1138" s="203"/>
      <c r="M1138" s="203"/>
    </row>
    <row r="1139" spans="1:13" ht="15" customHeight="1">
      <c r="A1139" s="77"/>
      <c r="B1139" s="77"/>
      <c r="C1139" s="77"/>
      <c r="D1139" s="77"/>
      <c r="F1139" s="77"/>
      <c r="I1139" s="203"/>
      <c r="J1139" s="203"/>
      <c r="K1139" s="203"/>
      <c r="L1139" s="203"/>
      <c r="M1139" s="203"/>
    </row>
    <row r="1140" spans="1:13" ht="15" customHeight="1">
      <c r="A1140" s="77"/>
      <c r="B1140" s="77"/>
      <c r="C1140" s="77"/>
      <c r="D1140" s="77"/>
      <c r="F1140" s="77"/>
      <c r="I1140" s="203"/>
      <c r="J1140" s="203"/>
      <c r="K1140" s="203"/>
      <c r="L1140" s="203"/>
      <c r="M1140" s="203"/>
    </row>
    <row r="1141" spans="1:13" ht="15" customHeight="1">
      <c r="A1141" s="77"/>
      <c r="B1141" s="77"/>
      <c r="C1141" s="77"/>
      <c r="D1141" s="77"/>
      <c r="F1141" s="77"/>
      <c r="I1141" s="203"/>
      <c r="J1141" s="203"/>
      <c r="K1141" s="203"/>
      <c r="L1141" s="203"/>
      <c r="M1141" s="203"/>
    </row>
    <row r="1142" spans="1:13" ht="15" customHeight="1">
      <c r="A1142" s="77"/>
      <c r="B1142" s="77"/>
      <c r="C1142" s="77"/>
      <c r="D1142" s="77"/>
      <c r="F1142" s="77"/>
      <c r="I1142" s="203"/>
      <c r="J1142" s="203"/>
      <c r="K1142" s="203"/>
      <c r="L1142" s="203"/>
      <c r="M1142" s="203"/>
    </row>
    <row r="1143" spans="1:13" ht="15" customHeight="1">
      <c r="A1143" s="77"/>
      <c r="B1143" s="77"/>
      <c r="C1143" s="77"/>
      <c r="D1143" s="77"/>
      <c r="F1143" s="77"/>
      <c r="I1143" s="203"/>
      <c r="J1143" s="203"/>
      <c r="K1143" s="203"/>
      <c r="L1143" s="203"/>
      <c r="M1143" s="203"/>
    </row>
    <row r="1144" spans="1:13" ht="15" customHeight="1">
      <c r="A1144" s="77"/>
      <c r="B1144" s="77"/>
      <c r="C1144" s="77"/>
      <c r="D1144" s="77"/>
      <c r="F1144" s="77"/>
      <c r="I1144" s="203"/>
      <c r="J1144" s="203"/>
      <c r="K1144" s="203"/>
      <c r="L1144" s="203"/>
      <c r="M1144" s="203"/>
    </row>
    <row r="1145" spans="1:13" ht="15" customHeight="1">
      <c r="A1145" s="77"/>
      <c r="B1145" s="77"/>
      <c r="C1145" s="77"/>
      <c r="D1145" s="77"/>
      <c r="F1145" s="77"/>
      <c r="I1145" s="203"/>
      <c r="J1145" s="203"/>
      <c r="K1145" s="203"/>
      <c r="L1145" s="203"/>
      <c r="M1145" s="203"/>
    </row>
    <row r="1146" spans="1:13" ht="15" customHeight="1">
      <c r="A1146" s="77"/>
      <c r="B1146" s="77"/>
      <c r="C1146" s="77"/>
      <c r="D1146" s="77"/>
      <c r="F1146" s="77"/>
      <c r="I1146" s="203"/>
      <c r="J1146" s="203"/>
      <c r="K1146" s="203"/>
      <c r="L1146" s="203"/>
      <c r="M1146" s="203"/>
    </row>
    <row r="1147" spans="1:13" ht="15" customHeight="1">
      <c r="A1147" s="77"/>
      <c r="B1147" s="77"/>
      <c r="C1147" s="77"/>
      <c r="D1147" s="77"/>
      <c r="F1147" s="77"/>
      <c r="I1147" s="203"/>
      <c r="J1147" s="203"/>
      <c r="K1147" s="203"/>
      <c r="L1147" s="203"/>
      <c r="M1147" s="203"/>
    </row>
    <row r="1148" spans="1:13" ht="15" customHeight="1">
      <c r="A1148" s="77"/>
      <c r="B1148" s="77"/>
      <c r="C1148" s="77"/>
      <c r="D1148" s="77"/>
      <c r="F1148" s="77"/>
      <c r="I1148" s="203"/>
      <c r="J1148" s="203"/>
      <c r="K1148" s="203"/>
      <c r="L1148" s="203"/>
      <c r="M1148" s="203"/>
    </row>
    <row r="1149" spans="1:13" ht="15" customHeight="1">
      <c r="A1149" s="77"/>
      <c r="B1149" s="77"/>
      <c r="C1149" s="77"/>
      <c r="D1149" s="77"/>
      <c r="F1149" s="77"/>
      <c r="I1149" s="203"/>
      <c r="J1149" s="203"/>
      <c r="K1149" s="203"/>
      <c r="L1149" s="203"/>
      <c r="M1149" s="203"/>
    </row>
    <row r="1150" spans="1:13" ht="15" customHeight="1">
      <c r="A1150" s="77"/>
      <c r="B1150" s="77"/>
      <c r="C1150" s="77"/>
      <c r="D1150" s="77"/>
      <c r="F1150" s="77"/>
      <c r="I1150" s="203"/>
      <c r="J1150" s="203"/>
      <c r="K1150" s="203"/>
      <c r="L1150" s="203"/>
      <c r="M1150" s="203"/>
    </row>
    <row r="1151" spans="1:13" ht="15" customHeight="1">
      <c r="A1151" s="77"/>
      <c r="B1151" s="77"/>
      <c r="C1151" s="77"/>
      <c r="D1151" s="77"/>
      <c r="F1151" s="77"/>
      <c r="I1151" s="203"/>
      <c r="J1151" s="203"/>
      <c r="K1151" s="203"/>
      <c r="L1151" s="203"/>
      <c r="M1151" s="203"/>
    </row>
    <row r="1152" spans="1:13" ht="15" customHeight="1">
      <c r="A1152" s="77"/>
      <c r="B1152" s="77"/>
      <c r="C1152" s="77"/>
      <c r="D1152" s="77"/>
      <c r="F1152" s="77"/>
      <c r="I1152" s="203"/>
      <c r="J1152" s="203"/>
      <c r="K1152" s="203"/>
      <c r="L1152" s="203"/>
      <c r="M1152" s="203"/>
    </row>
    <row r="1153" spans="1:13" ht="15" customHeight="1">
      <c r="A1153" s="77"/>
      <c r="B1153" s="77"/>
      <c r="C1153" s="77"/>
      <c r="D1153" s="77"/>
      <c r="F1153" s="77"/>
      <c r="I1153" s="203"/>
      <c r="J1153" s="203"/>
      <c r="K1153" s="203"/>
      <c r="L1153" s="203"/>
      <c r="M1153" s="203"/>
    </row>
    <row r="1154" spans="1:13" ht="15" customHeight="1">
      <c r="A1154" s="77"/>
      <c r="B1154" s="77"/>
      <c r="C1154" s="77"/>
      <c r="D1154" s="77"/>
      <c r="F1154" s="77"/>
      <c r="I1154" s="203"/>
      <c r="J1154" s="203"/>
      <c r="K1154" s="203"/>
      <c r="L1154" s="203"/>
      <c r="M1154" s="203"/>
    </row>
    <row r="1155" spans="1:13" ht="15" customHeight="1">
      <c r="A1155" s="77"/>
      <c r="B1155" s="77"/>
      <c r="C1155" s="77"/>
      <c r="D1155" s="77"/>
      <c r="F1155" s="77"/>
      <c r="I1155" s="203"/>
      <c r="J1155" s="203"/>
      <c r="K1155" s="203"/>
      <c r="L1155" s="203"/>
      <c r="M1155" s="203"/>
    </row>
    <row r="1156" spans="1:13" ht="15" customHeight="1">
      <c r="A1156" s="77"/>
      <c r="B1156" s="77"/>
      <c r="C1156" s="77"/>
      <c r="D1156" s="77"/>
      <c r="F1156" s="77"/>
      <c r="I1156" s="203"/>
      <c r="J1156" s="203"/>
      <c r="K1156" s="203"/>
      <c r="L1156" s="203"/>
      <c r="M1156" s="203"/>
    </row>
    <row r="1157" spans="1:13" ht="15" customHeight="1">
      <c r="A1157" s="77"/>
      <c r="B1157" s="77"/>
      <c r="C1157" s="77"/>
      <c r="D1157" s="77"/>
      <c r="F1157" s="77"/>
      <c r="I1157" s="203"/>
      <c r="J1157" s="203"/>
      <c r="K1157" s="203"/>
      <c r="L1157" s="203"/>
      <c r="M1157" s="203"/>
    </row>
    <row r="1158" spans="1:13" ht="15" customHeight="1">
      <c r="A1158" s="77"/>
      <c r="B1158" s="77"/>
      <c r="C1158" s="77"/>
      <c r="D1158" s="77"/>
      <c r="F1158" s="77"/>
      <c r="I1158" s="203"/>
      <c r="J1158" s="203"/>
      <c r="K1158" s="203"/>
      <c r="L1158" s="203"/>
      <c r="M1158" s="203"/>
    </row>
    <row r="1159" spans="1:13" ht="15" customHeight="1">
      <c r="A1159" s="77"/>
      <c r="B1159" s="77"/>
      <c r="C1159" s="77"/>
      <c r="D1159" s="77"/>
      <c r="F1159" s="77"/>
      <c r="I1159" s="203"/>
      <c r="J1159" s="203"/>
      <c r="K1159" s="203"/>
      <c r="L1159" s="203"/>
      <c r="M1159" s="203"/>
    </row>
    <row r="1160" spans="1:13" ht="15" customHeight="1">
      <c r="A1160" s="77"/>
      <c r="B1160" s="77"/>
      <c r="C1160" s="77"/>
      <c r="D1160" s="77"/>
      <c r="F1160" s="77"/>
      <c r="I1160" s="203"/>
      <c r="J1160" s="203"/>
      <c r="K1160" s="203"/>
      <c r="L1160" s="203"/>
      <c r="M1160" s="203"/>
    </row>
    <row r="1161" spans="1:13" ht="15" customHeight="1">
      <c r="A1161" s="77"/>
      <c r="B1161" s="77"/>
      <c r="C1161" s="77"/>
      <c r="D1161" s="77"/>
      <c r="F1161" s="77"/>
      <c r="I1161" s="203"/>
      <c r="J1161" s="203"/>
      <c r="K1161" s="203"/>
      <c r="L1161" s="203"/>
      <c r="M1161" s="203"/>
    </row>
    <row r="1162" spans="1:13" ht="15" customHeight="1">
      <c r="A1162" s="77"/>
      <c r="B1162" s="77"/>
      <c r="C1162" s="77"/>
      <c r="D1162" s="77"/>
      <c r="F1162" s="77"/>
      <c r="I1162" s="203"/>
      <c r="J1162" s="203"/>
      <c r="K1162" s="203"/>
      <c r="L1162" s="203"/>
      <c r="M1162" s="203"/>
    </row>
    <row r="1163" spans="1:13" ht="15" customHeight="1">
      <c r="A1163" s="77"/>
      <c r="B1163" s="77"/>
      <c r="C1163" s="77"/>
      <c r="D1163" s="77"/>
      <c r="F1163" s="77"/>
      <c r="I1163" s="203"/>
      <c r="J1163" s="203"/>
      <c r="K1163" s="203"/>
      <c r="L1163" s="203"/>
      <c r="M1163" s="203"/>
    </row>
    <row r="1164" spans="1:13" ht="15" customHeight="1">
      <c r="A1164" s="77"/>
      <c r="B1164" s="77"/>
      <c r="C1164" s="77"/>
      <c r="D1164" s="77"/>
      <c r="F1164" s="77"/>
      <c r="I1164" s="203"/>
      <c r="J1164" s="203"/>
      <c r="K1164" s="203"/>
      <c r="L1164" s="203"/>
      <c r="M1164" s="203"/>
    </row>
    <row r="1165" spans="1:13" ht="15" customHeight="1">
      <c r="A1165" s="77"/>
      <c r="B1165" s="77"/>
      <c r="C1165" s="77"/>
      <c r="D1165" s="77"/>
      <c r="F1165" s="77"/>
      <c r="I1165" s="203"/>
      <c r="J1165" s="203"/>
      <c r="K1165" s="203"/>
      <c r="L1165" s="203"/>
      <c r="M1165" s="203"/>
    </row>
    <row r="1166" spans="1:13" ht="15" customHeight="1">
      <c r="A1166" s="77"/>
      <c r="B1166" s="77"/>
      <c r="C1166" s="77"/>
      <c r="D1166" s="77"/>
      <c r="F1166" s="77"/>
      <c r="I1166" s="203"/>
      <c r="J1166" s="203"/>
      <c r="K1166" s="203"/>
      <c r="L1166" s="203"/>
      <c r="M1166" s="203"/>
    </row>
    <row r="1167" spans="1:13" ht="15" customHeight="1">
      <c r="A1167" s="77"/>
      <c r="B1167" s="77"/>
      <c r="C1167" s="77"/>
      <c r="D1167" s="77"/>
      <c r="F1167" s="77"/>
      <c r="I1167" s="203"/>
      <c r="J1167" s="203"/>
      <c r="K1167" s="203"/>
      <c r="L1167" s="203"/>
      <c r="M1167" s="203"/>
    </row>
    <row r="1168" spans="1:13" ht="15" customHeight="1">
      <c r="A1168" s="77"/>
      <c r="B1168" s="77"/>
      <c r="C1168" s="77"/>
      <c r="D1168" s="77"/>
      <c r="F1168" s="77"/>
      <c r="I1168" s="203"/>
      <c r="J1168" s="203"/>
      <c r="K1168" s="203"/>
      <c r="L1168" s="203"/>
      <c r="M1168" s="203"/>
    </row>
    <row r="1169" spans="1:13" ht="15" customHeight="1">
      <c r="A1169" s="77"/>
      <c r="B1169" s="77"/>
      <c r="C1169" s="77"/>
      <c r="D1169" s="77"/>
      <c r="F1169" s="77"/>
      <c r="I1169" s="203"/>
      <c r="J1169" s="203"/>
      <c r="K1169" s="203"/>
      <c r="L1169" s="203"/>
      <c r="M1169" s="203"/>
    </row>
    <row r="1170" spans="1:13" ht="15" customHeight="1">
      <c r="A1170" s="77"/>
      <c r="B1170" s="77"/>
      <c r="C1170" s="77"/>
      <c r="D1170" s="77"/>
      <c r="F1170" s="77"/>
      <c r="I1170" s="203"/>
      <c r="J1170" s="203"/>
      <c r="K1170" s="203"/>
      <c r="L1170" s="203"/>
      <c r="M1170" s="203"/>
    </row>
    <row r="1171" spans="1:13" ht="15" customHeight="1">
      <c r="A1171" s="77"/>
      <c r="B1171" s="77"/>
      <c r="C1171" s="77"/>
      <c r="D1171" s="77"/>
      <c r="F1171" s="77"/>
      <c r="I1171" s="203"/>
      <c r="J1171" s="203"/>
      <c r="K1171" s="203"/>
      <c r="L1171" s="203"/>
      <c r="M1171" s="203"/>
    </row>
    <row r="1172" spans="1:13" ht="15" customHeight="1">
      <c r="A1172" s="77"/>
      <c r="B1172" s="77"/>
      <c r="C1172" s="77"/>
      <c r="D1172" s="77"/>
      <c r="F1172" s="77"/>
      <c r="I1172" s="203"/>
      <c r="J1172" s="203"/>
      <c r="K1172" s="203"/>
      <c r="L1172" s="203"/>
      <c r="M1172" s="203"/>
    </row>
    <row r="1173" spans="1:13" ht="15" customHeight="1">
      <c r="A1173" s="77"/>
      <c r="B1173" s="77"/>
      <c r="C1173" s="77"/>
      <c r="D1173" s="77"/>
      <c r="F1173" s="77"/>
      <c r="I1173" s="203"/>
      <c r="J1173" s="203"/>
      <c r="K1173" s="203"/>
      <c r="L1173" s="203"/>
      <c r="M1173" s="203"/>
    </row>
    <row r="1174" spans="1:13" ht="15" customHeight="1">
      <c r="A1174" s="77"/>
      <c r="B1174" s="77"/>
      <c r="C1174" s="77"/>
      <c r="D1174" s="77"/>
      <c r="F1174" s="77"/>
      <c r="I1174" s="203"/>
      <c r="J1174" s="203"/>
      <c r="K1174" s="203"/>
      <c r="L1174" s="203"/>
      <c r="M1174" s="203"/>
    </row>
    <row r="1175" spans="1:13" ht="15" customHeight="1">
      <c r="A1175" s="77"/>
      <c r="B1175" s="77"/>
      <c r="C1175" s="77"/>
      <c r="D1175" s="77"/>
      <c r="F1175" s="77"/>
      <c r="I1175" s="203"/>
      <c r="J1175" s="203"/>
      <c r="K1175" s="203"/>
      <c r="L1175" s="203"/>
      <c r="M1175" s="203"/>
    </row>
    <row r="1176" spans="1:13" ht="15" customHeight="1">
      <c r="A1176" s="77"/>
      <c r="B1176" s="77"/>
      <c r="C1176" s="77"/>
      <c r="D1176" s="77"/>
      <c r="F1176" s="77"/>
      <c r="I1176" s="203"/>
      <c r="J1176" s="203"/>
      <c r="K1176" s="203"/>
      <c r="L1176" s="203"/>
      <c r="M1176" s="203"/>
    </row>
    <row r="1177" spans="1:13" ht="15" customHeight="1">
      <c r="A1177" s="77"/>
      <c r="B1177" s="77"/>
      <c r="C1177" s="77"/>
      <c r="D1177" s="77"/>
      <c r="F1177" s="77"/>
      <c r="I1177" s="203"/>
      <c r="J1177" s="203"/>
      <c r="K1177" s="203"/>
      <c r="L1177" s="203"/>
      <c r="M1177" s="203"/>
    </row>
    <row r="1178" spans="1:13" ht="15" customHeight="1">
      <c r="A1178" s="77"/>
      <c r="B1178" s="77"/>
      <c r="C1178" s="77"/>
      <c r="D1178" s="77"/>
      <c r="F1178" s="77"/>
      <c r="I1178" s="203"/>
      <c r="J1178" s="203"/>
      <c r="K1178" s="203"/>
      <c r="L1178" s="203"/>
      <c r="M1178" s="203"/>
    </row>
    <row r="1179" spans="1:13" ht="15" customHeight="1">
      <c r="A1179" s="77"/>
      <c r="B1179" s="77"/>
      <c r="C1179" s="77"/>
      <c r="D1179" s="77"/>
      <c r="F1179" s="77"/>
      <c r="I1179" s="203"/>
      <c r="J1179" s="203"/>
      <c r="K1179" s="203"/>
      <c r="L1179" s="203"/>
      <c r="M1179" s="203"/>
    </row>
    <row r="1180" spans="1:13" ht="15" customHeight="1">
      <c r="A1180" s="77"/>
      <c r="B1180" s="77"/>
      <c r="C1180" s="77"/>
      <c r="D1180" s="77"/>
      <c r="F1180" s="77"/>
      <c r="I1180" s="203"/>
      <c r="J1180" s="203"/>
      <c r="K1180" s="203"/>
      <c r="L1180" s="203"/>
      <c r="M1180" s="203"/>
    </row>
    <row r="1181" spans="1:13" ht="15" customHeight="1">
      <c r="A1181" s="77"/>
      <c r="B1181" s="77"/>
      <c r="C1181" s="77"/>
      <c r="D1181" s="77"/>
      <c r="F1181" s="77"/>
      <c r="I1181" s="203"/>
      <c r="J1181" s="203"/>
      <c r="K1181" s="203"/>
      <c r="L1181" s="203"/>
      <c r="M1181" s="203"/>
    </row>
    <row r="1182" spans="1:13" ht="15" customHeight="1">
      <c r="A1182" s="77"/>
      <c r="B1182" s="77"/>
      <c r="C1182" s="77"/>
      <c r="D1182" s="77"/>
      <c r="F1182" s="77"/>
      <c r="I1182" s="203"/>
      <c r="J1182" s="203"/>
      <c r="K1182" s="203"/>
      <c r="L1182" s="203"/>
      <c r="M1182" s="203"/>
    </row>
    <row r="1183" spans="1:13" ht="15" customHeight="1">
      <c r="A1183" s="77"/>
      <c r="B1183" s="77"/>
      <c r="C1183" s="77"/>
      <c r="D1183" s="77"/>
      <c r="F1183" s="77"/>
      <c r="I1183" s="203"/>
      <c r="J1183" s="203"/>
      <c r="K1183" s="203"/>
      <c r="L1183" s="203"/>
      <c r="M1183" s="203"/>
    </row>
    <row r="1184" spans="1:13" ht="15" customHeight="1">
      <c r="A1184" s="77"/>
      <c r="B1184" s="77"/>
      <c r="C1184" s="77"/>
      <c r="D1184" s="77"/>
      <c r="F1184" s="77"/>
      <c r="I1184" s="203"/>
      <c r="J1184" s="203"/>
      <c r="K1184" s="203"/>
      <c r="L1184" s="203"/>
      <c r="M1184" s="203"/>
    </row>
    <row r="1185" spans="1:13" ht="15" customHeight="1">
      <c r="A1185" s="77"/>
      <c r="B1185" s="77"/>
      <c r="C1185" s="77"/>
      <c r="D1185" s="77"/>
      <c r="F1185" s="77"/>
      <c r="I1185" s="203"/>
      <c r="J1185" s="203"/>
      <c r="K1185" s="203"/>
      <c r="L1185" s="203"/>
      <c r="M1185" s="203"/>
    </row>
    <row r="1186" spans="1:13" ht="15" customHeight="1">
      <c r="A1186" s="77"/>
      <c r="B1186" s="77"/>
      <c r="C1186" s="77"/>
      <c r="D1186" s="77"/>
      <c r="F1186" s="77"/>
      <c r="I1186" s="203"/>
      <c r="J1186" s="203"/>
      <c r="K1186" s="203"/>
      <c r="L1186" s="203"/>
      <c r="M1186" s="203"/>
    </row>
    <row r="1187" spans="1:13" ht="15" customHeight="1">
      <c r="A1187" s="77"/>
      <c r="B1187" s="77"/>
      <c r="C1187" s="77"/>
      <c r="D1187" s="77"/>
      <c r="F1187" s="77"/>
      <c r="I1187" s="203"/>
      <c r="J1187" s="203"/>
      <c r="K1187" s="203"/>
      <c r="L1187" s="203"/>
      <c r="M1187" s="203"/>
    </row>
    <row r="1188" spans="1:13" ht="15" customHeight="1">
      <c r="A1188" s="77"/>
      <c r="B1188" s="77"/>
      <c r="C1188" s="77"/>
      <c r="D1188" s="77"/>
      <c r="F1188" s="77"/>
      <c r="I1188" s="203"/>
      <c r="J1188" s="203"/>
      <c r="K1188" s="203"/>
      <c r="L1188" s="203"/>
      <c r="M1188" s="203"/>
    </row>
    <row r="1189" spans="1:13" ht="15" customHeight="1">
      <c r="A1189" s="77"/>
      <c r="B1189" s="77"/>
      <c r="C1189" s="77"/>
      <c r="D1189" s="77"/>
      <c r="F1189" s="77"/>
      <c r="I1189" s="203"/>
      <c r="J1189" s="203"/>
      <c r="K1189" s="203"/>
      <c r="L1189" s="203"/>
      <c r="M1189" s="203"/>
    </row>
    <row r="1190" spans="1:13" ht="15" customHeight="1">
      <c r="A1190" s="77"/>
      <c r="B1190" s="77"/>
      <c r="C1190" s="77"/>
      <c r="D1190" s="77"/>
      <c r="F1190" s="77"/>
      <c r="I1190" s="203"/>
      <c r="J1190" s="203"/>
      <c r="K1190" s="203"/>
      <c r="L1190" s="203"/>
      <c r="M1190" s="203"/>
    </row>
    <row r="1191" spans="1:13" ht="15" customHeight="1">
      <c r="A1191" s="77"/>
      <c r="B1191" s="77"/>
      <c r="C1191" s="77"/>
      <c r="D1191" s="77"/>
      <c r="F1191" s="77"/>
      <c r="I1191" s="203"/>
      <c r="J1191" s="203"/>
      <c r="K1191" s="203"/>
      <c r="L1191" s="203"/>
      <c r="M1191" s="203"/>
    </row>
    <row r="1192" spans="1:13" ht="15" customHeight="1">
      <c r="A1192" s="77"/>
      <c r="B1192" s="77"/>
      <c r="C1192" s="77"/>
      <c r="D1192" s="77"/>
      <c r="F1192" s="77"/>
      <c r="I1192" s="203"/>
      <c r="J1192" s="203"/>
      <c r="K1192" s="203"/>
      <c r="L1192" s="203"/>
      <c r="M1192" s="203"/>
    </row>
    <row r="1193" spans="1:13" ht="15" customHeight="1">
      <c r="A1193" s="77"/>
      <c r="B1193" s="77"/>
      <c r="C1193" s="77"/>
      <c r="D1193" s="77"/>
      <c r="F1193" s="77"/>
      <c r="I1193" s="203"/>
      <c r="J1193" s="203"/>
      <c r="K1193" s="203"/>
      <c r="L1193" s="203"/>
      <c r="M1193" s="203"/>
    </row>
    <row r="1194" spans="1:13" ht="15" customHeight="1">
      <c r="A1194" s="77"/>
      <c r="B1194" s="77"/>
      <c r="C1194" s="77"/>
      <c r="D1194" s="77"/>
      <c r="F1194" s="77"/>
      <c r="I1194" s="203"/>
      <c r="J1194" s="203"/>
      <c r="K1194" s="203"/>
      <c r="L1194" s="203"/>
      <c r="M1194" s="203"/>
    </row>
    <row r="1195" spans="1:13" ht="15" customHeight="1">
      <c r="A1195" s="77"/>
      <c r="B1195" s="77"/>
      <c r="C1195" s="77"/>
      <c r="D1195" s="77"/>
      <c r="F1195" s="77"/>
      <c r="I1195" s="203"/>
      <c r="J1195" s="203"/>
      <c r="K1195" s="203"/>
      <c r="L1195" s="203"/>
      <c r="M1195" s="203"/>
    </row>
    <row r="1196" spans="1:13" ht="15" customHeight="1">
      <c r="A1196" s="77"/>
      <c r="B1196" s="77"/>
      <c r="C1196" s="77"/>
      <c r="D1196" s="77"/>
      <c r="F1196" s="77"/>
      <c r="I1196" s="203"/>
      <c r="J1196" s="203"/>
      <c r="K1196" s="203"/>
      <c r="L1196" s="203"/>
      <c r="M1196" s="203"/>
    </row>
    <row r="1197" spans="1:13" ht="15" customHeight="1">
      <c r="A1197" s="77"/>
      <c r="B1197" s="77"/>
      <c r="C1197" s="77"/>
      <c r="D1197" s="77"/>
      <c r="F1197" s="77"/>
      <c r="I1197" s="203"/>
      <c r="J1197" s="203"/>
      <c r="K1197" s="203"/>
      <c r="L1197" s="203"/>
      <c r="M1197" s="203"/>
    </row>
    <row r="1198" spans="1:13" ht="15" customHeight="1">
      <c r="A1198" s="77"/>
      <c r="B1198" s="77"/>
      <c r="C1198" s="77"/>
      <c r="D1198" s="77"/>
      <c r="F1198" s="77"/>
      <c r="I1198" s="203"/>
      <c r="J1198" s="203"/>
      <c r="K1198" s="203"/>
      <c r="L1198" s="203"/>
      <c r="M1198" s="203"/>
    </row>
    <row r="1199" spans="1:13" ht="15" customHeight="1">
      <c r="A1199" s="77"/>
      <c r="B1199" s="77"/>
      <c r="C1199" s="77"/>
      <c r="D1199" s="77"/>
      <c r="F1199" s="77"/>
      <c r="I1199" s="203"/>
      <c r="J1199" s="203"/>
      <c r="K1199" s="203"/>
      <c r="L1199" s="203"/>
      <c r="M1199" s="203"/>
    </row>
    <row r="1200" spans="1:13" ht="15" customHeight="1">
      <c r="A1200" s="77"/>
      <c r="B1200" s="77"/>
      <c r="C1200" s="77"/>
      <c r="D1200" s="77"/>
      <c r="F1200" s="77"/>
      <c r="I1200" s="203"/>
      <c r="J1200" s="203"/>
      <c r="K1200" s="203"/>
      <c r="L1200" s="203"/>
      <c r="M1200" s="203"/>
    </row>
    <row r="1201" spans="1:13" ht="15" customHeight="1">
      <c r="A1201" s="77"/>
      <c r="B1201" s="77"/>
      <c r="C1201" s="77"/>
      <c r="D1201" s="77"/>
      <c r="F1201" s="77"/>
      <c r="I1201" s="203"/>
      <c r="J1201" s="203"/>
      <c r="K1201" s="203"/>
      <c r="L1201" s="203"/>
      <c r="M1201" s="203"/>
    </row>
    <row r="1202" spans="1:13" ht="15" customHeight="1">
      <c r="A1202" s="77"/>
      <c r="B1202" s="77"/>
      <c r="C1202" s="77"/>
      <c r="D1202" s="77"/>
      <c r="F1202" s="77"/>
      <c r="I1202" s="203"/>
      <c r="J1202" s="203"/>
      <c r="K1202" s="203"/>
      <c r="L1202" s="203"/>
      <c r="M1202" s="203"/>
    </row>
    <row r="1203" spans="1:13" ht="15" customHeight="1">
      <c r="A1203" s="77"/>
      <c r="B1203" s="77"/>
      <c r="C1203" s="77"/>
      <c r="D1203" s="77"/>
      <c r="F1203" s="77"/>
      <c r="I1203" s="203"/>
      <c r="J1203" s="203"/>
      <c r="K1203" s="203"/>
      <c r="L1203" s="203"/>
      <c r="M1203" s="203"/>
    </row>
    <row r="1204" spans="1:13" ht="15" customHeight="1">
      <c r="A1204" s="77"/>
      <c r="B1204" s="77"/>
      <c r="C1204" s="77"/>
      <c r="D1204" s="77"/>
      <c r="F1204" s="77"/>
      <c r="I1204" s="203"/>
      <c r="J1204" s="203"/>
      <c r="K1204" s="203"/>
      <c r="L1204" s="203"/>
      <c r="M1204" s="203"/>
    </row>
    <row r="1205" spans="1:13" ht="15" customHeight="1">
      <c r="A1205" s="77"/>
      <c r="B1205" s="77"/>
      <c r="C1205" s="77"/>
      <c r="D1205" s="77"/>
      <c r="F1205" s="77"/>
      <c r="I1205" s="203"/>
      <c r="J1205" s="203"/>
      <c r="K1205" s="203"/>
      <c r="L1205" s="203"/>
      <c r="M1205" s="203"/>
    </row>
    <row r="1206" spans="1:13" ht="15" customHeight="1">
      <c r="A1206" s="77"/>
      <c r="B1206" s="77"/>
      <c r="C1206" s="77"/>
      <c r="D1206" s="77"/>
      <c r="F1206" s="77"/>
      <c r="I1206" s="203"/>
      <c r="J1206" s="203"/>
      <c r="K1206" s="203"/>
      <c r="L1206" s="203"/>
      <c r="M1206" s="203"/>
    </row>
    <row r="1207" spans="1:13" ht="15" customHeight="1">
      <c r="A1207" s="77"/>
      <c r="B1207" s="77"/>
      <c r="C1207" s="77"/>
      <c r="D1207" s="77"/>
      <c r="F1207" s="77"/>
      <c r="I1207" s="203"/>
      <c r="J1207" s="203"/>
      <c r="K1207" s="203"/>
      <c r="L1207" s="203"/>
      <c r="M1207" s="203"/>
    </row>
    <row r="1208" spans="1:13" ht="15" customHeight="1">
      <c r="A1208" s="77"/>
      <c r="B1208" s="77"/>
      <c r="C1208" s="77"/>
      <c r="D1208" s="77"/>
      <c r="F1208" s="77"/>
      <c r="I1208" s="203"/>
      <c r="J1208" s="203"/>
      <c r="K1208" s="203"/>
      <c r="L1208" s="203"/>
      <c r="M1208" s="203"/>
    </row>
    <row r="1209" spans="1:13" ht="15" customHeight="1">
      <c r="A1209" s="77"/>
      <c r="B1209" s="77"/>
      <c r="C1209" s="77"/>
      <c r="D1209" s="77"/>
      <c r="F1209" s="77"/>
      <c r="I1209" s="203"/>
      <c r="J1209" s="203"/>
      <c r="K1209" s="203"/>
      <c r="L1209" s="203"/>
      <c r="M1209" s="203"/>
    </row>
    <row r="1210" spans="1:13" ht="15" customHeight="1">
      <c r="A1210" s="77"/>
      <c r="B1210" s="77"/>
      <c r="C1210" s="77"/>
      <c r="D1210" s="77"/>
      <c r="F1210" s="77"/>
      <c r="I1210" s="203"/>
      <c r="J1210" s="203"/>
      <c r="K1210" s="203"/>
      <c r="L1210" s="203"/>
      <c r="M1210" s="203"/>
    </row>
    <row r="1211" spans="1:13" ht="15" customHeight="1">
      <c r="A1211" s="77"/>
      <c r="B1211" s="77"/>
      <c r="C1211" s="77"/>
      <c r="D1211" s="77"/>
      <c r="F1211" s="77"/>
      <c r="I1211" s="203"/>
      <c r="J1211" s="203"/>
      <c r="K1211" s="203"/>
      <c r="L1211" s="203"/>
      <c r="M1211" s="203"/>
    </row>
    <row r="1212" spans="1:13" ht="15" customHeight="1">
      <c r="A1212" s="77"/>
      <c r="B1212" s="77"/>
      <c r="C1212" s="77"/>
      <c r="D1212" s="77"/>
      <c r="F1212" s="77"/>
      <c r="I1212" s="203"/>
      <c r="J1212" s="203"/>
      <c r="K1212" s="203"/>
      <c r="L1212" s="203"/>
      <c r="M1212" s="203"/>
    </row>
    <row r="1213" spans="1:13" ht="15" customHeight="1">
      <c r="A1213" s="77"/>
      <c r="B1213" s="77"/>
      <c r="C1213" s="77"/>
      <c r="D1213" s="77"/>
      <c r="F1213" s="77"/>
      <c r="I1213" s="203"/>
      <c r="J1213" s="203"/>
      <c r="K1213" s="203"/>
      <c r="L1213" s="203"/>
      <c r="M1213" s="203"/>
    </row>
    <row r="1214" spans="1:13" ht="15" customHeight="1">
      <c r="A1214" s="77"/>
      <c r="B1214" s="77"/>
      <c r="C1214" s="77"/>
      <c r="D1214" s="77"/>
      <c r="F1214" s="77"/>
      <c r="I1214" s="203"/>
      <c r="J1214" s="203"/>
      <c r="K1214" s="203"/>
      <c r="L1214" s="203"/>
      <c r="M1214" s="203"/>
    </row>
    <row r="1215" spans="1:13" ht="15" customHeight="1">
      <c r="A1215" s="77"/>
      <c r="B1215" s="77"/>
      <c r="C1215" s="77"/>
      <c r="D1215" s="77"/>
      <c r="F1215" s="77"/>
      <c r="I1215" s="203"/>
      <c r="J1215" s="203"/>
      <c r="K1215" s="203"/>
      <c r="L1215" s="203"/>
      <c r="M1215" s="203"/>
    </row>
    <row r="1216" spans="1:13" ht="15" customHeight="1">
      <c r="A1216" s="77"/>
      <c r="B1216" s="77"/>
      <c r="C1216" s="77"/>
      <c r="D1216" s="77"/>
      <c r="F1216" s="77"/>
      <c r="I1216" s="203"/>
      <c r="J1216" s="203"/>
      <c r="K1216" s="203"/>
      <c r="L1216" s="203"/>
      <c r="M1216" s="203"/>
    </row>
    <row r="1217" spans="1:13" ht="15" customHeight="1">
      <c r="A1217" s="77"/>
      <c r="B1217" s="77"/>
      <c r="C1217" s="77"/>
      <c r="D1217" s="77"/>
      <c r="F1217" s="77"/>
      <c r="I1217" s="203"/>
      <c r="J1217" s="203"/>
      <c r="K1217" s="203"/>
      <c r="L1217" s="203"/>
      <c r="M1217" s="203"/>
    </row>
    <row r="1218" spans="1:13" ht="15" customHeight="1">
      <c r="A1218" s="77"/>
      <c r="B1218" s="77"/>
      <c r="C1218" s="77"/>
      <c r="D1218" s="77"/>
      <c r="F1218" s="77"/>
      <c r="I1218" s="203"/>
      <c r="J1218" s="203"/>
      <c r="K1218" s="203"/>
      <c r="L1218" s="203"/>
      <c r="M1218" s="203"/>
    </row>
    <row r="1219" spans="1:13" ht="15" customHeight="1">
      <c r="A1219" s="77"/>
      <c r="B1219" s="77"/>
      <c r="C1219" s="77"/>
      <c r="D1219" s="77"/>
      <c r="F1219" s="77"/>
      <c r="I1219" s="203"/>
      <c r="J1219" s="203"/>
      <c r="K1219" s="203"/>
      <c r="L1219" s="203"/>
      <c r="M1219" s="203"/>
    </row>
    <row r="1220" spans="1:13" ht="15" customHeight="1">
      <c r="A1220" s="77"/>
      <c r="B1220" s="77"/>
      <c r="C1220" s="77"/>
      <c r="D1220" s="77"/>
      <c r="F1220" s="77"/>
      <c r="I1220" s="203"/>
      <c r="J1220" s="203"/>
      <c r="K1220" s="203"/>
      <c r="L1220" s="203"/>
      <c r="M1220" s="203"/>
    </row>
    <row r="1221" spans="1:13" ht="15" customHeight="1">
      <c r="A1221" s="77"/>
      <c r="B1221" s="77"/>
      <c r="C1221" s="77"/>
      <c r="D1221" s="77"/>
      <c r="F1221" s="77"/>
      <c r="I1221" s="203"/>
      <c r="J1221" s="203"/>
      <c r="K1221" s="203"/>
      <c r="L1221" s="203"/>
      <c r="M1221" s="203"/>
    </row>
    <row r="1222" spans="1:13" ht="15" customHeight="1">
      <c r="A1222" s="77"/>
      <c r="B1222" s="77"/>
      <c r="C1222" s="77"/>
      <c r="D1222" s="77"/>
      <c r="F1222" s="77"/>
      <c r="I1222" s="203"/>
      <c r="J1222" s="203"/>
      <c r="K1222" s="203"/>
      <c r="L1222" s="203"/>
      <c r="M1222" s="203"/>
    </row>
    <row r="1223" spans="1:13" ht="15" customHeight="1">
      <c r="A1223" s="77"/>
      <c r="B1223" s="77"/>
      <c r="C1223" s="77"/>
      <c r="D1223" s="77"/>
      <c r="F1223" s="77"/>
      <c r="I1223" s="203"/>
      <c r="J1223" s="203"/>
      <c r="K1223" s="203"/>
      <c r="L1223" s="203"/>
      <c r="M1223" s="203"/>
    </row>
    <row r="1224" spans="1:13" ht="15" customHeight="1">
      <c r="A1224" s="77"/>
      <c r="B1224" s="77"/>
      <c r="C1224" s="77"/>
      <c r="D1224" s="77"/>
      <c r="F1224" s="77"/>
      <c r="I1224" s="203"/>
      <c r="J1224" s="203"/>
      <c r="K1224" s="203"/>
      <c r="L1224" s="203"/>
      <c r="M1224" s="203"/>
    </row>
    <row r="1225" spans="1:13" ht="15" customHeight="1">
      <c r="A1225" s="77"/>
      <c r="B1225" s="77"/>
      <c r="C1225" s="77"/>
      <c r="D1225" s="77"/>
      <c r="F1225" s="77"/>
      <c r="I1225" s="203"/>
      <c r="J1225" s="203"/>
      <c r="K1225" s="203"/>
      <c r="L1225" s="203"/>
      <c r="M1225" s="203"/>
    </row>
    <row r="1226" spans="1:13" ht="15" customHeight="1">
      <c r="A1226" s="77"/>
      <c r="B1226" s="77"/>
      <c r="C1226" s="77"/>
      <c r="D1226" s="77"/>
      <c r="F1226" s="77"/>
      <c r="I1226" s="203"/>
      <c r="J1226" s="203"/>
      <c r="K1226" s="203"/>
      <c r="L1226" s="203"/>
      <c r="M1226" s="203"/>
    </row>
    <row r="1227" spans="1:13" ht="15" customHeight="1">
      <c r="A1227" s="77"/>
      <c r="B1227" s="77"/>
      <c r="C1227" s="77"/>
      <c r="D1227" s="77"/>
      <c r="F1227" s="77"/>
      <c r="I1227" s="203"/>
      <c r="J1227" s="203"/>
      <c r="K1227" s="203"/>
      <c r="L1227" s="203"/>
      <c r="M1227" s="203"/>
    </row>
    <row r="1228" spans="1:13" ht="15" customHeight="1">
      <c r="A1228" s="77"/>
      <c r="B1228" s="77"/>
      <c r="C1228" s="77"/>
      <c r="D1228" s="77"/>
      <c r="F1228" s="77"/>
      <c r="I1228" s="203"/>
      <c r="J1228" s="203"/>
      <c r="K1228" s="203"/>
      <c r="L1228" s="203"/>
      <c r="M1228" s="203"/>
    </row>
    <row r="1229" spans="1:13" ht="15" customHeight="1">
      <c r="A1229" s="77"/>
      <c r="B1229" s="77"/>
      <c r="C1229" s="77"/>
      <c r="D1229" s="77"/>
      <c r="F1229" s="77"/>
      <c r="I1229" s="203"/>
      <c r="J1229" s="203"/>
      <c r="K1229" s="203"/>
      <c r="L1229" s="203"/>
      <c r="M1229" s="203"/>
    </row>
    <row r="1230" spans="1:13" ht="15" customHeight="1">
      <c r="A1230" s="77"/>
      <c r="B1230" s="77"/>
      <c r="C1230" s="77"/>
      <c r="D1230" s="77"/>
      <c r="F1230" s="77"/>
      <c r="I1230" s="203"/>
      <c r="J1230" s="203"/>
      <c r="K1230" s="203"/>
      <c r="L1230" s="203"/>
      <c r="M1230" s="203"/>
    </row>
    <row r="1231" spans="1:13" ht="15" customHeight="1">
      <c r="A1231" s="77"/>
      <c r="B1231" s="77"/>
      <c r="C1231" s="77"/>
      <c r="D1231" s="77"/>
      <c r="F1231" s="77"/>
      <c r="I1231" s="203"/>
      <c r="J1231" s="203"/>
      <c r="K1231" s="203"/>
      <c r="L1231" s="203"/>
      <c r="M1231" s="203"/>
    </row>
    <row r="1232" spans="1:13" ht="15" customHeight="1">
      <c r="A1232" s="77"/>
      <c r="B1232" s="77"/>
      <c r="C1232" s="77"/>
      <c r="D1232" s="77"/>
      <c r="F1232" s="77"/>
      <c r="I1232" s="203"/>
      <c r="J1232" s="203"/>
      <c r="K1232" s="203"/>
      <c r="L1232" s="203"/>
      <c r="M1232" s="203"/>
    </row>
    <row r="1233" spans="1:13" ht="15" customHeight="1">
      <c r="A1233" s="77"/>
      <c r="B1233" s="77"/>
      <c r="C1233" s="77"/>
      <c r="D1233" s="77"/>
      <c r="F1233" s="77"/>
      <c r="I1233" s="203"/>
      <c r="J1233" s="203"/>
      <c r="K1233" s="203"/>
      <c r="L1233" s="203"/>
      <c r="M1233" s="203"/>
    </row>
    <row r="1234" spans="1:13" ht="15" customHeight="1">
      <c r="A1234" s="77"/>
      <c r="B1234" s="77"/>
      <c r="C1234" s="77"/>
      <c r="D1234" s="77"/>
      <c r="F1234" s="77"/>
      <c r="I1234" s="203"/>
      <c r="J1234" s="203"/>
      <c r="K1234" s="203"/>
      <c r="L1234" s="203"/>
      <c r="M1234" s="203"/>
    </row>
    <row r="1235" spans="1:13" ht="15" customHeight="1">
      <c r="A1235" s="77"/>
      <c r="B1235" s="77"/>
      <c r="C1235" s="77"/>
      <c r="D1235" s="77"/>
      <c r="F1235" s="77"/>
      <c r="I1235" s="203"/>
      <c r="J1235" s="203"/>
      <c r="K1235" s="203"/>
      <c r="L1235" s="203"/>
      <c r="M1235" s="203"/>
    </row>
    <row r="1236" spans="1:13" ht="15" customHeight="1">
      <c r="A1236" s="77"/>
      <c r="B1236" s="77"/>
      <c r="C1236" s="77"/>
      <c r="D1236" s="77"/>
      <c r="F1236" s="77"/>
      <c r="I1236" s="203"/>
      <c r="J1236" s="203"/>
      <c r="K1236" s="203"/>
      <c r="L1236" s="203"/>
      <c r="M1236" s="203"/>
    </row>
    <row r="1237" spans="1:13" ht="15" customHeight="1">
      <c r="A1237" s="77"/>
      <c r="B1237" s="77"/>
      <c r="C1237" s="77"/>
      <c r="D1237" s="77"/>
      <c r="F1237" s="77"/>
      <c r="I1237" s="203"/>
      <c r="J1237" s="203"/>
      <c r="K1237" s="203"/>
      <c r="L1237" s="203"/>
      <c r="M1237" s="203"/>
    </row>
    <row r="1238" spans="1:13" ht="15" customHeight="1">
      <c r="A1238" s="77"/>
      <c r="B1238" s="77"/>
      <c r="C1238" s="77"/>
      <c r="D1238" s="77"/>
      <c r="F1238" s="77"/>
      <c r="I1238" s="203"/>
      <c r="J1238" s="203"/>
      <c r="K1238" s="203"/>
      <c r="L1238" s="203"/>
      <c r="M1238" s="203"/>
    </row>
    <row r="1239" spans="1:13" ht="15" customHeight="1">
      <c r="A1239" s="77"/>
      <c r="B1239" s="77"/>
      <c r="C1239" s="77"/>
      <c r="D1239" s="77"/>
      <c r="F1239" s="77"/>
      <c r="I1239" s="203"/>
      <c r="J1239" s="203"/>
      <c r="K1239" s="203"/>
      <c r="L1239" s="203"/>
      <c r="M1239" s="203"/>
    </row>
    <row r="1240" spans="1:13" ht="15" customHeight="1">
      <c r="A1240" s="77"/>
      <c r="B1240" s="77"/>
      <c r="C1240" s="77"/>
      <c r="D1240" s="77"/>
      <c r="F1240" s="77"/>
      <c r="I1240" s="203"/>
      <c r="J1240" s="203"/>
      <c r="K1240" s="203"/>
      <c r="L1240" s="203"/>
      <c r="M1240" s="203"/>
    </row>
    <row r="1241" spans="1:13" ht="15" customHeight="1">
      <c r="A1241" s="77"/>
      <c r="B1241" s="77"/>
      <c r="C1241" s="77"/>
      <c r="D1241" s="77"/>
      <c r="F1241" s="77"/>
      <c r="I1241" s="203"/>
      <c r="J1241" s="203"/>
      <c r="K1241" s="203"/>
      <c r="L1241" s="203"/>
      <c r="M1241" s="203"/>
    </row>
    <row r="1242" spans="1:13" ht="15" customHeight="1">
      <c r="A1242" s="77"/>
      <c r="B1242" s="77"/>
      <c r="C1242" s="77"/>
      <c r="D1242" s="77"/>
      <c r="F1242" s="77"/>
      <c r="I1242" s="203"/>
      <c r="J1242" s="203"/>
      <c r="K1242" s="203"/>
      <c r="L1242" s="203"/>
      <c r="M1242" s="203"/>
    </row>
    <row r="1243" spans="1:13" ht="15" customHeight="1">
      <c r="A1243" s="77"/>
      <c r="B1243" s="77"/>
      <c r="C1243" s="77"/>
      <c r="D1243" s="77"/>
      <c r="F1243" s="77"/>
      <c r="I1243" s="203"/>
      <c r="J1243" s="203"/>
      <c r="K1243" s="203"/>
      <c r="L1243" s="203"/>
      <c r="M1243" s="203"/>
    </row>
    <row r="1244" spans="1:13" ht="15" customHeight="1">
      <c r="A1244" s="77"/>
      <c r="B1244" s="77"/>
      <c r="C1244" s="77"/>
      <c r="D1244" s="77"/>
      <c r="F1244" s="77"/>
      <c r="I1244" s="203"/>
      <c r="J1244" s="203"/>
      <c r="K1244" s="203"/>
      <c r="L1244" s="203"/>
      <c r="M1244" s="203"/>
    </row>
    <row r="1245" spans="1:13" ht="15" customHeight="1">
      <c r="A1245" s="77"/>
      <c r="B1245" s="77"/>
      <c r="C1245" s="77"/>
      <c r="D1245" s="77"/>
      <c r="F1245" s="77"/>
      <c r="I1245" s="203"/>
      <c r="J1245" s="203"/>
      <c r="K1245" s="203"/>
      <c r="L1245" s="203"/>
      <c r="M1245" s="203"/>
    </row>
    <row r="1246" spans="1:13" ht="15" customHeight="1">
      <c r="A1246" s="77"/>
      <c r="B1246" s="77"/>
      <c r="C1246" s="77"/>
      <c r="D1246" s="77"/>
      <c r="F1246" s="77"/>
      <c r="I1246" s="203"/>
      <c r="J1246" s="203"/>
      <c r="K1246" s="203"/>
      <c r="L1246" s="203"/>
      <c r="M1246" s="203"/>
    </row>
    <row r="1247" spans="1:13" ht="15" customHeight="1">
      <c r="A1247" s="77"/>
      <c r="B1247" s="77"/>
      <c r="C1247" s="77"/>
      <c r="D1247" s="77"/>
      <c r="F1247" s="77"/>
      <c r="I1247" s="203"/>
      <c r="J1247" s="203"/>
      <c r="K1247" s="203"/>
      <c r="L1247" s="203"/>
      <c r="M1247" s="203"/>
    </row>
    <row r="1248" spans="1:13" ht="15" customHeight="1">
      <c r="A1248" s="77"/>
      <c r="B1248" s="77"/>
      <c r="C1248" s="77"/>
      <c r="D1248" s="77"/>
      <c r="F1248" s="77"/>
      <c r="I1248" s="203"/>
      <c r="J1248" s="203"/>
      <c r="K1248" s="203"/>
      <c r="L1248" s="203"/>
      <c r="M1248" s="203"/>
    </row>
    <row r="1249" spans="1:13" ht="15" customHeight="1">
      <c r="A1249" s="77"/>
      <c r="B1249" s="77"/>
      <c r="C1249" s="77"/>
      <c r="D1249" s="77"/>
      <c r="F1249" s="77"/>
      <c r="I1249" s="203"/>
      <c r="J1249" s="203"/>
      <c r="K1249" s="203"/>
      <c r="L1249" s="203"/>
      <c r="M1249" s="203"/>
    </row>
    <row r="1250" spans="1:13" ht="15" customHeight="1">
      <c r="A1250" s="77"/>
      <c r="B1250" s="77"/>
      <c r="C1250" s="77"/>
      <c r="D1250" s="77"/>
      <c r="F1250" s="77"/>
      <c r="I1250" s="203"/>
      <c r="J1250" s="203"/>
      <c r="K1250" s="203"/>
      <c r="L1250" s="203"/>
      <c r="M1250" s="203"/>
    </row>
    <row r="1251" spans="1:13" ht="15" customHeight="1">
      <c r="A1251" s="77"/>
      <c r="B1251" s="77"/>
      <c r="C1251" s="77"/>
      <c r="D1251" s="77"/>
      <c r="F1251" s="77"/>
      <c r="I1251" s="203"/>
      <c r="J1251" s="203"/>
      <c r="K1251" s="203"/>
      <c r="L1251" s="203"/>
      <c r="M1251" s="203"/>
    </row>
    <row r="1252" spans="1:13" ht="15" customHeight="1">
      <c r="A1252" s="77"/>
      <c r="B1252" s="77"/>
      <c r="C1252" s="77"/>
      <c r="D1252" s="77"/>
      <c r="F1252" s="77"/>
      <c r="I1252" s="203"/>
      <c r="J1252" s="203"/>
      <c r="K1252" s="203"/>
      <c r="L1252" s="203"/>
      <c r="M1252" s="203"/>
    </row>
    <row r="1253" spans="1:13" ht="15" customHeight="1">
      <c r="A1253" s="77"/>
      <c r="B1253" s="77"/>
      <c r="C1253" s="77"/>
      <c r="D1253" s="77"/>
      <c r="F1253" s="77"/>
      <c r="I1253" s="203"/>
      <c r="J1253" s="203"/>
      <c r="K1253" s="203"/>
      <c r="L1253" s="203"/>
      <c r="M1253" s="203"/>
    </row>
    <row r="1254" spans="1:13" ht="15" customHeight="1">
      <c r="A1254" s="77"/>
      <c r="B1254" s="77"/>
      <c r="C1254" s="77"/>
      <c r="D1254" s="77"/>
      <c r="F1254" s="77"/>
      <c r="I1254" s="203"/>
      <c r="J1254" s="203"/>
      <c r="K1254" s="203"/>
      <c r="L1254" s="203"/>
      <c r="M1254" s="203"/>
    </row>
    <row r="1255" spans="1:13" ht="15" customHeight="1">
      <c r="A1255" s="77"/>
      <c r="B1255" s="77"/>
      <c r="C1255" s="77"/>
      <c r="D1255" s="77"/>
      <c r="F1255" s="77"/>
      <c r="I1255" s="203"/>
      <c r="J1255" s="203"/>
      <c r="K1255" s="203"/>
      <c r="L1255" s="203"/>
      <c r="M1255" s="203"/>
    </row>
    <row r="1256" spans="1:13" ht="15" customHeight="1">
      <c r="A1256" s="77"/>
      <c r="B1256" s="77"/>
      <c r="C1256" s="77"/>
      <c r="D1256" s="77"/>
      <c r="F1256" s="77"/>
      <c r="I1256" s="203"/>
      <c r="J1256" s="203"/>
      <c r="K1256" s="203"/>
      <c r="L1256" s="203"/>
      <c r="M1256" s="203"/>
    </row>
    <row r="1257" spans="1:13" ht="15" customHeight="1">
      <c r="A1257" s="77"/>
      <c r="B1257" s="77"/>
      <c r="C1257" s="77"/>
      <c r="D1257" s="77"/>
      <c r="F1257" s="77"/>
      <c r="I1257" s="203"/>
      <c r="J1257" s="203"/>
      <c r="K1257" s="203"/>
      <c r="L1257" s="203"/>
      <c r="M1257" s="203"/>
    </row>
    <row r="1258" spans="1:13" ht="15" customHeight="1">
      <c r="A1258" s="77"/>
      <c r="B1258" s="77"/>
      <c r="C1258" s="77"/>
      <c r="D1258" s="77"/>
      <c r="F1258" s="77"/>
      <c r="I1258" s="203"/>
      <c r="J1258" s="203"/>
      <c r="K1258" s="203"/>
      <c r="L1258" s="203"/>
      <c r="M1258" s="203"/>
    </row>
    <row r="1259" spans="1:13" ht="15" customHeight="1">
      <c r="A1259" s="77"/>
      <c r="B1259" s="77"/>
      <c r="C1259" s="77"/>
      <c r="D1259" s="77"/>
      <c r="F1259" s="77"/>
      <c r="I1259" s="203"/>
      <c r="J1259" s="203"/>
      <c r="K1259" s="203"/>
      <c r="L1259" s="203"/>
      <c r="M1259" s="203"/>
    </row>
    <row r="1260" spans="1:13" ht="15" customHeight="1">
      <c r="A1260" s="77"/>
      <c r="B1260" s="77"/>
      <c r="C1260" s="77"/>
      <c r="D1260" s="77"/>
      <c r="F1260" s="77"/>
      <c r="I1260" s="203"/>
      <c r="J1260" s="203"/>
      <c r="K1260" s="203"/>
      <c r="L1260" s="203"/>
      <c r="M1260" s="203"/>
    </row>
    <row r="1261" spans="1:13" ht="15" customHeight="1">
      <c r="A1261" s="77"/>
      <c r="B1261" s="77"/>
      <c r="C1261" s="77"/>
      <c r="D1261" s="77"/>
      <c r="F1261" s="77"/>
      <c r="I1261" s="203"/>
      <c r="J1261" s="203"/>
      <c r="K1261" s="203"/>
      <c r="L1261" s="203"/>
      <c r="M1261" s="203"/>
    </row>
    <row r="1262" spans="1:13" ht="15" customHeight="1">
      <c r="A1262" s="77"/>
      <c r="B1262" s="77"/>
      <c r="C1262" s="77"/>
      <c r="D1262" s="77"/>
      <c r="F1262" s="77"/>
      <c r="I1262" s="203"/>
      <c r="J1262" s="203"/>
      <c r="K1262" s="203"/>
      <c r="L1262" s="203"/>
      <c r="M1262" s="203"/>
    </row>
    <row r="1263" spans="1:13" ht="15" customHeight="1">
      <c r="A1263" s="77"/>
      <c r="B1263" s="77"/>
      <c r="C1263" s="77"/>
      <c r="D1263" s="77"/>
      <c r="F1263" s="77"/>
      <c r="I1263" s="203"/>
      <c r="J1263" s="203"/>
      <c r="K1263" s="203"/>
      <c r="L1263" s="203"/>
      <c r="M1263" s="203"/>
    </row>
    <row r="1264" spans="1:13" ht="15" customHeight="1">
      <c r="A1264" s="77"/>
      <c r="B1264" s="77"/>
      <c r="C1264" s="77"/>
      <c r="D1264" s="77"/>
      <c r="F1264" s="77"/>
      <c r="I1264" s="203"/>
      <c r="J1264" s="203"/>
      <c r="K1264" s="203"/>
      <c r="L1264" s="203"/>
      <c r="M1264" s="203"/>
    </row>
    <row r="1265" spans="1:13" ht="15" customHeight="1">
      <c r="A1265" s="77"/>
      <c r="B1265" s="77"/>
      <c r="C1265" s="77"/>
      <c r="D1265" s="77"/>
      <c r="F1265" s="77"/>
      <c r="I1265" s="203"/>
      <c r="J1265" s="203"/>
      <c r="K1265" s="203"/>
      <c r="L1265" s="203"/>
      <c r="M1265" s="203"/>
    </row>
    <row r="1266" spans="1:13" ht="15" customHeight="1">
      <c r="A1266" s="77"/>
      <c r="B1266" s="77"/>
      <c r="C1266" s="77"/>
      <c r="D1266" s="77"/>
      <c r="F1266" s="77"/>
      <c r="I1266" s="203"/>
      <c r="J1266" s="203"/>
      <c r="K1266" s="203"/>
      <c r="L1266" s="203"/>
      <c r="M1266" s="203"/>
    </row>
    <row r="1267" spans="1:13" ht="15" customHeight="1">
      <c r="A1267" s="77"/>
      <c r="B1267" s="77"/>
      <c r="C1267" s="77"/>
      <c r="D1267" s="77"/>
      <c r="F1267" s="77"/>
      <c r="I1267" s="203"/>
      <c r="J1267" s="203"/>
      <c r="K1267" s="203"/>
      <c r="L1267" s="203"/>
      <c r="M1267" s="203"/>
    </row>
    <row r="1268" spans="1:13" ht="15" customHeight="1">
      <c r="A1268" s="77"/>
      <c r="B1268" s="77"/>
      <c r="C1268" s="77"/>
      <c r="D1268" s="77"/>
      <c r="F1268" s="77"/>
      <c r="I1268" s="203"/>
      <c r="J1268" s="203"/>
      <c r="K1268" s="203"/>
      <c r="L1268" s="203"/>
      <c r="M1268" s="203"/>
    </row>
    <row r="1269" spans="1:13" ht="15" customHeight="1">
      <c r="A1269" s="77"/>
      <c r="B1269" s="77"/>
      <c r="C1269" s="77"/>
      <c r="D1269" s="77"/>
      <c r="F1269" s="77"/>
      <c r="I1269" s="203"/>
      <c r="J1269" s="203"/>
      <c r="K1269" s="203"/>
      <c r="L1269" s="203"/>
      <c r="M1269" s="203"/>
    </row>
    <row r="1270" spans="1:13" ht="15" customHeight="1">
      <c r="A1270" s="77"/>
      <c r="B1270" s="77"/>
      <c r="C1270" s="77"/>
      <c r="D1270" s="77"/>
      <c r="F1270" s="77"/>
      <c r="I1270" s="203"/>
      <c r="J1270" s="203"/>
      <c r="K1270" s="203"/>
      <c r="L1270" s="203"/>
      <c r="M1270" s="203"/>
    </row>
    <row r="1271" spans="1:13" ht="15" customHeight="1">
      <c r="A1271" s="77"/>
      <c r="B1271" s="77"/>
      <c r="C1271" s="77"/>
      <c r="D1271" s="77"/>
      <c r="F1271" s="77"/>
      <c r="I1271" s="203"/>
      <c r="J1271" s="203"/>
      <c r="K1271" s="203"/>
      <c r="L1271" s="203"/>
      <c r="M1271" s="203"/>
    </row>
    <row r="1272" spans="1:13" ht="15" customHeight="1">
      <c r="A1272" s="77"/>
      <c r="B1272" s="77"/>
      <c r="C1272" s="77"/>
      <c r="D1272" s="77"/>
      <c r="F1272" s="77"/>
      <c r="I1272" s="203"/>
      <c r="J1272" s="203"/>
      <c r="K1272" s="203"/>
      <c r="L1272" s="203"/>
      <c r="M1272" s="203"/>
    </row>
    <row r="1273" spans="1:13" ht="15" customHeight="1">
      <c r="A1273" s="77"/>
      <c r="B1273" s="77"/>
      <c r="C1273" s="77"/>
      <c r="D1273" s="77"/>
      <c r="F1273" s="77"/>
      <c r="I1273" s="203"/>
      <c r="J1273" s="203"/>
      <c r="K1273" s="203"/>
      <c r="L1273" s="203"/>
      <c r="M1273" s="203"/>
    </row>
    <row r="1274" spans="1:13" ht="15" customHeight="1">
      <c r="A1274" s="77"/>
      <c r="B1274" s="77"/>
      <c r="C1274" s="77"/>
      <c r="D1274" s="77"/>
      <c r="F1274" s="77"/>
      <c r="I1274" s="203"/>
      <c r="J1274" s="203"/>
      <c r="K1274" s="203"/>
      <c r="L1274" s="203"/>
      <c r="M1274" s="203"/>
    </row>
    <row r="1275" spans="1:13" ht="15" customHeight="1">
      <c r="A1275" s="77"/>
      <c r="B1275" s="77"/>
      <c r="C1275" s="77"/>
      <c r="D1275" s="77"/>
      <c r="F1275" s="77"/>
      <c r="I1275" s="203"/>
      <c r="J1275" s="203"/>
      <c r="K1275" s="203"/>
      <c r="L1275" s="203"/>
      <c r="M1275" s="203"/>
    </row>
    <row r="1276" spans="1:13" ht="15" customHeight="1">
      <c r="A1276" s="77"/>
      <c r="B1276" s="77"/>
      <c r="C1276" s="77"/>
      <c r="D1276" s="77"/>
      <c r="F1276" s="77"/>
      <c r="I1276" s="203"/>
      <c r="J1276" s="203"/>
      <c r="K1276" s="203"/>
      <c r="L1276" s="203"/>
      <c r="M1276" s="203"/>
    </row>
    <row r="1277" spans="1:13" ht="15" customHeight="1">
      <c r="A1277" s="77"/>
      <c r="B1277" s="77"/>
      <c r="C1277" s="77"/>
      <c r="D1277" s="77"/>
      <c r="F1277" s="77"/>
      <c r="I1277" s="203"/>
      <c r="J1277" s="203"/>
      <c r="K1277" s="203"/>
      <c r="L1277" s="203"/>
      <c r="M1277" s="203"/>
    </row>
    <row r="1278" spans="1:13" ht="15" customHeight="1">
      <c r="A1278" s="77"/>
      <c r="B1278" s="77"/>
      <c r="C1278" s="77"/>
      <c r="D1278" s="77"/>
      <c r="F1278" s="77"/>
      <c r="I1278" s="203"/>
      <c r="J1278" s="203"/>
      <c r="K1278" s="203"/>
      <c r="L1278" s="203"/>
      <c r="M1278" s="203"/>
    </row>
    <row r="1279" spans="1:13" ht="15" customHeight="1">
      <c r="A1279" s="77"/>
      <c r="B1279" s="77"/>
      <c r="C1279" s="77"/>
      <c r="D1279" s="77"/>
      <c r="F1279" s="77"/>
      <c r="I1279" s="203"/>
      <c r="J1279" s="203"/>
      <c r="K1279" s="203"/>
      <c r="L1279" s="203"/>
      <c r="M1279" s="203"/>
    </row>
    <row r="1280" spans="1:13" ht="15" customHeight="1">
      <c r="A1280" s="77"/>
      <c r="B1280" s="77"/>
      <c r="C1280" s="77"/>
      <c r="D1280" s="77"/>
      <c r="F1280" s="77"/>
      <c r="I1280" s="203"/>
      <c r="J1280" s="203"/>
      <c r="K1280" s="203"/>
      <c r="L1280" s="203"/>
      <c r="M1280" s="203"/>
    </row>
    <row r="1281" spans="1:13" ht="15" customHeight="1">
      <c r="A1281" s="77"/>
      <c r="B1281" s="77"/>
      <c r="C1281" s="77"/>
      <c r="D1281" s="77"/>
      <c r="F1281" s="77"/>
      <c r="I1281" s="203"/>
      <c r="J1281" s="203"/>
      <c r="K1281" s="203"/>
      <c r="L1281" s="203"/>
      <c r="M1281" s="203"/>
    </row>
    <row r="1282" spans="1:13" ht="15" customHeight="1">
      <c r="A1282" s="77"/>
      <c r="B1282" s="77"/>
      <c r="C1282" s="77"/>
      <c r="D1282" s="77"/>
      <c r="F1282" s="77"/>
      <c r="I1282" s="203"/>
      <c r="J1282" s="203"/>
      <c r="K1282" s="203"/>
      <c r="L1282" s="203"/>
      <c r="M1282" s="203"/>
    </row>
    <row r="1283" spans="1:13" ht="15" customHeight="1">
      <c r="A1283" s="77"/>
      <c r="B1283" s="77"/>
      <c r="C1283" s="77"/>
      <c r="D1283" s="77"/>
      <c r="F1283" s="77"/>
      <c r="I1283" s="203"/>
      <c r="J1283" s="203"/>
      <c r="K1283" s="203"/>
      <c r="L1283" s="203"/>
      <c r="M1283" s="203"/>
    </row>
    <row r="1284" spans="1:13" ht="15" customHeight="1">
      <c r="A1284" s="77"/>
      <c r="B1284" s="77"/>
      <c r="C1284" s="77"/>
      <c r="D1284" s="77"/>
      <c r="F1284" s="77"/>
      <c r="I1284" s="203"/>
      <c r="J1284" s="203"/>
      <c r="K1284" s="203"/>
      <c r="L1284" s="203"/>
      <c r="M1284" s="203"/>
    </row>
    <row r="1285" spans="1:13" ht="15" customHeight="1">
      <c r="A1285" s="77"/>
      <c r="B1285" s="77"/>
      <c r="C1285" s="77"/>
      <c r="D1285" s="77"/>
      <c r="F1285" s="77"/>
      <c r="I1285" s="203"/>
      <c r="J1285" s="203"/>
      <c r="K1285" s="203"/>
      <c r="L1285" s="203"/>
      <c r="M1285" s="203"/>
    </row>
    <row r="1286" spans="1:13" ht="15" customHeight="1">
      <c r="A1286" s="77"/>
      <c r="B1286" s="77"/>
      <c r="C1286" s="77"/>
      <c r="D1286" s="77"/>
      <c r="F1286" s="77"/>
      <c r="I1286" s="203"/>
      <c r="J1286" s="203"/>
      <c r="K1286" s="203"/>
      <c r="L1286" s="203"/>
      <c r="M1286" s="203"/>
    </row>
    <row r="1287" spans="1:13" ht="15" customHeight="1">
      <c r="A1287" s="77"/>
      <c r="B1287" s="77"/>
      <c r="C1287" s="77"/>
      <c r="D1287" s="77"/>
      <c r="F1287" s="77"/>
      <c r="I1287" s="203"/>
      <c r="J1287" s="203"/>
      <c r="K1287" s="203"/>
      <c r="L1287" s="203"/>
      <c r="M1287" s="203"/>
    </row>
    <row r="1288" spans="1:13" ht="15" customHeight="1">
      <c r="A1288" s="77"/>
      <c r="B1288" s="77"/>
      <c r="C1288" s="77"/>
      <c r="D1288" s="77"/>
      <c r="F1288" s="77"/>
      <c r="I1288" s="203"/>
      <c r="J1288" s="203"/>
      <c r="K1288" s="203"/>
      <c r="L1288" s="203"/>
      <c r="M1288" s="203"/>
    </row>
    <row r="1289" spans="1:13" ht="15" customHeight="1">
      <c r="A1289" s="77"/>
      <c r="B1289" s="77"/>
      <c r="C1289" s="77"/>
      <c r="D1289" s="77"/>
      <c r="F1289" s="77"/>
      <c r="I1289" s="203"/>
      <c r="J1289" s="203"/>
      <c r="K1289" s="203"/>
      <c r="L1289" s="203"/>
      <c r="M1289" s="203"/>
    </row>
    <row r="1290" spans="1:13" ht="15" customHeight="1">
      <c r="A1290" s="77"/>
      <c r="B1290" s="77"/>
      <c r="C1290" s="77"/>
      <c r="D1290" s="77"/>
      <c r="F1290" s="77"/>
      <c r="I1290" s="203"/>
      <c r="J1290" s="203"/>
      <c r="K1290" s="203"/>
      <c r="L1290" s="203"/>
      <c r="M1290" s="203"/>
    </row>
    <row r="1291" spans="1:13" ht="15" customHeight="1">
      <c r="A1291" s="77"/>
      <c r="B1291" s="77"/>
      <c r="C1291" s="77"/>
      <c r="D1291" s="77"/>
      <c r="F1291" s="77"/>
      <c r="I1291" s="203"/>
      <c r="J1291" s="203"/>
      <c r="K1291" s="203"/>
      <c r="L1291" s="203"/>
      <c r="M1291" s="203"/>
    </row>
    <row r="1292" spans="1:13" ht="15" customHeight="1">
      <c r="A1292" s="77"/>
      <c r="B1292" s="77"/>
      <c r="C1292" s="77"/>
      <c r="D1292" s="77"/>
      <c r="F1292" s="77"/>
      <c r="I1292" s="203"/>
      <c r="J1292" s="203"/>
      <c r="K1292" s="203"/>
      <c r="L1292" s="203"/>
      <c r="M1292" s="203"/>
    </row>
    <row r="1293" spans="1:13" ht="15" customHeight="1">
      <c r="A1293" s="77"/>
      <c r="B1293" s="77"/>
      <c r="C1293" s="77"/>
      <c r="D1293" s="77"/>
      <c r="F1293" s="77"/>
      <c r="I1293" s="203"/>
      <c r="J1293" s="203"/>
      <c r="K1293" s="203"/>
      <c r="L1293" s="203"/>
      <c r="M1293" s="203"/>
    </row>
    <row r="1294" spans="1:13" ht="15" customHeight="1">
      <c r="A1294" s="77"/>
      <c r="B1294" s="77"/>
      <c r="C1294" s="77"/>
      <c r="D1294" s="77"/>
      <c r="F1294" s="77"/>
      <c r="I1294" s="203"/>
      <c r="J1294" s="203"/>
      <c r="K1294" s="203"/>
      <c r="L1294" s="203"/>
      <c r="M1294" s="203"/>
    </row>
    <row r="1295" spans="1:13" ht="15" customHeight="1">
      <c r="A1295" s="77"/>
      <c r="B1295" s="77"/>
      <c r="C1295" s="77"/>
      <c r="D1295" s="77"/>
      <c r="F1295" s="77"/>
      <c r="I1295" s="203"/>
      <c r="J1295" s="203"/>
      <c r="K1295" s="203"/>
      <c r="L1295" s="203"/>
      <c r="M1295" s="203"/>
    </row>
    <row r="1296" spans="1:13" ht="15" customHeight="1">
      <c r="A1296" s="77"/>
      <c r="B1296" s="77"/>
      <c r="C1296" s="77"/>
      <c r="D1296" s="77"/>
      <c r="F1296" s="77"/>
      <c r="I1296" s="203"/>
      <c r="J1296" s="203"/>
      <c r="K1296" s="203"/>
      <c r="L1296" s="203"/>
      <c r="M1296" s="203"/>
    </row>
    <row r="1297" spans="1:13" ht="15" customHeight="1">
      <c r="A1297" s="77"/>
      <c r="B1297" s="77"/>
      <c r="C1297" s="77"/>
      <c r="D1297" s="77"/>
      <c r="F1297" s="77"/>
      <c r="I1297" s="203"/>
      <c r="J1297" s="203"/>
      <c r="K1297" s="203"/>
      <c r="L1297" s="203"/>
      <c r="M1297" s="203"/>
    </row>
    <row r="1298" spans="1:13" ht="15" customHeight="1">
      <c r="A1298" s="77"/>
      <c r="B1298" s="77"/>
      <c r="C1298" s="77"/>
      <c r="D1298" s="77"/>
      <c r="F1298" s="77"/>
      <c r="I1298" s="203"/>
      <c r="J1298" s="203"/>
      <c r="K1298" s="203"/>
      <c r="L1298" s="203"/>
      <c r="M1298" s="203"/>
    </row>
    <row r="1299" spans="1:13" ht="15" customHeight="1">
      <c r="A1299" s="77"/>
      <c r="B1299" s="77"/>
      <c r="C1299" s="77"/>
      <c r="D1299" s="77"/>
      <c r="F1299" s="77"/>
      <c r="I1299" s="203"/>
      <c r="J1299" s="203"/>
      <c r="K1299" s="203"/>
      <c r="L1299" s="203"/>
      <c r="M1299" s="203"/>
    </row>
    <row r="1300" spans="1:13" ht="15" customHeight="1">
      <c r="A1300" s="77"/>
      <c r="B1300" s="77"/>
      <c r="C1300" s="77"/>
      <c r="D1300" s="77"/>
      <c r="F1300" s="77"/>
      <c r="I1300" s="203"/>
      <c r="J1300" s="203"/>
      <c r="K1300" s="203"/>
      <c r="L1300" s="203"/>
      <c r="M1300" s="203"/>
    </row>
    <row r="1301" spans="1:13" ht="15" customHeight="1">
      <c r="A1301" s="77"/>
      <c r="B1301" s="77"/>
      <c r="C1301" s="77"/>
      <c r="D1301" s="77"/>
      <c r="F1301" s="77"/>
      <c r="I1301" s="203"/>
      <c r="J1301" s="203"/>
      <c r="K1301" s="203"/>
      <c r="L1301" s="203"/>
      <c r="M1301" s="203"/>
    </row>
    <row r="1302" spans="1:13" ht="15" customHeight="1">
      <c r="A1302" s="77"/>
      <c r="B1302" s="77"/>
      <c r="C1302" s="77"/>
      <c r="D1302" s="77"/>
      <c r="F1302" s="77"/>
      <c r="I1302" s="203"/>
      <c r="J1302" s="203"/>
      <c r="K1302" s="203"/>
      <c r="L1302" s="203"/>
      <c r="M1302" s="203"/>
    </row>
    <row r="1303" spans="1:13" ht="15" customHeight="1">
      <c r="A1303" s="77"/>
      <c r="B1303" s="77"/>
      <c r="C1303" s="77"/>
      <c r="D1303" s="77"/>
      <c r="F1303" s="77"/>
      <c r="I1303" s="203"/>
      <c r="J1303" s="203"/>
      <c r="K1303" s="203"/>
      <c r="L1303" s="203"/>
      <c r="M1303" s="203"/>
    </row>
    <row r="1304" spans="1:13" ht="15" customHeight="1">
      <c r="A1304" s="77"/>
      <c r="B1304" s="77"/>
      <c r="C1304" s="77"/>
      <c r="D1304" s="77"/>
      <c r="F1304" s="77"/>
      <c r="I1304" s="203"/>
      <c r="J1304" s="203"/>
      <c r="K1304" s="203"/>
      <c r="L1304" s="203"/>
      <c r="M1304" s="203"/>
    </row>
    <row r="1305" spans="1:13" ht="15" customHeight="1">
      <c r="A1305" s="77"/>
      <c r="B1305" s="77"/>
      <c r="C1305" s="77"/>
      <c r="D1305" s="77"/>
      <c r="F1305" s="77"/>
      <c r="I1305" s="203"/>
      <c r="J1305" s="203"/>
      <c r="K1305" s="203"/>
      <c r="L1305" s="203"/>
      <c r="M1305" s="203"/>
    </row>
    <row r="1306" spans="1:13" ht="15" customHeight="1">
      <c r="A1306" s="77"/>
      <c r="B1306" s="77"/>
      <c r="C1306" s="77"/>
      <c r="D1306" s="77"/>
      <c r="F1306" s="77"/>
      <c r="I1306" s="203"/>
      <c r="J1306" s="203"/>
      <c r="K1306" s="203"/>
      <c r="L1306" s="203"/>
      <c r="M1306" s="203"/>
    </row>
    <row r="1307" spans="1:13" ht="15" customHeight="1">
      <c r="A1307" s="77"/>
      <c r="B1307" s="77"/>
      <c r="C1307" s="77"/>
      <c r="D1307" s="77"/>
      <c r="F1307" s="77"/>
      <c r="I1307" s="203"/>
      <c r="J1307" s="203"/>
      <c r="K1307" s="203"/>
      <c r="L1307" s="203"/>
      <c r="M1307" s="203"/>
    </row>
    <row r="1308" spans="1:13" ht="15" customHeight="1">
      <c r="A1308" s="77"/>
      <c r="B1308" s="77"/>
      <c r="C1308" s="77"/>
      <c r="D1308" s="77"/>
      <c r="F1308" s="77"/>
      <c r="I1308" s="203"/>
      <c r="J1308" s="203"/>
      <c r="K1308" s="203"/>
      <c r="L1308" s="203"/>
      <c r="M1308" s="203"/>
    </row>
    <row r="1309" spans="1:13" ht="15" customHeight="1">
      <c r="A1309" s="77"/>
      <c r="B1309" s="77"/>
      <c r="C1309" s="77"/>
      <c r="D1309" s="77"/>
      <c r="F1309" s="77"/>
      <c r="I1309" s="203"/>
      <c r="J1309" s="203"/>
      <c r="K1309" s="203"/>
      <c r="L1309" s="203"/>
      <c r="M1309" s="203"/>
    </row>
    <row r="1310" spans="1:13" ht="15" customHeight="1">
      <c r="A1310" s="77"/>
      <c r="B1310" s="77"/>
      <c r="C1310" s="77"/>
      <c r="D1310" s="77"/>
      <c r="F1310" s="77"/>
      <c r="I1310" s="203"/>
      <c r="J1310" s="203"/>
      <c r="K1310" s="203"/>
      <c r="L1310" s="203"/>
      <c r="M1310" s="203"/>
    </row>
    <row r="1311" spans="1:13" ht="15" customHeight="1">
      <c r="A1311" s="77"/>
      <c r="B1311" s="77"/>
      <c r="C1311" s="77"/>
      <c r="D1311" s="77"/>
      <c r="F1311" s="77"/>
      <c r="I1311" s="203"/>
      <c r="J1311" s="203"/>
      <c r="K1311" s="203"/>
      <c r="L1311" s="203"/>
      <c r="M1311" s="203"/>
    </row>
    <row r="1312" spans="1:13" ht="15" customHeight="1">
      <c r="A1312" s="77"/>
      <c r="B1312" s="77"/>
      <c r="C1312" s="77"/>
      <c r="D1312" s="77"/>
      <c r="F1312" s="77"/>
      <c r="I1312" s="203"/>
      <c r="J1312" s="203"/>
      <c r="K1312" s="203"/>
      <c r="L1312" s="203"/>
      <c r="M1312" s="203"/>
    </row>
    <row r="1313" spans="1:13" ht="15" customHeight="1">
      <c r="A1313" s="77"/>
      <c r="B1313" s="77"/>
      <c r="C1313" s="77"/>
      <c r="D1313" s="77"/>
      <c r="F1313" s="77"/>
      <c r="I1313" s="203"/>
      <c r="J1313" s="203"/>
      <c r="K1313" s="203"/>
      <c r="L1313" s="203"/>
      <c r="M1313" s="203"/>
    </row>
    <row r="1314" spans="1:13" ht="15" customHeight="1">
      <c r="A1314" s="77"/>
      <c r="B1314" s="77"/>
      <c r="C1314" s="77"/>
      <c r="D1314" s="77"/>
      <c r="F1314" s="77"/>
      <c r="I1314" s="203"/>
      <c r="J1314" s="203"/>
      <c r="K1314" s="203"/>
      <c r="L1314" s="203"/>
      <c r="M1314" s="203"/>
    </row>
    <row r="1315" spans="1:13" ht="15" customHeight="1">
      <c r="A1315" s="77"/>
      <c r="B1315" s="77"/>
      <c r="C1315" s="77"/>
      <c r="D1315" s="77"/>
      <c r="F1315" s="77"/>
      <c r="I1315" s="203"/>
      <c r="J1315" s="203"/>
      <c r="K1315" s="203"/>
      <c r="L1315" s="203"/>
      <c r="M1315" s="203"/>
    </row>
    <row r="1316" spans="1:13" ht="15" customHeight="1">
      <c r="A1316" s="77"/>
      <c r="B1316" s="77"/>
      <c r="C1316" s="77"/>
      <c r="D1316" s="77"/>
      <c r="F1316" s="77"/>
      <c r="I1316" s="203"/>
      <c r="J1316" s="203"/>
      <c r="K1316" s="203"/>
      <c r="L1316" s="203"/>
      <c r="M1316" s="203"/>
    </row>
    <row r="1317" spans="1:13" ht="15" customHeight="1">
      <c r="A1317" s="77"/>
      <c r="B1317" s="77"/>
      <c r="C1317" s="77"/>
      <c r="D1317" s="77"/>
      <c r="F1317" s="77"/>
      <c r="I1317" s="203"/>
      <c r="J1317" s="203"/>
      <c r="K1317" s="203"/>
      <c r="L1317" s="203"/>
      <c r="M1317" s="203"/>
    </row>
    <row r="1318" spans="1:13" ht="15" customHeight="1">
      <c r="A1318" s="77"/>
      <c r="B1318" s="77"/>
      <c r="C1318" s="77"/>
      <c r="D1318" s="77"/>
      <c r="F1318" s="77"/>
      <c r="I1318" s="203"/>
      <c r="J1318" s="203"/>
      <c r="K1318" s="203"/>
      <c r="L1318" s="203"/>
      <c r="M1318" s="203"/>
    </row>
    <row r="1319" spans="1:13" ht="15" customHeight="1">
      <c r="A1319" s="77"/>
      <c r="B1319" s="77"/>
      <c r="C1319" s="77"/>
      <c r="D1319" s="77"/>
      <c r="F1319" s="77"/>
      <c r="I1319" s="203"/>
      <c r="J1319" s="203"/>
      <c r="K1319" s="203"/>
      <c r="L1319" s="203"/>
      <c r="M1319" s="203"/>
    </row>
    <row r="1320" spans="1:13" ht="15" customHeight="1">
      <c r="A1320" s="77"/>
      <c r="B1320" s="77"/>
      <c r="C1320" s="77"/>
      <c r="D1320" s="77"/>
      <c r="F1320" s="77"/>
      <c r="I1320" s="203"/>
      <c r="J1320" s="203"/>
      <c r="K1320" s="203"/>
      <c r="L1320" s="203"/>
      <c r="M1320" s="203"/>
    </row>
    <row r="1321" spans="1:13" ht="15" customHeight="1">
      <c r="A1321" s="77"/>
      <c r="B1321" s="77"/>
      <c r="C1321" s="77"/>
      <c r="D1321" s="77"/>
      <c r="F1321" s="77"/>
      <c r="I1321" s="203"/>
      <c r="J1321" s="203"/>
      <c r="K1321" s="203"/>
      <c r="L1321" s="203"/>
      <c r="M1321" s="203"/>
    </row>
    <row r="1322" spans="1:13" ht="15" customHeight="1">
      <c r="A1322" s="77"/>
      <c r="B1322" s="77"/>
      <c r="C1322" s="77"/>
      <c r="D1322" s="77"/>
      <c r="F1322" s="77"/>
      <c r="I1322" s="203"/>
      <c r="J1322" s="203"/>
      <c r="K1322" s="203"/>
      <c r="L1322" s="203"/>
      <c r="M1322" s="203"/>
    </row>
    <row r="1323" spans="1:13" ht="15" customHeight="1">
      <c r="A1323" s="77"/>
      <c r="B1323" s="77"/>
      <c r="C1323" s="77"/>
      <c r="D1323" s="77"/>
      <c r="F1323" s="77"/>
      <c r="I1323" s="203"/>
      <c r="J1323" s="203"/>
      <c r="K1323" s="203"/>
      <c r="L1323" s="203"/>
      <c r="M1323" s="203"/>
    </row>
    <row r="1324" spans="1:13" ht="15" customHeight="1">
      <c r="A1324" s="77"/>
      <c r="B1324" s="77"/>
      <c r="C1324" s="77"/>
      <c r="D1324" s="77"/>
      <c r="F1324" s="77"/>
      <c r="I1324" s="203"/>
      <c r="J1324" s="203"/>
      <c r="K1324" s="203"/>
      <c r="L1324" s="203"/>
      <c r="M1324" s="203"/>
    </row>
    <row r="1325" spans="1:13" ht="15" customHeight="1">
      <c r="A1325" s="77"/>
      <c r="B1325" s="77"/>
      <c r="C1325" s="77"/>
      <c r="D1325" s="77"/>
      <c r="F1325" s="77"/>
      <c r="I1325" s="203"/>
      <c r="J1325" s="203"/>
      <c r="K1325" s="203"/>
      <c r="L1325" s="203"/>
      <c r="M1325" s="203"/>
    </row>
    <row r="1326" spans="1:13" ht="15" customHeight="1">
      <c r="A1326" s="77"/>
      <c r="B1326" s="77"/>
      <c r="C1326" s="77"/>
      <c r="D1326" s="77"/>
      <c r="F1326" s="77"/>
      <c r="I1326" s="203"/>
      <c r="J1326" s="203"/>
      <c r="K1326" s="203"/>
      <c r="L1326" s="203"/>
      <c r="M1326" s="203"/>
    </row>
    <row r="1327" spans="1:13" ht="15" customHeight="1">
      <c r="A1327" s="77"/>
      <c r="B1327" s="77"/>
      <c r="C1327" s="77"/>
      <c r="D1327" s="77"/>
      <c r="F1327" s="77"/>
      <c r="I1327" s="203"/>
      <c r="J1327" s="203"/>
      <c r="K1327" s="203"/>
      <c r="L1327" s="203"/>
      <c r="M1327" s="203"/>
    </row>
    <row r="1328" spans="1:13" ht="15" customHeight="1">
      <c r="A1328" s="77"/>
      <c r="B1328" s="77"/>
      <c r="C1328" s="77"/>
      <c r="D1328" s="77"/>
      <c r="F1328" s="77"/>
      <c r="I1328" s="203"/>
      <c r="J1328" s="203"/>
      <c r="K1328" s="203"/>
      <c r="L1328" s="203"/>
      <c r="M1328" s="203"/>
    </row>
    <row r="1329" spans="1:13" ht="15" customHeight="1">
      <c r="A1329" s="77"/>
      <c r="B1329" s="77"/>
      <c r="C1329" s="77"/>
      <c r="D1329" s="77"/>
      <c r="F1329" s="77"/>
      <c r="I1329" s="203"/>
      <c r="J1329" s="203"/>
      <c r="K1329" s="203"/>
      <c r="L1329" s="203"/>
      <c r="M1329" s="203"/>
    </row>
    <row r="1330" spans="1:13" ht="15" customHeight="1">
      <c r="A1330" s="77"/>
      <c r="B1330" s="77"/>
      <c r="C1330" s="77"/>
      <c r="D1330" s="77"/>
      <c r="F1330" s="77"/>
      <c r="I1330" s="203"/>
      <c r="J1330" s="203"/>
      <c r="K1330" s="203"/>
      <c r="L1330" s="203"/>
      <c r="M1330" s="203"/>
    </row>
    <row r="1331" spans="1:13" ht="15" customHeight="1">
      <c r="A1331" s="77"/>
      <c r="B1331" s="77"/>
      <c r="C1331" s="77"/>
      <c r="D1331" s="77"/>
      <c r="F1331" s="77"/>
      <c r="I1331" s="203"/>
      <c r="J1331" s="203"/>
      <c r="K1331" s="203"/>
      <c r="L1331" s="203"/>
      <c r="M1331" s="203"/>
    </row>
    <row r="1332" spans="1:13" ht="15" customHeight="1">
      <c r="A1332" s="77"/>
      <c r="B1332" s="77"/>
      <c r="C1332" s="77"/>
      <c r="D1332" s="77"/>
      <c r="F1332" s="77"/>
      <c r="I1332" s="203"/>
      <c r="J1332" s="203"/>
      <c r="K1332" s="203"/>
      <c r="L1332" s="203"/>
      <c r="M1332" s="203"/>
    </row>
    <row r="1333" spans="1:13" ht="15" customHeight="1">
      <c r="A1333" s="77"/>
      <c r="B1333" s="77"/>
      <c r="C1333" s="77"/>
      <c r="D1333" s="77"/>
      <c r="F1333" s="77"/>
      <c r="I1333" s="203"/>
      <c r="J1333" s="203"/>
      <c r="K1333" s="203"/>
      <c r="L1333" s="203"/>
      <c r="M1333" s="203"/>
    </row>
    <row r="1334" spans="1:13" ht="15" customHeight="1">
      <c r="A1334" s="77"/>
      <c r="B1334" s="77"/>
      <c r="C1334" s="77"/>
      <c r="D1334" s="77"/>
      <c r="F1334" s="77"/>
      <c r="I1334" s="203"/>
      <c r="J1334" s="203"/>
      <c r="K1334" s="203"/>
      <c r="L1334" s="203"/>
      <c r="M1334" s="203"/>
    </row>
    <row r="1335" spans="1:13" ht="15" customHeight="1">
      <c r="A1335" s="77"/>
      <c r="B1335" s="77"/>
      <c r="C1335" s="77"/>
      <c r="D1335" s="77"/>
      <c r="F1335" s="77"/>
      <c r="I1335" s="203"/>
      <c r="J1335" s="203"/>
      <c r="K1335" s="203"/>
      <c r="L1335" s="203"/>
      <c r="M1335" s="203"/>
    </row>
    <row r="1336" spans="1:13" ht="15" customHeight="1">
      <c r="A1336" s="77"/>
      <c r="B1336" s="77"/>
      <c r="C1336" s="77"/>
      <c r="D1336" s="77"/>
      <c r="F1336" s="77"/>
      <c r="I1336" s="203"/>
      <c r="J1336" s="203"/>
      <c r="K1336" s="203"/>
      <c r="L1336" s="203"/>
      <c r="M1336" s="203"/>
    </row>
    <row r="1337" spans="1:13" ht="15" customHeight="1">
      <c r="A1337" s="77"/>
      <c r="B1337" s="77"/>
      <c r="C1337" s="77"/>
      <c r="D1337" s="77"/>
      <c r="F1337" s="77"/>
      <c r="I1337" s="203"/>
      <c r="J1337" s="203"/>
      <c r="K1337" s="203"/>
      <c r="L1337" s="203"/>
      <c r="M1337" s="203"/>
    </row>
    <row r="1338" spans="1:13" ht="15" customHeight="1">
      <c r="A1338" s="77"/>
      <c r="B1338" s="77"/>
      <c r="C1338" s="77"/>
      <c r="D1338" s="77"/>
      <c r="F1338" s="77"/>
      <c r="I1338" s="203"/>
      <c r="J1338" s="203"/>
      <c r="K1338" s="203"/>
      <c r="L1338" s="203"/>
      <c r="M1338" s="203"/>
    </row>
    <row r="1339" spans="1:13" ht="15" customHeight="1">
      <c r="A1339" s="77"/>
      <c r="B1339" s="77"/>
      <c r="C1339" s="77"/>
      <c r="D1339" s="77"/>
      <c r="F1339" s="77"/>
      <c r="I1339" s="203"/>
      <c r="J1339" s="203"/>
      <c r="K1339" s="203"/>
      <c r="L1339" s="203"/>
      <c r="M1339" s="203"/>
    </row>
    <row r="1340" spans="1:13" ht="15" customHeight="1">
      <c r="A1340" s="77"/>
      <c r="B1340" s="77"/>
      <c r="C1340" s="77"/>
      <c r="D1340" s="77"/>
      <c r="F1340" s="77"/>
      <c r="I1340" s="203"/>
      <c r="J1340" s="203"/>
      <c r="K1340" s="203"/>
      <c r="L1340" s="203"/>
      <c r="M1340" s="203"/>
    </row>
    <row r="1341" spans="1:13" ht="15" customHeight="1">
      <c r="A1341" s="77"/>
      <c r="B1341" s="77"/>
      <c r="C1341" s="77"/>
      <c r="D1341" s="77"/>
      <c r="F1341" s="77"/>
      <c r="I1341" s="203"/>
      <c r="J1341" s="203"/>
      <c r="K1341" s="203"/>
      <c r="L1341" s="203"/>
      <c r="M1341" s="203"/>
    </row>
    <row r="1342" spans="1:13" ht="15" customHeight="1">
      <c r="A1342" s="77"/>
      <c r="B1342" s="77"/>
      <c r="C1342" s="77"/>
      <c r="D1342" s="77"/>
      <c r="F1342" s="77"/>
      <c r="I1342" s="203"/>
      <c r="J1342" s="203"/>
      <c r="K1342" s="203"/>
      <c r="L1342" s="203"/>
      <c r="M1342" s="203"/>
    </row>
    <row r="1343" spans="1:13" ht="15" customHeight="1">
      <c r="A1343" s="77"/>
      <c r="B1343" s="77"/>
      <c r="C1343" s="77"/>
      <c r="D1343" s="77"/>
      <c r="F1343" s="77"/>
      <c r="I1343" s="203"/>
      <c r="J1343" s="203"/>
      <c r="K1343" s="203"/>
      <c r="L1343" s="203"/>
      <c r="M1343" s="203"/>
    </row>
    <row r="1344" spans="1:13" ht="15" customHeight="1">
      <c r="A1344" s="77"/>
      <c r="B1344" s="77"/>
      <c r="C1344" s="77"/>
      <c r="D1344" s="77"/>
      <c r="F1344" s="77"/>
      <c r="I1344" s="203"/>
      <c r="J1344" s="203"/>
      <c r="K1344" s="203"/>
      <c r="L1344" s="203"/>
      <c r="M1344" s="203"/>
    </row>
    <row r="1345" spans="1:13" ht="15" customHeight="1">
      <c r="A1345" s="77"/>
      <c r="B1345" s="77"/>
      <c r="C1345" s="77"/>
      <c r="D1345" s="77"/>
      <c r="F1345" s="77"/>
      <c r="I1345" s="203"/>
      <c r="J1345" s="203"/>
      <c r="K1345" s="203"/>
      <c r="L1345" s="203"/>
      <c r="M1345" s="203"/>
    </row>
    <row r="1346" spans="1:13" ht="15" customHeight="1">
      <c r="A1346" s="77"/>
      <c r="B1346" s="77"/>
      <c r="C1346" s="77"/>
      <c r="D1346" s="77"/>
      <c r="F1346" s="77"/>
      <c r="I1346" s="203"/>
      <c r="J1346" s="203"/>
      <c r="K1346" s="203"/>
      <c r="L1346" s="203"/>
      <c r="M1346" s="203"/>
    </row>
    <row r="1347" spans="1:13" ht="15" customHeight="1">
      <c r="A1347" s="77"/>
      <c r="B1347" s="77"/>
      <c r="C1347" s="77"/>
      <c r="D1347" s="77"/>
      <c r="F1347" s="77"/>
      <c r="I1347" s="203"/>
      <c r="J1347" s="203"/>
      <c r="K1347" s="203"/>
      <c r="L1347" s="203"/>
      <c r="M1347" s="203"/>
    </row>
    <row r="1348" spans="1:13" ht="15" customHeight="1">
      <c r="A1348" s="77"/>
      <c r="B1348" s="77"/>
      <c r="C1348" s="77"/>
      <c r="D1348" s="77"/>
      <c r="F1348" s="77"/>
      <c r="I1348" s="203"/>
      <c r="J1348" s="203"/>
      <c r="K1348" s="203"/>
      <c r="L1348" s="203"/>
      <c r="M1348" s="203"/>
    </row>
    <row r="1349" spans="1:13" ht="15" customHeight="1">
      <c r="A1349" s="77"/>
      <c r="B1349" s="77"/>
      <c r="C1349" s="77"/>
      <c r="D1349" s="77"/>
      <c r="F1349" s="77"/>
      <c r="I1349" s="203"/>
      <c r="J1349" s="203"/>
      <c r="K1349" s="203"/>
      <c r="L1349" s="203"/>
      <c r="M1349" s="203"/>
    </row>
    <row r="1350" spans="1:13" ht="15" customHeight="1">
      <c r="A1350" s="77"/>
      <c r="B1350" s="77"/>
      <c r="C1350" s="77"/>
      <c r="D1350" s="77"/>
      <c r="F1350" s="77"/>
      <c r="I1350" s="203"/>
      <c r="J1350" s="203"/>
      <c r="K1350" s="203"/>
      <c r="L1350" s="203"/>
      <c r="M1350" s="203"/>
    </row>
    <row r="1351" spans="1:13" ht="15" customHeight="1">
      <c r="A1351" s="77"/>
      <c r="B1351" s="77"/>
      <c r="C1351" s="77"/>
      <c r="D1351" s="77"/>
      <c r="F1351" s="77"/>
      <c r="I1351" s="203"/>
      <c r="J1351" s="203"/>
      <c r="K1351" s="203"/>
      <c r="L1351" s="203"/>
      <c r="M1351" s="203"/>
    </row>
    <row r="1352" spans="1:13" ht="15" customHeight="1">
      <c r="A1352" s="77"/>
      <c r="B1352" s="77"/>
      <c r="C1352" s="77"/>
      <c r="D1352" s="77"/>
      <c r="F1352" s="77"/>
      <c r="I1352" s="203"/>
      <c r="J1352" s="203"/>
      <c r="K1352" s="203"/>
      <c r="L1352" s="203"/>
      <c r="M1352" s="203"/>
    </row>
    <row r="1353" spans="1:13" ht="15" customHeight="1">
      <c r="A1353" s="77"/>
      <c r="B1353" s="77"/>
      <c r="C1353" s="77"/>
      <c r="D1353" s="77"/>
      <c r="F1353" s="77"/>
      <c r="I1353" s="203"/>
      <c r="J1353" s="203"/>
      <c r="K1353" s="203"/>
      <c r="L1353" s="203"/>
      <c r="M1353" s="203"/>
    </row>
    <row r="1354" spans="1:13" ht="15" customHeight="1">
      <c r="A1354" s="77"/>
      <c r="B1354" s="77"/>
      <c r="C1354" s="77"/>
      <c r="D1354" s="77"/>
      <c r="F1354" s="77"/>
      <c r="I1354" s="203"/>
      <c r="J1354" s="203"/>
      <c r="K1354" s="203"/>
      <c r="L1354" s="203"/>
      <c r="M1354" s="203"/>
    </row>
    <row r="1355" spans="1:13" ht="15" customHeight="1">
      <c r="A1355" s="77"/>
      <c r="B1355" s="77"/>
      <c r="C1355" s="77"/>
      <c r="D1355" s="77"/>
      <c r="F1355" s="77"/>
      <c r="I1355" s="203"/>
      <c r="J1355" s="203"/>
      <c r="K1355" s="203"/>
      <c r="L1355" s="203"/>
      <c r="M1355" s="203"/>
    </row>
    <row r="1356" spans="1:13" ht="15" customHeight="1">
      <c r="A1356" s="77"/>
      <c r="B1356" s="77"/>
      <c r="C1356" s="77"/>
      <c r="D1356" s="77"/>
      <c r="F1356" s="77"/>
      <c r="I1356" s="203"/>
      <c r="J1356" s="203"/>
      <c r="K1356" s="203"/>
      <c r="L1356" s="203"/>
      <c r="M1356" s="203"/>
    </row>
    <row r="1357" spans="1:13" ht="15" customHeight="1">
      <c r="A1357" s="77"/>
      <c r="B1357" s="77"/>
      <c r="C1357" s="77"/>
      <c r="D1357" s="77"/>
      <c r="F1357" s="77"/>
      <c r="I1357" s="203"/>
      <c r="J1357" s="203"/>
      <c r="K1357" s="203"/>
      <c r="L1357" s="203"/>
      <c r="M1357" s="203"/>
    </row>
    <row r="1358" spans="1:13" ht="15" customHeight="1">
      <c r="A1358" s="77"/>
      <c r="B1358" s="77"/>
      <c r="C1358" s="77"/>
      <c r="D1358" s="77"/>
      <c r="F1358" s="77"/>
      <c r="I1358" s="203"/>
      <c r="J1358" s="203"/>
      <c r="K1358" s="203"/>
      <c r="L1358" s="203"/>
      <c r="M1358" s="203"/>
    </row>
    <row r="1359" spans="1:13" ht="15" customHeight="1">
      <c r="A1359" s="77"/>
      <c r="B1359" s="77"/>
      <c r="C1359" s="77"/>
      <c r="D1359" s="77"/>
      <c r="F1359" s="77"/>
      <c r="I1359" s="203"/>
      <c r="J1359" s="203"/>
      <c r="K1359" s="203"/>
      <c r="L1359" s="203"/>
      <c r="M1359" s="203"/>
    </row>
    <row r="1360" spans="1:13" ht="15" customHeight="1">
      <c r="A1360" s="77"/>
      <c r="B1360" s="77"/>
      <c r="C1360" s="77"/>
      <c r="D1360" s="77"/>
      <c r="F1360" s="77"/>
      <c r="I1360" s="203"/>
      <c r="J1360" s="203"/>
      <c r="K1360" s="203"/>
      <c r="L1360" s="203"/>
      <c r="M1360" s="203"/>
    </row>
    <row r="1361" spans="1:13" ht="15" customHeight="1">
      <c r="A1361" s="77"/>
      <c r="B1361" s="77"/>
      <c r="C1361" s="77"/>
      <c r="D1361" s="77"/>
      <c r="F1361" s="77"/>
      <c r="I1361" s="203"/>
      <c r="J1361" s="203"/>
      <c r="K1361" s="203"/>
      <c r="L1361" s="203"/>
      <c r="M1361" s="203"/>
    </row>
    <row r="1362" spans="1:13" ht="15" customHeight="1">
      <c r="A1362" s="77"/>
      <c r="B1362" s="77"/>
      <c r="C1362" s="77"/>
      <c r="D1362" s="77"/>
      <c r="F1362" s="77"/>
      <c r="I1362" s="203"/>
      <c r="J1362" s="203"/>
      <c r="K1362" s="203"/>
      <c r="L1362" s="203"/>
      <c r="M1362" s="203"/>
    </row>
    <row r="1363" spans="1:13" ht="15" customHeight="1">
      <c r="A1363" s="77"/>
      <c r="B1363" s="77"/>
      <c r="C1363" s="77"/>
      <c r="D1363" s="77"/>
      <c r="F1363" s="77"/>
      <c r="I1363" s="203"/>
      <c r="J1363" s="203"/>
      <c r="K1363" s="203"/>
      <c r="L1363" s="203"/>
      <c r="M1363" s="203"/>
    </row>
    <row r="1364" spans="1:13" ht="15" customHeight="1">
      <c r="A1364" s="77"/>
      <c r="B1364" s="77"/>
      <c r="C1364" s="77"/>
      <c r="D1364" s="77"/>
      <c r="F1364" s="77"/>
      <c r="I1364" s="203"/>
      <c r="J1364" s="203"/>
      <c r="K1364" s="203"/>
      <c r="L1364" s="203"/>
      <c r="M1364" s="203"/>
    </row>
    <row r="1365" spans="1:13" ht="15" customHeight="1">
      <c r="A1365" s="77"/>
      <c r="B1365" s="77"/>
      <c r="C1365" s="77"/>
      <c r="D1365" s="77"/>
      <c r="F1365" s="77"/>
      <c r="I1365" s="203"/>
      <c r="J1365" s="203"/>
      <c r="K1365" s="203"/>
      <c r="L1365" s="203"/>
      <c r="M1365" s="203"/>
    </row>
    <row r="1366" spans="1:13" ht="15" customHeight="1">
      <c r="A1366" s="77"/>
      <c r="B1366" s="77"/>
      <c r="C1366" s="77"/>
      <c r="D1366" s="77"/>
      <c r="F1366" s="77"/>
      <c r="I1366" s="203"/>
      <c r="J1366" s="203"/>
      <c r="K1366" s="203"/>
      <c r="L1366" s="203"/>
      <c r="M1366" s="203"/>
    </row>
    <row r="1367" spans="1:13" ht="15" customHeight="1">
      <c r="A1367" s="77"/>
      <c r="B1367" s="77"/>
      <c r="C1367" s="77"/>
      <c r="D1367" s="77"/>
      <c r="F1367" s="77"/>
      <c r="I1367" s="203"/>
      <c r="J1367" s="203"/>
      <c r="K1367" s="203"/>
      <c r="L1367" s="203"/>
      <c r="M1367" s="203"/>
    </row>
    <row r="1368" spans="1:13" ht="15" customHeight="1">
      <c r="A1368" s="77"/>
      <c r="B1368" s="77"/>
      <c r="C1368" s="77"/>
      <c r="D1368" s="77"/>
      <c r="F1368" s="77"/>
      <c r="I1368" s="203"/>
      <c r="J1368" s="203"/>
      <c r="K1368" s="203"/>
      <c r="L1368" s="203"/>
      <c r="M1368" s="203"/>
    </row>
    <row r="1369" spans="1:13" ht="15" customHeight="1">
      <c r="A1369" s="77"/>
      <c r="B1369" s="77"/>
      <c r="C1369" s="77"/>
      <c r="D1369" s="77"/>
      <c r="F1369" s="77"/>
      <c r="I1369" s="203"/>
      <c r="J1369" s="203"/>
      <c r="K1369" s="203"/>
      <c r="L1369" s="203"/>
      <c r="M1369" s="203"/>
    </row>
    <row r="1370" spans="1:13" ht="15" customHeight="1">
      <c r="A1370" s="77"/>
      <c r="B1370" s="77"/>
      <c r="C1370" s="77"/>
      <c r="D1370" s="77"/>
      <c r="F1370" s="77"/>
      <c r="I1370" s="203"/>
      <c r="J1370" s="203"/>
      <c r="K1370" s="203"/>
      <c r="L1370" s="203"/>
      <c r="M1370" s="203"/>
    </row>
    <row r="1371" spans="1:13" ht="15" customHeight="1">
      <c r="A1371" s="77"/>
      <c r="B1371" s="77"/>
      <c r="C1371" s="77"/>
      <c r="D1371" s="77"/>
      <c r="F1371" s="77"/>
      <c r="I1371" s="203"/>
      <c r="J1371" s="203"/>
      <c r="K1371" s="203"/>
      <c r="L1371" s="203"/>
      <c r="M1371" s="203"/>
    </row>
    <row r="1372" spans="1:13" ht="15" customHeight="1">
      <c r="A1372" s="77"/>
      <c r="B1372" s="77"/>
      <c r="C1372" s="77"/>
      <c r="D1372" s="77"/>
      <c r="F1372" s="77"/>
      <c r="I1372" s="203"/>
      <c r="J1372" s="203"/>
      <c r="K1372" s="203"/>
      <c r="L1372" s="203"/>
      <c r="M1372" s="203"/>
    </row>
    <row r="1373" spans="1:13" ht="15" customHeight="1">
      <c r="A1373" s="77"/>
      <c r="B1373" s="77"/>
      <c r="C1373" s="77"/>
      <c r="D1373" s="77"/>
      <c r="F1373" s="77"/>
      <c r="I1373" s="203"/>
      <c r="J1373" s="203"/>
      <c r="K1373" s="203"/>
      <c r="L1373" s="203"/>
      <c r="M1373" s="203"/>
    </row>
    <row r="1374" spans="1:13" ht="15" customHeight="1">
      <c r="A1374" s="77"/>
      <c r="B1374" s="77"/>
      <c r="C1374" s="77"/>
      <c r="D1374" s="77"/>
      <c r="F1374" s="77"/>
      <c r="I1374" s="203"/>
      <c r="J1374" s="203"/>
      <c r="K1374" s="203"/>
      <c r="L1374" s="203"/>
      <c r="M1374" s="203"/>
    </row>
    <row r="1375" spans="1:13" ht="15" customHeight="1">
      <c r="A1375" s="77"/>
      <c r="B1375" s="77"/>
      <c r="C1375" s="77"/>
      <c r="D1375" s="77"/>
      <c r="F1375" s="77"/>
      <c r="I1375" s="203"/>
      <c r="J1375" s="203"/>
      <c r="K1375" s="203"/>
      <c r="L1375" s="203"/>
      <c r="M1375" s="203"/>
    </row>
    <row r="1376" spans="1:13" ht="15" customHeight="1">
      <c r="A1376" s="77"/>
      <c r="B1376" s="77"/>
      <c r="C1376" s="77"/>
      <c r="D1376" s="77"/>
      <c r="F1376" s="77"/>
      <c r="I1376" s="203"/>
      <c r="J1376" s="203"/>
      <c r="K1376" s="203"/>
      <c r="L1376" s="203"/>
      <c r="M1376" s="203"/>
    </row>
    <row r="1377" spans="1:13" ht="15" customHeight="1">
      <c r="A1377" s="77"/>
      <c r="B1377" s="77"/>
      <c r="C1377" s="77"/>
      <c r="D1377" s="77"/>
      <c r="F1377" s="77"/>
      <c r="I1377" s="203"/>
      <c r="J1377" s="203"/>
      <c r="K1377" s="203"/>
      <c r="L1377" s="203"/>
      <c r="M1377" s="203"/>
    </row>
    <row r="1378" spans="1:13" ht="15" customHeight="1">
      <c r="A1378" s="77"/>
      <c r="B1378" s="77"/>
      <c r="C1378" s="77"/>
      <c r="D1378" s="77"/>
      <c r="F1378" s="77"/>
      <c r="I1378" s="203"/>
      <c r="J1378" s="203"/>
      <c r="K1378" s="203"/>
      <c r="L1378" s="203"/>
      <c r="M1378" s="203"/>
    </row>
    <row r="1379" spans="1:13" ht="15" customHeight="1">
      <c r="A1379" s="77"/>
      <c r="B1379" s="77"/>
      <c r="C1379" s="77"/>
      <c r="D1379" s="77"/>
      <c r="F1379" s="77"/>
      <c r="I1379" s="203"/>
      <c r="J1379" s="203"/>
      <c r="K1379" s="203"/>
      <c r="L1379" s="203"/>
      <c r="M1379" s="203"/>
    </row>
    <row r="1380" spans="1:13" ht="15" customHeight="1">
      <c r="A1380" s="77"/>
      <c r="B1380" s="77"/>
      <c r="C1380" s="77"/>
      <c r="D1380" s="77"/>
      <c r="F1380" s="77"/>
      <c r="I1380" s="203"/>
      <c r="J1380" s="203"/>
      <c r="K1380" s="203"/>
      <c r="L1380" s="203"/>
      <c r="M1380" s="203"/>
    </row>
    <row r="1381" spans="1:13" ht="15" customHeight="1">
      <c r="A1381" s="77"/>
      <c r="B1381" s="77"/>
      <c r="C1381" s="77"/>
      <c r="D1381" s="77"/>
      <c r="F1381" s="77"/>
      <c r="I1381" s="203"/>
      <c r="J1381" s="203"/>
      <c r="K1381" s="203"/>
      <c r="L1381" s="203"/>
      <c r="M1381" s="203"/>
    </row>
    <row r="1382" spans="1:13" ht="15" customHeight="1">
      <c r="A1382" s="77"/>
      <c r="B1382" s="77"/>
      <c r="C1382" s="77"/>
      <c r="D1382" s="77"/>
      <c r="F1382" s="77"/>
      <c r="I1382" s="203"/>
      <c r="J1382" s="203"/>
      <c r="K1382" s="203"/>
      <c r="L1382" s="203"/>
      <c r="M1382" s="203"/>
    </row>
    <row r="1383" spans="1:13" ht="15" customHeight="1">
      <c r="A1383" s="77"/>
      <c r="B1383" s="77"/>
      <c r="C1383" s="77"/>
      <c r="D1383" s="77"/>
      <c r="F1383" s="77"/>
      <c r="I1383" s="203"/>
      <c r="J1383" s="203"/>
      <c r="K1383" s="203"/>
      <c r="L1383" s="203"/>
      <c r="M1383" s="203"/>
    </row>
    <row r="1384" spans="1:13" ht="15" customHeight="1">
      <c r="A1384" s="77"/>
      <c r="B1384" s="77"/>
      <c r="C1384" s="77"/>
      <c r="D1384" s="77"/>
      <c r="F1384" s="77"/>
      <c r="I1384" s="203"/>
      <c r="J1384" s="203"/>
      <c r="K1384" s="203"/>
      <c r="L1384" s="203"/>
      <c r="M1384" s="203"/>
    </row>
    <row r="1385" spans="1:13" ht="15" customHeight="1">
      <c r="A1385" s="77"/>
      <c r="B1385" s="77"/>
      <c r="C1385" s="77"/>
      <c r="D1385" s="77"/>
      <c r="F1385" s="77"/>
      <c r="I1385" s="203"/>
      <c r="J1385" s="203"/>
      <c r="K1385" s="203"/>
      <c r="L1385" s="203"/>
      <c r="M1385" s="203"/>
    </row>
    <row r="1386" spans="1:13" ht="15" customHeight="1">
      <c r="A1386" s="77"/>
      <c r="B1386" s="77"/>
      <c r="C1386" s="77"/>
      <c r="D1386" s="77"/>
      <c r="F1386" s="77"/>
      <c r="I1386" s="203"/>
      <c r="J1386" s="203"/>
      <c r="K1386" s="203"/>
      <c r="L1386" s="203"/>
      <c r="M1386" s="203"/>
    </row>
    <row r="1387" spans="1:13" ht="15" customHeight="1">
      <c r="A1387" s="77"/>
      <c r="B1387" s="77"/>
      <c r="C1387" s="77"/>
      <c r="D1387" s="77"/>
      <c r="F1387" s="77"/>
      <c r="I1387" s="203"/>
      <c r="J1387" s="203"/>
      <c r="K1387" s="203"/>
      <c r="L1387" s="203"/>
      <c r="M1387" s="203"/>
    </row>
    <row r="1388" spans="1:13" ht="15" customHeight="1">
      <c r="A1388" s="77"/>
      <c r="B1388" s="77"/>
      <c r="C1388" s="77"/>
      <c r="D1388" s="77"/>
      <c r="F1388" s="77"/>
      <c r="I1388" s="203"/>
      <c r="J1388" s="203"/>
      <c r="K1388" s="203"/>
      <c r="L1388" s="203"/>
      <c r="M1388" s="203"/>
    </row>
    <row r="1389" spans="1:13" ht="15" customHeight="1">
      <c r="A1389" s="77"/>
      <c r="B1389" s="77"/>
      <c r="C1389" s="77"/>
      <c r="D1389" s="77"/>
      <c r="F1389" s="77"/>
      <c r="I1389" s="203"/>
      <c r="J1389" s="203"/>
      <c r="K1389" s="203"/>
      <c r="L1389" s="203"/>
      <c r="M1389" s="203"/>
    </row>
    <row r="1390" spans="1:13" ht="15" customHeight="1">
      <c r="A1390" s="77"/>
      <c r="B1390" s="77"/>
      <c r="C1390" s="77"/>
      <c r="D1390" s="77"/>
      <c r="F1390" s="77"/>
      <c r="I1390" s="203"/>
      <c r="J1390" s="203"/>
      <c r="K1390" s="203"/>
      <c r="L1390" s="203"/>
      <c r="M1390" s="203"/>
    </row>
    <row r="1391" spans="1:13" ht="15" customHeight="1">
      <c r="A1391" s="77"/>
      <c r="B1391" s="77"/>
      <c r="C1391" s="77"/>
      <c r="D1391" s="77"/>
      <c r="F1391" s="77"/>
      <c r="I1391" s="203"/>
      <c r="J1391" s="203"/>
      <c r="K1391" s="203"/>
      <c r="L1391" s="203"/>
      <c r="M1391" s="203"/>
    </row>
    <row r="1392" spans="1:13" ht="15" customHeight="1">
      <c r="A1392" s="77"/>
      <c r="B1392" s="77"/>
      <c r="C1392" s="77"/>
      <c r="D1392" s="77"/>
      <c r="F1392" s="77"/>
      <c r="I1392" s="203"/>
      <c r="J1392" s="203"/>
      <c r="K1392" s="203"/>
      <c r="L1392" s="203"/>
      <c r="M1392" s="203"/>
    </row>
    <row r="1393" spans="1:13" ht="15" customHeight="1">
      <c r="A1393" s="77"/>
      <c r="B1393" s="77"/>
      <c r="C1393" s="77"/>
      <c r="D1393" s="77"/>
      <c r="F1393" s="77"/>
      <c r="I1393" s="203"/>
      <c r="J1393" s="203"/>
      <c r="K1393" s="203"/>
      <c r="L1393" s="203"/>
      <c r="M1393" s="203"/>
    </row>
    <row r="1394" spans="1:13" ht="15" customHeight="1">
      <c r="A1394" s="77"/>
      <c r="B1394" s="77"/>
      <c r="C1394" s="77"/>
      <c r="D1394" s="77"/>
      <c r="F1394" s="77"/>
      <c r="I1394" s="203"/>
      <c r="J1394" s="203"/>
      <c r="K1394" s="203"/>
      <c r="L1394" s="203"/>
      <c r="M1394" s="203"/>
    </row>
    <row r="1395" spans="1:13" ht="15" customHeight="1">
      <c r="A1395" s="77"/>
      <c r="B1395" s="77"/>
      <c r="C1395" s="77"/>
      <c r="D1395" s="77"/>
      <c r="F1395" s="77"/>
      <c r="I1395" s="203"/>
      <c r="J1395" s="203"/>
      <c r="K1395" s="203"/>
      <c r="L1395" s="203"/>
      <c r="M1395" s="203"/>
    </row>
    <row r="1396" spans="1:13" ht="15" customHeight="1">
      <c r="A1396" s="77"/>
      <c r="B1396" s="77"/>
      <c r="C1396" s="77"/>
      <c r="D1396" s="77"/>
      <c r="F1396" s="77"/>
      <c r="I1396" s="203"/>
      <c r="J1396" s="203"/>
      <c r="K1396" s="203"/>
      <c r="L1396" s="203"/>
      <c r="M1396" s="203"/>
    </row>
    <row r="1397" spans="1:13" ht="15" customHeight="1">
      <c r="A1397" s="77"/>
      <c r="B1397" s="77"/>
      <c r="C1397" s="77"/>
      <c r="D1397" s="77"/>
      <c r="F1397" s="77"/>
      <c r="I1397" s="203"/>
      <c r="J1397" s="203"/>
      <c r="K1397" s="203"/>
      <c r="L1397" s="203"/>
      <c r="M1397" s="203"/>
    </row>
    <row r="1398" spans="1:13" ht="15" customHeight="1">
      <c r="A1398" s="77"/>
      <c r="B1398" s="77"/>
      <c r="C1398" s="77"/>
      <c r="D1398" s="77"/>
      <c r="F1398" s="77"/>
      <c r="I1398" s="203"/>
      <c r="J1398" s="203"/>
      <c r="K1398" s="203"/>
      <c r="L1398" s="203"/>
      <c r="M1398" s="203"/>
    </row>
    <row r="1399" spans="1:13" ht="15" customHeight="1">
      <c r="A1399" s="77"/>
      <c r="B1399" s="77"/>
      <c r="C1399" s="77"/>
      <c r="D1399" s="77"/>
      <c r="F1399" s="77"/>
      <c r="I1399" s="203"/>
      <c r="J1399" s="203"/>
      <c r="K1399" s="203"/>
      <c r="L1399" s="203"/>
      <c r="M1399" s="203"/>
    </row>
    <row r="1400" spans="1:13" ht="15" customHeight="1">
      <c r="A1400" s="77"/>
      <c r="B1400" s="77"/>
      <c r="C1400" s="77"/>
      <c r="D1400" s="77"/>
      <c r="F1400" s="77"/>
      <c r="I1400" s="203"/>
      <c r="J1400" s="203"/>
      <c r="K1400" s="203"/>
      <c r="L1400" s="203"/>
      <c r="M1400" s="203"/>
    </row>
    <row r="1401" spans="1:13" ht="15" customHeight="1">
      <c r="A1401" s="77"/>
      <c r="B1401" s="77"/>
      <c r="C1401" s="77"/>
      <c r="D1401" s="77"/>
      <c r="F1401" s="77"/>
      <c r="I1401" s="203"/>
      <c r="J1401" s="203"/>
      <c r="K1401" s="203"/>
      <c r="L1401" s="203"/>
      <c r="M1401" s="203"/>
    </row>
    <row r="1402" spans="1:13" ht="15" customHeight="1">
      <c r="A1402" s="77"/>
      <c r="B1402" s="77"/>
      <c r="C1402" s="77"/>
      <c r="D1402" s="77"/>
      <c r="F1402" s="77"/>
      <c r="I1402" s="203"/>
      <c r="J1402" s="203"/>
      <c r="K1402" s="203"/>
      <c r="L1402" s="203"/>
      <c r="M1402" s="203"/>
    </row>
    <row r="1403" spans="1:13" ht="15" customHeight="1">
      <c r="A1403" s="77"/>
      <c r="B1403" s="77"/>
      <c r="C1403" s="77"/>
      <c r="D1403" s="77"/>
      <c r="F1403" s="77"/>
      <c r="I1403" s="203"/>
      <c r="J1403" s="203"/>
      <c r="K1403" s="203"/>
      <c r="L1403" s="203"/>
      <c r="M1403" s="203"/>
    </row>
    <row r="1404" spans="1:13" ht="15" customHeight="1">
      <c r="A1404" s="77"/>
      <c r="B1404" s="77"/>
      <c r="C1404" s="77"/>
      <c r="D1404" s="77"/>
      <c r="F1404" s="77"/>
      <c r="I1404" s="203"/>
      <c r="J1404" s="203"/>
      <c r="K1404" s="203"/>
      <c r="L1404" s="203"/>
      <c r="M1404" s="203"/>
    </row>
    <row r="1405" spans="1:13" ht="15" customHeight="1">
      <c r="A1405" s="77"/>
      <c r="B1405" s="77"/>
      <c r="C1405" s="77"/>
      <c r="D1405" s="77"/>
      <c r="F1405" s="77"/>
      <c r="I1405" s="203"/>
      <c r="J1405" s="203"/>
      <c r="K1405" s="203"/>
      <c r="L1405" s="203"/>
      <c r="M1405" s="203"/>
    </row>
    <row r="1406" spans="1:13" ht="15" customHeight="1">
      <c r="A1406" s="77"/>
      <c r="B1406" s="77"/>
      <c r="C1406" s="77"/>
      <c r="D1406" s="77"/>
      <c r="F1406" s="77"/>
      <c r="I1406" s="203"/>
      <c r="J1406" s="203"/>
      <c r="K1406" s="203"/>
      <c r="L1406" s="203"/>
      <c r="M1406" s="203"/>
    </row>
    <row r="1407" spans="1:13" ht="15" customHeight="1">
      <c r="A1407" s="77"/>
      <c r="B1407" s="77"/>
      <c r="C1407" s="77"/>
      <c r="D1407" s="77"/>
      <c r="F1407" s="77"/>
      <c r="I1407" s="203"/>
      <c r="J1407" s="203"/>
      <c r="K1407" s="203"/>
      <c r="L1407" s="203"/>
      <c r="M1407" s="203"/>
    </row>
    <row r="1408" spans="1:13" ht="15" customHeight="1">
      <c r="A1408" s="77"/>
      <c r="B1408" s="77"/>
      <c r="C1408" s="77"/>
      <c r="D1408" s="77"/>
      <c r="F1408" s="77"/>
      <c r="I1408" s="203"/>
      <c r="J1408" s="203"/>
      <c r="K1408" s="203"/>
      <c r="L1408" s="203"/>
      <c r="M1408" s="203"/>
    </row>
    <row r="1409" spans="1:13" ht="15" customHeight="1">
      <c r="A1409" s="77"/>
      <c r="B1409" s="77"/>
      <c r="C1409" s="77"/>
      <c r="D1409" s="77"/>
      <c r="F1409" s="77"/>
      <c r="I1409" s="203"/>
      <c r="J1409" s="203"/>
      <c r="K1409" s="203"/>
      <c r="L1409" s="203"/>
      <c r="M1409" s="203"/>
    </row>
    <row r="1410" spans="1:13" ht="15" customHeight="1">
      <c r="A1410" s="77"/>
      <c r="B1410" s="77"/>
      <c r="C1410" s="77"/>
      <c r="D1410" s="77"/>
      <c r="F1410" s="77"/>
      <c r="I1410" s="203"/>
      <c r="J1410" s="203"/>
      <c r="K1410" s="203"/>
      <c r="L1410" s="203"/>
      <c r="M1410" s="203"/>
    </row>
    <row r="1411" spans="1:13" ht="15" customHeight="1">
      <c r="A1411" s="77"/>
      <c r="B1411" s="77"/>
      <c r="C1411" s="77"/>
      <c r="D1411" s="77"/>
      <c r="F1411" s="77"/>
      <c r="I1411" s="203"/>
      <c r="J1411" s="203"/>
      <c r="K1411" s="203"/>
      <c r="L1411" s="203"/>
      <c r="M1411" s="203"/>
    </row>
    <row r="1412" spans="1:13" ht="15" customHeight="1">
      <c r="A1412" s="77"/>
      <c r="B1412" s="77"/>
      <c r="C1412" s="77"/>
      <c r="D1412" s="77"/>
      <c r="F1412" s="77"/>
      <c r="I1412" s="203"/>
      <c r="J1412" s="203"/>
      <c r="K1412" s="203"/>
      <c r="L1412" s="203"/>
      <c r="M1412" s="203"/>
    </row>
    <row r="1413" spans="1:13" ht="15" customHeight="1">
      <c r="A1413" s="77"/>
      <c r="B1413" s="77"/>
      <c r="C1413" s="77"/>
      <c r="D1413" s="77"/>
      <c r="F1413" s="77"/>
      <c r="I1413" s="203"/>
      <c r="J1413" s="203"/>
      <c r="K1413" s="203"/>
      <c r="L1413" s="203"/>
      <c r="M1413" s="203"/>
    </row>
    <row r="1414" spans="1:13" ht="15" customHeight="1">
      <c r="A1414" s="77"/>
      <c r="B1414" s="77"/>
      <c r="C1414" s="77"/>
      <c r="D1414" s="77"/>
      <c r="F1414" s="77"/>
      <c r="I1414" s="203"/>
      <c r="J1414" s="203"/>
      <c r="K1414" s="203"/>
      <c r="L1414" s="203"/>
      <c r="M1414" s="203"/>
    </row>
    <row r="1415" spans="1:13" ht="15" customHeight="1">
      <c r="A1415" s="77"/>
      <c r="B1415" s="77"/>
      <c r="C1415" s="77"/>
      <c r="D1415" s="77"/>
      <c r="F1415" s="77"/>
      <c r="I1415" s="203"/>
      <c r="J1415" s="203"/>
      <c r="K1415" s="203"/>
      <c r="L1415" s="203"/>
      <c r="M1415" s="203"/>
    </row>
    <row r="1416" spans="1:13" ht="15" customHeight="1">
      <c r="A1416" s="77"/>
      <c r="B1416" s="77"/>
      <c r="C1416" s="77"/>
      <c r="D1416" s="77"/>
      <c r="F1416" s="77"/>
      <c r="I1416" s="203"/>
      <c r="J1416" s="203"/>
      <c r="K1416" s="203"/>
      <c r="L1416" s="203"/>
      <c r="M1416" s="203"/>
    </row>
    <row r="1417" spans="1:13" ht="15" customHeight="1">
      <c r="A1417" s="77"/>
      <c r="B1417" s="77"/>
      <c r="C1417" s="77"/>
      <c r="D1417" s="77"/>
      <c r="F1417" s="77"/>
      <c r="I1417" s="203"/>
      <c r="J1417" s="203"/>
      <c r="K1417" s="203"/>
      <c r="L1417" s="203"/>
      <c r="M1417" s="203"/>
    </row>
    <row r="1418" spans="1:13" ht="15" customHeight="1">
      <c r="A1418" s="77"/>
      <c r="B1418" s="77"/>
      <c r="C1418" s="77"/>
      <c r="D1418" s="77"/>
      <c r="F1418" s="77"/>
      <c r="I1418" s="203"/>
      <c r="J1418" s="203"/>
      <c r="K1418" s="203"/>
      <c r="L1418" s="203"/>
      <c r="M1418" s="203"/>
    </row>
    <row r="1419" spans="1:13" ht="15" customHeight="1">
      <c r="A1419" s="77"/>
      <c r="B1419" s="77"/>
      <c r="C1419" s="77"/>
      <c r="D1419" s="77"/>
      <c r="F1419" s="77"/>
      <c r="I1419" s="203"/>
      <c r="J1419" s="203"/>
      <c r="K1419" s="203"/>
      <c r="L1419" s="203"/>
      <c r="M1419" s="203"/>
    </row>
    <row r="1420" spans="1:13" ht="15" customHeight="1">
      <c r="A1420" s="77"/>
      <c r="B1420" s="77"/>
      <c r="C1420" s="77"/>
      <c r="D1420" s="77"/>
      <c r="F1420" s="77"/>
      <c r="I1420" s="203"/>
      <c r="J1420" s="203"/>
      <c r="K1420" s="203"/>
      <c r="L1420" s="203"/>
      <c r="M1420" s="203"/>
    </row>
    <row r="1421" spans="1:13" ht="15" customHeight="1">
      <c r="A1421" s="77"/>
      <c r="B1421" s="77"/>
      <c r="C1421" s="77"/>
      <c r="D1421" s="77"/>
      <c r="F1421" s="77"/>
      <c r="I1421" s="203"/>
      <c r="J1421" s="203"/>
      <c r="K1421" s="203"/>
      <c r="L1421" s="203"/>
      <c r="M1421" s="203"/>
    </row>
    <row r="1422" spans="1:13" ht="15" customHeight="1">
      <c r="A1422" s="77"/>
      <c r="B1422" s="77"/>
      <c r="C1422" s="77"/>
      <c r="D1422" s="77"/>
      <c r="F1422" s="77"/>
      <c r="I1422" s="203"/>
      <c r="J1422" s="203"/>
      <c r="K1422" s="203"/>
      <c r="L1422" s="203"/>
      <c r="M1422" s="203"/>
    </row>
    <row r="1423" spans="1:13" ht="15" customHeight="1">
      <c r="A1423" s="77"/>
      <c r="B1423" s="77"/>
      <c r="C1423" s="77"/>
      <c r="D1423" s="77"/>
      <c r="F1423" s="77"/>
      <c r="I1423" s="203"/>
      <c r="J1423" s="203"/>
      <c r="K1423" s="203"/>
      <c r="L1423" s="203"/>
      <c r="M1423" s="203"/>
    </row>
    <row r="1424" spans="1:13" ht="15" customHeight="1">
      <c r="A1424" s="77"/>
      <c r="B1424" s="77"/>
      <c r="C1424" s="77"/>
      <c r="D1424" s="77"/>
      <c r="F1424" s="77"/>
      <c r="I1424" s="203"/>
      <c r="J1424" s="203"/>
      <c r="K1424" s="203"/>
      <c r="L1424" s="203"/>
      <c r="M1424" s="203"/>
    </row>
    <row r="1425" spans="1:13" ht="15" customHeight="1">
      <c r="A1425" s="77"/>
      <c r="B1425" s="77"/>
      <c r="C1425" s="77"/>
      <c r="D1425" s="77"/>
      <c r="F1425" s="77"/>
      <c r="I1425" s="203"/>
      <c r="J1425" s="203"/>
      <c r="K1425" s="203"/>
      <c r="L1425" s="203"/>
      <c r="M1425" s="203"/>
    </row>
    <row r="1426" spans="1:13" ht="15" customHeight="1">
      <c r="A1426" s="77"/>
      <c r="B1426" s="77"/>
      <c r="C1426" s="77"/>
      <c r="D1426" s="77"/>
      <c r="F1426" s="77"/>
      <c r="I1426" s="203"/>
      <c r="J1426" s="203"/>
      <c r="K1426" s="203"/>
      <c r="L1426" s="203"/>
      <c r="M1426" s="203"/>
    </row>
    <row r="1427" spans="1:13" ht="15" customHeight="1">
      <c r="A1427" s="77"/>
      <c r="B1427" s="77"/>
      <c r="C1427" s="77"/>
      <c r="D1427" s="77"/>
      <c r="F1427" s="77"/>
      <c r="I1427" s="203"/>
      <c r="J1427" s="203"/>
      <c r="K1427" s="203"/>
      <c r="L1427" s="203"/>
      <c r="M1427" s="203"/>
    </row>
    <row r="1428" spans="1:13" ht="15" customHeight="1">
      <c r="A1428" s="77"/>
      <c r="B1428" s="77"/>
      <c r="C1428" s="77"/>
      <c r="D1428" s="77"/>
      <c r="F1428" s="77"/>
      <c r="I1428" s="203"/>
      <c r="J1428" s="203"/>
      <c r="K1428" s="203"/>
      <c r="L1428" s="203"/>
      <c r="M1428" s="203"/>
    </row>
    <row r="1429" spans="1:13" ht="15" customHeight="1">
      <c r="A1429" s="77"/>
      <c r="B1429" s="77"/>
      <c r="C1429" s="77"/>
      <c r="D1429" s="77"/>
      <c r="F1429" s="77"/>
      <c r="I1429" s="203"/>
      <c r="J1429" s="203"/>
      <c r="K1429" s="203"/>
      <c r="L1429" s="203"/>
      <c r="M1429" s="203"/>
    </row>
    <row r="1430" spans="1:13" ht="15" customHeight="1">
      <c r="A1430" s="77"/>
      <c r="B1430" s="77"/>
      <c r="C1430" s="77"/>
      <c r="D1430" s="77"/>
      <c r="F1430" s="77"/>
      <c r="I1430" s="203"/>
      <c r="J1430" s="203"/>
      <c r="K1430" s="203"/>
      <c r="L1430" s="203"/>
      <c r="M1430" s="203"/>
    </row>
    <row r="1431" spans="1:13" ht="15" customHeight="1">
      <c r="A1431" s="77"/>
      <c r="B1431" s="77"/>
      <c r="C1431" s="77"/>
      <c r="D1431" s="77"/>
      <c r="F1431" s="77"/>
      <c r="I1431" s="203"/>
      <c r="J1431" s="203"/>
      <c r="K1431" s="203"/>
      <c r="L1431" s="203"/>
      <c r="M1431" s="203"/>
    </row>
    <row r="1432" spans="1:13" ht="15" customHeight="1">
      <c r="A1432" s="77"/>
      <c r="B1432" s="77"/>
      <c r="C1432" s="77"/>
      <c r="D1432" s="77"/>
      <c r="F1432" s="77"/>
      <c r="I1432" s="203"/>
      <c r="J1432" s="203"/>
      <c r="K1432" s="203"/>
      <c r="L1432" s="203"/>
      <c r="M1432" s="203"/>
    </row>
    <row r="1433" spans="1:13" ht="15" customHeight="1">
      <c r="A1433" s="77"/>
      <c r="B1433" s="77"/>
      <c r="C1433" s="77"/>
      <c r="D1433" s="77"/>
      <c r="F1433" s="77"/>
      <c r="I1433" s="203"/>
      <c r="J1433" s="203"/>
      <c r="K1433" s="203"/>
      <c r="L1433" s="203"/>
      <c r="M1433" s="203"/>
    </row>
    <row r="1434" spans="1:13" ht="15" customHeight="1">
      <c r="A1434" s="77"/>
      <c r="B1434" s="77"/>
      <c r="C1434" s="77"/>
      <c r="D1434" s="77"/>
      <c r="F1434" s="77"/>
      <c r="I1434" s="203"/>
      <c r="J1434" s="203"/>
      <c r="K1434" s="203"/>
      <c r="L1434" s="203"/>
      <c r="M1434" s="203"/>
    </row>
    <row r="1435" spans="1:13" ht="15" customHeight="1">
      <c r="A1435" s="77"/>
      <c r="B1435" s="77"/>
      <c r="C1435" s="77"/>
      <c r="D1435" s="77"/>
      <c r="F1435" s="77"/>
      <c r="I1435" s="203"/>
      <c r="J1435" s="203"/>
      <c r="K1435" s="203"/>
      <c r="L1435" s="203"/>
      <c r="M1435" s="203"/>
    </row>
    <row r="1436" spans="1:13" ht="15" customHeight="1">
      <c r="A1436" s="77"/>
      <c r="B1436" s="77"/>
      <c r="C1436" s="77"/>
      <c r="D1436" s="77"/>
      <c r="F1436" s="77"/>
      <c r="I1436" s="203"/>
      <c r="J1436" s="203"/>
      <c r="K1436" s="203"/>
      <c r="L1436" s="203"/>
      <c r="M1436" s="203"/>
    </row>
    <row r="1437" spans="1:13" ht="15" customHeight="1">
      <c r="A1437" s="77"/>
      <c r="B1437" s="77"/>
      <c r="C1437" s="77"/>
      <c r="D1437" s="77"/>
      <c r="F1437" s="77"/>
      <c r="I1437" s="203"/>
      <c r="J1437" s="203"/>
      <c r="K1437" s="203"/>
      <c r="L1437" s="203"/>
      <c r="M1437" s="203"/>
    </row>
    <row r="1438" spans="1:13" ht="15" customHeight="1">
      <c r="A1438" s="77"/>
      <c r="B1438" s="77"/>
      <c r="C1438" s="77"/>
      <c r="D1438" s="77"/>
      <c r="F1438" s="77"/>
      <c r="I1438" s="203"/>
      <c r="J1438" s="203"/>
      <c r="K1438" s="203"/>
      <c r="L1438" s="203"/>
      <c r="M1438" s="203"/>
    </row>
    <row r="1439" spans="1:13" ht="15" customHeight="1">
      <c r="A1439" s="77"/>
      <c r="B1439" s="77"/>
      <c r="C1439" s="77"/>
      <c r="D1439" s="77"/>
      <c r="F1439" s="77"/>
      <c r="I1439" s="203"/>
      <c r="J1439" s="203"/>
      <c r="K1439" s="203"/>
      <c r="L1439" s="203"/>
      <c r="M1439" s="203"/>
    </row>
    <row r="1440" spans="1:13" ht="15" customHeight="1">
      <c r="A1440" s="77"/>
      <c r="B1440" s="77"/>
      <c r="C1440" s="77"/>
      <c r="D1440" s="77"/>
      <c r="F1440" s="77"/>
      <c r="I1440" s="203"/>
      <c r="J1440" s="203"/>
      <c r="K1440" s="203"/>
      <c r="L1440" s="203"/>
      <c r="M1440" s="203"/>
    </row>
    <row r="1441" spans="1:13" ht="15" customHeight="1">
      <c r="A1441" s="77"/>
      <c r="B1441" s="77"/>
      <c r="C1441" s="77"/>
      <c r="D1441" s="77"/>
      <c r="F1441" s="77"/>
      <c r="I1441" s="203"/>
      <c r="J1441" s="203"/>
      <c r="K1441" s="203"/>
      <c r="L1441" s="203"/>
      <c r="M1441" s="203"/>
    </row>
    <row r="1442" spans="1:13" ht="15" customHeight="1">
      <c r="A1442" s="77"/>
      <c r="B1442" s="77"/>
      <c r="C1442" s="77"/>
      <c r="D1442" s="77"/>
      <c r="F1442" s="77"/>
      <c r="I1442" s="203"/>
      <c r="J1442" s="203"/>
      <c r="K1442" s="203"/>
      <c r="L1442" s="203"/>
      <c r="M1442" s="203"/>
    </row>
    <row r="1443" spans="1:13" ht="15" customHeight="1">
      <c r="A1443" s="77"/>
      <c r="B1443" s="77"/>
      <c r="C1443" s="77"/>
      <c r="D1443" s="77"/>
      <c r="F1443" s="77"/>
      <c r="I1443" s="203"/>
      <c r="J1443" s="203"/>
      <c r="K1443" s="203"/>
      <c r="L1443" s="203"/>
      <c r="M1443" s="203"/>
    </row>
    <row r="1444" spans="1:13" ht="15" customHeight="1">
      <c r="A1444" s="77"/>
      <c r="B1444" s="77"/>
      <c r="C1444" s="77"/>
      <c r="D1444" s="77"/>
      <c r="F1444" s="77"/>
      <c r="I1444" s="203"/>
      <c r="J1444" s="203"/>
      <c r="K1444" s="203"/>
      <c r="L1444" s="203"/>
      <c r="M1444" s="203"/>
    </row>
    <row r="1445" spans="1:13" ht="15" customHeight="1">
      <c r="A1445" s="77"/>
      <c r="B1445" s="77"/>
      <c r="C1445" s="77"/>
      <c r="D1445" s="77"/>
      <c r="F1445" s="77"/>
      <c r="I1445" s="203"/>
      <c r="J1445" s="203"/>
      <c r="K1445" s="203"/>
      <c r="L1445" s="203"/>
      <c r="M1445" s="203"/>
    </row>
    <row r="1446" spans="1:13" ht="15" customHeight="1">
      <c r="A1446" s="77"/>
      <c r="B1446" s="77"/>
      <c r="C1446" s="77"/>
      <c r="D1446" s="77"/>
      <c r="F1446" s="77"/>
      <c r="I1446" s="203"/>
      <c r="J1446" s="203"/>
      <c r="K1446" s="203"/>
      <c r="L1446" s="203"/>
      <c r="M1446" s="203"/>
    </row>
    <row r="1447" spans="1:13" ht="15" customHeight="1">
      <c r="A1447" s="77"/>
      <c r="B1447" s="77"/>
      <c r="C1447" s="77"/>
      <c r="D1447" s="77"/>
      <c r="F1447" s="77"/>
      <c r="I1447" s="203"/>
      <c r="J1447" s="203"/>
      <c r="K1447" s="203"/>
      <c r="L1447" s="203"/>
      <c r="M1447" s="203"/>
    </row>
    <row r="1448" spans="1:13" ht="15" customHeight="1">
      <c r="A1448" s="77"/>
      <c r="B1448" s="77"/>
      <c r="C1448" s="77"/>
      <c r="D1448" s="77"/>
      <c r="F1448" s="77"/>
      <c r="I1448" s="203"/>
      <c r="J1448" s="203"/>
      <c r="K1448" s="203"/>
      <c r="L1448" s="203"/>
      <c r="M1448" s="203"/>
    </row>
    <row r="1449" spans="1:13" ht="15" customHeight="1">
      <c r="A1449" s="77"/>
      <c r="B1449" s="77"/>
      <c r="C1449" s="77"/>
      <c r="D1449" s="77"/>
      <c r="F1449" s="77"/>
      <c r="I1449" s="203"/>
      <c r="J1449" s="203"/>
      <c r="K1449" s="203"/>
      <c r="L1449" s="203"/>
      <c r="M1449" s="203"/>
    </row>
    <row r="1450" spans="1:13" ht="15" customHeight="1">
      <c r="A1450" s="77"/>
      <c r="B1450" s="77"/>
      <c r="C1450" s="77"/>
      <c r="D1450" s="77"/>
      <c r="F1450" s="77"/>
      <c r="I1450" s="203"/>
      <c r="J1450" s="203"/>
      <c r="K1450" s="203"/>
      <c r="L1450" s="203"/>
      <c r="M1450" s="203"/>
    </row>
    <row r="1451" spans="1:13" ht="15" customHeight="1">
      <c r="A1451" s="77"/>
      <c r="B1451" s="77"/>
      <c r="C1451" s="77"/>
      <c r="D1451" s="77"/>
      <c r="F1451" s="77"/>
      <c r="I1451" s="203"/>
      <c r="J1451" s="203"/>
      <c r="K1451" s="203"/>
      <c r="L1451" s="203"/>
      <c r="M1451" s="203"/>
    </row>
    <row r="1452" spans="1:13" ht="15" customHeight="1">
      <c r="A1452" s="77"/>
      <c r="B1452" s="77"/>
      <c r="C1452" s="77"/>
      <c r="D1452" s="77"/>
      <c r="F1452" s="77"/>
      <c r="I1452" s="203"/>
      <c r="J1452" s="203"/>
      <c r="K1452" s="203"/>
      <c r="L1452" s="203"/>
      <c r="M1452" s="203"/>
    </row>
    <row r="1453" spans="1:13" ht="15" customHeight="1">
      <c r="A1453" s="77"/>
      <c r="B1453" s="77"/>
      <c r="C1453" s="77"/>
      <c r="D1453" s="77"/>
      <c r="F1453" s="77"/>
      <c r="I1453" s="203"/>
      <c r="J1453" s="203"/>
      <c r="K1453" s="203"/>
      <c r="L1453" s="203"/>
      <c r="M1453" s="203"/>
    </row>
    <row r="1454" spans="1:13" ht="15" customHeight="1">
      <c r="A1454" s="77"/>
      <c r="B1454" s="77"/>
      <c r="C1454" s="77"/>
      <c r="D1454" s="77"/>
      <c r="F1454" s="77"/>
      <c r="I1454" s="203"/>
      <c r="J1454" s="203"/>
      <c r="K1454" s="203"/>
      <c r="L1454" s="203"/>
      <c r="M1454" s="203"/>
    </row>
    <row r="1455" spans="1:13" ht="15" customHeight="1">
      <c r="A1455" s="77"/>
      <c r="B1455" s="77"/>
      <c r="C1455" s="77"/>
      <c r="D1455" s="77"/>
      <c r="F1455" s="77"/>
      <c r="I1455" s="203"/>
      <c r="J1455" s="203"/>
      <c r="K1455" s="203"/>
      <c r="L1455" s="203"/>
      <c r="M1455" s="203"/>
    </row>
    <row r="1456" spans="1:13" ht="15" customHeight="1">
      <c r="A1456" s="77"/>
      <c r="B1456" s="77"/>
      <c r="C1456" s="77"/>
      <c r="D1456" s="77"/>
      <c r="F1456" s="77"/>
      <c r="I1456" s="203"/>
      <c r="J1456" s="203"/>
      <c r="K1456" s="203"/>
      <c r="L1456" s="203"/>
      <c r="M1456" s="203"/>
    </row>
    <row r="1457" spans="1:13" ht="15" customHeight="1">
      <c r="A1457" s="77"/>
      <c r="B1457" s="77"/>
      <c r="C1457" s="77"/>
      <c r="D1457" s="77"/>
      <c r="F1457" s="77"/>
      <c r="I1457" s="203"/>
      <c r="J1457" s="203"/>
      <c r="K1457" s="203"/>
      <c r="L1457" s="203"/>
      <c r="M1457" s="203"/>
    </row>
    <row r="1458" spans="1:13" ht="15" customHeight="1">
      <c r="A1458" s="77"/>
      <c r="B1458" s="77"/>
      <c r="C1458" s="77"/>
      <c r="D1458" s="77"/>
      <c r="F1458" s="77"/>
      <c r="I1458" s="203"/>
      <c r="J1458" s="203"/>
      <c r="K1458" s="203"/>
      <c r="L1458" s="203"/>
      <c r="M1458" s="203"/>
    </row>
    <row r="1459" spans="1:13" ht="15" customHeight="1">
      <c r="A1459" s="77"/>
      <c r="B1459" s="77"/>
      <c r="C1459" s="77"/>
      <c r="D1459" s="77"/>
      <c r="F1459" s="77"/>
      <c r="I1459" s="203"/>
      <c r="J1459" s="203"/>
      <c r="K1459" s="203"/>
      <c r="L1459" s="203"/>
      <c r="M1459" s="203"/>
    </row>
    <row r="1460" spans="1:13" ht="15" customHeight="1">
      <c r="A1460" s="77"/>
      <c r="B1460" s="77"/>
      <c r="C1460" s="77"/>
      <c r="D1460" s="77"/>
      <c r="F1460" s="77"/>
      <c r="I1460" s="203"/>
      <c r="J1460" s="203"/>
      <c r="K1460" s="203"/>
      <c r="L1460" s="203"/>
      <c r="M1460" s="203"/>
    </row>
    <row r="1461" spans="1:13" ht="15" customHeight="1">
      <c r="A1461" s="77"/>
      <c r="B1461" s="77"/>
      <c r="C1461" s="77"/>
      <c r="D1461" s="77"/>
      <c r="F1461" s="77"/>
      <c r="I1461" s="203"/>
      <c r="J1461" s="203"/>
      <c r="K1461" s="203"/>
      <c r="L1461" s="203"/>
      <c r="M1461" s="203"/>
    </row>
    <row r="1462" spans="1:13" ht="15" customHeight="1">
      <c r="A1462" s="77"/>
      <c r="B1462" s="77"/>
      <c r="C1462" s="77"/>
      <c r="D1462" s="77"/>
      <c r="F1462" s="77"/>
      <c r="I1462" s="203"/>
      <c r="J1462" s="203"/>
      <c r="K1462" s="203"/>
      <c r="L1462" s="203"/>
      <c r="M1462" s="203"/>
    </row>
    <row r="1463" spans="1:13" ht="15" customHeight="1">
      <c r="A1463" s="77"/>
      <c r="B1463" s="77"/>
      <c r="C1463" s="77"/>
      <c r="D1463" s="77"/>
      <c r="F1463" s="77"/>
      <c r="I1463" s="203"/>
      <c r="J1463" s="203"/>
      <c r="K1463" s="203"/>
      <c r="L1463" s="203"/>
      <c r="M1463" s="203"/>
    </row>
    <row r="1464" spans="1:13" ht="15" customHeight="1">
      <c r="A1464" s="77"/>
      <c r="B1464" s="77"/>
      <c r="C1464" s="77"/>
      <c r="D1464" s="77"/>
      <c r="F1464" s="77"/>
      <c r="I1464" s="203"/>
      <c r="J1464" s="203"/>
      <c r="K1464" s="203"/>
      <c r="L1464" s="203"/>
      <c r="M1464" s="203"/>
    </row>
    <row r="1465" spans="1:13" ht="15" customHeight="1">
      <c r="A1465" s="77"/>
      <c r="B1465" s="77"/>
      <c r="C1465" s="77"/>
      <c r="D1465" s="77"/>
      <c r="F1465" s="77"/>
      <c r="I1465" s="203"/>
      <c r="J1465" s="203"/>
      <c r="K1465" s="203"/>
      <c r="L1465" s="203"/>
      <c r="M1465" s="203"/>
    </row>
    <row r="1466" spans="1:13" ht="15" customHeight="1">
      <c r="A1466" s="77"/>
      <c r="B1466" s="77"/>
      <c r="C1466" s="77"/>
      <c r="D1466" s="77"/>
      <c r="F1466" s="77"/>
      <c r="I1466" s="203"/>
      <c r="J1466" s="203"/>
      <c r="K1466" s="203"/>
      <c r="L1466" s="203"/>
      <c r="M1466" s="203"/>
    </row>
    <row r="1467" spans="1:13" ht="15" customHeight="1">
      <c r="A1467" s="77"/>
      <c r="B1467" s="77"/>
      <c r="C1467" s="77"/>
      <c r="D1467" s="77"/>
      <c r="F1467" s="77"/>
      <c r="I1467" s="203"/>
      <c r="J1467" s="203"/>
      <c r="K1467" s="203"/>
      <c r="L1467" s="203"/>
      <c r="M1467" s="203"/>
    </row>
    <row r="1468" spans="1:13" ht="15" customHeight="1">
      <c r="A1468" s="77"/>
      <c r="B1468" s="77"/>
      <c r="C1468" s="77"/>
      <c r="D1468" s="77"/>
      <c r="F1468" s="77"/>
      <c r="I1468" s="203"/>
      <c r="J1468" s="203"/>
      <c r="K1468" s="203"/>
      <c r="L1468" s="203"/>
      <c r="M1468" s="203"/>
    </row>
    <row r="1469" spans="1:13" ht="15" customHeight="1">
      <c r="A1469" s="77"/>
      <c r="B1469" s="77"/>
      <c r="C1469" s="77"/>
      <c r="D1469" s="77"/>
      <c r="F1469" s="77"/>
      <c r="I1469" s="203"/>
      <c r="J1469" s="203"/>
      <c r="K1469" s="203"/>
      <c r="L1469" s="203"/>
      <c r="M1469" s="203"/>
    </row>
    <row r="1470" spans="1:13" ht="15" customHeight="1">
      <c r="A1470" s="77"/>
      <c r="B1470" s="77"/>
      <c r="C1470" s="77"/>
      <c r="D1470" s="77"/>
      <c r="F1470" s="77"/>
      <c r="I1470" s="203"/>
      <c r="J1470" s="203"/>
      <c r="K1470" s="203"/>
      <c r="L1470" s="203"/>
      <c r="M1470" s="203"/>
    </row>
    <row r="1471" spans="1:13" ht="15" customHeight="1">
      <c r="A1471" s="77"/>
      <c r="B1471" s="77"/>
      <c r="C1471" s="77"/>
      <c r="D1471" s="77"/>
      <c r="F1471" s="77"/>
      <c r="I1471" s="203"/>
      <c r="J1471" s="203"/>
      <c r="K1471" s="203"/>
      <c r="L1471" s="203"/>
      <c r="M1471" s="203"/>
    </row>
    <row r="1472" spans="1:13" ht="15" customHeight="1">
      <c r="A1472" s="77"/>
      <c r="B1472" s="77"/>
      <c r="C1472" s="77"/>
      <c r="D1472" s="77"/>
      <c r="F1472" s="77"/>
      <c r="I1472" s="203"/>
      <c r="J1472" s="203"/>
      <c r="K1472" s="203"/>
      <c r="L1472" s="203"/>
      <c r="M1472" s="203"/>
    </row>
    <row r="1473" spans="1:13" ht="15" customHeight="1">
      <c r="A1473" s="77"/>
      <c r="B1473" s="77"/>
      <c r="C1473" s="77"/>
      <c r="D1473" s="77"/>
      <c r="F1473" s="77"/>
      <c r="I1473" s="203"/>
      <c r="J1473" s="203"/>
      <c r="K1473" s="203"/>
      <c r="L1473" s="203"/>
      <c r="M1473" s="203"/>
    </row>
    <row r="1474" spans="1:13" ht="15" customHeight="1">
      <c r="A1474" s="77"/>
      <c r="B1474" s="77"/>
      <c r="C1474" s="77"/>
      <c r="D1474" s="77"/>
      <c r="F1474" s="77"/>
      <c r="I1474" s="203"/>
      <c r="J1474" s="203"/>
      <c r="K1474" s="203"/>
      <c r="L1474" s="203"/>
      <c r="M1474" s="203"/>
    </row>
    <row r="1475" spans="1:13" ht="15" customHeight="1">
      <c r="A1475" s="77"/>
      <c r="B1475" s="77"/>
      <c r="C1475" s="77"/>
      <c r="D1475" s="77"/>
      <c r="F1475" s="77"/>
      <c r="I1475" s="203"/>
      <c r="J1475" s="203"/>
      <c r="K1475" s="203"/>
      <c r="L1475" s="203"/>
      <c r="M1475" s="203"/>
    </row>
    <row r="1476" spans="1:13" ht="15" customHeight="1">
      <c r="A1476" s="77"/>
      <c r="B1476" s="77"/>
      <c r="C1476" s="77"/>
      <c r="D1476" s="77"/>
      <c r="F1476" s="77"/>
      <c r="I1476" s="203"/>
      <c r="J1476" s="203"/>
      <c r="K1476" s="203"/>
      <c r="L1476" s="203"/>
      <c r="M1476" s="203"/>
    </row>
    <row r="1477" spans="1:13" ht="15" customHeight="1">
      <c r="A1477" s="77"/>
      <c r="B1477" s="77"/>
      <c r="C1477" s="77"/>
      <c r="D1477" s="77"/>
      <c r="F1477" s="77"/>
      <c r="I1477" s="203"/>
      <c r="J1477" s="203"/>
      <c r="K1477" s="203"/>
      <c r="L1477" s="203"/>
      <c r="M1477" s="203"/>
    </row>
    <row r="1478" spans="1:13" ht="15" customHeight="1">
      <c r="A1478" s="77"/>
      <c r="B1478" s="77"/>
      <c r="C1478" s="77"/>
      <c r="D1478" s="77"/>
      <c r="F1478" s="77"/>
      <c r="I1478" s="203"/>
      <c r="J1478" s="203"/>
      <c r="K1478" s="203"/>
      <c r="L1478" s="203"/>
      <c r="M1478" s="203"/>
    </row>
    <row r="1479" spans="1:13" ht="15" customHeight="1">
      <c r="A1479" s="77"/>
      <c r="B1479" s="77"/>
      <c r="C1479" s="77"/>
      <c r="D1479" s="77"/>
      <c r="F1479" s="77"/>
      <c r="I1479" s="203"/>
      <c r="J1479" s="203"/>
      <c r="K1479" s="203"/>
      <c r="L1479" s="203"/>
      <c r="M1479" s="203"/>
    </row>
    <row r="1480" spans="1:13" ht="15" customHeight="1">
      <c r="A1480" s="77"/>
      <c r="B1480" s="77"/>
      <c r="C1480" s="77"/>
      <c r="D1480" s="77"/>
      <c r="F1480" s="77"/>
      <c r="I1480" s="203"/>
      <c r="J1480" s="203"/>
      <c r="K1480" s="203"/>
      <c r="L1480" s="203"/>
      <c r="M1480" s="203"/>
    </row>
    <row r="1481" spans="1:13" ht="15" customHeight="1">
      <c r="A1481" s="77"/>
      <c r="B1481" s="77"/>
      <c r="C1481" s="77"/>
      <c r="D1481" s="77"/>
      <c r="F1481" s="77"/>
      <c r="I1481" s="203"/>
      <c r="J1481" s="203"/>
      <c r="K1481" s="203"/>
      <c r="L1481" s="203"/>
      <c r="M1481" s="203"/>
    </row>
    <row r="1482" spans="1:13" ht="15" customHeight="1">
      <c r="A1482" s="77"/>
      <c r="B1482" s="77"/>
      <c r="C1482" s="77"/>
      <c r="D1482" s="77"/>
      <c r="F1482" s="77"/>
      <c r="I1482" s="203"/>
      <c r="J1482" s="203"/>
      <c r="K1482" s="203"/>
      <c r="L1482" s="203"/>
      <c r="M1482" s="203"/>
    </row>
    <row r="1483" spans="1:13" ht="15" customHeight="1">
      <c r="A1483" s="77"/>
      <c r="B1483" s="77"/>
      <c r="C1483" s="77"/>
      <c r="D1483" s="77"/>
      <c r="F1483" s="77"/>
      <c r="I1483" s="203"/>
      <c r="J1483" s="203"/>
      <c r="K1483" s="203"/>
      <c r="L1483" s="203"/>
      <c r="M1483" s="203"/>
    </row>
    <row r="1484" spans="1:13" ht="15" customHeight="1">
      <c r="A1484" s="77"/>
      <c r="B1484" s="77"/>
      <c r="C1484" s="77"/>
      <c r="D1484" s="77"/>
      <c r="F1484" s="77"/>
      <c r="I1484" s="203"/>
      <c r="J1484" s="203"/>
      <c r="K1484" s="203"/>
      <c r="L1484" s="203"/>
      <c r="M1484" s="203"/>
    </row>
    <row r="1485" spans="1:13" ht="15" customHeight="1">
      <c r="A1485" s="77"/>
      <c r="B1485" s="77"/>
      <c r="C1485" s="77"/>
      <c r="D1485" s="77"/>
      <c r="F1485" s="77"/>
      <c r="I1485" s="203"/>
      <c r="J1485" s="203"/>
      <c r="K1485" s="203"/>
      <c r="L1485" s="203"/>
      <c r="M1485" s="203"/>
    </row>
    <row r="1486" spans="1:13" ht="15" customHeight="1">
      <c r="A1486" s="77"/>
      <c r="B1486" s="77"/>
      <c r="C1486" s="77"/>
      <c r="D1486" s="77"/>
      <c r="F1486" s="77"/>
      <c r="I1486" s="203"/>
      <c r="J1486" s="203"/>
      <c r="K1486" s="203"/>
      <c r="L1486" s="203"/>
      <c r="M1486" s="203"/>
    </row>
    <row r="1487" spans="1:13" ht="15" customHeight="1">
      <c r="A1487" s="77"/>
      <c r="B1487" s="77"/>
      <c r="C1487" s="77"/>
      <c r="D1487" s="77"/>
      <c r="F1487" s="77"/>
      <c r="I1487" s="203"/>
      <c r="J1487" s="203"/>
      <c r="K1487" s="203"/>
      <c r="L1487" s="203"/>
      <c r="M1487" s="203"/>
    </row>
    <row r="1488" spans="1:13" ht="15" customHeight="1">
      <c r="A1488" s="77"/>
      <c r="B1488" s="77"/>
      <c r="C1488" s="77"/>
      <c r="D1488" s="77"/>
      <c r="F1488" s="77"/>
      <c r="I1488" s="203"/>
      <c r="J1488" s="203"/>
      <c r="K1488" s="203"/>
      <c r="L1488" s="203"/>
      <c r="M1488" s="203"/>
    </row>
    <row r="1489" spans="1:13" ht="15" customHeight="1">
      <c r="A1489" s="77"/>
      <c r="B1489" s="77"/>
      <c r="C1489" s="77"/>
      <c r="D1489" s="77"/>
      <c r="F1489" s="77"/>
      <c r="I1489" s="203"/>
      <c r="J1489" s="203"/>
      <c r="K1489" s="203"/>
      <c r="L1489" s="203"/>
      <c r="M1489" s="203"/>
    </row>
    <row r="1490" spans="1:13" ht="15" customHeight="1">
      <c r="A1490" s="77"/>
      <c r="B1490" s="77"/>
      <c r="C1490" s="77"/>
      <c r="D1490" s="77"/>
      <c r="F1490" s="77"/>
      <c r="I1490" s="203"/>
      <c r="J1490" s="203"/>
      <c r="K1490" s="203"/>
      <c r="L1490" s="203"/>
      <c r="M1490" s="203"/>
    </row>
    <row r="1491" spans="1:13" ht="15" customHeight="1">
      <c r="A1491" s="77"/>
      <c r="B1491" s="77"/>
      <c r="C1491" s="77"/>
      <c r="D1491" s="77"/>
      <c r="F1491" s="77"/>
      <c r="I1491" s="203"/>
      <c r="J1491" s="203"/>
      <c r="K1491" s="203"/>
      <c r="L1491" s="203"/>
      <c r="M1491" s="203"/>
    </row>
    <row r="1492" spans="1:13" ht="15" customHeight="1">
      <c r="A1492" s="77"/>
      <c r="B1492" s="77"/>
      <c r="C1492" s="77"/>
      <c r="D1492" s="77"/>
      <c r="F1492" s="77"/>
      <c r="I1492" s="203"/>
      <c r="J1492" s="203"/>
      <c r="K1492" s="203"/>
      <c r="L1492" s="203"/>
      <c r="M1492" s="203"/>
    </row>
    <row r="1493" spans="1:13" ht="15" customHeight="1">
      <c r="A1493" s="77"/>
      <c r="B1493" s="77"/>
      <c r="C1493" s="77"/>
      <c r="D1493" s="77"/>
      <c r="F1493" s="77"/>
      <c r="I1493" s="203"/>
      <c r="J1493" s="203"/>
      <c r="K1493" s="203"/>
      <c r="L1493" s="203"/>
      <c r="M1493" s="203"/>
    </row>
    <row r="1494" spans="1:13" ht="15" customHeight="1">
      <c r="A1494" s="77"/>
      <c r="B1494" s="77"/>
      <c r="C1494" s="77"/>
      <c r="D1494" s="77"/>
      <c r="F1494" s="77"/>
      <c r="I1494" s="203"/>
      <c r="J1494" s="203"/>
      <c r="K1494" s="203"/>
      <c r="L1494" s="203"/>
      <c r="M1494" s="203"/>
    </row>
    <row r="1495" spans="1:13" ht="15" customHeight="1">
      <c r="A1495" s="77"/>
      <c r="B1495" s="77"/>
      <c r="C1495" s="77"/>
      <c r="D1495" s="77"/>
      <c r="F1495" s="77"/>
      <c r="I1495" s="203"/>
      <c r="J1495" s="203"/>
      <c r="K1495" s="203"/>
      <c r="L1495" s="203"/>
      <c r="M1495" s="203"/>
    </row>
    <row r="1496" spans="1:13" ht="15" customHeight="1">
      <c r="A1496" s="77"/>
      <c r="B1496" s="77"/>
      <c r="C1496" s="77"/>
      <c r="D1496" s="77"/>
      <c r="F1496" s="77"/>
      <c r="I1496" s="203"/>
      <c r="J1496" s="203"/>
      <c r="K1496" s="203"/>
      <c r="L1496" s="203"/>
      <c r="M1496" s="203"/>
    </row>
    <row r="1497" spans="1:13" ht="15" customHeight="1">
      <c r="A1497" s="77"/>
      <c r="B1497" s="77"/>
      <c r="C1497" s="77"/>
      <c r="D1497" s="77"/>
      <c r="F1497" s="77"/>
      <c r="I1497" s="203"/>
      <c r="J1497" s="203"/>
      <c r="K1497" s="203"/>
      <c r="L1497" s="203"/>
      <c r="M1497" s="203"/>
    </row>
    <row r="1498" spans="1:13" ht="15" customHeight="1">
      <c r="A1498" s="77"/>
      <c r="B1498" s="77"/>
      <c r="C1498" s="77"/>
      <c r="D1498" s="77"/>
      <c r="F1498" s="77"/>
      <c r="I1498" s="203"/>
      <c r="J1498" s="203"/>
      <c r="K1498" s="203"/>
      <c r="L1498" s="203"/>
      <c r="M1498" s="203"/>
    </row>
    <row r="1499" spans="1:13" ht="15" customHeight="1">
      <c r="A1499" s="77"/>
      <c r="B1499" s="77"/>
      <c r="C1499" s="77"/>
      <c r="D1499" s="77"/>
      <c r="F1499" s="77"/>
      <c r="I1499" s="203"/>
      <c r="J1499" s="203"/>
      <c r="K1499" s="203"/>
      <c r="L1499" s="203"/>
      <c r="M1499" s="203"/>
    </row>
    <row r="1500" spans="1:13" ht="15" customHeight="1">
      <c r="A1500" s="77"/>
      <c r="B1500" s="77"/>
      <c r="C1500" s="77"/>
      <c r="D1500" s="77"/>
      <c r="F1500" s="77"/>
      <c r="I1500" s="203"/>
      <c r="J1500" s="203"/>
      <c r="K1500" s="203"/>
      <c r="L1500" s="203"/>
      <c r="M1500" s="203"/>
    </row>
    <row r="1501" spans="1:13" ht="15" customHeight="1">
      <c r="A1501" s="77"/>
      <c r="B1501" s="77"/>
      <c r="C1501" s="77"/>
      <c r="D1501" s="77"/>
      <c r="F1501" s="77"/>
      <c r="I1501" s="203"/>
      <c r="J1501" s="203"/>
      <c r="K1501" s="203"/>
      <c r="L1501" s="203"/>
      <c r="M1501" s="203"/>
    </row>
    <row r="1502" spans="1:13" ht="15" customHeight="1">
      <c r="A1502" s="77"/>
      <c r="B1502" s="77"/>
      <c r="C1502" s="77"/>
      <c r="D1502" s="77"/>
      <c r="F1502" s="77"/>
      <c r="I1502" s="203"/>
      <c r="J1502" s="203"/>
      <c r="K1502" s="203"/>
      <c r="L1502" s="203"/>
      <c r="M1502" s="203"/>
    </row>
    <row r="1503" spans="1:13" ht="15" customHeight="1">
      <c r="A1503" s="77"/>
      <c r="B1503" s="77"/>
      <c r="C1503" s="77"/>
      <c r="D1503" s="77"/>
      <c r="F1503" s="77"/>
      <c r="I1503" s="203"/>
      <c r="J1503" s="203"/>
      <c r="K1503" s="203"/>
      <c r="L1503" s="203"/>
      <c r="M1503" s="203"/>
    </row>
    <row r="1504" spans="1:13" ht="15" customHeight="1">
      <c r="A1504" s="77"/>
      <c r="B1504" s="77"/>
      <c r="C1504" s="77"/>
      <c r="D1504" s="77"/>
      <c r="F1504" s="77"/>
      <c r="I1504" s="203"/>
      <c r="J1504" s="203"/>
      <c r="K1504" s="203"/>
      <c r="L1504" s="203"/>
      <c r="M1504" s="203"/>
    </row>
    <row r="1505" spans="1:13" ht="15" customHeight="1">
      <c r="A1505" s="77"/>
      <c r="B1505" s="77"/>
      <c r="C1505" s="77"/>
      <c r="D1505" s="77"/>
      <c r="F1505" s="77"/>
      <c r="I1505" s="203"/>
      <c r="J1505" s="203"/>
      <c r="K1505" s="203"/>
      <c r="L1505" s="203"/>
      <c r="M1505" s="203"/>
    </row>
    <row r="1506" spans="1:13" ht="15" customHeight="1">
      <c r="A1506" s="77"/>
      <c r="B1506" s="77"/>
      <c r="C1506" s="77"/>
      <c r="D1506" s="77"/>
      <c r="F1506" s="77"/>
      <c r="I1506" s="203"/>
      <c r="J1506" s="203"/>
      <c r="K1506" s="203"/>
      <c r="L1506" s="203"/>
      <c r="M1506" s="203"/>
    </row>
    <row r="1507" spans="1:13" ht="15" customHeight="1">
      <c r="A1507" s="77"/>
      <c r="B1507" s="77"/>
      <c r="C1507" s="77"/>
      <c r="D1507" s="77"/>
      <c r="F1507" s="77"/>
      <c r="I1507" s="203"/>
      <c r="J1507" s="203"/>
      <c r="K1507" s="203"/>
      <c r="L1507" s="203"/>
      <c r="M1507" s="203"/>
    </row>
    <row r="1508" spans="1:13" ht="15" customHeight="1">
      <c r="A1508" s="77"/>
      <c r="B1508" s="77"/>
      <c r="C1508" s="77"/>
      <c r="D1508" s="77"/>
      <c r="F1508" s="77"/>
      <c r="I1508" s="203"/>
      <c r="J1508" s="203"/>
      <c r="K1508" s="203"/>
      <c r="L1508" s="203"/>
      <c r="M1508" s="203"/>
    </row>
    <row r="1509" spans="1:13" ht="15" customHeight="1">
      <c r="A1509" s="77"/>
      <c r="B1509" s="77"/>
      <c r="C1509" s="77"/>
      <c r="D1509" s="77"/>
      <c r="F1509" s="77"/>
      <c r="I1509" s="203"/>
      <c r="J1509" s="203"/>
      <c r="K1509" s="203"/>
      <c r="L1509" s="203"/>
      <c r="M1509" s="203"/>
    </row>
    <row r="1510" spans="1:13" ht="15" customHeight="1">
      <c r="A1510" s="77"/>
      <c r="B1510" s="77"/>
      <c r="C1510" s="77"/>
      <c r="D1510" s="77"/>
      <c r="F1510" s="77"/>
      <c r="I1510" s="203"/>
      <c r="J1510" s="203"/>
      <c r="K1510" s="203"/>
      <c r="L1510" s="203"/>
      <c r="M1510" s="203"/>
    </row>
    <row r="1511" spans="1:13" ht="15" customHeight="1">
      <c r="A1511" s="77"/>
      <c r="B1511" s="77"/>
      <c r="C1511" s="77"/>
      <c r="D1511" s="77"/>
      <c r="F1511" s="77"/>
      <c r="I1511" s="203"/>
      <c r="J1511" s="203"/>
      <c r="K1511" s="203"/>
      <c r="L1511" s="203"/>
      <c r="M1511" s="203"/>
    </row>
    <row r="1512" spans="1:13" ht="15" customHeight="1">
      <c r="A1512" s="77"/>
      <c r="B1512" s="77"/>
      <c r="C1512" s="77"/>
      <c r="D1512" s="77"/>
      <c r="F1512" s="77"/>
      <c r="I1512" s="203"/>
      <c r="J1512" s="203"/>
      <c r="K1512" s="203"/>
      <c r="L1512" s="203"/>
      <c r="M1512" s="203"/>
    </row>
    <row r="1513" spans="1:13" ht="15" customHeight="1">
      <c r="A1513" s="77"/>
      <c r="B1513" s="77"/>
      <c r="C1513" s="77"/>
      <c r="D1513" s="77"/>
      <c r="F1513" s="77"/>
      <c r="I1513" s="203"/>
      <c r="J1513" s="203"/>
      <c r="K1513" s="203"/>
      <c r="L1513" s="203"/>
      <c r="M1513" s="203"/>
    </row>
    <row r="1514" spans="1:13" ht="15" customHeight="1">
      <c r="A1514" s="77"/>
      <c r="B1514" s="77"/>
      <c r="C1514" s="77"/>
      <c r="D1514" s="77"/>
      <c r="F1514" s="77"/>
      <c r="I1514" s="203"/>
      <c r="J1514" s="203"/>
      <c r="K1514" s="203"/>
      <c r="L1514" s="203"/>
      <c r="M1514" s="203"/>
    </row>
    <row r="1515" spans="1:13" ht="15" customHeight="1">
      <c r="A1515" s="77"/>
      <c r="B1515" s="77"/>
      <c r="C1515" s="77"/>
      <c r="D1515" s="77"/>
      <c r="F1515" s="77"/>
      <c r="I1515" s="203"/>
      <c r="J1515" s="203"/>
      <c r="K1515" s="203"/>
      <c r="L1515" s="203"/>
      <c r="M1515" s="203"/>
    </row>
    <row r="1516" spans="1:13" ht="15" customHeight="1">
      <c r="A1516" s="77"/>
      <c r="B1516" s="77"/>
      <c r="C1516" s="77"/>
      <c r="D1516" s="77"/>
      <c r="F1516" s="77"/>
      <c r="I1516" s="203"/>
      <c r="J1516" s="203"/>
      <c r="K1516" s="203"/>
      <c r="L1516" s="203"/>
      <c r="M1516" s="203"/>
    </row>
    <row r="1517" spans="1:13" ht="15" customHeight="1">
      <c r="A1517" s="77"/>
      <c r="B1517" s="77"/>
      <c r="C1517" s="77"/>
      <c r="D1517" s="77"/>
      <c r="F1517" s="77"/>
      <c r="I1517" s="203"/>
      <c r="J1517" s="203"/>
      <c r="K1517" s="203"/>
      <c r="L1517" s="203"/>
      <c r="M1517" s="203"/>
    </row>
    <row r="1518" spans="1:13" ht="15" customHeight="1">
      <c r="A1518" s="77"/>
      <c r="B1518" s="77"/>
      <c r="C1518" s="77"/>
      <c r="D1518" s="77"/>
      <c r="F1518" s="77"/>
      <c r="I1518" s="203"/>
      <c r="J1518" s="203"/>
      <c r="K1518" s="203"/>
      <c r="L1518" s="203"/>
      <c r="M1518" s="203"/>
    </row>
    <row r="1519" spans="1:13" ht="15" customHeight="1">
      <c r="A1519" s="77"/>
      <c r="B1519" s="77"/>
      <c r="C1519" s="77"/>
      <c r="D1519" s="77"/>
      <c r="F1519" s="77"/>
      <c r="I1519" s="203"/>
      <c r="J1519" s="203"/>
      <c r="K1519" s="203"/>
      <c r="L1519" s="203"/>
      <c r="M1519" s="203"/>
    </row>
    <row r="1520" spans="1:13" ht="15" customHeight="1">
      <c r="A1520" s="77"/>
      <c r="B1520" s="77"/>
      <c r="C1520" s="77"/>
      <c r="D1520" s="77"/>
      <c r="F1520" s="77"/>
      <c r="I1520" s="203"/>
      <c r="J1520" s="203"/>
      <c r="K1520" s="203"/>
      <c r="L1520" s="203"/>
      <c r="M1520" s="203"/>
    </row>
    <row r="1521" spans="1:13" ht="15" customHeight="1">
      <c r="A1521" s="77"/>
      <c r="B1521" s="77"/>
      <c r="C1521" s="77"/>
      <c r="D1521" s="77"/>
      <c r="F1521" s="77"/>
      <c r="I1521" s="203"/>
      <c r="J1521" s="203"/>
      <c r="K1521" s="203"/>
      <c r="L1521" s="203"/>
      <c r="M1521" s="203"/>
    </row>
    <row r="1522" spans="1:13" ht="15" customHeight="1">
      <c r="A1522" s="77"/>
      <c r="B1522" s="77"/>
      <c r="C1522" s="77"/>
      <c r="D1522" s="77"/>
      <c r="F1522" s="77"/>
      <c r="I1522" s="203"/>
      <c r="J1522" s="203"/>
      <c r="K1522" s="203"/>
      <c r="L1522" s="203"/>
      <c r="M1522" s="203"/>
    </row>
    <row r="1523" spans="1:13" ht="15" customHeight="1">
      <c r="A1523" s="77"/>
      <c r="B1523" s="77"/>
      <c r="C1523" s="77"/>
      <c r="D1523" s="77"/>
      <c r="F1523" s="77"/>
      <c r="I1523" s="203"/>
      <c r="J1523" s="203"/>
      <c r="K1523" s="203"/>
      <c r="L1523" s="203"/>
      <c r="M1523" s="203"/>
    </row>
    <row r="1524" spans="1:13" ht="15" customHeight="1">
      <c r="A1524" s="77"/>
      <c r="B1524" s="77"/>
      <c r="C1524" s="77"/>
      <c r="D1524" s="77"/>
      <c r="F1524" s="77"/>
      <c r="I1524" s="203"/>
      <c r="J1524" s="203"/>
      <c r="K1524" s="203"/>
      <c r="L1524" s="203"/>
      <c r="M1524" s="203"/>
    </row>
    <row r="1525" spans="1:13" ht="15" customHeight="1">
      <c r="A1525" s="77"/>
      <c r="B1525" s="77"/>
      <c r="C1525" s="77"/>
      <c r="D1525" s="77"/>
      <c r="F1525" s="77"/>
      <c r="I1525" s="203"/>
      <c r="J1525" s="203"/>
      <c r="K1525" s="203"/>
      <c r="L1525" s="203"/>
      <c r="M1525" s="203"/>
    </row>
    <row r="1526" spans="1:13" ht="15" customHeight="1">
      <c r="A1526" s="77"/>
      <c r="B1526" s="77"/>
      <c r="C1526" s="77"/>
      <c r="D1526" s="77"/>
      <c r="F1526" s="77"/>
      <c r="I1526" s="203"/>
      <c r="J1526" s="203"/>
      <c r="K1526" s="203"/>
      <c r="L1526" s="203"/>
      <c r="M1526" s="203"/>
    </row>
    <row r="1527" spans="1:13" ht="15" customHeight="1">
      <c r="A1527" s="77"/>
      <c r="B1527" s="77"/>
      <c r="C1527" s="77"/>
      <c r="D1527" s="77"/>
      <c r="F1527" s="77"/>
      <c r="I1527" s="203"/>
      <c r="J1527" s="203"/>
      <c r="K1527" s="203"/>
      <c r="L1527" s="203"/>
      <c r="M1527" s="203"/>
    </row>
    <row r="1528" spans="1:13" ht="15" customHeight="1">
      <c r="A1528" s="77"/>
      <c r="B1528" s="77"/>
      <c r="C1528" s="77"/>
      <c r="D1528" s="77"/>
      <c r="F1528" s="77"/>
      <c r="I1528" s="203"/>
      <c r="J1528" s="203"/>
      <c r="K1528" s="203"/>
      <c r="L1528" s="203"/>
      <c r="M1528" s="203"/>
    </row>
    <row r="1529" spans="1:13" ht="15" customHeight="1">
      <c r="A1529" s="77"/>
      <c r="B1529" s="77"/>
      <c r="C1529" s="77"/>
      <c r="D1529" s="77"/>
      <c r="F1529" s="77"/>
      <c r="I1529" s="203"/>
      <c r="J1529" s="203"/>
      <c r="K1529" s="203"/>
      <c r="L1529" s="203"/>
      <c r="M1529" s="203"/>
    </row>
    <row r="1530" spans="1:13" ht="15" customHeight="1">
      <c r="A1530" s="77"/>
      <c r="B1530" s="77"/>
      <c r="C1530" s="77"/>
      <c r="D1530" s="77"/>
      <c r="F1530" s="77"/>
      <c r="I1530" s="203"/>
      <c r="J1530" s="203"/>
      <c r="K1530" s="203"/>
      <c r="L1530" s="203"/>
      <c r="M1530" s="203"/>
    </row>
    <row r="1531" spans="1:13" ht="15" customHeight="1">
      <c r="A1531" s="77"/>
      <c r="B1531" s="77"/>
      <c r="C1531" s="77"/>
      <c r="D1531" s="77"/>
      <c r="F1531" s="77"/>
      <c r="I1531" s="203"/>
      <c r="J1531" s="203"/>
      <c r="K1531" s="203"/>
      <c r="L1531" s="203"/>
      <c r="M1531" s="203"/>
    </row>
    <row r="1532" spans="1:13" ht="15" customHeight="1">
      <c r="A1532" s="77"/>
      <c r="B1532" s="77"/>
      <c r="C1532" s="77"/>
      <c r="D1532" s="77"/>
      <c r="F1532" s="77"/>
      <c r="I1532" s="203"/>
      <c r="J1532" s="203"/>
      <c r="K1532" s="203"/>
      <c r="L1532" s="203"/>
      <c r="M1532" s="203"/>
    </row>
    <row r="1533" spans="1:13" ht="15" customHeight="1">
      <c r="A1533" s="77"/>
      <c r="B1533" s="77"/>
      <c r="C1533" s="77"/>
      <c r="D1533" s="77"/>
      <c r="F1533" s="77"/>
      <c r="I1533" s="203"/>
      <c r="J1533" s="203"/>
      <c r="K1533" s="203"/>
      <c r="L1533" s="203"/>
      <c r="M1533" s="203"/>
    </row>
    <row r="1534" spans="1:13" ht="15" customHeight="1">
      <c r="A1534" s="77"/>
      <c r="B1534" s="77"/>
      <c r="C1534" s="77"/>
      <c r="D1534" s="77"/>
      <c r="F1534" s="77"/>
      <c r="I1534" s="203"/>
      <c r="J1534" s="203"/>
      <c r="K1534" s="203"/>
      <c r="L1534" s="203"/>
      <c r="M1534" s="203"/>
    </row>
    <row r="1535" spans="1:13" ht="15" customHeight="1">
      <c r="A1535" s="77"/>
      <c r="B1535" s="77"/>
      <c r="C1535" s="77"/>
      <c r="D1535" s="77"/>
      <c r="F1535" s="77"/>
      <c r="I1535" s="203"/>
      <c r="J1535" s="203"/>
      <c r="K1535" s="203"/>
      <c r="L1535" s="203"/>
      <c r="M1535" s="203"/>
    </row>
    <row r="1536" spans="1:13" ht="15" customHeight="1">
      <c r="A1536" s="77"/>
      <c r="B1536" s="77"/>
      <c r="C1536" s="77"/>
      <c r="D1536" s="77"/>
      <c r="F1536" s="77"/>
      <c r="I1536" s="203"/>
      <c r="J1536" s="203"/>
      <c r="K1536" s="203"/>
      <c r="L1536" s="203"/>
      <c r="M1536" s="203"/>
    </row>
    <row r="1537" spans="1:13" ht="15" customHeight="1">
      <c r="A1537" s="77"/>
      <c r="B1537" s="77"/>
      <c r="C1537" s="77"/>
      <c r="D1537" s="77"/>
      <c r="F1537" s="77"/>
      <c r="I1537" s="203"/>
      <c r="J1537" s="203"/>
      <c r="K1537" s="203"/>
      <c r="L1537" s="203"/>
      <c r="M1537" s="203"/>
    </row>
    <row r="1538" spans="1:13" ht="15" customHeight="1">
      <c r="A1538" s="77"/>
      <c r="B1538" s="77"/>
      <c r="C1538" s="77"/>
      <c r="D1538" s="77"/>
      <c r="F1538" s="77"/>
      <c r="I1538" s="203"/>
      <c r="J1538" s="203"/>
      <c r="K1538" s="203"/>
      <c r="L1538" s="203"/>
      <c r="M1538" s="203"/>
    </row>
    <row r="1539" spans="1:13" ht="15" customHeight="1">
      <c r="A1539" s="77"/>
      <c r="B1539" s="77"/>
      <c r="C1539" s="77"/>
      <c r="D1539" s="77"/>
      <c r="F1539" s="77"/>
      <c r="I1539" s="203"/>
      <c r="J1539" s="203"/>
      <c r="K1539" s="203"/>
      <c r="L1539" s="203"/>
      <c r="M1539" s="203"/>
    </row>
    <row r="1540" spans="1:13" ht="15" customHeight="1">
      <c r="A1540" s="77"/>
      <c r="B1540" s="77"/>
      <c r="C1540" s="77"/>
      <c r="D1540" s="77"/>
      <c r="F1540" s="77"/>
      <c r="I1540" s="203"/>
      <c r="J1540" s="203"/>
      <c r="K1540" s="203"/>
      <c r="L1540" s="203"/>
      <c r="M1540" s="203"/>
    </row>
    <row r="1541" spans="1:13" ht="15" customHeight="1">
      <c r="A1541" s="77"/>
      <c r="B1541" s="77"/>
      <c r="C1541" s="77"/>
      <c r="D1541" s="77"/>
      <c r="F1541" s="77"/>
      <c r="I1541" s="203"/>
      <c r="J1541" s="203"/>
      <c r="K1541" s="203"/>
      <c r="L1541" s="203"/>
      <c r="M1541" s="203"/>
    </row>
    <row r="1542" spans="1:13" ht="15" customHeight="1">
      <c r="A1542" s="77"/>
      <c r="B1542" s="77"/>
      <c r="C1542" s="77"/>
      <c r="D1542" s="77"/>
      <c r="F1542" s="77"/>
      <c r="I1542" s="203"/>
      <c r="J1542" s="203"/>
      <c r="K1542" s="203"/>
      <c r="L1542" s="203"/>
      <c r="M1542" s="203"/>
    </row>
    <row r="1543" spans="1:13" ht="15" customHeight="1">
      <c r="A1543" s="77"/>
      <c r="B1543" s="77"/>
      <c r="C1543" s="77"/>
      <c r="D1543" s="77"/>
      <c r="F1543" s="77"/>
      <c r="I1543" s="203"/>
      <c r="J1543" s="203"/>
      <c r="K1543" s="203"/>
      <c r="L1543" s="203"/>
      <c r="M1543" s="203"/>
    </row>
    <row r="1544" spans="1:13" ht="15" customHeight="1">
      <c r="A1544" s="77"/>
      <c r="B1544" s="77"/>
      <c r="C1544" s="77"/>
      <c r="D1544" s="77"/>
      <c r="F1544" s="77"/>
      <c r="I1544" s="203"/>
      <c r="J1544" s="203"/>
      <c r="K1544" s="203"/>
      <c r="L1544" s="203"/>
      <c r="M1544" s="203"/>
    </row>
    <row r="1545" spans="1:13" ht="15" customHeight="1">
      <c r="A1545" s="77"/>
      <c r="B1545" s="77"/>
      <c r="C1545" s="77"/>
      <c r="D1545" s="77"/>
      <c r="F1545" s="77"/>
      <c r="I1545" s="203"/>
      <c r="J1545" s="203"/>
      <c r="K1545" s="203"/>
      <c r="L1545" s="203"/>
      <c r="M1545" s="203"/>
    </row>
    <row r="1546" spans="1:13" ht="15" customHeight="1">
      <c r="A1546" s="77"/>
      <c r="B1546" s="77"/>
      <c r="C1546" s="77"/>
      <c r="D1546" s="77"/>
      <c r="F1546" s="77"/>
      <c r="I1546" s="203"/>
      <c r="J1546" s="203"/>
      <c r="K1546" s="203"/>
      <c r="L1546" s="203"/>
      <c r="M1546" s="203"/>
    </row>
    <row r="1547" spans="1:13" ht="15" customHeight="1">
      <c r="A1547" s="77"/>
      <c r="B1547" s="77"/>
      <c r="C1547" s="77"/>
      <c r="D1547" s="77"/>
      <c r="F1547" s="77"/>
      <c r="I1547" s="203"/>
      <c r="J1547" s="203"/>
      <c r="K1547" s="203"/>
      <c r="L1547" s="203"/>
      <c r="M1547" s="203"/>
    </row>
    <row r="1548" spans="1:13" ht="15" customHeight="1">
      <c r="A1548" s="77"/>
      <c r="B1548" s="77"/>
      <c r="C1548" s="77"/>
      <c r="D1548" s="77"/>
      <c r="F1548" s="77"/>
      <c r="I1548" s="203"/>
      <c r="J1548" s="203"/>
      <c r="K1548" s="203"/>
      <c r="L1548" s="203"/>
      <c r="M1548" s="203"/>
    </row>
    <row r="1549" spans="1:13" ht="15" customHeight="1">
      <c r="A1549" s="77"/>
      <c r="B1549" s="77"/>
      <c r="C1549" s="77"/>
      <c r="D1549" s="77"/>
      <c r="F1549" s="77"/>
      <c r="I1549" s="203"/>
      <c r="J1549" s="203"/>
      <c r="K1549" s="203"/>
      <c r="L1549" s="203"/>
      <c r="M1549" s="203"/>
    </row>
    <row r="1550" spans="1:13" ht="15" customHeight="1">
      <c r="A1550" s="77"/>
      <c r="B1550" s="77"/>
      <c r="C1550" s="77"/>
      <c r="D1550" s="77"/>
      <c r="F1550" s="77"/>
      <c r="I1550" s="203"/>
      <c r="J1550" s="203"/>
      <c r="K1550" s="203"/>
      <c r="L1550" s="203"/>
      <c r="M1550" s="203"/>
    </row>
    <row r="1551" spans="1:13" ht="15" customHeight="1">
      <c r="A1551" s="77"/>
      <c r="B1551" s="77"/>
      <c r="C1551" s="77"/>
      <c r="D1551" s="77"/>
      <c r="F1551" s="77"/>
      <c r="I1551" s="203"/>
      <c r="J1551" s="203"/>
      <c r="K1551" s="203"/>
      <c r="L1551" s="203"/>
      <c r="M1551" s="203"/>
    </row>
    <row r="1552" spans="1:13" ht="15" customHeight="1">
      <c r="A1552" s="77"/>
      <c r="B1552" s="77"/>
      <c r="C1552" s="77"/>
      <c r="D1552" s="77"/>
      <c r="F1552" s="77"/>
      <c r="I1552" s="203"/>
      <c r="J1552" s="203"/>
      <c r="K1552" s="203"/>
      <c r="L1552" s="203"/>
      <c r="M1552" s="203"/>
    </row>
    <row r="1553" spans="1:13" ht="15" customHeight="1">
      <c r="A1553" s="77"/>
      <c r="B1553" s="77"/>
      <c r="C1553" s="77"/>
      <c r="D1553" s="77"/>
      <c r="F1553" s="77"/>
      <c r="I1553" s="203"/>
      <c r="J1553" s="203"/>
      <c r="K1553" s="203"/>
      <c r="L1553" s="203"/>
      <c r="M1553" s="203"/>
    </row>
    <row r="1554" spans="1:13" ht="15" customHeight="1">
      <c r="A1554" s="77"/>
      <c r="B1554" s="77"/>
      <c r="C1554" s="77"/>
      <c r="D1554" s="77"/>
      <c r="F1554" s="77"/>
      <c r="I1554" s="203"/>
      <c r="J1554" s="203"/>
      <c r="K1554" s="203"/>
      <c r="L1554" s="203"/>
      <c r="M1554" s="203"/>
    </row>
    <row r="1555" spans="1:13" ht="15" customHeight="1">
      <c r="A1555" s="77"/>
      <c r="B1555" s="77"/>
      <c r="C1555" s="77"/>
      <c r="D1555" s="77"/>
      <c r="F1555" s="77"/>
      <c r="I1555" s="203"/>
      <c r="J1555" s="203"/>
      <c r="K1555" s="203"/>
      <c r="L1555" s="203"/>
      <c r="M1555" s="203"/>
    </row>
    <row r="1556" spans="1:13" ht="15" customHeight="1">
      <c r="A1556" s="77"/>
      <c r="B1556" s="77"/>
      <c r="C1556" s="77"/>
      <c r="D1556" s="77"/>
      <c r="F1556" s="77"/>
      <c r="I1556" s="203"/>
      <c r="J1556" s="203"/>
      <c r="K1556" s="203"/>
      <c r="L1556" s="203"/>
      <c r="M1556" s="203"/>
    </row>
    <row r="1557" spans="1:13" ht="15" customHeight="1">
      <c r="A1557" s="77"/>
      <c r="B1557" s="77"/>
      <c r="C1557" s="77"/>
      <c r="D1557" s="77"/>
      <c r="F1557" s="77"/>
      <c r="I1557" s="203"/>
      <c r="J1557" s="203"/>
      <c r="K1557" s="203"/>
      <c r="L1557" s="203"/>
      <c r="M1557" s="203"/>
    </row>
    <row r="1558" spans="1:13" ht="15" customHeight="1">
      <c r="A1558" s="77"/>
      <c r="B1558" s="77"/>
      <c r="C1558" s="77"/>
      <c r="D1558" s="77"/>
      <c r="F1558" s="77"/>
      <c r="I1558" s="203"/>
      <c r="J1558" s="203"/>
      <c r="K1558" s="203"/>
      <c r="L1558" s="203"/>
      <c r="M1558" s="203"/>
    </row>
    <row r="1559" spans="1:13" ht="15" customHeight="1">
      <c r="A1559" s="77"/>
      <c r="B1559" s="77"/>
      <c r="C1559" s="77"/>
      <c r="D1559" s="77"/>
      <c r="F1559" s="77"/>
      <c r="I1559" s="203"/>
      <c r="J1559" s="203"/>
      <c r="K1559" s="203"/>
      <c r="L1559" s="203"/>
      <c r="M1559" s="203"/>
    </row>
    <row r="1560" spans="1:13" ht="15" customHeight="1">
      <c r="A1560" s="77"/>
      <c r="B1560" s="77"/>
      <c r="C1560" s="77"/>
      <c r="D1560" s="77"/>
      <c r="F1560" s="77"/>
      <c r="I1560" s="203"/>
      <c r="J1560" s="203"/>
      <c r="K1560" s="203"/>
      <c r="L1560" s="203"/>
      <c r="M1560" s="203"/>
    </row>
    <row r="1561" spans="1:13" ht="15" customHeight="1">
      <c r="A1561" s="77"/>
      <c r="B1561" s="77"/>
      <c r="C1561" s="77"/>
      <c r="D1561" s="77"/>
      <c r="F1561" s="77"/>
      <c r="I1561" s="203"/>
      <c r="J1561" s="203"/>
      <c r="K1561" s="203"/>
      <c r="L1561" s="203"/>
      <c r="M1561" s="203"/>
    </row>
    <row r="1562" spans="1:13" ht="15" customHeight="1">
      <c r="A1562" s="77"/>
      <c r="B1562" s="77"/>
      <c r="C1562" s="77"/>
      <c r="D1562" s="77"/>
      <c r="F1562" s="77"/>
      <c r="I1562" s="203"/>
      <c r="J1562" s="203"/>
      <c r="K1562" s="203"/>
      <c r="L1562" s="203"/>
      <c r="M1562" s="203"/>
    </row>
    <row r="1563" spans="1:13" ht="15" customHeight="1">
      <c r="A1563" s="77"/>
      <c r="B1563" s="77"/>
      <c r="C1563" s="77"/>
      <c r="D1563" s="77"/>
      <c r="F1563" s="77"/>
      <c r="I1563" s="203"/>
      <c r="J1563" s="203"/>
      <c r="K1563" s="203"/>
      <c r="L1563" s="203"/>
      <c r="M1563" s="203"/>
    </row>
    <row r="1564" spans="1:13" ht="15" customHeight="1">
      <c r="A1564" s="77"/>
      <c r="B1564" s="77"/>
      <c r="C1564" s="77"/>
      <c r="D1564" s="77"/>
      <c r="F1564" s="77"/>
      <c r="I1564" s="203"/>
      <c r="J1564" s="203"/>
      <c r="K1564" s="203"/>
      <c r="L1564" s="203"/>
      <c r="M1564" s="203"/>
    </row>
    <row r="1565" spans="1:13" ht="15" customHeight="1">
      <c r="A1565" s="77"/>
      <c r="B1565" s="77"/>
      <c r="C1565" s="77"/>
      <c r="D1565" s="77"/>
      <c r="F1565" s="77"/>
      <c r="I1565" s="203"/>
      <c r="J1565" s="203"/>
      <c r="K1565" s="203"/>
      <c r="L1565" s="203"/>
      <c r="M1565" s="203"/>
    </row>
    <row r="1566" spans="1:13" ht="15" customHeight="1">
      <c r="A1566" s="77"/>
      <c r="B1566" s="77"/>
      <c r="C1566" s="77"/>
      <c r="D1566" s="77"/>
      <c r="F1566" s="77"/>
      <c r="I1566" s="203"/>
      <c r="J1566" s="203"/>
      <c r="K1566" s="203"/>
      <c r="L1566" s="203"/>
      <c r="M1566" s="203"/>
    </row>
    <row r="1567" spans="1:13" ht="15" customHeight="1">
      <c r="A1567" s="77"/>
      <c r="B1567" s="77"/>
      <c r="C1567" s="77"/>
      <c r="D1567" s="77"/>
      <c r="F1567" s="77"/>
      <c r="I1567" s="203"/>
      <c r="J1567" s="203"/>
      <c r="K1567" s="203"/>
      <c r="L1567" s="203"/>
      <c r="M1567" s="203"/>
    </row>
    <row r="1568" spans="1:13" ht="15" customHeight="1">
      <c r="A1568" s="77"/>
      <c r="B1568" s="77"/>
      <c r="C1568" s="77"/>
      <c r="D1568" s="77"/>
      <c r="F1568" s="77"/>
      <c r="I1568" s="203"/>
      <c r="J1568" s="203"/>
      <c r="K1568" s="203"/>
      <c r="L1568" s="203"/>
      <c r="M1568" s="203"/>
    </row>
    <row r="1569" spans="1:13" ht="15" customHeight="1">
      <c r="A1569" s="77"/>
      <c r="B1569" s="77"/>
      <c r="C1569" s="77"/>
      <c r="D1569" s="77"/>
      <c r="F1569" s="77"/>
      <c r="I1569" s="203"/>
      <c r="J1569" s="203"/>
      <c r="K1569" s="203"/>
      <c r="L1569" s="203"/>
      <c r="M1569" s="203"/>
    </row>
    <row r="1570" spans="1:13" ht="15" customHeight="1">
      <c r="A1570" s="77"/>
      <c r="B1570" s="77"/>
      <c r="C1570" s="77"/>
      <c r="D1570" s="77"/>
      <c r="F1570" s="77"/>
      <c r="I1570" s="203"/>
      <c r="J1570" s="203"/>
      <c r="K1570" s="203"/>
      <c r="L1570" s="203"/>
      <c r="M1570" s="203"/>
    </row>
    <row r="1571" spans="1:13" ht="15" customHeight="1">
      <c r="A1571" s="77"/>
      <c r="B1571" s="77"/>
      <c r="C1571" s="77"/>
      <c r="D1571" s="77"/>
      <c r="F1571" s="77"/>
      <c r="I1571" s="203"/>
      <c r="J1571" s="203"/>
      <c r="K1571" s="203"/>
      <c r="L1571" s="203"/>
      <c r="M1571" s="203"/>
    </row>
    <row r="1572" spans="1:13" ht="15" customHeight="1">
      <c r="A1572" s="77"/>
      <c r="B1572" s="77"/>
      <c r="C1572" s="77"/>
      <c r="D1572" s="77"/>
      <c r="F1572" s="77"/>
      <c r="I1572" s="203"/>
      <c r="J1572" s="203"/>
      <c r="K1572" s="203"/>
      <c r="L1572" s="203"/>
      <c r="M1572" s="203"/>
    </row>
    <row r="1573" spans="1:13" ht="15" customHeight="1">
      <c r="A1573" s="77"/>
      <c r="B1573" s="77"/>
      <c r="C1573" s="77"/>
      <c r="D1573" s="77"/>
      <c r="F1573" s="77"/>
      <c r="I1573" s="203"/>
      <c r="J1573" s="203"/>
      <c r="K1573" s="203"/>
      <c r="L1573" s="203"/>
      <c r="M1573" s="203"/>
    </row>
    <row r="1574" spans="1:13" ht="15" customHeight="1">
      <c r="A1574" s="77"/>
      <c r="B1574" s="77"/>
      <c r="C1574" s="77"/>
      <c r="D1574" s="77"/>
      <c r="F1574" s="77"/>
      <c r="I1574" s="203"/>
      <c r="J1574" s="203"/>
      <c r="K1574" s="203"/>
      <c r="L1574" s="203"/>
      <c r="M1574" s="203"/>
    </row>
    <row r="1575" spans="1:13" ht="15" customHeight="1">
      <c r="A1575" s="77"/>
      <c r="B1575" s="77"/>
      <c r="C1575" s="77"/>
      <c r="D1575" s="77"/>
      <c r="F1575" s="77"/>
      <c r="I1575" s="203"/>
      <c r="J1575" s="203"/>
      <c r="K1575" s="203"/>
      <c r="L1575" s="203"/>
      <c r="M1575" s="203"/>
    </row>
    <row r="1576" spans="1:13" ht="15" customHeight="1">
      <c r="A1576" s="77"/>
      <c r="B1576" s="77"/>
      <c r="C1576" s="77"/>
      <c r="D1576" s="77"/>
      <c r="F1576" s="77"/>
      <c r="I1576" s="203"/>
      <c r="J1576" s="203"/>
      <c r="K1576" s="203"/>
      <c r="L1576" s="203"/>
      <c r="M1576" s="203"/>
    </row>
    <row r="1577" spans="1:13" ht="15" customHeight="1">
      <c r="A1577" s="77"/>
      <c r="B1577" s="77"/>
      <c r="C1577" s="77"/>
      <c r="D1577" s="77"/>
      <c r="F1577" s="77"/>
      <c r="I1577" s="203"/>
      <c r="J1577" s="203"/>
      <c r="K1577" s="203"/>
      <c r="L1577" s="203"/>
      <c r="M1577" s="203"/>
    </row>
    <row r="1578" spans="1:13">
      <c r="A1578" s="77"/>
      <c r="B1578" s="77"/>
      <c r="C1578" s="77"/>
      <c r="D1578" s="77"/>
      <c r="F1578" s="77"/>
      <c r="I1578" s="203"/>
      <c r="J1578" s="203"/>
      <c r="K1578" s="203"/>
      <c r="L1578" s="203"/>
      <c r="M1578" s="203"/>
    </row>
    <row r="1579" spans="1:13">
      <c r="A1579" s="77"/>
      <c r="B1579" s="77"/>
      <c r="C1579" s="77"/>
      <c r="D1579" s="77"/>
      <c r="F1579" s="77"/>
      <c r="I1579" s="203"/>
      <c r="J1579" s="203"/>
      <c r="K1579" s="203"/>
      <c r="L1579" s="203"/>
      <c r="M1579" s="203"/>
    </row>
    <row r="1580" spans="1:13">
      <c r="A1580" s="77"/>
      <c r="B1580" s="77"/>
      <c r="C1580" s="77"/>
      <c r="D1580" s="77"/>
      <c r="F1580" s="77"/>
      <c r="I1580" s="203"/>
      <c r="J1580" s="203"/>
      <c r="K1580" s="203"/>
      <c r="L1580" s="203"/>
      <c r="M1580" s="203"/>
    </row>
    <row r="1581" spans="1:13">
      <c r="A1581" s="77"/>
      <c r="B1581" s="77"/>
      <c r="C1581" s="77"/>
      <c r="D1581" s="77"/>
      <c r="F1581" s="77"/>
      <c r="I1581" s="203"/>
      <c r="J1581" s="203"/>
      <c r="K1581" s="203"/>
      <c r="L1581" s="203"/>
      <c r="M1581" s="203"/>
    </row>
    <row r="1582" spans="1:13">
      <c r="A1582" s="77"/>
      <c r="B1582" s="77"/>
      <c r="C1582" s="77"/>
      <c r="D1582" s="77"/>
      <c r="F1582" s="77"/>
      <c r="I1582" s="203"/>
      <c r="J1582" s="203"/>
      <c r="K1582" s="203"/>
      <c r="L1582" s="203"/>
      <c r="M1582" s="203"/>
    </row>
    <row r="1583" spans="1:13">
      <c r="A1583" s="77"/>
      <c r="B1583" s="77"/>
      <c r="C1583" s="77"/>
      <c r="D1583" s="77"/>
      <c r="F1583" s="77"/>
      <c r="I1583" s="203"/>
      <c r="J1583" s="203"/>
      <c r="K1583" s="203"/>
      <c r="L1583" s="203"/>
      <c r="M1583" s="203"/>
    </row>
    <row r="1584" spans="1:13">
      <c r="A1584" s="77"/>
      <c r="B1584" s="77"/>
      <c r="C1584" s="77"/>
      <c r="D1584" s="77"/>
      <c r="F1584" s="77"/>
      <c r="I1584" s="203"/>
      <c r="J1584" s="203"/>
      <c r="K1584" s="203"/>
      <c r="L1584" s="203"/>
      <c r="M1584" s="203"/>
    </row>
    <row r="1585" spans="1:13">
      <c r="A1585" s="77"/>
      <c r="B1585" s="77"/>
      <c r="C1585" s="77"/>
      <c r="D1585" s="77"/>
      <c r="F1585" s="77"/>
      <c r="I1585" s="203"/>
      <c r="J1585" s="203"/>
      <c r="K1585" s="203"/>
      <c r="L1585" s="203"/>
      <c r="M1585" s="203"/>
    </row>
    <row r="1586" spans="1:13">
      <c r="A1586" s="77"/>
      <c r="B1586" s="77"/>
      <c r="C1586" s="77"/>
      <c r="D1586" s="77"/>
      <c r="F1586" s="77"/>
      <c r="I1586" s="203"/>
      <c r="J1586" s="203"/>
      <c r="K1586" s="203"/>
      <c r="L1586" s="203"/>
      <c r="M1586" s="203"/>
    </row>
    <row r="1587" spans="1:13">
      <c r="A1587" s="77"/>
      <c r="B1587" s="77"/>
      <c r="C1587" s="77"/>
      <c r="D1587" s="77"/>
      <c r="F1587" s="77"/>
      <c r="I1587" s="203"/>
      <c r="J1587" s="203"/>
      <c r="K1587" s="203"/>
      <c r="L1587" s="203"/>
      <c r="M1587" s="203"/>
    </row>
    <row r="1588" spans="1:13">
      <c r="A1588" s="77"/>
      <c r="B1588" s="77"/>
      <c r="C1588" s="77"/>
      <c r="D1588" s="77"/>
      <c r="F1588" s="77"/>
      <c r="I1588" s="203"/>
      <c r="J1588" s="203"/>
      <c r="K1588" s="203"/>
      <c r="L1588" s="203"/>
      <c r="M1588" s="203"/>
    </row>
    <row r="1589" spans="1:13">
      <c r="A1589" s="77"/>
      <c r="B1589" s="77"/>
      <c r="C1589" s="77"/>
      <c r="D1589" s="77"/>
      <c r="F1589" s="77"/>
      <c r="I1589" s="203"/>
      <c r="J1589" s="203"/>
      <c r="K1589" s="203"/>
      <c r="L1589" s="203"/>
      <c r="M1589" s="203"/>
    </row>
    <row r="1590" spans="1:13">
      <c r="A1590" s="77"/>
      <c r="B1590" s="77"/>
      <c r="C1590" s="77"/>
      <c r="D1590" s="77"/>
      <c r="F1590" s="77"/>
      <c r="I1590" s="203"/>
      <c r="J1590" s="203"/>
      <c r="K1590" s="203"/>
      <c r="L1590" s="203"/>
      <c r="M1590" s="203"/>
    </row>
    <row r="1591" spans="1:13">
      <c r="A1591" s="77"/>
      <c r="B1591" s="77"/>
      <c r="C1591" s="77"/>
      <c r="D1591" s="77"/>
      <c r="F1591" s="77"/>
      <c r="I1591" s="203"/>
      <c r="J1591" s="203"/>
      <c r="K1591" s="203"/>
      <c r="L1591" s="203"/>
      <c r="M1591" s="203"/>
    </row>
    <row r="1592" spans="1:13">
      <c r="A1592" s="77"/>
      <c r="B1592" s="77"/>
      <c r="C1592" s="77"/>
      <c r="D1592" s="77"/>
      <c r="F1592" s="77"/>
      <c r="I1592" s="203"/>
      <c r="J1592" s="203"/>
      <c r="K1592" s="203"/>
      <c r="L1592" s="203"/>
      <c r="M1592" s="203"/>
    </row>
    <row r="1593" spans="1:13">
      <c r="A1593" s="77"/>
      <c r="B1593" s="77"/>
      <c r="C1593" s="77"/>
      <c r="D1593" s="77"/>
      <c r="F1593" s="77"/>
      <c r="I1593" s="203"/>
      <c r="J1593" s="203"/>
      <c r="K1593" s="203"/>
      <c r="L1593" s="203"/>
      <c r="M1593" s="203"/>
    </row>
    <row r="1594" spans="1:13">
      <c r="A1594" s="77"/>
      <c r="B1594" s="77"/>
      <c r="C1594" s="77"/>
      <c r="D1594" s="77"/>
      <c r="F1594" s="77"/>
      <c r="I1594" s="203"/>
      <c r="J1594" s="203"/>
      <c r="K1594" s="203"/>
      <c r="L1594" s="203"/>
      <c r="M1594" s="203"/>
    </row>
    <row r="1595" spans="1:13">
      <c r="A1595" s="77"/>
      <c r="B1595" s="77"/>
      <c r="C1595" s="77"/>
      <c r="D1595" s="77"/>
      <c r="F1595" s="77"/>
      <c r="I1595" s="203"/>
      <c r="J1595" s="203"/>
      <c r="K1595" s="203"/>
      <c r="L1595" s="203"/>
      <c r="M1595" s="203"/>
    </row>
    <row r="1596" spans="1:13">
      <c r="A1596" s="77"/>
      <c r="B1596" s="77"/>
      <c r="C1596" s="77"/>
      <c r="D1596" s="77"/>
      <c r="F1596" s="77"/>
      <c r="I1596" s="203"/>
      <c r="J1596" s="203"/>
      <c r="K1596" s="203"/>
      <c r="L1596" s="203"/>
      <c r="M1596" s="203"/>
    </row>
    <row r="1597" spans="1:13">
      <c r="A1597" s="77"/>
      <c r="B1597" s="77"/>
      <c r="C1597" s="77"/>
      <c r="D1597" s="77"/>
      <c r="F1597" s="77"/>
      <c r="I1597" s="203"/>
      <c r="J1597" s="203"/>
      <c r="K1597" s="203"/>
      <c r="L1597" s="203"/>
      <c r="M1597" s="203"/>
    </row>
    <row r="1598" spans="1:13">
      <c r="A1598" s="77"/>
      <c r="B1598" s="77"/>
      <c r="C1598" s="77"/>
      <c r="D1598" s="77"/>
      <c r="F1598" s="77"/>
      <c r="I1598" s="203"/>
      <c r="J1598" s="203"/>
      <c r="K1598" s="203"/>
      <c r="L1598" s="203"/>
      <c r="M1598" s="203"/>
    </row>
    <row r="1599" spans="1:13">
      <c r="A1599" s="77"/>
      <c r="B1599" s="77"/>
      <c r="C1599" s="77"/>
      <c r="D1599" s="77"/>
      <c r="F1599" s="77"/>
      <c r="I1599" s="203"/>
      <c r="J1599" s="203"/>
      <c r="K1599" s="203"/>
      <c r="L1599" s="203"/>
      <c r="M1599" s="203"/>
    </row>
    <row r="1600" spans="1:13">
      <c r="A1600" s="77"/>
      <c r="B1600" s="77"/>
      <c r="C1600" s="77"/>
      <c r="D1600" s="77"/>
      <c r="F1600" s="77"/>
      <c r="I1600" s="203"/>
      <c r="J1600" s="203"/>
      <c r="K1600" s="203"/>
      <c r="L1600" s="203"/>
      <c r="M1600" s="203"/>
    </row>
    <row r="1601" spans="1:13">
      <c r="A1601" s="77"/>
      <c r="B1601" s="77"/>
      <c r="C1601" s="77"/>
      <c r="D1601" s="77"/>
      <c r="F1601" s="77"/>
      <c r="I1601" s="203"/>
      <c r="J1601" s="203"/>
      <c r="K1601" s="203"/>
      <c r="L1601" s="203"/>
      <c r="M1601" s="203"/>
    </row>
    <row r="1602" spans="1:13">
      <c r="A1602" s="77"/>
      <c r="B1602" s="77"/>
      <c r="C1602" s="77"/>
      <c r="D1602" s="77"/>
      <c r="F1602" s="77"/>
      <c r="I1602" s="203"/>
      <c r="J1602" s="203"/>
      <c r="K1602" s="203"/>
      <c r="L1602" s="203"/>
      <c r="M1602" s="203"/>
    </row>
    <row r="1603" spans="1:13">
      <c r="A1603" s="77"/>
      <c r="B1603" s="77"/>
      <c r="C1603" s="77"/>
      <c r="D1603" s="77"/>
      <c r="F1603" s="77"/>
      <c r="I1603" s="203"/>
      <c r="J1603" s="203"/>
      <c r="K1603" s="203"/>
      <c r="L1603" s="203"/>
      <c r="M1603" s="203"/>
    </row>
    <row r="1604" spans="1:13">
      <c r="A1604" s="77"/>
      <c r="B1604" s="77"/>
      <c r="C1604" s="77"/>
      <c r="D1604" s="77"/>
      <c r="F1604" s="77"/>
      <c r="I1604" s="203"/>
      <c r="J1604" s="203"/>
      <c r="K1604" s="203"/>
      <c r="L1604" s="203"/>
      <c r="M1604" s="203"/>
    </row>
    <row r="1605" spans="1:13">
      <c r="A1605" s="77"/>
      <c r="B1605" s="77"/>
      <c r="C1605" s="77"/>
      <c r="D1605" s="77"/>
      <c r="F1605" s="77"/>
      <c r="I1605" s="203"/>
      <c r="J1605" s="203"/>
      <c r="K1605" s="203"/>
      <c r="L1605" s="203"/>
      <c r="M1605" s="203"/>
    </row>
    <row r="1606" spans="1:13">
      <c r="A1606" s="77"/>
      <c r="B1606" s="77"/>
      <c r="C1606" s="77"/>
      <c r="D1606" s="77"/>
      <c r="F1606" s="77"/>
      <c r="I1606" s="203"/>
      <c r="J1606" s="203"/>
      <c r="K1606" s="203"/>
      <c r="L1606" s="203"/>
      <c r="M1606" s="203"/>
    </row>
    <row r="1607" spans="1:13">
      <c r="A1607" s="77"/>
      <c r="B1607" s="77"/>
      <c r="C1607" s="77"/>
      <c r="D1607" s="77"/>
      <c r="F1607" s="77"/>
      <c r="I1607" s="203"/>
      <c r="J1607" s="203"/>
      <c r="K1607" s="203"/>
      <c r="L1607" s="203"/>
      <c r="M1607" s="203"/>
    </row>
    <row r="1608" spans="1:13">
      <c r="A1608" s="77"/>
      <c r="B1608" s="77"/>
      <c r="C1608" s="77"/>
      <c r="D1608" s="77"/>
      <c r="F1608" s="77"/>
      <c r="I1608" s="203"/>
      <c r="J1608" s="203"/>
      <c r="K1608" s="203"/>
      <c r="L1608" s="203"/>
      <c r="M1608" s="203"/>
    </row>
    <row r="1609" spans="1:13">
      <c r="A1609" s="77"/>
      <c r="B1609" s="77"/>
      <c r="C1609" s="77"/>
      <c r="D1609" s="77"/>
      <c r="F1609" s="77"/>
      <c r="I1609" s="203"/>
      <c r="J1609" s="203"/>
      <c r="K1609" s="203"/>
      <c r="L1609" s="203"/>
      <c r="M1609" s="203"/>
    </row>
    <row r="1610" spans="1:13">
      <c r="A1610" s="77"/>
      <c r="B1610" s="77"/>
      <c r="C1610" s="77"/>
      <c r="D1610" s="77"/>
      <c r="F1610" s="77"/>
      <c r="I1610" s="203"/>
      <c r="J1610" s="203"/>
      <c r="K1610" s="203"/>
      <c r="L1610" s="203"/>
      <c r="M1610" s="203"/>
    </row>
    <row r="1611" spans="1:13">
      <c r="A1611" s="77"/>
      <c r="B1611" s="77"/>
      <c r="C1611" s="77"/>
      <c r="D1611" s="77"/>
      <c r="F1611" s="77"/>
      <c r="I1611" s="203"/>
      <c r="J1611" s="203"/>
      <c r="K1611" s="203"/>
      <c r="L1611" s="203"/>
      <c r="M1611" s="203"/>
    </row>
    <row r="1612" spans="1:13">
      <c r="A1612" s="77"/>
      <c r="B1612" s="77"/>
      <c r="C1612" s="77"/>
      <c r="D1612" s="77"/>
      <c r="F1612" s="77"/>
      <c r="I1612" s="203"/>
      <c r="J1612" s="203"/>
      <c r="K1612" s="203"/>
      <c r="L1612" s="203"/>
      <c r="M1612" s="203"/>
    </row>
    <row r="1613" spans="1:13">
      <c r="A1613" s="77"/>
      <c r="B1613" s="77"/>
      <c r="C1613" s="77"/>
      <c r="D1613" s="77"/>
      <c r="F1613" s="77"/>
      <c r="I1613" s="203"/>
      <c r="J1613" s="203"/>
      <c r="K1613" s="203"/>
      <c r="L1613" s="203"/>
      <c r="M1613" s="203"/>
    </row>
    <row r="1614" spans="1:13">
      <c r="A1614" s="77"/>
      <c r="B1614" s="77"/>
      <c r="C1614" s="77"/>
      <c r="D1614" s="77"/>
      <c r="F1614" s="77"/>
      <c r="I1614" s="203"/>
      <c r="J1614" s="203"/>
      <c r="K1614" s="203"/>
      <c r="L1614" s="203"/>
      <c r="M1614" s="203"/>
    </row>
    <row r="1615" spans="1:13">
      <c r="A1615" s="77"/>
      <c r="B1615" s="77"/>
      <c r="C1615" s="77"/>
      <c r="D1615" s="77"/>
      <c r="F1615" s="77"/>
      <c r="I1615" s="203"/>
      <c r="J1615" s="203"/>
      <c r="K1615" s="203"/>
      <c r="L1615" s="203"/>
      <c r="M1615" s="203"/>
    </row>
    <row r="1616" spans="1:13">
      <c r="A1616" s="77"/>
      <c r="B1616" s="77"/>
      <c r="C1616" s="77"/>
      <c r="D1616" s="77"/>
      <c r="F1616" s="77"/>
      <c r="I1616" s="203"/>
      <c r="J1616" s="203"/>
      <c r="K1616" s="203"/>
      <c r="L1616" s="203"/>
      <c r="M1616" s="203"/>
    </row>
    <row r="1617" spans="1:13">
      <c r="A1617" s="77"/>
      <c r="B1617" s="77"/>
      <c r="C1617" s="77"/>
      <c r="D1617" s="77"/>
      <c r="F1617" s="77"/>
      <c r="I1617" s="203"/>
      <c r="J1617" s="203"/>
      <c r="K1617" s="203"/>
      <c r="L1617" s="203"/>
      <c r="M1617" s="203"/>
    </row>
    <row r="1618" spans="1:13">
      <c r="A1618" s="77"/>
      <c r="B1618" s="77"/>
      <c r="C1618" s="77"/>
      <c r="D1618" s="77"/>
      <c r="F1618" s="77"/>
      <c r="I1618" s="203"/>
      <c r="J1618" s="203"/>
      <c r="K1618" s="203"/>
      <c r="L1618" s="203"/>
      <c r="M1618" s="203"/>
    </row>
    <row r="1619" spans="1:13">
      <c r="A1619" s="77"/>
      <c r="B1619" s="77"/>
      <c r="C1619" s="77"/>
      <c r="D1619" s="77"/>
      <c r="F1619" s="77"/>
      <c r="I1619" s="203"/>
      <c r="J1619" s="203"/>
      <c r="K1619" s="203"/>
      <c r="L1619" s="203"/>
      <c r="M1619" s="203"/>
    </row>
    <row r="1620" spans="1:13">
      <c r="A1620" s="77"/>
      <c r="B1620" s="77"/>
      <c r="C1620" s="77"/>
      <c r="D1620" s="77"/>
      <c r="F1620" s="77"/>
      <c r="I1620" s="203"/>
      <c r="J1620" s="203"/>
      <c r="K1620" s="203"/>
      <c r="L1620" s="203"/>
      <c r="M1620" s="203"/>
    </row>
    <row r="1621" spans="1:13">
      <c r="A1621" s="77"/>
      <c r="B1621" s="77"/>
      <c r="C1621" s="77"/>
      <c r="D1621" s="77"/>
      <c r="F1621" s="77"/>
      <c r="I1621" s="203"/>
      <c r="J1621" s="203"/>
      <c r="K1621" s="203"/>
      <c r="L1621" s="203"/>
      <c r="M1621" s="203"/>
    </row>
    <row r="1622" spans="1:13">
      <c r="A1622" s="77"/>
      <c r="B1622" s="77"/>
      <c r="C1622" s="77"/>
      <c r="D1622" s="77"/>
      <c r="F1622" s="77"/>
      <c r="I1622" s="203"/>
      <c r="J1622" s="203"/>
      <c r="K1622" s="203"/>
      <c r="L1622" s="203"/>
      <c r="M1622" s="203"/>
    </row>
    <row r="1623" spans="1:13">
      <c r="A1623" s="77"/>
      <c r="B1623" s="77"/>
      <c r="C1623" s="77"/>
      <c r="D1623" s="77"/>
      <c r="F1623" s="77"/>
      <c r="I1623" s="203"/>
      <c r="J1623" s="203"/>
      <c r="K1623" s="203"/>
      <c r="L1623" s="203"/>
      <c r="M1623" s="203"/>
    </row>
    <row r="1624" spans="1:13">
      <c r="A1624" s="77"/>
      <c r="B1624" s="77"/>
      <c r="C1624" s="77"/>
      <c r="D1624" s="77"/>
      <c r="F1624" s="77"/>
      <c r="I1624" s="203"/>
      <c r="J1624" s="203"/>
      <c r="K1624" s="203"/>
      <c r="L1624" s="203"/>
      <c r="M1624" s="203"/>
    </row>
    <row r="1625" spans="1:13">
      <c r="A1625" s="77"/>
      <c r="B1625" s="77"/>
      <c r="C1625" s="77"/>
      <c r="D1625" s="77"/>
      <c r="F1625" s="77"/>
      <c r="I1625" s="203"/>
      <c r="J1625" s="203"/>
      <c r="K1625" s="203"/>
      <c r="L1625" s="203"/>
      <c r="M1625" s="203"/>
    </row>
    <row r="1626" spans="1:13">
      <c r="A1626" s="77"/>
      <c r="B1626" s="77"/>
      <c r="C1626" s="77"/>
      <c r="D1626" s="77"/>
      <c r="F1626" s="77"/>
      <c r="I1626" s="203"/>
      <c r="J1626" s="203"/>
      <c r="K1626" s="203"/>
      <c r="L1626" s="203"/>
      <c r="M1626" s="203"/>
    </row>
    <row r="1627" spans="1:13">
      <c r="A1627" s="77"/>
      <c r="B1627" s="77"/>
      <c r="C1627" s="77"/>
      <c r="D1627" s="77"/>
      <c r="F1627" s="77"/>
      <c r="I1627" s="203"/>
      <c r="J1627" s="203"/>
      <c r="K1627" s="203"/>
      <c r="L1627" s="203"/>
      <c r="M1627" s="203"/>
    </row>
    <row r="1628" spans="1:13">
      <c r="A1628" s="77"/>
      <c r="B1628" s="77"/>
      <c r="C1628" s="77"/>
      <c r="D1628" s="77"/>
      <c r="F1628" s="77"/>
      <c r="I1628" s="203"/>
      <c r="J1628" s="203"/>
      <c r="K1628" s="203"/>
      <c r="L1628" s="203"/>
      <c r="M1628" s="203"/>
    </row>
    <row r="1629" spans="1:13">
      <c r="A1629" s="77"/>
      <c r="B1629" s="77"/>
      <c r="C1629" s="77"/>
      <c r="D1629" s="77"/>
      <c r="F1629" s="77"/>
      <c r="I1629" s="203"/>
      <c r="J1629" s="203"/>
      <c r="K1629" s="203"/>
      <c r="L1629" s="203"/>
      <c r="M1629" s="203"/>
    </row>
    <row r="1630" spans="1:13">
      <c r="A1630" s="77"/>
      <c r="B1630" s="77"/>
      <c r="C1630" s="77"/>
      <c r="D1630" s="77"/>
      <c r="F1630" s="77"/>
      <c r="I1630" s="203"/>
      <c r="J1630" s="203"/>
      <c r="K1630" s="203"/>
      <c r="L1630" s="203"/>
      <c r="M1630" s="203"/>
    </row>
    <row r="1631" spans="1:13">
      <c r="A1631" s="77"/>
      <c r="B1631" s="77"/>
      <c r="C1631" s="77"/>
      <c r="D1631" s="77"/>
      <c r="F1631" s="77"/>
      <c r="I1631" s="203"/>
      <c r="J1631" s="203"/>
      <c r="K1631" s="203"/>
      <c r="L1631" s="203"/>
      <c r="M1631" s="203"/>
    </row>
    <row r="1632" spans="1:13">
      <c r="A1632" s="77"/>
      <c r="B1632" s="77"/>
      <c r="C1632" s="77"/>
      <c r="D1632" s="77"/>
      <c r="F1632" s="77"/>
      <c r="I1632" s="203"/>
      <c r="J1632" s="203"/>
      <c r="K1632" s="203"/>
      <c r="L1632" s="203"/>
      <c r="M1632" s="203"/>
    </row>
    <row r="1633" spans="1:13">
      <c r="A1633" s="77"/>
      <c r="B1633" s="77"/>
      <c r="C1633" s="77"/>
      <c r="D1633" s="77"/>
      <c r="F1633" s="77"/>
      <c r="I1633" s="203"/>
      <c r="J1633" s="203"/>
      <c r="K1633" s="203"/>
      <c r="L1633" s="203"/>
      <c r="M1633" s="203"/>
    </row>
    <row r="1634" spans="1:13">
      <c r="A1634" s="77"/>
      <c r="B1634" s="77"/>
      <c r="C1634" s="77"/>
      <c r="D1634" s="77"/>
      <c r="F1634" s="77"/>
      <c r="I1634" s="203"/>
      <c r="J1634" s="203"/>
      <c r="K1634" s="203"/>
      <c r="L1634" s="203"/>
      <c r="M1634" s="203"/>
    </row>
    <row r="1635" spans="1:13">
      <c r="A1635" s="77"/>
      <c r="B1635" s="77"/>
      <c r="C1635" s="77"/>
      <c r="D1635" s="77"/>
      <c r="F1635" s="77"/>
      <c r="I1635" s="203"/>
      <c r="J1635" s="203"/>
      <c r="K1635" s="203"/>
      <c r="L1635" s="203"/>
      <c r="M1635" s="203"/>
    </row>
    <row r="1636" spans="1:13">
      <c r="A1636" s="77"/>
      <c r="B1636" s="77"/>
      <c r="C1636" s="77"/>
      <c r="D1636" s="77"/>
      <c r="F1636" s="77"/>
      <c r="I1636" s="203"/>
      <c r="J1636" s="203"/>
      <c r="K1636" s="203"/>
      <c r="L1636" s="203"/>
      <c r="M1636" s="203"/>
    </row>
    <row r="1637" spans="1:13">
      <c r="A1637" s="77"/>
      <c r="B1637" s="77"/>
      <c r="C1637" s="77"/>
      <c r="D1637" s="77"/>
      <c r="F1637" s="77"/>
      <c r="I1637" s="203"/>
      <c r="J1637" s="203"/>
      <c r="K1637" s="203"/>
      <c r="L1637" s="203"/>
      <c r="M1637" s="203"/>
    </row>
    <row r="1638" spans="1:13">
      <c r="A1638" s="77"/>
      <c r="B1638" s="77"/>
      <c r="C1638" s="77"/>
      <c r="D1638" s="77"/>
      <c r="F1638" s="77"/>
      <c r="I1638" s="203"/>
      <c r="J1638" s="203"/>
      <c r="K1638" s="203"/>
      <c r="L1638" s="203"/>
      <c r="M1638" s="203"/>
    </row>
    <row r="1639" spans="1:13">
      <c r="A1639" s="77"/>
      <c r="B1639" s="77"/>
      <c r="C1639" s="77"/>
      <c r="D1639" s="77"/>
      <c r="F1639" s="77"/>
      <c r="I1639" s="203"/>
      <c r="J1639" s="203"/>
      <c r="K1639" s="203"/>
      <c r="L1639" s="203"/>
      <c r="M1639" s="203"/>
    </row>
    <row r="1640" spans="1:13">
      <c r="A1640" s="77"/>
      <c r="B1640" s="77"/>
      <c r="C1640" s="77"/>
      <c r="D1640" s="77"/>
      <c r="F1640" s="77"/>
      <c r="I1640" s="203"/>
      <c r="J1640" s="203"/>
      <c r="K1640" s="203"/>
      <c r="L1640" s="203"/>
      <c r="M1640" s="203"/>
    </row>
    <row r="1641" spans="1:13">
      <c r="A1641" s="77"/>
      <c r="B1641" s="77"/>
      <c r="C1641" s="77"/>
      <c r="D1641" s="77"/>
      <c r="F1641" s="77"/>
      <c r="I1641" s="203"/>
      <c r="J1641" s="203"/>
      <c r="K1641" s="203"/>
      <c r="L1641" s="203"/>
      <c r="M1641" s="203"/>
    </row>
    <row r="1642" spans="1:13">
      <c r="A1642" s="77"/>
      <c r="B1642" s="77"/>
      <c r="C1642" s="77"/>
      <c r="D1642" s="77"/>
      <c r="F1642" s="77"/>
      <c r="I1642" s="203"/>
      <c r="J1642" s="203"/>
      <c r="K1642" s="203"/>
      <c r="L1642" s="203"/>
      <c r="M1642" s="203"/>
    </row>
    <row r="1643" spans="1:13">
      <c r="A1643" s="77"/>
      <c r="B1643" s="77"/>
      <c r="C1643" s="77"/>
      <c r="D1643" s="77"/>
      <c r="F1643" s="77"/>
      <c r="I1643" s="203"/>
      <c r="J1643" s="203"/>
      <c r="K1643" s="203"/>
      <c r="L1643" s="203"/>
      <c r="M1643" s="203"/>
    </row>
    <row r="1644" spans="1:13">
      <c r="A1644" s="77"/>
      <c r="B1644" s="77"/>
      <c r="C1644" s="77"/>
      <c r="D1644" s="77"/>
      <c r="F1644" s="77"/>
      <c r="I1644" s="203"/>
      <c r="J1644" s="203"/>
      <c r="K1644" s="203"/>
      <c r="L1644" s="203"/>
      <c r="M1644" s="203"/>
    </row>
    <row r="1645" spans="1:13">
      <c r="A1645" s="77"/>
      <c r="B1645" s="77"/>
      <c r="C1645" s="77"/>
      <c r="D1645" s="77"/>
      <c r="F1645" s="77"/>
      <c r="I1645" s="203"/>
      <c r="J1645" s="203"/>
      <c r="K1645" s="203"/>
      <c r="L1645" s="203"/>
      <c r="M1645" s="203"/>
    </row>
    <row r="1646" spans="1:13">
      <c r="A1646" s="77"/>
      <c r="B1646" s="77"/>
      <c r="C1646" s="77"/>
      <c r="D1646" s="77"/>
      <c r="F1646" s="77"/>
      <c r="I1646" s="203"/>
      <c r="J1646" s="203"/>
      <c r="K1646" s="203"/>
      <c r="L1646" s="203"/>
      <c r="M1646" s="203"/>
    </row>
    <row r="1647" spans="1:13">
      <c r="A1647" s="77"/>
      <c r="B1647" s="77"/>
      <c r="C1647" s="77"/>
      <c r="D1647" s="77"/>
      <c r="F1647" s="77"/>
      <c r="I1647" s="203"/>
      <c r="J1647" s="203"/>
      <c r="K1647" s="203"/>
      <c r="L1647" s="203"/>
      <c r="M1647" s="203"/>
    </row>
    <row r="1648" spans="1:13">
      <c r="A1648" s="77"/>
      <c r="B1648" s="77"/>
      <c r="C1648" s="77"/>
      <c r="D1648" s="77"/>
      <c r="F1648" s="77"/>
      <c r="I1648" s="203"/>
      <c r="J1648" s="203"/>
      <c r="K1648" s="203"/>
      <c r="L1648" s="203"/>
      <c r="M1648" s="203"/>
    </row>
    <row r="1649" spans="1:13">
      <c r="A1649" s="77"/>
      <c r="B1649" s="77"/>
      <c r="C1649" s="77"/>
      <c r="D1649" s="77"/>
      <c r="F1649" s="77"/>
      <c r="I1649" s="203"/>
      <c r="J1649" s="203"/>
      <c r="K1649" s="203"/>
      <c r="L1649" s="203"/>
      <c r="M1649" s="203"/>
    </row>
    <row r="1650" spans="1:13">
      <c r="A1650" s="77"/>
      <c r="B1650" s="77"/>
      <c r="C1650" s="77"/>
      <c r="D1650" s="77"/>
      <c r="F1650" s="77"/>
      <c r="I1650" s="203"/>
      <c r="J1650" s="203"/>
      <c r="K1650" s="203"/>
      <c r="L1650" s="203"/>
      <c r="M1650" s="203"/>
    </row>
    <row r="1651" spans="1:13">
      <c r="A1651" s="77"/>
      <c r="B1651" s="77"/>
      <c r="C1651" s="77"/>
      <c r="D1651" s="77"/>
      <c r="F1651" s="77"/>
      <c r="I1651" s="203"/>
      <c r="J1651" s="203"/>
      <c r="K1651" s="203"/>
      <c r="L1651" s="203"/>
      <c r="M1651" s="203"/>
    </row>
    <row r="1652" spans="1:13">
      <c r="A1652" s="77"/>
      <c r="B1652" s="77"/>
      <c r="C1652" s="77"/>
      <c r="D1652" s="77"/>
      <c r="F1652" s="77"/>
      <c r="I1652" s="203"/>
      <c r="J1652" s="203"/>
      <c r="K1652" s="203"/>
      <c r="L1652" s="203"/>
      <c r="M1652" s="203"/>
    </row>
    <row r="1653" spans="1:13">
      <c r="A1653" s="77"/>
      <c r="B1653" s="77"/>
      <c r="C1653" s="77"/>
      <c r="D1653" s="77"/>
      <c r="F1653" s="77"/>
      <c r="I1653" s="203"/>
      <c r="J1653" s="203"/>
      <c r="K1653" s="203"/>
      <c r="L1653" s="203"/>
      <c r="M1653" s="203"/>
    </row>
    <row r="1654" spans="1:13">
      <c r="A1654" s="77"/>
      <c r="B1654" s="77"/>
      <c r="C1654" s="77"/>
      <c r="D1654" s="77"/>
      <c r="F1654" s="77"/>
      <c r="I1654" s="203"/>
      <c r="J1654" s="203"/>
      <c r="K1654" s="203"/>
      <c r="L1654" s="203"/>
      <c r="M1654" s="203"/>
    </row>
    <row r="1655" spans="1:13">
      <c r="A1655" s="77"/>
      <c r="B1655" s="77"/>
      <c r="C1655" s="77"/>
      <c r="D1655" s="77"/>
      <c r="F1655" s="77"/>
      <c r="I1655" s="203"/>
      <c r="J1655" s="203"/>
      <c r="K1655" s="203"/>
      <c r="L1655" s="203"/>
      <c r="M1655" s="203"/>
    </row>
    <row r="1656" spans="1:13">
      <c r="A1656" s="77"/>
      <c r="B1656" s="77"/>
      <c r="C1656" s="77"/>
      <c r="D1656" s="77"/>
      <c r="F1656" s="77"/>
      <c r="I1656" s="203"/>
      <c r="J1656" s="203"/>
      <c r="K1656" s="203"/>
      <c r="L1656" s="203"/>
      <c r="M1656" s="203"/>
    </row>
    <row r="1657" spans="1:13">
      <c r="A1657" s="77"/>
      <c r="B1657" s="77"/>
      <c r="C1657" s="77"/>
      <c r="D1657" s="77"/>
      <c r="F1657" s="77"/>
      <c r="I1657" s="203"/>
      <c r="J1657" s="203"/>
      <c r="K1657" s="203"/>
      <c r="L1657" s="203"/>
      <c r="M1657" s="203"/>
    </row>
    <row r="1658" spans="1:13">
      <c r="A1658" s="77"/>
      <c r="B1658" s="77"/>
      <c r="C1658" s="77"/>
      <c r="D1658" s="77"/>
      <c r="F1658" s="77"/>
      <c r="I1658" s="203"/>
      <c r="J1658" s="203"/>
      <c r="K1658" s="203"/>
      <c r="L1658" s="203"/>
      <c r="M1658" s="203"/>
    </row>
    <row r="1659" spans="1:13">
      <c r="A1659" s="77"/>
      <c r="B1659" s="77"/>
      <c r="C1659" s="77"/>
      <c r="D1659" s="77"/>
      <c r="F1659" s="77"/>
      <c r="I1659" s="203"/>
      <c r="J1659" s="203"/>
      <c r="K1659" s="203"/>
      <c r="L1659" s="203"/>
      <c r="M1659" s="203"/>
    </row>
    <row r="1660" spans="1:13">
      <c r="A1660" s="77"/>
      <c r="B1660" s="77"/>
      <c r="C1660" s="77"/>
      <c r="D1660" s="77"/>
      <c r="F1660" s="77"/>
      <c r="I1660" s="203"/>
      <c r="J1660" s="203"/>
      <c r="K1660" s="203"/>
      <c r="L1660" s="203"/>
      <c r="M1660" s="203"/>
    </row>
    <row r="1661" spans="1:13">
      <c r="A1661" s="77"/>
      <c r="B1661" s="77"/>
      <c r="C1661" s="77"/>
      <c r="D1661" s="77"/>
      <c r="F1661" s="77"/>
      <c r="I1661" s="203"/>
      <c r="J1661" s="203"/>
      <c r="K1661" s="203"/>
      <c r="L1661" s="203"/>
      <c r="M1661" s="203"/>
    </row>
    <row r="1662" spans="1:13">
      <c r="A1662" s="77"/>
      <c r="B1662" s="77"/>
      <c r="C1662" s="77"/>
      <c r="D1662" s="77"/>
      <c r="F1662" s="77"/>
      <c r="I1662" s="203"/>
      <c r="J1662" s="203"/>
      <c r="K1662" s="203"/>
      <c r="L1662" s="203"/>
      <c r="M1662" s="203"/>
    </row>
    <row r="1663" spans="1:13">
      <c r="A1663" s="77"/>
      <c r="B1663" s="77"/>
      <c r="C1663" s="77"/>
      <c r="D1663" s="77"/>
      <c r="F1663" s="77"/>
      <c r="I1663" s="203"/>
      <c r="J1663" s="203"/>
      <c r="K1663" s="203"/>
      <c r="L1663" s="203"/>
      <c r="M1663" s="203"/>
    </row>
    <row r="1664" spans="1:13">
      <c r="A1664" s="77"/>
      <c r="B1664" s="77"/>
      <c r="C1664" s="77"/>
      <c r="D1664" s="77"/>
      <c r="F1664" s="77"/>
      <c r="I1664" s="203"/>
      <c r="J1664" s="203"/>
      <c r="K1664" s="203"/>
      <c r="L1664" s="203"/>
      <c r="M1664" s="203"/>
    </row>
    <row r="1665" spans="1:13">
      <c r="A1665" s="77"/>
      <c r="B1665" s="77"/>
      <c r="C1665" s="77"/>
      <c r="D1665" s="77"/>
      <c r="F1665" s="77"/>
      <c r="I1665" s="203"/>
      <c r="J1665" s="203"/>
      <c r="K1665" s="203"/>
      <c r="L1665" s="203"/>
      <c r="M1665" s="203"/>
    </row>
    <row r="1666" spans="1:13">
      <c r="A1666" s="77"/>
      <c r="B1666" s="77"/>
      <c r="C1666" s="77"/>
      <c r="D1666" s="77"/>
      <c r="F1666" s="77"/>
      <c r="I1666" s="203"/>
      <c r="J1666" s="203"/>
      <c r="K1666" s="203"/>
      <c r="L1666" s="203"/>
      <c r="M1666" s="203"/>
    </row>
    <row r="1667" spans="1:13">
      <c r="A1667" s="77"/>
      <c r="B1667" s="77"/>
      <c r="C1667" s="77"/>
      <c r="D1667" s="77"/>
      <c r="F1667" s="77"/>
      <c r="I1667" s="203"/>
      <c r="J1667" s="203"/>
      <c r="K1667" s="203"/>
      <c r="L1667" s="203"/>
      <c r="M1667" s="203"/>
    </row>
    <row r="1668" spans="1:13">
      <c r="A1668" s="77"/>
      <c r="B1668" s="77"/>
      <c r="C1668" s="77"/>
      <c r="D1668" s="77"/>
      <c r="F1668" s="77"/>
      <c r="I1668" s="203"/>
      <c r="J1668" s="203"/>
      <c r="K1668" s="203"/>
      <c r="L1668" s="203"/>
      <c r="M1668" s="203"/>
    </row>
    <row r="1669" spans="1:13">
      <c r="A1669" s="77"/>
      <c r="B1669" s="77"/>
      <c r="C1669" s="77"/>
      <c r="D1669" s="77"/>
      <c r="F1669" s="77"/>
      <c r="I1669" s="203"/>
      <c r="J1669" s="203"/>
      <c r="K1669" s="203"/>
      <c r="L1669" s="203"/>
      <c r="M1669" s="203"/>
    </row>
    <row r="1670" spans="1:13">
      <c r="A1670" s="77"/>
      <c r="B1670" s="77"/>
      <c r="C1670" s="77"/>
      <c r="D1670" s="77"/>
      <c r="F1670" s="77"/>
      <c r="I1670" s="203"/>
      <c r="J1670" s="203"/>
      <c r="K1670" s="203"/>
      <c r="L1670" s="203"/>
      <c r="M1670" s="203"/>
    </row>
    <row r="1671" spans="1:13">
      <c r="A1671" s="77"/>
      <c r="B1671" s="77"/>
      <c r="C1671" s="77"/>
      <c r="D1671" s="77"/>
      <c r="F1671" s="77"/>
      <c r="I1671" s="203"/>
      <c r="J1671" s="203"/>
      <c r="K1671" s="203"/>
      <c r="L1671" s="203"/>
      <c r="M1671" s="203"/>
    </row>
    <row r="1672" spans="1:13">
      <c r="A1672" s="77"/>
      <c r="B1672" s="77"/>
      <c r="C1672" s="77"/>
      <c r="D1672" s="77"/>
      <c r="F1672" s="77"/>
      <c r="I1672" s="203"/>
      <c r="J1672" s="203"/>
      <c r="K1672" s="203"/>
      <c r="L1672" s="203"/>
      <c r="M1672" s="203"/>
    </row>
    <row r="1673" spans="1:13">
      <c r="A1673" s="77"/>
      <c r="B1673" s="77"/>
      <c r="C1673" s="77"/>
      <c r="D1673" s="77"/>
      <c r="F1673" s="77"/>
      <c r="I1673" s="203"/>
      <c r="J1673" s="203"/>
      <c r="K1673" s="203"/>
      <c r="L1673" s="203"/>
      <c r="M1673" s="203"/>
    </row>
    <row r="1674" spans="1:13">
      <c r="A1674" s="77"/>
      <c r="B1674" s="77"/>
      <c r="C1674" s="77"/>
      <c r="D1674" s="77"/>
      <c r="F1674" s="77"/>
      <c r="I1674" s="203"/>
      <c r="J1674" s="203"/>
      <c r="K1674" s="203"/>
      <c r="L1674" s="203"/>
      <c r="M1674" s="203"/>
    </row>
    <row r="1675" spans="1:13">
      <c r="A1675" s="77"/>
      <c r="B1675" s="77"/>
      <c r="C1675" s="77"/>
      <c r="D1675" s="77"/>
      <c r="F1675" s="77"/>
      <c r="I1675" s="203"/>
      <c r="J1675" s="203"/>
      <c r="K1675" s="203"/>
      <c r="L1675" s="203"/>
      <c r="M1675" s="203"/>
    </row>
    <row r="1676" spans="1:13">
      <c r="A1676" s="77"/>
      <c r="B1676" s="77"/>
      <c r="C1676" s="77"/>
      <c r="D1676" s="77"/>
      <c r="F1676" s="77"/>
      <c r="I1676" s="203"/>
      <c r="J1676" s="203"/>
      <c r="K1676" s="203"/>
      <c r="L1676" s="203"/>
      <c r="M1676" s="203"/>
    </row>
    <row r="1677" spans="1:13">
      <c r="A1677" s="77"/>
      <c r="B1677" s="77"/>
      <c r="C1677" s="77"/>
      <c r="D1677" s="77"/>
      <c r="F1677" s="77"/>
      <c r="I1677" s="203"/>
      <c r="J1677" s="203"/>
      <c r="K1677" s="203"/>
      <c r="L1677" s="203"/>
      <c r="M1677" s="203"/>
    </row>
    <row r="1678" spans="1:13">
      <c r="A1678" s="77"/>
      <c r="B1678" s="77"/>
      <c r="C1678" s="77"/>
      <c r="D1678" s="77"/>
      <c r="F1678" s="77"/>
      <c r="I1678" s="203"/>
      <c r="J1678" s="203"/>
      <c r="K1678" s="203"/>
      <c r="L1678" s="203"/>
      <c r="M1678" s="203"/>
    </row>
    <row r="1679" spans="1:13">
      <c r="A1679" s="77"/>
      <c r="B1679" s="77"/>
      <c r="C1679" s="77"/>
      <c r="D1679" s="77"/>
      <c r="F1679" s="77"/>
      <c r="I1679" s="203"/>
      <c r="J1679" s="203"/>
      <c r="K1679" s="203"/>
      <c r="L1679" s="203"/>
      <c r="M1679" s="203"/>
    </row>
    <row r="1680" spans="1:13">
      <c r="A1680" s="77"/>
      <c r="B1680" s="77"/>
      <c r="C1680" s="77"/>
      <c r="D1680" s="77"/>
      <c r="F1680" s="77"/>
      <c r="I1680" s="203"/>
      <c r="J1680" s="203"/>
      <c r="K1680" s="203"/>
      <c r="L1680" s="203"/>
      <c r="M1680" s="203"/>
    </row>
    <row r="1681" spans="1:13">
      <c r="A1681" s="77"/>
      <c r="B1681" s="77"/>
      <c r="C1681" s="77"/>
      <c r="D1681" s="77"/>
      <c r="F1681" s="77"/>
      <c r="I1681" s="203"/>
      <c r="J1681" s="203"/>
      <c r="K1681" s="203"/>
      <c r="L1681" s="203"/>
      <c r="M1681" s="203"/>
    </row>
    <row r="1682" spans="1:13">
      <c r="A1682" s="77"/>
      <c r="B1682" s="77"/>
      <c r="C1682" s="77"/>
      <c r="D1682" s="77"/>
      <c r="F1682" s="77"/>
      <c r="I1682" s="203"/>
      <c r="J1682" s="203"/>
      <c r="K1682" s="203"/>
      <c r="L1682" s="203"/>
      <c r="M1682" s="203"/>
    </row>
    <row r="1683" spans="1:13">
      <c r="A1683" s="77"/>
      <c r="B1683" s="77"/>
      <c r="C1683" s="77"/>
      <c r="D1683" s="77"/>
      <c r="F1683" s="77"/>
      <c r="I1683" s="203"/>
      <c r="J1683" s="203"/>
      <c r="K1683" s="203"/>
      <c r="L1683" s="203"/>
      <c r="M1683" s="203"/>
    </row>
    <row r="1684" spans="1:13">
      <c r="A1684" s="77"/>
      <c r="B1684" s="77"/>
      <c r="C1684" s="77"/>
      <c r="D1684" s="77"/>
      <c r="F1684" s="77"/>
      <c r="I1684" s="203"/>
      <c r="J1684" s="203"/>
      <c r="K1684" s="203"/>
      <c r="L1684" s="203"/>
      <c r="M1684" s="203"/>
    </row>
    <row r="1685" spans="1:13">
      <c r="A1685" s="77"/>
      <c r="B1685" s="77"/>
      <c r="C1685" s="77"/>
      <c r="D1685" s="77"/>
      <c r="F1685" s="77"/>
      <c r="I1685" s="203"/>
      <c r="J1685" s="203"/>
      <c r="K1685" s="203"/>
      <c r="L1685" s="203"/>
      <c r="M1685" s="203"/>
    </row>
    <row r="1686" spans="1:13">
      <c r="A1686" s="77"/>
      <c r="B1686" s="77"/>
      <c r="C1686" s="77"/>
      <c r="D1686" s="77"/>
      <c r="F1686" s="77"/>
      <c r="I1686" s="203"/>
      <c r="J1686" s="203"/>
      <c r="K1686" s="203"/>
      <c r="L1686" s="203"/>
      <c r="M1686" s="203"/>
    </row>
    <row r="1687" spans="1:13">
      <c r="A1687" s="77"/>
      <c r="B1687" s="77"/>
      <c r="C1687" s="77"/>
      <c r="D1687" s="77"/>
      <c r="F1687" s="77"/>
      <c r="I1687" s="203"/>
      <c r="J1687" s="203"/>
      <c r="K1687" s="203"/>
      <c r="L1687" s="203"/>
      <c r="M1687" s="203"/>
    </row>
    <row r="1688" spans="1:13">
      <c r="A1688" s="77"/>
      <c r="B1688" s="77"/>
      <c r="C1688" s="77"/>
      <c r="D1688" s="77"/>
      <c r="F1688" s="77"/>
      <c r="I1688" s="203"/>
      <c r="J1688" s="203"/>
      <c r="K1688" s="203"/>
      <c r="L1688" s="203"/>
      <c r="M1688" s="203"/>
    </row>
    <row r="1689" spans="1:13">
      <c r="A1689" s="77"/>
      <c r="B1689" s="77"/>
      <c r="C1689" s="77"/>
      <c r="D1689" s="77"/>
      <c r="F1689" s="77"/>
      <c r="I1689" s="203"/>
      <c r="J1689" s="203"/>
      <c r="K1689" s="203"/>
      <c r="L1689" s="203"/>
      <c r="M1689" s="203"/>
    </row>
    <row r="1690" spans="1:13">
      <c r="A1690" s="77"/>
      <c r="B1690" s="77"/>
      <c r="C1690" s="77"/>
      <c r="D1690" s="77"/>
      <c r="F1690" s="77"/>
      <c r="I1690" s="203"/>
      <c r="J1690" s="203"/>
      <c r="K1690" s="203"/>
      <c r="L1690" s="203"/>
      <c r="M1690" s="203"/>
    </row>
    <row r="1691" spans="1:13">
      <c r="A1691" s="77"/>
      <c r="B1691" s="77"/>
      <c r="C1691" s="77"/>
      <c r="D1691" s="77"/>
      <c r="F1691" s="77"/>
      <c r="I1691" s="203"/>
      <c r="J1691" s="203"/>
      <c r="K1691" s="203"/>
      <c r="L1691" s="203"/>
      <c r="M1691" s="203"/>
    </row>
    <row r="1692" spans="1:13">
      <c r="A1692" s="77"/>
      <c r="B1692" s="77"/>
      <c r="C1692" s="77"/>
      <c r="D1692" s="77"/>
      <c r="F1692" s="77"/>
      <c r="I1692" s="203"/>
      <c r="J1692" s="203"/>
      <c r="K1692" s="203"/>
      <c r="L1692" s="203"/>
      <c r="M1692" s="203"/>
    </row>
    <row r="1693" spans="1:13">
      <c r="A1693" s="77"/>
      <c r="B1693" s="77"/>
      <c r="C1693" s="77"/>
      <c r="D1693" s="77"/>
      <c r="F1693" s="77"/>
      <c r="I1693" s="203"/>
      <c r="J1693" s="203"/>
      <c r="K1693" s="203"/>
      <c r="L1693" s="203"/>
      <c r="M1693" s="203"/>
    </row>
    <row r="1694" spans="1:13">
      <c r="A1694" s="77"/>
      <c r="B1694" s="77"/>
      <c r="C1694" s="77"/>
      <c r="D1694" s="77"/>
      <c r="F1694" s="77"/>
      <c r="I1694" s="203"/>
      <c r="J1694" s="203"/>
      <c r="K1694" s="203"/>
      <c r="L1694" s="203"/>
      <c r="M1694" s="203"/>
    </row>
    <row r="1695" spans="1:13">
      <c r="A1695" s="77"/>
      <c r="B1695" s="77"/>
      <c r="C1695" s="77"/>
      <c r="D1695" s="77"/>
      <c r="F1695" s="77"/>
      <c r="I1695" s="203"/>
      <c r="J1695" s="203"/>
      <c r="K1695" s="203"/>
      <c r="L1695" s="203"/>
      <c r="M1695" s="203"/>
    </row>
    <row r="1696" spans="1:13">
      <c r="A1696" s="77"/>
      <c r="B1696" s="77"/>
      <c r="C1696" s="77"/>
      <c r="D1696" s="77"/>
      <c r="F1696" s="77"/>
      <c r="I1696" s="203"/>
      <c r="J1696" s="203"/>
      <c r="K1696" s="203"/>
      <c r="L1696" s="203"/>
      <c r="M1696" s="203"/>
    </row>
    <row r="1697" spans="1:13">
      <c r="A1697" s="77"/>
      <c r="B1697" s="77"/>
      <c r="C1697" s="77"/>
      <c r="D1697" s="77"/>
      <c r="F1697" s="77"/>
      <c r="I1697" s="203"/>
      <c r="J1697" s="203"/>
      <c r="K1697" s="203"/>
      <c r="L1697" s="203"/>
      <c r="M1697" s="203"/>
    </row>
    <row r="1698" spans="1:13">
      <c r="A1698" s="77"/>
      <c r="B1698" s="77"/>
      <c r="C1698" s="77"/>
      <c r="D1698" s="77"/>
      <c r="F1698" s="77"/>
      <c r="I1698" s="203"/>
      <c r="J1698" s="203"/>
      <c r="K1698" s="203"/>
      <c r="L1698" s="203"/>
      <c r="M1698" s="203"/>
    </row>
    <row r="1699" spans="1:13">
      <c r="A1699" s="77"/>
      <c r="B1699" s="77"/>
      <c r="C1699" s="77"/>
      <c r="D1699" s="77"/>
      <c r="F1699" s="77"/>
      <c r="I1699" s="203"/>
      <c r="J1699" s="203"/>
      <c r="K1699" s="203"/>
      <c r="L1699" s="203"/>
      <c r="M1699" s="203"/>
    </row>
    <row r="1700" spans="1:13">
      <c r="A1700" s="77"/>
      <c r="B1700" s="77"/>
      <c r="C1700" s="77"/>
      <c r="D1700" s="77"/>
      <c r="F1700" s="77"/>
      <c r="I1700" s="203"/>
      <c r="J1700" s="203"/>
      <c r="K1700" s="203"/>
      <c r="L1700" s="203"/>
      <c r="M1700" s="203"/>
    </row>
    <row r="1701" spans="1:13">
      <c r="A1701" s="77"/>
      <c r="B1701" s="77"/>
      <c r="C1701" s="77"/>
      <c r="D1701" s="77"/>
      <c r="F1701" s="77"/>
      <c r="I1701" s="203"/>
      <c r="J1701" s="203"/>
      <c r="K1701" s="203"/>
      <c r="L1701" s="203"/>
      <c r="M1701" s="203"/>
    </row>
    <row r="1702" spans="1:13">
      <c r="A1702" s="77"/>
      <c r="B1702" s="77"/>
      <c r="C1702" s="77"/>
      <c r="D1702" s="77"/>
      <c r="F1702" s="77"/>
      <c r="I1702" s="203"/>
      <c r="J1702" s="203"/>
      <c r="K1702" s="203"/>
      <c r="L1702" s="203"/>
      <c r="M1702" s="203"/>
    </row>
    <row r="1703" spans="1:13">
      <c r="A1703" s="77"/>
      <c r="B1703" s="77"/>
      <c r="C1703" s="77"/>
      <c r="D1703" s="77"/>
      <c r="F1703" s="77"/>
      <c r="I1703" s="203"/>
      <c r="J1703" s="203"/>
      <c r="K1703" s="203"/>
      <c r="L1703" s="203"/>
      <c r="M1703" s="203"/>
    </row>
    <row r="1704" spans="1:13">
      <c r="A1704" s="77"/>
      <c r="B1704" s="77"/>
      <c r="C1704" s="77"/>
      <c r="D1704" s="77"/>
      <c r="F1704" s="77"/>
      <c r="I1704" s="203"/>
      <c r="J1704" s="203"/>
      <c r="K1704" s="203"/>
      <c r="L1704" s="203"/>
      <c r="M1704" s="203"/>
    </row>
    <row r="1705" spans="1:13">
      <c r="A1705" s="77"/>
      <c r="B1705" s="77"/>
      <c r="C1705" s="77"/>
      <c r="D1705" s="77"/>
      <c r="F1705" s="77"/>
      <c r="I1705" s="203"/>
      <c r="J1705" s="203"/>
      <c r="K1705" s="203"/>
      <c r="L1705" s="203"/>
      <c r="M1705" s="203"/>
    </row>
    <row r="1706" spans="1:13">
      <c r="A1706" s="77"/>
      <c r="B1706" s="77"/>
      <c r="C1706" s="77"/>
      <c r="D1706" s="77"/>
      <c r="F1706" s="77"/>
      <c r="I1706" s="203"/>
      <c r="J1706" s="203"/>
      <c r="K1706" s="203"/>
      <c r="L1706" s="203"/>
      <c r="M1706" s="203"/>
    </row>
    <row r="1707" spans="1:13">
      <c r="A1707" s="77"/>
      <c r="B1707" s="77"/>
      <c r="C1707" s="77"/>
      <c r="D1707" s="77"/>
      <c r="F1707" s="77"/>
      <c r="I1707" s="203"/>
      <c r="J1707" s="203"/>
      <c r="K1707" s="203"/>
      <c r="L1707" s="203"/>
      <c r="M1707" s="203"/>
    </row>
    <row r="1708" spans="1:13">
      <c r="A1708" s="77"/>
      <c r="B1708" s="77"/>
      <c r="C1708" s="77"/>
      <c r="D1708" s="77"/>
      <c r="F1708" s="77"/>
      <c r="I1708" s="203"/>
      <c r="J1708" s="203"/>
      <c r="K1708" s="203"/>
      <c r="L1708" s="203"/>
      <c r="M1708" s="203"/>
    </row>
    <row r="1709" spans="1:13">
      <c r="A1709" s="77"/>
      <c r="B1709" s="77"/>
      <c r="C1709" s="77"/>
      <c r="D1709" s="77"/>
      <c r="F1709" s="77"/>
      <c r="I1709" s="203"/>
      <c r="J1709" s="203"/>
      <c r="K1709" s="203"/>
      <c r="L1709" s="203"/>
      <c r="M1709" s="203"/>
    </row>
    <row r="1710" spans="1:13">
      <c r="A1710" s="77"/>
      <c r="B1710" s="77"/>
      <c r="C1710" s="77"/>
      <c r="D1710" s="77"/>
      <c r="F1710" s="77"/>
      <c r="I1710" s="203"/>
      <c r="J1710" s="203"/>
      <c r="K1710" s="203"/>
      <c r="L1710" s="203"/>
      <c r="M1710" s="203"/>
    </row>
    <row r="1711" spans="1:13">
      <c r="A1711" s="77"/>
      <c r="B1711" s="77"/>
      <c r="C1711" s="77"/>
      <c r="D1711" s="77"/>
      <c r="F1711" s="77"/>
      <c r="I1711" s="203"/>
      <c r="J1711" s="203"/>
      <c r="K1711" s="203"/>
      <c r="L1711" s="203"/>
      <c r="M1711" s="203"/>
    </row>
    <row r="1712" spans="1:13">
      <c r="A1712" s="77"/>
      <c r="B1712" s="77"/>
      <c r="C1712" s="77"/>
      <c r="D1712" s="77"/>
      <c r="F1712" s="77"/>
      <c r="I1712" s="203"/>
      <c r="J1712" s="203"/>
      <c r="K1712" s="203"/>
      <c r="L1712" s="203"/>
      <c r="M1712" s="203"/>
    </row>
    <row r="1713" spans="1:13">
      <c r="A1713" s="77"/>
      <c r="B1713" s="77"/>
      <c r="C1713" s="77"/>
      <c r="D1713" s="77"/>
      <c r="F1713" s="77"/>
      <c r="I1713" s="203"/>
      <c r="J1713" s="203"/>
      <c r="K1713" s="203"/>
      <c r="L1713" s="203"/>
      <c r="M1713" s="203"/>
    </row>
    <row r="1714" spans="1:13">
      <c r="A1714" s="77"/>
      <c r="B1714" s="77"/>
      <c r="C1714" s="77"/>
      <c r="D1714" s="77"/>
      <c r="F1714" s="77"/>
      <c r="I1714" s="203"/>
      <c r="J1714" s="203"/>
      <c r="K1714" s="203"/>
      <c r="L1714" s="203"/>
      <c r="M1714" s="203"/>
    </row>
    <row r="1715" spans="1:13">
      <c r="A1715" s="77"/>
      <c r="B1715" s="77"/>
      <c r="C1715" s="77"/>
      <c r="D1715" s="77"/>
      <c r="F1715" s="77"/>
      <c r="I1715" s="203"/>
      <c r="J1715" s="203"/>
      <c r="K1715" s="203"/>
      <c r="L1715" s="203"/>
      <c r="M1715" s="203"/>
    </row>
    <row r="1716" spans="1:13">
      <c r="A1716" s="77"/>
      <c r="B1716" s="77"/>
      <c r="C1716" s="77"/>
      <c r="D1716" s="77"/>
      <c r="F1716" s="77"/>
      <c r="I1716" s="203"/>
      <c r="J1716" s="203"/>
      <c r="K1716" s="203"/>
      <c r="L1716" s="203"/>
      <c r="M1716" s="203"/>
    </row>
    <row r="1717" spans="1:13">
      <c r="A1717" s="77"/>
      <c r="B1717" s="77"/>
      <c r="C1717" s="77"/>
      <c r="D1717" s="77"/>
      <c r="F1717" s="77"/>
      <c r="I1717" s="203"/>
      <c r="J1717" s="203"/>
      <c r="K1717" s="203"/>
      <c r="L1717" s="203"/>
      <c r="M1717" s="203"/>
    </row>
    <row r="1718" spans="1:13">
      <c r="A1718" s="77"/>
      <c r="B1718" s="77"/>
      <c r="C1718" s="77"/>
      <c r="D1718" s="77"/>
      <c r="F1718" s="77"/>
      <c r="I1718" s="203"/>
      <c r="J1718" s="203"/>
      <c r="K1718" s="203"/>
      <c r="L1718" s="203"/>
      <c r="M1718" s="203"/>
    </row>
    <row r="1719" spans="1:13">
      <c r="A1719" s="77"/>
      <c r="B1719" s="77"/>
      <c r="C1719" s="77"/>
      <c r="D1719" s="77"/>
      <c r="F1719" s="77"/>
      <c r="I1719" s="203"/>
      <c r="J1719" s="203"/>
      <c r="K1719" s="203"/>
      <c r="L1719" s="203"/>
      <c r="M1719" s="203"/>
    </row>
    <row r="1720" spans="1:13">
      <c r="A1720" s="77"/>
      <c r="B1720" s="77"/>
      <c r="C1720" s="77"/>
      <c r="D1720" s="77"/>
      <c r="F1720" s="77"/>
      <c r="I1720" s="203"/>
      <c r="J1720" s="203"/>
      <c r="K1720" s="203"/>
      <c r="L1720" s="203"/>
      <c r="M1720" s="203"/>
    </row>
    <row r="1721" spans="1:13">
      <c r="A1721" s="77"/>
      <c r="B1721" s="77"/>
      <c r="C1721" s="77"/>
      <c r="D1721" s="77"/>
      <c r="F1721" s="77"/>
      <c r="I1721" s="203"/>
      <c r="J1721" s="203"/>
      <c r="K1721" s="203"/>
      <c r="L1721" s="203"/>
      <c r="M1721" s="203"/>
    </row>
    <row r="1722" spans="1:13">
      <c r="A1722" s="77"/>
      <c r="B1722" s="77"/>
      <c r="C1722" s="77"/>
      <c r="D1722" s="77"/>
      <c r="F1722" s="77"/>
      <c r="I1722" s="203"/>
      <c r="J1722" s="203"/>
      <c r="K1722" s="203"/>
      <c r="L1722" s="203"/>
      <c r="M1722" s="203"/>
    </row>
    <row r="1723" spans="1:13">
      <c r="A1723" s="77"/>
      <c r="B1723" s="77"/>
      <c r="C1723" s="77"/>
      <c r="D1723" s="77"/>
      <c r="F1723" s="77"/>
      <c r="I1723" s="203"/>
      <c r="J1723" s="203"/>
      <c r="K1723" s="203"/>
      <c r="L1723" s="203"/>
      <c r="M1723" s="203"/>
    </row>
    <row r="1724" spans="1:13">
      <c r="A1724" s="77"/>
      <c r="B1724" s="77"/>
      <c r="C1724" s="77"/>
      <c r="D1724" s="77"/>
      <c r="F1724" s="77"/>
      <c r="I1724" s="203"/>
      <c r="J1724" s="203"/>
      <c r="K1724" s="203"/>
      <c r="L1724" s="203"/>
      <c r="M1724" s="203"/>
    </row>
    <row r="1725" spans="1:13">
      <c r="A1725" s="77"/>
      <c r="B1725" s="77"/>
      <c r="C1725" s="77"/>
      <c r="D1725" s="77"/>
      <c r="F1725" s="77"/>
      <c r="I1725" s="203"/>
      <c r="J1725" s="203"/>
      <c r="K1725" s="203"/>
      <c r="L1725" s="203"/>
      <c r="M1725" s="203"/>
    </row>
    <row r="1726" spans="1:13">
      <c r="A1726" s="77"/>
      <c r="B1726" s="77"/>
      <c r="C1726" s="77"/>
      <c r="D1726" s="77"/>
      <c r="F1726" s="77"/>
      <c r="I1726" s="203"/>
      <c r="J1726" s="203"/>
      <c r="K1726" s="203"/>
      <c r="L1726" s="203"/>
      <c r="M1726" s="203"/>
    </row>
    <row r="1727" spans="1:13">
      <c r="A1727" s="77"/>
      <c r="B1727" s="77"/>
      <c r="C1727" s="77"/>
      <c r="D1727" s="77"/>
      <c r="F1727" s="77"/>
      <c r="I1727" s="203"/>
      <c r="J1727" s="203"/>
      <c r="K1727" s="203"/>
      <c r="L1727" s="203"/>
      <c r="M1727" s="203"/>
    </row>
    <row r="1728" spans="1:13">
      <c r="A1728" s="77"/>
      <c r="B1728" s="77"/>
      <c r="C1728" s="77"/>
      <c r="D1728" s="77"/>
      <c r="F1728" s="77"/>
      <c r="I1728" s="203"/>
      <c r="J1728" s="203"/>
      <c r="K1728" s="203"/>
      <c r="L1728" s="203"/>
      <c r="M1728" s="203"/>
    </row>
    <row r="1729" spans="1:13">
      <c r="A1729" s="77"/>
      <c r="B1729" s="77"/>
      <c r="C1729" s="77"/>
      <c r="D1729" s="77"/>
      <c r="F1729" s="77"/>
      <c r="I1729" s="203"/>
      <c r="J1729" s="203"/>
      <c r="K1729" s="203"/>
      <c r="L1729" s="203"/>
      <c r="M1729" s="203"/>
    </row>
    <row r="1730" spans="1:13">
      <c r="A1730" s="77"/>
      <c r="B1730" s="77"/>
      <c r="C1730" s="77"/>
      <c r="D1730" s="77"/>
      <c r="F1730" s="77"/>
      <c r="I1730" s="203"/>
      <c r="J1730" s="203"/>
      <c r="K1730" s="203"/>
      <c r="L1730" s="203"/>
      <c r="M1730" s="203"/>
    </row>
    <row r="1731" spans="1:13">
      <c r="A1731" s="77"/>
      <c r="B1731" s="77"/>
      <c r="C1731" s="77"/>
      <c r="D1731" s="77"/>
      <c r="F1731" s="77"/>
      <c r="I1731" s="203"/>
      <c r="J1731" s="203"/>
      <c r="K1731" s="203"/>
      <c r="L1731" s="203"/>
      <c r="M1731" s="203"/>
    </row>
    <row r="1732" spans="1:13">
      <c r="A1732" s="77"/>
      <c r="B1732" s="77"/>
      <c r="C1732" s="77"/>
      <c r="D1732" s="77"/>
      <c r="F1732" s="77"/>
      <c r="I1732" s="203"/>
      <c r="J1732" s="203"/>
      <c r="K1732" s="203"/>
      <c r="L1732" s="203"/>
      <c r="M1732" s="203"/>
    </row>
    <row r="1733" spans="1:13">
      <c r="A1733" s="77"/>
      <c r="B1733" s="77"/>
      <c r="C1733" s="77"/>
      <c r="D1733" s="77"/>
      <c r="F1733" s="77"/>
      <c r="I1733" s="203"/>
      <c r="J1733" s="203"/>
      <c r="K1733" s="203"/>
      <c r="L1733" s="203"/>
      <c r="M1733" s="203"/>
    </row>
    <row r="1734" spans="1:13">
      <c r="A1734" s="77"/>
      <c r="B1734" s="77"/>
      <c r="C1734" s="77"/>
      <c r="D1734" s="77"/>
      <c r="F1734" s="77"/>
      <c r="I1734" s="203"/>
      <c r="J1734" s="203"/>
      <c r="K1734" s="203"/>
      <c r="L1734" s="203"/>
      <c r="M1734" s="203"/>
    </row>
    <row r="1735" spans="1:13">
      <c r="A1735" s="77"/>
      <c r="B1735" s="77"/>
      <c r="C1735" s="77"/>
      <c r="D1735" s="77"/>
      <c r="F1735" s="77"/>
      <c r="I1735" s="203"/>
      <c r="J1735" s="203"/>
      <c r="K1735" s="203"/>
      <c r="L1735" s="203"/>
      <c r="M1735" s="203"/>
    </row>
    <row r="1736" spans="1:13">
      <c r="A1736" s="77"/>
      <c r="B1736" s="77"/>
      <c r="C1736" s="77"/>
      <c r="D1736" s="77"/>
      <c r="F1736" s="77"/>
      <c r="I1736" s="203"/>
      <c r="J1736" s="203"/>
      <c r="K1736" s="203"/>
      <c r="L1736" s="203"/>
      <c r="M1736" s="203"/>
    </row>
    <row r="1737" spans="1:13">
      <c r="A1737" s="77"/>
      <c r="B1737" s="77"/>
      <c r="C1737" s="77"/>
      <c r="D1737" s="77"/>
      <c r="F1737" s="77"/>
      <c r="I1737" s="203"/>
      <c r="J1737" s="203"/>
      <c r="K1737" s="203"/>
      <c r="L1737" s="203"/>
      <c r="M1737" s="203"/>
    </row>
    <row r="1738" spans="1:13">
      <c r="A1738" s="77"/>
      <c r="B1738" s="77"/>
      <c r="C1738" s="77"/>
      <c r="D1738" s="77"/>
      <c r="F1738" s="77"/>
      <c r="I1738" s="203"/>
      <c r="J1738" s="203"/>
      <c r="K1738" s="203"/>
      <c r="L1738" s="203"/>
      <c r="M1738" s="203"/>
    </row>
    <row r="1739" spans="1:13">
      <c r="A1739" s="77"/>
      <c r="B1739" s="77"/>
      <c r="C1739" s="77"/>
      <c r="D1739" s="77"/>
      <c r="F1739" s="77"/>
      <c r="I1739" s="203"/>
      <c r="J1739" s="203"/>
      <c r="K1739" s="203"/>
      <c r="L1739" s="203"/>
      <c r="M1739" s="203"/>
    </row>
    <row r="1740" spans="1:13">
      <c r="A1740" s="77"/>
      <c r="B1740" s="77"/>
      <c r="C1740" s="77"/>
      <c r="D1740" s="77"/>
      <c r="F1740" s="77"/>
      <c r="I1740" s="203"/>
      <c r="J1740" s="203"/>
      <c r="K1740" s="203"/>
      <c r="L1740" s="203"/>
      <c r="M1740" s="203"/>
    </row>
    <row r="1741" spans="1:13">
      <c r="A1741" s="77"/>
      <c r="B1741" s="77"/>
      <c r="C1741" s="77"/>
      <c r="D1741" s="77"/>
      <c r="F1741" s="77"/>
      <c r="I1741" s="203"/>
      <c r="J1741" s="203"/>
      <c r="K1741" s="203"/>
      <c r="L1741" s="203"/>
      <c r="M1741" s="203"/>
    </row>
    <row r="1742" spans="1:13">
      <c r="A1742" s="77"/>
      <c r="B1742" s="77"/>
      <c r="C1742" s="77"/>
      <c r="D1742" s="77"/>
      <c r="F1742" s="77"/>
      <c r="I1742" s="203"/>
      <c r="J1742" s="203"/>
      <c r="K1742" s="203"/>
      <c r="L1742" s="203"/>
      <c r="M1742" s="203"/>
    </row>
    <row r="1743" spans="1:13">
      <c r="A1743" s="77"/>
      <c r="B1743" s="77"/>
      <c r="C1743" s="77"/>
      <c r="D1743" s="77"/>
      <c r="F1743" s="77"/>
      <c r="I1743" s="203"/>
      <c r="J1743" s="203"/>
      <c r="K1743" s="203"/>
      <c r="L1743" s="203"/>
      <c r="M1743" s="203"/>
    </row>
    <row r="1744" spans="1:13">
      <c r="A1744" s="77"/>
      <c r="B1744" s="77"/>
      <c r="C1744" s="77"/>
      <c r="D1744" s="77"/>
      <c r="F1744" s="77"/>
      <c r="I1744" s="203"/>
      <c r="J1744" s="203"/>
      <c r="K1744" s="203"/>
      <c r="L1744" s="203"/>
      <c r="M1744" s="203"/>
    </row>
    <row r="1745" spans="1:13">
      <c r="A1745" s="77"/>
      <c r="B1745" s="77"/>
      <c r="C1745" s="77"/>
      <c r="D1745" s="77"/>
      <c r="F1745" s="77"/>
      <c r="I1745" s="203"/>
      <c r="J1745" s="203"/>
      <c r="K1745" s="203"/>
      <c r="L1745" s="203"/>
      <c r="M1745" s="203"/>
    </row>
    <row r="1746" spans="1:13">
      <c r="A1746" s="77"/>
      <c r="B1746" s="77"/>
      <c r="C1746" s="77"/>
      <c r="D1746" s="77"/>
      <c r="F1746" s="77"/>
      <c r="I1746" s="203"/>
      <c r="J1746" s="203"/>
      <c r="K1746" s="203"/>
      <c r="L1746" s="203"/>
      <c r="M1746" s="203"/>
    </row>
    <row r="1747" spans="1:13">
      <c r="A1747" s="77"/>
      <c r="B1747" s="77"/>
      <c r="C1747" s="77"/>
      <c r="D1747" s="77"/>
      <c r="F1747" s="77"/>
      <c r="I1747" s="203"/>
      <c r="J1747" s="203"/>
      <c r="K1747" s="203"/>
      <c r="L1747" s="203"/>
      <c r="M1747" s="203"/>
    </row>
    <row r="1748" spans="1:13">
      <c r="A1748" s="77"/>
      <c r="B1748" s="77"/>
      <c r="C1748" s="77"/>
      <c r="D1748" s="77"/>
      <c r="F1748" s="77"/>
      <c r="I1748" s="203"/>
      <c r="J1748" s="203"/>
      <c r="K1748" s="203"/>
      <c r="L1748" s="203"/>
      <c r="M1748" s="203"/>
    </row>
    <row r="1749" spans="1:13">
      <c r="A1749" s="77"/>
      <c r="B1749" s="77"/>
      <c r="C1749" s="77"/>
      <c r="D1749" s="77"/>
      <c r="F1749" s="77"/>
      <c r="I1749" s="203"/>
      <c r="J1749" s="203"/>
      <c r="K1749" s="203"/>
      <c r="L1749" s="203"/>
      <c r="M1749" s="203"/>
    </row>
    <row r="1750" spans="1:13">
      <c r="A1750" s="77"/>
      <c r="B1750" s="77"/>
      <c r="C1750" s="77"/>
      <c r="D1750" s="77"/>
      <c r="F1750" s="77"/>
      <c r="I1750" s="203"/>
      <c r="J1750" s="203"/>
      <c r="K1750" s="203"/>
      <c r="L1750" s="203"/>
      <c r="M1750" s="203"/>
    </row>
    <row r="1751" spans="1:13">
      <c r="A1751" s="77"/>
      <c r="B1751" s="77"/>
      <c r="C1751" s="77"/>
      <c r="D1751" s="77"/>
      <c r="F1751" s="77"/>
      <c r="I1751" s="203"/>
      <c r="J1751" s="203"/>
      <c r="K1751" s="203"/>
      <c r="L1751" s="203"/>
      <c r="M1751" s="203"/>
    </row>
    <row r="1752" spans="1:13">
      <c r="A1752" s="77"/>
      <c r="B1752" s="77"/>
      <c r="C1752" s="77"/>
      <c r="D1752" s="77"/>
      <c r="F1752" s="77"/>
      <c r="I1752" s="203"/>
      <c r="J1752" s="203"/>
      <c r="K1752" s="203"/>
      <c r="L1752" s="203"/>
      <c r="M1752" s="203"/>
    </row>
    <row r="1753" spans="1:13">
      <c r="A1753" s="77"/>
      <c r="B1753" s="77"/>
      <c r="C1753" s="77"/>
      <c r="D1753" s="77"/>
      <c r="F1753" s="77"/>
      <c r="I1753" s="203"/>
      <c r="J1753" s="203"/>
      <c r="K1753" s="203"/>
      <c r="L1753" s="203"/>
      <c r="M1753" s="203"/>
    </row>
    <row r="1754" spans="1:13">
      <c r="A1754" s="77"/>
      <c r="B1754" s="77"/>
      <c r="C1754" s="77"/>
      <c r="D1754" s="77"/>
      <c r="F1754" s="77"/>
      <c r="I1754" s="203"/>
      <c r="J1754" s="203"/>
      <c r="K1754" s="203"/>
      <c r="L1754" s="203"/>
      <c r="M1754" s="203"/>
    </row>
    <row r="1755" spans="1:13">
      <c r="A1755" s="77"/>
      <c r="B1755" s="77"/>
      <c r="C1755" s="77"/>
      <c r="D1755" s="77"/>
      <c r="F1755" s="77"/>
      <c r="I1755" s="203"/>
      <c r="J1755" s="203"/>
      <c r="K1755" s="203"/>
      <c r="L1755" s="203"/>
      <c r="M1755" s="203"/>
    </row>
    <row r="1756" spans="1:13">
      <c r="A1756" s="77"/>
      <c r="B1756" s="77"/>
      <c r="C1756" s="77"/>
      <c r="D1756" s="77"/>
      <c r="F1756" s="77"/>
      <c r="I1756" s="203"/>
      <c r="J1756" s="203"/>
      <c r="K1756" s="203"/>
      <c r="L1756" s="203"/>
      <c r="M1756" s="203"/>
    </row>
    <row r="1757" spans="1:13">
      <c r="A1757" s="77"/>
      <c r="B1757" s="77"/>
      <c r="C1757" s="77"/>
      <c r="D1757" s="77"/>
      <c r="F1757" s="77"/>
      <c r="I1757" s="203"/>
      <c r="J1757" s="203"/>
      <c r="K1757" s="203"/>
      <c r="L1757" s="203"/>
      <c r="M1757" s="203"/>
    </row>
    <row r="1758" spans="1:13">
      <c r="A1758" s="77"/>
      <c r="B1758" s="77"/>
      <c r="C1758" s="77"/>
      <c r="D1758" s="77"/>
      <c r="F1758" s="77"/>
      <c r="I1758" s="203"/>
      <c r="J1758" s="203"/>
      <c r="K1758" s="203"/>
      <c r="L1758" s="203"/>
      <c r="M1758" s="203"/>
    </row>
    <row r="1759" spans="1:13">
      <c r="A1759" s="77"/>
      <c r="B1759" s="77"/>
      <c r="C1759" s="77"/>
      <c r="D1759" s="77"/>
      <c r="F1759" s="77"/>
      <c r="I1759" s="203"/>
      <c r="J1759" s="203"/>
      <c r="K1759" s="203"/>
      <c r="L1759" s="203"/>
      <c r="M1759" s="203"/>
    </row>
    <row r="1760" spans="1:13">
      <c r="A1760" s="77"/>
      <c r="B1760" s="77"/>
      <c r="C1760" s="77"/>
      <c r="D1760" s="77"/>
      <c r="F1760" s="77"/>
      <c r="I1760" s="203"/>
      <c r="J1760" s="203"/>
      <c r="K1760" s="203"/>
      <c r="L1760" s="203"/>
      <c r="M1760" s="203"/>
    </row>
    <row r="1761" spans="1:13">
      <c r="A1761" s="77"/>
      <c r="B1761" s="77"/>
      <c r="C1761" s="77"/>
      <c r="D1761" s="77"/>
      <c r="F1761" s="77"/>
      <c r="I1761" s="203"/>
      <c r="J1761" s="203"/>
      <c r="K1761" s="203"/>
      <c r="L1761" s="203"/>
      <c r="M1761" s="203"/>
    </row>
    <row r="1762" spans="1:13">
      <c r="A1762" s="77"/>
      <c r="B1762" s="77"/>
      <c r="C1762" s="77"/>
      <c r="D1762" s="77"/>
      <c r="F1762" s="77"/>
      <c r="I1762" s="203"/>
      <c r="J1762" s="203"/>
      <c r="K1762" s="203"/>
      <c r="L1762" s="203"/>
      <c r="M1762" s="203"/>
    </row>
    <row r="1763" spans="1:13">
      <c r="A1763" s="77"/>
      <c r="B1763" s="77"/>
      <c r="C1763" s="77"/>
      <c r="D1763" s="77"/>
      <c r="F1763" s="77"/>
      <c r="I1763" s="203"/>
      <c r="J1763" s="203"/>
      <c r="K1763" s="203"/>
      <c r="L1763" s="203"/>
      <c r="M1763" s="203"/>
    </row>
    <row r="1764" spans="1:13">
      <c r="A1764" s="77"/>
      <c r="B1764" s="77"/>
      <c r="C1764" s="77"/>
      <c r="D1764" s="77"/>
      <c r="F1764" s="77"/>
      <c r="I1764" s="203"/>
      <c r="J1764" s="203"/>
      <c r="K1764" s="203"/>
      <c r="L1764" s="203"/>
      <c r="M1764" s="203"/>
    </row>
    <row r="1765" spans="1:13">
      <c r="A1765" s="77"/>
      <c r="B1765" s="77"/>
      <c r="C1765" s="77"/>
      <c r="D1765" s="77"/>
      <c r="F1765" s="77"/>
      <c r="I1765" s="203"/>
      <c r="J1765" s="203"/>
      <c r="K1765" s="203"/>
      <c r="L1765" s="203"/>
      <c r="M1765" s="203"/>
    </row>
    <row r="1766" spans="1:13">
      <c r="A1766" s="77"/>
      <c r="B1766" s="77"/>
      <c r="C1766" s="77"/>
      <c r="D1766" s="77"/>
      <c r="F1766" s="77"/>
      <c r="I1766" s="203"/>
      <c r="J1766" s="203"/>
      <c r="K1766" s="203"/>
      <c r="L1766" s="203"/>
      <c r="M1766" s="203"/>
    </row>
    <row r="1767" spans="1:13">
      <c r="A1767" s="77"/>
      <c r="B1767" s="77"/>
      <c r="C1767" s="77"/>
      <c r="D1767" s="77"/>
      <c r="F1767" s="77"/>
      <c r="I1767" s="203"/>
      <c r="J1767" s="203"/>
      <c r="K1767" s="203"/>
      <c r="L1767" s="203"/>
      <c r="M1767" s="203"/>
    </row>
    <row r="1768" spans="1:13">
      <c r="A1768" s="77"/>
      <c r="B1768" s="77"/>
      <c r="C1768" s="77"/>
      <c r="D1768" s="77"/>
      <c r="F1768" s="77"/>
      <c r="I1768" s="203"/>
      <c r="J1768" s="203"/>
      <c r="K1768" s="203"/>
      <c r="L1768" s="203"/>
      <c r="M1768" s="203"/>
    </row>
    <row r="1769" spans="1:13">
      <c r="A1769" s="77"/>
      <c r="B1769" s="77"/>
      <c r="C1769" s="77"/>
      <c r="D1769" s="77"/>
      <c r="F1769" s="77"/>
      <c r="I1769" s="203"/>
      <c r="J1769" s="203"/>
      <c r="K1769" s="203"/>
      <c r="L1769" s="203"/>
      <c r="M1769" s="203"/>
    </row>
    <row r="1770" spans="1:13">
      <c r="A1770" s="77"/>
      <c r="B1770" s="77"/>
      <c r="C1770" s="77"/>
      <c r="D1770" s="77"/>
      <c r="F1770" s="77"/>
      <c r="I1770" s="203"/>
      <c r="J1770" s="203"/>
      <c r="K1770" s="203"/>
      <c r="L1770" s="203"/>
      <c r="M1770" s="203"/>
    </row>
    <row r="1771" spans="1:13">
      <c r="A1771" s="77"/>
      <c r="B1771" s="77"/>
      <c r="C1771" s="77"/>
      <c r="D1771" s="77"/>
      <c r="F1771" s="77"/>
      <c r="I1771" s="203"/>
      <c r="J1771" s="203"/>
      <c r="K1771" s="203"/>
      <c r="L1771" s="203"/>
      <c r="M1771" s="203"/>
    </row>
    <row r="1772" spans="1:13">
      <c r="A1772" s="77"/>
      <c r="B1772" s="77"/>
      <c r="C1772" s="77"/>
      <c r="D1772" s="77"/>
      <c r="F1772" s="77"/>
      <c r="I1772" s="203"/>
      <c r="J1772" s="203"/>
      <c r="K1772" s="203"/>
      <c r="L1772" s="203"/>
      <c r="M1772" s="203"/>
    </row>
    <row r="1773" spans="1:13">
      <c r="A1773" s="77"/>
      <c r="B1773" s="77"/>
      <c r="C1773" s="77"/>
      <c r="D1773" s="77"/>
      <c r="F1773" s="77"/>
      <c r="I1773" s="203"/>
      <c r="J1773" s="203"/>
      <c r="K1773" s="203"/>
      <c r="L1773" s="203"/>
      <c r="M1773" s="203"/>
    </row>
    <row r="1774" spans="1:13">
      <c r="A1774" s="77"/>
      <c r="B1774" s="77"/>
      <c r="C1774" s="77"/>
      <c r="D1774" s="77"/>
      <c r="F1774" s="77"/>
      <c r="I1774" s="203"/>
      <c r="J1774" s="203"/>
      <c r="K1774" s="203"/>
      <c r="L1774" s="203"/>
      <c r="M1774" s="203"/>
    </row>
    <row r="1775" spans="1:13">
      <c r="A1775" s="77"/>
      <c r="B1775" s="77"/>
      <c r="C1775" s="77"/>
      <c r="D1775" s="77"/>
      <c r="F1775" s="77"/>
      <c r="I1775" s="203"/>
      <c r="J1775" s="203"/>
      <c r="K1775" s="203"/>
      <c r="L1775" s="203"/>
      <c r="M1775" s="203"/>
    </row>
    <row r="1776" spans="1:13">
      <c r="A1776" s="77"/>
      <c r="B1776" s="77"/>
      <c r="C1776" s="77"/>
      <c r="D1776" s="77"/>
      <c r="F1776" s="77"/>
      <c r="I1776" s="203"/>
      <c r="J1776" s="203"/>
      <c r="K1776" s="203"/>
      <c r="L1776" s="203"/>
      <c r="M1776" s="203"/>
    </row>
    <row r="1777" spans="1:13">
      <c r="A1777" s="77"/>
      <c r="B1777" s="77"/>
      <c r="C1777" s="77"/>
      <c r="D1777" s="77"/>
      <c r="F1777" s="77"/>
      <c r="I1777" s="203"/>
      <c r="J1777" s="203"/>
      <c r="K1777" s="203"/>
      <c r="L1777" s="203"/>
      <c r="M1777" s="203"/>
    </row>
    <row r="1778" spans="1:13">
      <c r="A1778" s="77"/>
      <c r="B1778" s="77"/>
      <c r="C1778" s="77"/>
      <c r="D1778" s="77"/>
      <c r="F1778" s="77"/>
      <c r="I1778" s="203"/>
      <c r="J1778" s="203"/>
      <c r="K1778" s="203"/>
      <c r="L1778" s="203"/>
      <c r="M1778" s="203"/>
    </row>
    <row r="1779" spans="1:13">
      <c r="A1779" s="77"/>
      <c r="B1779" s="77"/>
      <c r="C1779" s="77"/>
      <c r="D1779" s="77"/>
      <c r="F1779" s="77"/>
      <c r="I1779" s="203"/>
      <c r="J1779" s="203"/>
      <c r="K1779" s="203"/>
      <c r="L1779" s="203"/>
      <c r="M1779" s="203"/>
    </row>
    <row r="1780" spans="1:13">
      <c r="A1780" s="77"/>
      <c r="B1780" s="77"/>
      <c r="C1780" s="77"/>
      <c r="D1780" s="77"/>
      <c r="F1780" s="77"/>
      <c r="I1780" s="203"/>
      <c r="J1780" s="203"/>
      <c r="K1780" s="203"/>
      <c r="L1780" s="203"/>
      <c r="M1780" s="203"/>
    </row>
    <row r="1781" spans="1:13">
      <c r="A1781" s="77"/>
      <c r="B1781" s="77"/>
      <c r="C1781" s="77"/>
      <c r="D1781" s="77"/>
      <c r="F1781" s="77"/>
      <c r="I1781" s="203"/>
      <c r="J1781" s="203"/>
      <c r="K1781" s="203"/>
      <c r="L1781" s="203"/>
      <c r="M1781" s="203"/>
    </row>
    <row r="1782" spans="1:13">
      <c r="A1782" s="77"/>
      <c r="B1782" s="77"/>
      <c r="C1782" s="77"/>
      <c r="D1782" s="77"/>
      <c r="F1782" s="77"/>
      <c r="I1782" s="203"/>
      <c r="J1782" s="203"/>
      <c r="K1782" s="203"/>
      <c r="L1782" s="203"/>
      <c r="M1782" s="203"/>
    </row>
    <row r="1783" spans="1:13">
      <c r="A1783" s="77"/>
      <c r="B1783" s="77"/>
      <c r="C1783" s="77"/>
      <c r="D1783" s="77"/>
      <c r="F1783" s="77"/>
      <c r="I1783" s="203"/>
      <c r="J1783" s="203"/>
      <c r="K1783" s="203"/>
      <c r="L1783" s="203"/>
      <c r="M1783" s="203"/>
    </row>
    <row r="1784" spans="1:13">
      <c r="A1784" s="77"/>
      <c r="B1784" s="77"/>
      <c r="C1784" s="77"/>
      <c r="D1784" s="77"/>
      <c r="F1784" s="77"/>
      <c r="I1784" s="203"/>
      <c r="J1784" s="203"/>
      <c r="K1784" s="203"/>
      <c r="L1784" s="203"/>
      <c r="M1784" s="203"/>
    </row>
    <row r="1785" spans="1:13">
      <c r="A1785" s="77"/>
      <c r="B1785" s="77"/>
      <c r="C1785" s="77"/>
      <c r="D1785" s="77"/>
      <c r="F1785" s="77"/>
      <c r="I1785" s="203"/>
      <c r="J1785" s="203"/>
      <c r="K1785" s="203"/>
      <c r="L1785" s="203"/>
      <c r="M1785" s="203"/>
    </row>
    <row r="1786" spans="1:13">
      <c r="A1786" s="77"/>
      <c r="B1786" s="77"/>
      <c r="C1786" s="77"/>
      <c r="D1786" s="77"/>
      <c r="F1786" s="77"/>
      <c r="I1786" s="203"/>
      <c r="J1786" s="203"/>
      <c r="K1786" s="203"/>
      <c r="L1786" s="203"/>
      <c r="M1786" s="203"/>
    </row>
    <row r="1787" spans="1:13">
      <c r="A1787" s="77"/>
      <c r="B1787" s="77"/>
      <c r="C1787" s="77"/>
      <c r="D1787" s="77"/>
      <c r="F1787" s="77"/>
      <c r="I1787" s="203"/>
      <c r="J1787" s="203"/>
      <c r="K1787" s="203"/>
      <c r="L1787" s="203"/>
      <c r="M1787" s="203"/>
    </row>
    <row r="1788" spans="1:13">
      <c r="A1788" s="77"/>
      <c r="B1788" s="77"/>
      <c r="C1788" s="77"/>
      <c r="D1788" s="77"/>
      <c r="F1788" s="77"/>
      <c r="I1788" s="203"/>
      <c r="J1788" s="203"/>
      <c r="K1788" s="203"/>
      <c r="L1788" s="203"/>
      <c r="M1788" s="203"/>
    </row>
    <row r="1789" spans="1:13">
      <c r="A1789" s="77"/>
      <c r="B1789" s="77"/>
      <c r="C1789" s="77"/>
      <c r="D1789" s="77"/>
      <c r="F1789" s="77"/>
      <c r="I1789" s="203"/>
      <c r="J1789" s="203"/>
      <c r="K1789" s="203"/>
      <c r="L1789" s="203"/>
      <c r="M1789" s="203"/>
    </row>
    <row r="1790" spans="1:13">
      <c r="A1790" s="77"/>
      <c r="B1790" s="77"/>
      <c r="C1790" s="77"/>
      <c r="D1790" s="77"/>
      <c r="F1790" s="77"/>
      <c r="I1790" s="203"/>
      <c r="J1790" s="203"/>
      <c r="K1790" s="203"/>
      <c r="L1790" s="203"/>
      <c r="M1790" s="203"/>
    </row>
    <row r="1791" spans="1:13">
      <c r="A1791" s="77"/>
      <c r="B1791" s="77"/>
      <c r="C1791" s="77"/>
      <c r="D1791" s="77"/>
      <c r="F1791" s="77"/>
      <c r="I1791" s="203"/>
      <c r="J1791" s="203"/>
      <c r="K1791" s="203"/>
      <c r="L1791" s="203"/>
      <c r="M1791" s="203"/>
    </row>
    <row r="1792" spans="1:13">
      <c r="A1792" s="77"/>
      <c r="B1792" s="77"/>
      <c r="C1792" s="77"/>
      <c r="D1792" s="77"/>
      <c r="F1792" s="77"/>
      <c r="I1792" s="203"/>
      <c r="J1792" s="203"/>
      <c r="K1792" s="203"/>
      <c r="L1792" s="203"/>
      <c r="M1792" s="203"/>
    </row>
    <row r="1793" spans="1:13">
      <c r="A1793" s="77"/>
      <c r="B1793" s="77"/>
      <c r="C1793" s="77"/>
      <c r="D1793" s="77"/>
      <c r="F1793" s="77"/>
      <c r="I1793" s="203"/>
      <c r="J1793" s="203"/>
      <c r="K1793" s="203"/>
      <c r="L1793" s="203"/>
      <c r="M1793" s="203"/>
    </row>
    <row r="1794" spans="1:13">
      <c r="A1794" s="77"/>
      <c r="B1794" s="77"/>
      <c r="C1794" s="77"/>
      <c r="D1794" s="77"/>
      <c r="F1794" s="77"/>
      <c r="I1794" s="203"/>
      <c r="J1794" s="203"/>
      <c r="K1794" s="203"/>
      <c r="L1794" s="203"/>
      <c r="M1794" s="203"/>
    </row>
    <row r="1795" spans="1:13">
      <c r="A1795" s="77"/>
      <c r="B1795" s="77"/>
      <c r="C1795" s="77"/>
      <c r="D1795" s="77"/>
      <c r="F1795" s="77"/>
      <c r="I1795" s="203"/>
      <c r="J1795" s="203"/>
      <c r="K1795" s="203"/>
      <c r="L1795" s="203"/>
      <c r="M1795" s="203"/>
    </row>
    <row r="1796" spans="1:13">
      <c r="A1796" s="77"/>
      <c r="B1796" s="77"/>
      <c r="C1796" s="77"/>
      <c r="D1796" s="77"/>
      <c r="F1796" s="77"/>
      <c r="I1796" s="203"/>
      <c r="J1796" s="203"/>
      <c r="K1796" s="203"/>
      <c r="L1796" s="203"/>
      <c r="M1796" s="203"/>
    </row>
    <row r="1797" spans="1:13">
      <c r="A1797" s="77"/>
      <c r="B1797" s="77"/>
      <c r="C1797" s="77"/>
      <c r="D1797" s="77"/>
      <c r="F1797" s="77"/>
      <c r="I1797" s="203"/>
      <c r="J1797" s="203"/>
      <c r="K1797" s="203"/>
      <c r="L1797" s="203"/>
      <c r="M1797" s="203"/>
    </row>
    <row r="1798" spans="1:13">
      <c r="A1798" s="77"/>
      <c r="B1798" s="77"/>
      <c r="C1798" s="77"/>
      <c r="D1798" s="77"/>
      <c r="F1798" s="77"/>
      <c r="I1798" s="203"/>
      <c r="J1798" s="203"/>
      <c r="K1798" s="203"/>
      <c r="L1798" s="203"/>
      <c r="M1798" s="203"/>
    </row>
    <row r="1799" spans="1:13">
      <c r="A1799" s="77"/>
      <c r="B1799" s="77"/>
      <c r="C1799" s="77"/>
      <c r="D1799" s="77"/>
      <c r="F1799" s="77"/>
      <c r="I1799" s="203"/>
      <c r="J1799" s="203"/>
      <c r="K1799" s="203"/>
      <c r="L1799" s="203"/>
      <c r="M1799" s="203"/>
    </row>
    <row r="1800" spans="1:13">
      <c r="A1800" s="77"/>
      <c r="B1800" s="77"/>
      <c r="C1800" s="77"/>
      <c r="D1800" s="77"/>
      <c r="F1800" s="77"/>
      <c r="I1800" s="203"/>
      <c r="J1800" s="203"/>
      <c r="K1800" s="203"/>
      <c r="L1800" s="203"/>
      <c r="M1800" s="203"/>
    </row>
    <row r="1801" spans="1:13">
      <c r="A1801" s="77"/>
      <c r="B1801" s="77"/>
      <c r="C1801" s="77"/>
      <c r="D1801" s="77"/>
      <c r="F1801" s="77"/>
      <c r="I1801" s="203"/>
      <c r="J1801" s="203"/>
      <c r="K1801" s="203"/>
      <c r="L1801" s="203"/>
      <c r="M1801" s="203"/>
    </row>
    <row r="1802" spans="1:13">
      <c r="A1802" s="77"/>
      <c r="B1802" s="77"/>
      <c r="C1802" s="77"/>
      <c r="D1802" s="77"/>
      <c r="F1802" s="77"/>
      <c r="I1802" s="203"/>
      <c r="J1802" s="203"/>
      <c r="K1802" s="203"/>
      <c r="L1802" s="203"/>
      <c r="M1802" s="203"/>
    </row>
    <row r="1803" spans="1:13">
      <c r="A1803" s="77"/>
      <c r="B1803" s="77"/>
      <c r="C1803" s="77"/>
      <c r="D1803" s="77"/>
      <c r="F1803" s="77"/>
      <c r="I1803" s="203"/>
      <c r="J1803" s="203"/>
      <c r="K1803" s="203"/>
      <c r="L1803" s="203"/>
      <c r="M1803" s="203"/>
    </row>
    <row r="1804" spans="1:13">
      <c r="A1804" s="77"/>
      <c r="B1804" s="77"/>
      <c r="C1804" s="77"/>
      <c r="D1804" s="77"/>
      <c r="F1804" s="77"/>
      <c r="I1804" s="203"/>
      <c r="J1804" s="203"/>
      <c r="K1804" s="203"/>
      <c r="L1804" s="203"/>
      <c r="M1804" s="203"/>
    </row>
    <row r="1805" spans="1:13">
      <c r="A1805" s="77"/>
      <c r="B1805" s="77"/>
      <c r="C1805" s="77"/>
      <c r="D1805" s="77"/>
      <c r="F1805" s="77"/>
      <c r="I1805" s="203"/>
      <c r="J1805" s="203"/>
      <c r="K1805" s="203"/>
      <c r="L1805" s="203"/>
      <c r="M1805" s="203"/>
    </row>
    <row r="1806" spans="1:13">
      <c r="A1806" s="77"/>
      <c r="B1806" s="77"/>
      <c r="C1806" s="77"/>
      <c r="D1806" s="77"/>
      <c r="F1806" s="77"/>
      <c r="I1806" s="203"/>
      <c r="J1806" s="203"/>
      <c r="K1806" s="203"/>
      <c r="L1806" s="203"/>
      <c r="M1806" s="203"/>
    </row>
    <row r="1807" spans="1:13">
      <c r="A1807" s="77"/>
      <c r="B1807" s="77"/>
      <c r="C1807" s="77"/>
      <c r="D1807" s="77"/>
      <c r="F1807" s="77"/>
      <c r="I1807" s="203"/>
      <c r="J1807" s="203"/>
      <c r="K1807" s="203"/>
      <c r="L1807" s="203"/>
      <c r="M1807" s="203"/>
    </row>
    <row r="1808" spans="1:13">
      <c r="A1808" s="77"/>
      <c r="B1808" s="77"/>
      <c r="C1808" s="77"/>
      <c r="D1808" s="77"/>
      <c r="F1808" s="77"/>
      <c r="I1808" s="203"/>
      <c r="J1808" s="203"/>
      <c r="K1808" s="203"/>
      <c r="L1808" s="203"/>
      <c r="M1808" s="203"/>
    </row>
    <row r="1809" spans="1:13">
      <c r="A1809" s="77"/>
      <c r="B1809" s="77"/>
      <c r="C1809" s="77"/>
      <c r="D1809" s="77"/>
      <c r="F1809" s="77"/>
      <c r="I1809" s="203"/>
      <c r="J1809" s="203"/>
      <c r="K1809" s="203"/>
      <c r="L1809" s="203"/>
      <c r="M1809" s="203"/>
    </row>
    <row r="1810" spans="1:13">
      <c r="A1810" s="77"/>
      <c r="B1810" s="77"/>
      <c r="C1810" s="77"/>
      <c r="D1810" s="77"/>
      <c r="F1810" s="77"/>
      <c r="I1810" s="203"/>
      <c r="J1810" s="203"/>
      <c r="K1810" s="203"/>
      <c r="L1810" s="203"/>
      <c r="M1810" s="203"/>
    </row>
    <row r="1811" spans="1:13">
      <c r="A1811" s="77"/>
      <c r="B1811" s="77"/>
      <c r="C1811" s="77"/>
      <c r="D1811" s="77"/>
      <c r="F1811" s="77"/>
      <c r="I1811" s="203"/>
      <c r="J1811" s="203"/>
      <c r="K1811" s="203"/>
      <c r="L1811" s="203"/>
      <c r="M1811" s="203"/>
    </row>
    <row r="1812" spans="1:13">
      <c r="A1812" s="77"/>
      <c r="B1812" s="77"/>
      <c r="C1812" s="77"/>
      <c r="D1812" s="77"/>
      <c r="F1812" s="77"/>
      <c r="I1812" s="203"/>
      <c r="J1812" s="203"/>
      <c r="K1812" s="203"/>
      <c r="L1812" s="203"/>
      <c r="M1812" s="203"/>
    </row>
    <row r="1813" spans="1:13">
      <c r="A1813" s="77"/>
      <c r="B1813" s="77"/>
      <c r="C1813" s="77"/>
      <c r="D1813" s="77"/>
      <c r="F1813" s="77"/>
      <c r="I1813" s="203"/>
      <c r="J1813" s="203"/>
      <c r="K1813" s="203"/>
      <c r="L1813" s="203"/>
      <c r="M1813" s="203"/>
    </row>
    <row r="1814" spans="1:13">
      <c r="A1814" s="77"/>
      <c r="B1814" s="77"/>
      <c r="C1814" s="77"/>
      <c r="D1814" s="77"/>
      <c r="F1814" s="77"/>
      <c r="I1814" s="203"/>
      <c r="J1814" s="203"/>
      <c r="K1814" s="203"/>
      <c r="L1814" s="203"/>
      <c r="M1814" s="203"/>
    </row>
    <row r="1815" spans="1:13">
      <c r="A1815" s="77"/>
      <c r="B1815" s="77"/>
      <c r="C1815" s="77"/>
      <c r="D1815" s="77"/>
      <c r="F1815" s="77"/>
      <c r="I1815" s="203"/>
      <c r="J1815" s="203"/>
      <c r="K1815" s="203"/>
      <c r="L1815" s="203"/>
      <c r="M1815" s="203"/>
    </row>
    <row r="1816" spans="1:13">
      <c r="A1816" s="77"/>
      <c r="B1816" s="77"/>
      <c r="C1816" s="77"/>
      <c r="D1816" s="77"/>
      <c r="F1816" s="77"/>
      <c r="I1816" s="203"/>
      <c r="J1816" s="203"/>
      <c r="K1816" s="203"/>
      <c r="L1816" s="203"/>
      <c r="M1816" s="203"/>
    </row>
    <row r="1817" spans="1:13">
      <c r="A1817" s="77"/>
      <c r="B1817" s="77"/>
      <c r="C1817" s="77"/>
      <c r="D1817" s="77"/>
      <c r="F1817" s="77"/>
      <c r="I1817" s="203"/>
      <c r="J1817" s="203"/>
      <c r="K1817" s="203"/>
      <c r="L1817" s="203"/>
      <c r="M1817" s="203"/>
    </row>
    <row r="1818" spans="1:13">
      <c r="A1818" s="77"/>
      <c r="B1818" s="77"/>
      <c r="C1818" s="77"/>
      <c r="D1818" s="77"/>
      <c r="F1818" s="77"/>
      <c r="I1818" s="203"/>
      <c r="J1818" s="203"/>
      <c r="K1818" s="203"/>
      <c r="L1818" s="203"/>
      <c r="M1818" s="203"/>
    </row>
    <row r="1819" spans="1:13">
      <c r="A1819" s="77"/>
      <c r="B1819" s="77"/>
      <c r="C1819" s="77"/>
      <c r="D1819" s="77"/>
      <c r="F1819" s="77"/>
      <c r="I1819" s="203"/>
      <c r="J1819" s="203"/>
      <c r="K1819" s="203"/>
      <c r="L1819" s="203"/>
      <c r="M1819" s="203"/>
    </row>
    <row r="1820" spans="1:13">
      <c r="A1820" s="77"/>
      <c r="B1820" s="77"/>
      <c r="C1820" s="77"/>
      <c r="D1820" s="77"/>
      <c r="F1820" s="77"/>
      <c r="I1820" s="203"/>
      <c r="J1820" s="203"/>
      <c r="K1820" s="203"/>
      <c r="L1820" s="203"/>
      <c r="M1820" s="203"/>
    </row>
    <row r="1821" spans="1:13">
      <c r="A1821" s="77"/>
      <c r="B1821" s="77"/>
      <c r="C1821" s="77"/>
      <c r="D1821" s="77"/>
      <c r="F1821" s="77"/>
      <c r="I1821" s="203"/>
      <c r="J1821" s="203"/>
      <c r="K1821" s="203"/>
      <c r="L1821" s="203"/>
      <c r="M1821" s="203"/>
    </row>
    <row r="1822" spans="1:13">
      <c r="A1822" s="77"/>
      <c r="B1822" s="77"/>
      <c r="C1822" s="77"/>
      <c r="D1822" s="77"/>
      <c r="F1822" s="77"/>
      <c r="I1822" s="203"/>
      <c r="J1822" s="203"/>
      <c r="K1822" s="203"/>
      <c r="L1822" s="203"/>
      <c r="M1822" s="203"/>
    </row>
    <row r="1823" spans="1:13">
      <c r="A1823" s="77"/>
      <c r="B1823" s="77"/>
      <c r="C1823" s="77"/>
      <c r="D1823" s="77"/>
      <c r="F1823" s="77"/>
      <c r="I1823" s="203"/>
      <c r="J1823" s="203"/>
      <c r="K1823" s="203"/>
      <c r="L1823" s="203"/>
      <c r="M1823" s="203"/>
    </row>
    <row r="1824" spans="1:13">
      <c r="A1824" s="77"/>
      <c r="B1824" s="77"/>
      <c r="C1824" s="77"/>
      <c r="D1824" s="77"/>
      <c r="F1824" s="77"/>
      <c r="I1824" s="203"/>
      <c r="J1824" s="203"/>
      <c r="K1824" s="203"/>
      <c r="L1824" s="203"/>
      <c r="M1824" s="203"/>
    </row>
    <row r="1825" spans="1:13">
      <c r="A1825" s="77"/>
      <c r="B1825" s="77"/>
      <c r="C1825" s="77"/>
      <c r="D1825" s="77"/>
      <c r="F1825" s="77"/>
      <c r="I1825" s="203"/>
      <c r="J1825" s="203"/>
      <c r="K1825" s="203"/>
      <c r="L1825" s="203"/>
      <c r="M1825" s="203"/>
    </row>
    <row r="1826" spans="1:13">
      <c r="A1826" s="77"/>
      <c r="B1826" s="77"/>
      <c r="C1826" s="77"/>
      <c r="D1826" s="77"/>
      <c r="F1826" s="77"/>
      <c r="I1826" s="203"/>
      <c r="J1826" s="203"/>
      <c r="K1826" s="203"/>
      <c r="L1826" s="203"/>
      <c r="M1826" s="203"/>
    </row>
    <row r="1827" spans="1:13">
      <c r="A1827" s="77"/>
      <c r="B1827" s="77"/>
      <c r="C1827" s="77"/>
      <c r="D1827" s="77"/>
      <c r="F1827" s="77"/>
      <c r="I1827" s="203"/>
      <c r="J1827" s="203"/>
      <c r="K1827" s="203"/>
      <c r="L1827" s="203"/>
      <c r="M1827" s="203"/>
    </row>
    <row r="1828" spans="1:13">
      <c r="A1828" s="77"/>
      <c r="B1828" s="77"/>
      <c r="C1828" s="77"/>
      <c r="D1828" s="77"/>
      <c r="F1828" s="77"/>
      <c r="I1828" s="203"/>
      <c r="J1828" s="203"/>
      <c r="K1828" s="203"/>
      <c r="L1828" s="203"/>
      <c r="M1828" s="203"/>
    </row>
    <row r="1829" spans="1:13">
      <c r="A1829" s="77"/>
      <c r="B1829" s="77"/>
      <c r="C1829" s="77"/>
      <c r="D1829" s="77"/>
      <c r="F1829" s="77"/>
      <c r="I1829" s="203"/>
      <c r="J1829" s="203"/>
      <c r="K1829" s="203"/>
      <c r="L1829" s="203"/>
      <c r="M1829" s="203"/>
    </row>
    <row r="1830" spans="1:13">
      <c r="A1830" s="77"/>
      <c r="B1830" s="77"/>
      <c r="C1830" s="77"/>
      <c r="D1830" s="77"/>
      <c r="F1830" s="77"/>
      <c r="I1830" s="203"/>
      <c r="J1830" s="203"/>
      <c r="K1830" s="203"/>
      <c r="L1830" s="203"/>
      <c r="M1830" s="203"/>
    </row>
    <row r="1831" spans="1:13">
      <c r="A1831" s="77"/>
      <c r="B1831" s="77"/>
      <c r="C1831" s="77"/>
      <c r="D1831" s="77"/>
      <c r="F1831" s="77"/>
      <c r="I1831" s="203"/>
      <c r="J1831" s="203"/>
      <c r="K1831" s="203"/>
      <c r="L1831" s="203"/>
      <c r="M1831" s="203"/>
    </row>
    <row r="1832" spans="1:13">
      <c r="A1832" s="77"/>
      <c r="B1832" s="77"/>
      <c r="C1832" s="77"/>
      <c r="D1832" s="77"/>
      <c r="F1832" s="77"/>
      <c r="I1832" s="203"/>
      <c r="J1832" s="203"/>
      <c r="K1832" s="203"/>
      <c r="L1832" s="203"/>
      <c r="M1832" s="203"/>
    </row>
    <row r="1833" spans="1:13">
      <c r="A1833" s="77"/>
      <c r="B1833" s="77"/>
      <c r="C1833" s="77"/>
      <c r="D1833" s="77"/>
      <c r="F1833" s="77"/>
      <c r="I1833" s="203"/>
      <c r="J1833" s="203"/>
      <c r="K1833" s="203"/>
      <c r="L1833" s="203"/>
      <c r="M1833" s="203"/>
    </row>
    <row r="1834" spans="1:13">
      <c r="A1834" s="77"/>
      <c r="B1834" s="77"/>
      <c r="C1834" s="77"/>
      <c r="D1834" s="77"/>
      <c r="F1834" s="77"/>
      <c r="I1834" s="203"/>
      <c r="J1834" s="203"/>
      <c r="K1834" s="203"/>
      <c r="L1834" s="203"/>
      <c r="M1834" s="203"/>
    </row>
    <row r="1835" spans="1:13">
      <c r="A1835" s="77"/>
      <c r="B1835" s="77"/>
      <c r="C1835" s="77"/>
      <c r="D1835" s="77"/>
      <c r="F1835" s="77"/>
      <c r="I1835" s="203"/>
      <c r="J1835" s="203"/>
      <c r="K1835" s="203"/>
      <c r="L1835" s="203"/>
      <c r="M1835" s="203"/>
    </row>
    <row r="1836" spans="1:13">
      <c r="A1836" s="77"/>
      <c r="B1836" s="77"/>
      <c r="C1836" s="77"/>
      <c r="D1836" s="77"/>
      <c r="F1836" s="77"/>
      <c r="I1836" s="203"/>
      <c r="J1836" s="203"/>
      <c r="K1836" s="203"/>
      <c r="L1836" s="203"/>
      <c r="M1836" s="203"/>
    </row>
    <row r="1837" spans="1:13">
      <c r="A1837" s="77"/>
      <c r="B1837" s="77"/>
      <c r="C1837" s="77"/>
      <c r="D1837" s="77"/>
      <c r="F1837" s="77"/>
      <c r="I1837" s="203"/>
      <c r="J1837" s="203"/>
      <c r="K1837" s="203"/>
      <c r="L1837" s="203"/>
      <c r="M1837" s="203"/>
    </row>
    <row r="1838" spans="1:13">
      <c r="A1838" s="77"/>
      <c r="B1838" s="77"/>
      <c r="C1838" s="77"/>
      <c r="D1838" s="77"/>
      <c r="F1838" s="77"/>
      <c r="I1838" s="203"/>
      <c r="J1838" s="203"/>
      <c r="K1838" s="203"/>
      <c r="L1838" s="203"/>
      <c r="M1838" s="203"/>
    </row>
    <row r="1839" spans="1:13">
      <c r="A1839" s="77"/>
      <c r="B1839" s="77"/>
      <c r="C1839" s="77"/>
      <c r="D1839" s="77"/>
      <c r="F1839" s="77"/>
      <c r="I1839" s="203"/>
      <c r="J1839" s="203"/>
      <c r="K1839" s="203"/>
      <c r="L1839" s="203"/>
      <c r="M1839" s="203"/>
    </row>
    <row r="1840" spans="1:13">
      <c r="A1840" s="77"/>
      <c r="B1840" s="77"/>
      <c r="C1840" s="77"/>
      <c r="D1840" s="77"/>
      <c r="F1840" s="77"/>
      <c r="I1840" s="203"/>
      <c r="J1840" s="203"/>
      <c r="K1840" s="203"/>
      <c r="L1840" s="203"/>
      <c r="M1840" s="203"/>
    </row>
    <row r="1841" spans="1:13">
      <c r="A1841" s="77"/>
      <c r="B1841" s="77"/>
      <c r="C1841" s="77"/>
      <c r="D1841" s="77"/>
      <c r="F1841" s="77"/>
      <c r="I1841" s="203"/>
      <c r="J1841" s="203"/>
      <c r="K1841" s="203"/>
      <c r="L1841" s="203"/>
      <c r="M1841" s="203"/>
    </row>
    <row r="1842" spans="1:13">
      <c r="A1842" s="77"/>
      <c r="B1842" s="77"/>
      <c r="C1842" s="77"/>
      <c r="D1842" s="77"/>
      <c r="F1842" s="77"/>
      <c r="I1842" s="203"/>
      <c r="J1842" s="203"/>
      <c r="K1842" s="203"/>
      <c r="L1842" s="203"/>
      <c r="M1842" s="203"/>
    </row>
    <row r="1843" spans="1:13">
      <c r="A1843" s="77"/>
      <c r="B1843" s="77"/>
      <c r="C1843" s="77"/>
      <c r="D1843" s="77"/>
      <c r="F1843" s="77"/>
      <c r="I1843" s="203"/>
      <c r="J1843" s="203"/>
      <c r="K1843" s="203"/>
      <c r="L1843" s="203"/>
      <c r="M1843" s="203"/>
    </row>
    <row r="1844" spans="1:13">
      <c r="A1844" s="77"/>
      <c r="B1844" s="77"/>
      <c r="C1844" s="77"/>
      <c r="D1844" s="77"/>
      <c r="F1844" s="77"/>
      <c r="I1844" s="203"/>
      <c r="J1844" s="203"/>
      <c r="K1844" s="203"/>
      <c r="L1844" s="203"/>
      <c r="M1844" s="203"/>
    </row>
    <row r="1845" spans="1:13">
      <c r="A1845" s="77"/>
      <c r="B1845" s="77"/>
      <c r="C1845" s="77"/>
      <c r="D1845" s="77"/>
      <c r="F1845" s="77"/>
      <c r="I1845" s="203"/>
      <c r="J1845" s="203"/>
      <c r="K1845" s="203"/>
      <c r="L1845" s="203"/>
      <c r="M1845" s="203"/>
    </row>
    <row r="1846" spans="1:13">
      <c r="A1846" s="77"/>
      <c r="B1846" s="77"/>
      <c r="C1846" s="77"/>
      <c r="D1846" s="77"/>
      <c r="F1846" s="77"/>
      <c r="I1846" s="203"/>
      <c r="J1846" s="203"/>
      <c r="K1846" s="203"/>
      <c r="L1846" s="203"/>
      <c r="M1846" s="203"/>
    </row>
    <row r="1847" spans="1:13">
      <c r="A1847" s="77"/>
      <c r="B1847" s="77"/>
      <c r="C1847" s="77"/>
      <c r="D1847" s="77"/>
      <c r="F1847" s="77"/>
      <c r="I1847" s="203"/>
      <c r="J1847" s="203"/>
      <c r="K1847" s="203"/>
      <c r="L1847" s="203"/>
      <c r="M1847" s="203"/>
    </row>
    <row r="1848" spans="1:13">
      <c r="A1848" s="77"/>
      <c r="B1848" s="77"/>
      <c r="C1848" s="77"/>
      <c r="D1848" s="77"/>
      <c r="F1848" s="77"/>
      <c r="I1848" s="203"/>
      <c r="J1848" s="203"/>
      <c r="K1848" s="203"/>
      <c r="L1848" s="203"/>
      <c r="M1848" s="203"/>
    </row>
    <row r="1849" spans="1:13">
      <c r="A1849" s="77"/>
      <c r="B1849" s="77"/>
      <c r="C1849" s="77"/>
      <c r="D1849" s="77"/>
      <c r="F1849" s="77"/>
      <c r="I1849" s="203"/>
      <c r="J1849" s="203"/>
      <c r="K1849" s="203"/>
      <c r="L1849" s="203"/>
      <c r="M1849" s="203"/>
    </row>
    <row r="1850" spans="1:13">
      <c r="A1850" s="77"/>
      <c r="B1850" s="77"/>
      <c r="C1850" s="77"/>
      <c r="D1850" s="77"/>
      <c r="F1850" s="77"/>
      <c r="I1850" s="203"/>
      <c r="J1850" s="203"/>
      <c r="K1850" s="203"/>
      <c r="L1850" s="203"/>
      <c r="M1850" s="203"/>
    </row>
    <row r="1851" spans="1:13">
      <c r="A1851" s="77"/>
      <c r="B1851" s="77"/>
      <c r="C1851" s="77"/>
      <c r="D1851" s="77"/>
      <c r="F1851" s="77"/>
      <c r="I1851" s="203"/>
      <c r="J1851" s="203"/>
      <c r="K1851" s="203"/>
      <c r="L1851" s="203"/>
      <c r="M1851" s="203"/>
    </row>
    <row r="1852" spans="1:13">
      <c r="A1852" s="77"/>
      <c r="B1852" s="77"/>
      <c r="C1852" s="77"/>
      <c r="D1852" s="77"/>
      <c r="F1852" s="77"/>
      <c r="I1852" s="203"/>
      <c r="J1852" s="203"/>
      <c r="K1852" s="203"/>
      <c r="L1852" s="203"/>
      <c r="M1852" s="203"/>
    </row>
    <row r="1853" spans="1:13">
      <c r="A1853" s="77"/>
      <c r="B1853" s="77"/>
      <c r="C1853" s="77"/>
      <c r="D1853" s="77"/>
      <c r="F1853" s="77"/>
      <c r="I1853" s="203"/>
      <c r="J1853" s="203"/>
      <c r="K1853" s="203"/>
      <c r="L1853" s="203"/>
      <c r="M1853" s="203"/>
    </row>
    <row r="1854" spans="1:13">
      <c r="A1854" s="77"/>
      <c r="B1854" s="77"/>
      <c r="C1854" s="77"/>
      <c r="D1854" s="77"/>
      <c r="F1854" s="77"/>
      <c r="I1854" s="203"/>
      <c r="J1854" s="203"/>
      <c r="K1854" s="203"/>
      <c r="L1854" s="203"/>
      <c r="M1854" s="203"/>
    </row>
    <row r="1855" spans="1:13">
      <c r="A1855" s="77"/>
      <c r="B1855" s="77"/>
      <c r="C1855" s="77"/>
      <c r="D1855" s="77"/>
      <c r="F1855" s="77"/>
      <c r="I1855" s="203"/>
      <c r="J1855" s="203"/>
      <c r="K1855" s="203"/>
      <c r="L1855" s="203"/>
      <c r="M1855" s="203"/>
    </row>
    <row r="1856" spans="1:13">
      <c r="A1856" s="77"/>
      <c r="B1856" s="77"/>
      <c r="C1856" s="77"/>
      <c r="D1856" s="77"/>
      <c r="F1856" s="77"/>
      <c r="I1856" s="203"/>
      <c r="J1856" s="203"/>
      <c r="K1856" s="203"/>
      <c r="L1856" s="203"/>
      <c r="M1856" s="203"/>
    </row>
    <row r="1857" spans="1:13">
      <c r="A1857" s="77"/>
      <c r="B1857" s="77"/>
      <c r="C1857" s="77"/>
      <c r="D1857" s="77"/>
      <c r="F1857" s="77"/>
      <c r="I1857" s="203"/>
      <c r="J1857" s="203"/>
      <c r="K1857" s="203"/>
      <c r="L1857" s="203"/>
      <c r="M1857" s="203"/>
    </row>
    <row r="1858" spans="1:13">
      <c r="A1858" s="77"/>
      <c r="B1858" s="77"/>
      <c r="C1858" s="77"/>
      <c r="D1858" s="77"/>
      <c r="F1858" s="77"/>
      <c r="I1858" s="203"/>
      <c r="J1858" s="203"/>
      <c r="K1858" s="203"/>
      <c r="L1858" s="203"/>
      <c r="M1858" s="203"/>
    </row>
    <row r="1859" spans="1:13">
      <c r="A1859" s="77"/>
      <c r="B1859" s="77"/>
      <c r="C1859" s="77"/>
      <c r="D1859" s="77"/>
      <c r="F1859" s="77"/>
      <c r="I1859" s="203"/>
      <c r="J1859" s="203"/>
      <c r="K1859" s="203"/>
      <c r="L1859" s="203"/>
      <c r="M1859" s="203"/>
    </row>
    <row r="1860" spans="1:13">
      <c r="A1860" s="77"/>
      <c r="B1860" s="77"/>
      <c r="C1860" s="77"/>
      <c r="D1860" s="77"/>
      <c r="F1860" s="77"/>
      <c r="I1860" s="203"/>
      <c r="J1860" s="203"/>
      <c r="K1860" s="203"/>
      <c r="L1860" s="203"/>
      <c r="M1860" s="203"/>
    </row>
    <row r="1861" spans="1:13">
      <c r="A1861" s="77"/>
      <c r="B1861" s="77"/>
      <c r="C1861" s="77"/>
      <c r="D1861" s="77"/>
      <c r="F1861" s="77"/>
      <c r="I1861" s="203"/>
      <c r="J1861" s="203"/>
      <c r="K1861" s="203"/>
      <c r="L1861" s="203"/>
      <c r="M1861" s="203"/>
    </row>
    <row r="1862" spans="1:13">
      <c r="A1862" s="77"/>
      <c r="B1862" s="77"/>
      <c r="C1862" s="77"/>
      <c r="D1862" s="77"/>
      <c r="F1862" s="77"/>
      <c r="I1862" s="203"/>
      <c r="J1862" s="203"/>
      <c r="K1862" s="203"/>
      <c r="L1862" s="203"/>
      <c r="M1862" s="203"/>
    </row>
    <row r="1863" spans="1:13">
      <c r="A1863" s="77"/>
      <c r="B1863" s="77"/>
      <c r="C1863" s="77"/>
      <c r="D1863" s="77"/>
      <c r="F1863" s="77"/>
      <c r="I1863" s="203"/>
      <c r="J1863" s="203"/>
      <c r="K1863" s="203"/>
      <c r="L1863" s="203"/>
      <c r="M1863" s="203"/>
    </row>
    <row r="1864" spans="1:13">
      <c r="A1864" s="77"/>
      <c r="B1864" s="77"/>
      <c r="C1864" s="77"/>
      <c r="D1864" s="77"/>
      <c r="F1864" s="77"/>
      <c r="I1864" s="203"/>
      <c r="J1864" s="203"/>
      <c r="K1864" s="203"/>
      <c r="L1864" s="203"/>
      <c r="M1864" s="203"/>
    </row>
    <row r="1865" spans="1:13">
      <c r="A1865" s="77"/>
      <c r="B1865" s="77"/>
      <c r="C1865" s="77"/>
      <c r="D1865" s="77"/>
      <c r="F1865" s="77"/>
      <c r="I1865" s="203"/>
      <c r="J1865" s="203"/>
      <c r="K1865" s="203"/>
      <c r="L1865" s="203"/>
      <c r="M1865" s="203"/>
    </row>
    <row r="1866" spans="1:13">
      <c r="A1866" s="77"/>
      <c r="B1866" s="77"/>
      <c r="C1866" s="77"/>
      <c r="D1866" s="77"/>
      <c r="F1866" s="77"/>
      <c r="I1866" s="203"/>
      <c r="J1866" s="203"/>
      <c r="K1866" s="203"/>
      <c r="L1866" s="203"/>
      <c r="M1866" s="203"/>
    </row>
    <row r="1867" spans="1:13">
      <c r="A1867" s="77"/>
      <c r="B1867" s="77"/>
      <c r="C1867" s="77"/>
      <c r="D1867" s="77"/>
      <c r="F1867" s="77"/>
      <c r="I1867" s="203"/>
      <c r="J1867" s="203"/>
      <c r="K1867" s="203"/>
      <c r="L1867" s="203"/>
      <c r="M1867" s="203"/>
    </row>
    <row r="1868" spans="1:13">
      <c r="A1868" s="77"/>
      <c r="B1868" s="77"/>
      <c r="C1868" s="77"/>
      <c r="D1868" s="77"/>
      <c r="F1868" s="77"/>
      <c r="I1868" s="203"/>
      <c r="J1868" s="203"/>
      <c r="K1868" s="203"/>
      <c r="L1868" s="203"/>
      <c r="M1868" s="203"/>
    </row>
    <row r="1869" spans="1:13">
      <c r="A1869" s="77"/>
      <c r="B1869" s="77"/>
      <c r="C1869" s="77"/>
      <c r="D1869" s="77"/>
      <c r="F1869" s="77"/>
      <c r="I1869" s="203"/>
      <c r="J1869" s="203"/>
      <c r="K1869" s="203"/>
      <c r="L1869" s="203"/>
      <c r="M1869" s="203"/>
    </row>
    <row r="1870" spans="1:13">
      <c r="A1870" s="77"/>
      <c r="B1870" s="77"/>
      <c r="C1870" s="77"/>
      <c r="D1870" s="77"/>
      <c r="F1870" s="77"/>
      <c r="I1870" s="203"/>
      <c r="J1870" s="203"/>
      <c r="K1870" s="203"/>
      <c r="L1870" s="203"/>
      <c r="M1870" s="203"/>
    </row>
    <row r="1871" spans="1:13">
      <c r="A1871" s="77"/>
      <c r="B1871" s="77"/>
      <c r="C1871" s="77"/>
      <c r="D1871" s="77"/>
      <c r="F1871" s="77"/>
      <c r="I1871" s="203"/>
      <c r="J1871" s="203"/>
      <c r="K1871" s="203"/>
      <c r="L1871" s="203"/>
      <c r="M1871" s="203"/>
    </row>
    <row r="1872" spans="1:13">
      <c r="A1872" s="77"/>
      <c r="B1872" s="77"/>
      <c r="C1872" s="77"/>
      <c r="D1872" s="77"/>
      <c r="F1872" s="77"/>
      <c r="I1872" s="203"/>
      <c r="J1872" s="203"/>
      <c r="K1872" s="203"/>
      <c r="L1872" s="203"/>
      <c r="M1872" s="203"/>
    </row>
    <row r="1873" spans="1:13">
      <c r="A1873" s="77"/>
      <c r="B1873" s="77"/>
      <c r="C1873" s="77"/>
      <c r="D1873" s="77"/>
      <c r="F1873" s="77"/>
      <c r="I1873" s="203"/>
      <c r="J1873" s="203"/>
      <c r="K1873" s="203"/>
      <c r="L1873" s="203"/>
      <c r="M1873" s="203"/>
    </row>
    <row r="1874" spans="1:13">
      <c r="A1874" s="77"/>
      <c r="B1874" s="77"/>
      <c r="C1874" s="77"/>
      <c r="D1874" s="77"/>
      <c r="F1874" s="77"/>
      <c r="I1874" s="203"/>
      <c r="J1874" s="203"/>
      <c r="K1874" s="203"/>
      <c r="L1874" s="203"/>
      <c r="M1874" s="203"/>
    </row>
    <row r="1875" spans="1:13">
      <c r="A1875" s="77"/>
      <c r="B1875" s="77"/>
      <c r="C1875" s="77"/>
      <c r="D1875" s="77"/>
      <c r="F1875" s="77"/>
      <c r="I1875" s="203"/>
      <c r="J1875" s="203"/>
      <c r="K1875" s="203"/>
      <c r="L1875" s="203"/>
      <c r="M1875" s="203"/>
    </row>
    <row r="1876" spans="1:13">
      <c r="A1876" s="77"/>
      <c r="B1876" s="77"/>
      <c r="C1876" s="77"/>
      <c r="D1876" s="77"/>
      <c r="F1876" s="77"/>
      <c r="I1876" s="203"/>
      <c r="J1876" s="203"/>
      <c r="K1876" s="203"/>
      <c r="L1876" s="203"/>
      <c r="M1876" s="203"/>
    </row>
    <row r="1877" spans="1:13">
      <c r="A1877" s="77"/>
      <c r="B1877" s="77"/>
      <c r="C1877" s="77"/>
      <c r="D1877" s="77"/>
      <c r="F1877" s="77"/>
      <c r="I1877" s="203"/>
      <c r="J1877" s="203"/>
      <c r="K1877" s="203"/>
      <c r="L1877" s="203"/>
      <c r="M1877" s="203"/>
    </row>
    <row r="1878" spans="1:13">
      <c r="A1878" s="77"/>
      <c r="B1878" s="77"/>
      <c r="C1878" s="77"/>
      <c r="D1878" s="77"/>
      <c r="F1878" s="77"/>
      <c r="I1878" s="203"/>
      <c r="J1878" s="203"/>
      <c r="K1878" s="203"/>
      <c r="L1878" s="203"/>
      <c r="M1878" s="203"/>
    </row>
    <row r="1879" spans="1:13">
      <c r="A1879" s="77"/>
      <c r="B1879" s="77"/>
      <c r="C1879" s="77"/>
      <c r="D1879" s="77"/>
      <c r="F1879" s="77"/>
      <c r="I1879" s="203"/>
      <c r="J1879" s="203"/>
      <c r="K1879" s="203"/>
      <c r="L1879" s="203"/>
      <c r="M1879" s="203"/>
    </row>
    <row r="1880" spans="1:13">
      <c r="A1880" s="77"/>
      <c r="B1880" s="77"/>
      <c r="C1880" s="77"/>
      <c r="D1880" s="77"/>
      <c r="F1880" s="77"/>
      <c r="I1880" s="203"/>
      <c r="J1880" s="203"/>
      <c r="K1880" s="203"/>
      <c r="L1880" s="203"/>
      <c r="M1880" s="203"/>
    </row>
    <row r="1881" spans="1:13">
      <c r="A1881" s="77"/>
      <c r="B1881" s="77"/>
      <c r="C1881" s="77"/>
      <c r="D1881" s="77"/>
      <c r="F1881" s="77"/>
      <c r="I1881" s="203"/>
      <c r="J1881" s="203"/>
      <c r="K1881" s="203"/>
      <c r="L1881" s="203"/>
      <c r="M1881" s="203"/>
    </row>
    <row r="1882" spans="1:13">
      <c r="A1882" s="77"/>
      <c r="B1882" s="77"/>
      <c r="C1882" s="77"/>
      <c r="D1882" s="77"/>
      <c r="F1882" s="77"/>
      <c r="I1882" s="203"/>
      <c r="J1882" s="203"/>
      <c r="K1882" s="203"/>
      <c r="L1882" s="203"/>
      <c r="M1882" s="203"/>
    </row>
    <row r="1883" spans="1:13">
      <c r="A1883" s="77"/>
      <c r="B1883" s="77"/>
      <c r="C1883" s="77"/>
      <c r="D1883" s="77"/>
      <c r="F1883" s="77"/>
      <c r="I1883" s="203"/>
      <c r="J1883" s="203"/>
      <c r="K1883" s="203"/>
      <c r="L1883" s="203"/>
      <c r="M1883" s="203"/>
    </row>
    <row r="1884" spans="1:13">
      <c r="A1884" s="77"/>
      <c r="B1884" s="77"/>
      <c r="C1884" s="77"/>
      <c r="D1884" s="77"/>
      <c r="F1884" s="77"/>
      <c r="I1884" s="203"/>
      <c r="J1884" s="203"/>
      <c r="K1884" s="203"/>
      <c r="L1884" s="203"/>
      <c r="M1884" s="203"/>
    </row>
    <row r="1885" spans="1:13">
      <c r="A1885" s="77"/>
      <c r="B1885" s="77"/>
      <c r="C1885" s="77"/>
      <c r="D1885" s="77"/>
      <c r="F1885" s="77"/>
      <c r="I1885" s="203"/>
      <c r="J1885" s="203"/>
      <c r="K1885" s="203"/>
      <c r="L1885" s="203"/>
      <c r="M1885" s="203"/>
    </row>
    <row r="1886" spans="1:13">
      <c r="A1886" s="77"/>
      <c r="B1886" s="77"/>
      <c r="C1886" s="77"/>
      <c r="D1886" s="77"/>
      <c r="F1886" s="77"/>
      <c r="I1886" s="203"/>
      <c r="J1886" s="203"/>
      <c r="K1886" s="203"/>
      <c r="L1886" s="203"/>
      <c r="M1886" s="203"/>
    </row>
    <row r="1887" spans="1:13">
      <c r="A1887" s="77"/>
      <c r="B1887" s="77"/>
      <c r="C1887" s="77"/>
      <c r="D1887" s="77"/>
      <c r="F1887" s="77"/>
      <c r="I1887" s="203"/>
      <c r="J1887" s="203"/>
      <c r="K1887" s="203"/>
      <c r="L1887" s="203"/>
      <c r="M1887" s="203"/>
    </row>
    <row r="1888" spans="1:13">
      <c r="A1888" s="77"/>
      <c r="B1888" s="77"/>
      <c r="C1888" s="77"/>
      <c r="D1888" s="77"/>
      <c r="F1888" s="77"/>
      <c r="I1888" s="203"/>
      <c r="J1888" s="203"/>
      <c r="K1888" s="203"/>
      <c r="L1888" s="203"/>
      <c r="M1888" s="203"/>
    </row>
    <row r="1889" spans="1:13">
      <c r="A1889" s="77"/>
      <c r="B1889" s="77"/>
      <c r="C1889" s="77"/>
      <c r="D1889" s="77"/>
      <c r="F1889" s="77"/>
      <c r="I1889" s="203"/>
      <c r="J1889" s="203"/>
      <c r="K1889" s="203"/>
      <c r="L1889" s="203"/>
      <c r="M1889" s="203"/>
    </row>
    <row r="1890" spans="1:13">
      <c r="A1890" s="77"/>
      <c r="B1890" s="77"/>
      <c r="C1890" s="77"/>
      <c r="D1890" s="77"/>
      <c r="F1890" s="77"/>
      <c r="I1890" s="203"/>
      <c r="J1890" s="203"/>
      <c r="K1890" s="203"/>
      <c r="L1890" s="203"/>
      <c r="M1890" s="203"/>
    </row>
    <row r="1891" spans="1:13">
      <c r="A1891" s="77"/>
      <c r="B1891" s="77"/>
      <c r="C1891" s="77"/>
      <c r="D1891" s="77"/>
      <c r="F1891" s="77"/>
      <c r="I1891" s="203"/>
      <c r="J1891" s="203"/>
      <c r="K1891" s="203"/>
      <c r="L1891" s="203"/>
      <c r="M1891" s="203"/>
    </row>
    <row r="1892" spans="1:13">
      <c r="A1892" s="77"/>
      <c r="B1892" s="77"/>
      <c r="C1892" s="77"/>
      <c r="D1892" s="77"/>
      <c r="F1892" s="77"/>
      <c r="I1892" s="203"/>
      <c r="J1892" s="203"/>
      <c r="K1892" s="203"/>
      <c r="L1892" s="203"/>
      <c r="M1892" s="203"/>
    </row>
    <row r="1893" spans="1:13">
      <c r="A1893" s="77"/>
      <c r="B1893" s="77"/>
      <c r="C1893" s="77"/>
      <c r="D1893" s="77"/>
      <c r="F1893" s="77"/>
      <c r="I1893" s="203"/>
      <c r="J1893" s="203"/>
      <c r="K1893" s="203"/>
      <c r="L1893" s="203"/>
      <c r="M1893" s="203"/>
    </row>
    <row r="1894" spans="1:13">
      <c r="A1894" s="77"/>
      <c r="B1894" s="77"/>
      <c r="C1894" s="77"/>
      <c r="D1894" s="77"/>
      <c r="F1894" s="77"/>
      <c r="I1894" s="203"/>
      <c r="J1894" s="203"/>
      <c r="K1894" s="203"/>
      <c r="L1894" s="203"/>
      <c r="M1894" s="203"/>
    </row>
    <row r="1895" spans="1:13">
      <c r="A1895" s="77"/>
      <c r="B1895" s="77"/>
      <c r="C1895" s="77"/>
      <c r="D1895" s="77"/>
      <c r="F1895" s="77"/>
      <c r="I1895" s="203"/>
      <c r="J1895" s="203"/>
      <c r="K1895" s="203"/>
      <c r="L1895" s="203"/>
      <c r="M1895" s="203"/>
    </row>
    <row r="1896" spans="1:13">
      <c r="A1896" s="77"/>
      <c r="B1896" s="77"/>
      <c r="C1896" s="77"/>
      <c r="D1896" s="77"/>
      <c r="F1896" s="77"/>
      <c r="I1896" s="203"/>
      <c r="J1896" s="203"/>
      <c r="K1896" s="203"/>
      <c r="L1896" s="203"/>
      <c r="M1896" s="203"/>
    </row>
    <row r="1897" spans="1:13">
      <c r="A1897" s="77"/>
      <c r="B1897" s="77"/>
      <c r="C1897" s="77"/>
      <c r="D1897" s="77"/>
      <c r="F1897" s="77"/>
      <c r="I1897" s="203"/>
      <c r="J1897" s="203"/>
      <c r="K1897" s="203"/>
      <c r="L1897" s="203"/>
      <c r="M1897" s="203"/>
    </row>
    <row r="1898" spans="1:13">
      <c r="A1898" s="77"/>
      <c r="B1898" s="77"/>
      <c r="C1898" s="77"/>
      <c r="D1898" s="77"/>
      <c r="F1898" s="77"/>
      <c r="I1898" s="203"/>
      <c r="J1898" s="203"/>
      <c r="K1898" s="203"/>
      <c r="L1898" s="203"/>
      <c r="M1898" s="203"/>
    </row>
    <row r="1899" spans="1:13">
      <c r="A1899" s="77"/>
      <c r="B1899" s="77"/>
      <c r="C1899" s="77"/>
      <c r="D1899" s="77"/>
      <c r="F1899" s="77"/>
      <c r="I1899" s="203"/>
      <c r="J1899" s="203"/>
      <c r="K1899" s="203"/>
      <c r="L1899" s="203"/>
      <c r="M1899" s="203"/>
    </row>
    <row r="1900" spans="1:13">
      <c r="A1900" s="77"/>
      <c r="B1900" s="77"/>
      <c r="C1900" s="77"/>
      <c r="D1900" s="77"/>
      <c r="F1900" s="77"/>
      <c r="I1900" s="203"/>
      <c r="J1900" s="203"/>
      <c r="K1900" s="203"/>
      <c r="L1900" s="203"/>
      <c r="M1900" s="203"/>
    </row>
    <row r="1901" spans="1:13">
      <c r="A1901" s="77"/>
      <c r="B1901" s="77"/>
      <c r="C1901" s="77"/>
      <c r="D1901" s="77"/>
      <c r="F1901" s="77"/>
      <c r="I1901" s="203"/>
      <c r="J1901" s="203"/>
      <c r="K1901" s="203"/>
      <c r="L1901" s="203"/>
      <c r="M1901" s="203"/>
    </row>
    <row r="1902" spans="1:13">
      <c r="A1902" s="77"/>
      <c r="B1902" s="77"/>
      <c r="C1902" s="77"/>
      <c r="D1902" s="77"/>
      <c r="F1902" s="77"/>
      <c r="I1902" s="203"/>
      <c r="J1902" s="203"/>
      <c r="K1902" s="203"/>
      <c r="L1902" s="203"/>
      <c r="M1902" s="203"/>
    </row>
    <row r="1903" spans="1:13">
      <c r="A1903" s="77"/>
      <c r="B1903" s="77"/>
      <c r="C1903" s="77"/>
      <c r="D1903" s="77"/>
      <c r="F1903" s="77"/>
      <c r="I1903" s="203"/>
      <c r="J1903" s="203"/>
      <c r="K1903" s="203"/>
      <c r="L1903" s="203"/>
      <c r="M1903" s="203"/>
    </row>
    <row r="1904" spans="1:13">
      <c r="A1904" s="77"/>
      <c r="B1904" s="77"/>
      <c r="C1904" s="77"/>
      <c r="D1904" s="77"/>
      <c r="F1904" s="77"/>
      <c r="I1904" s="203"/>
      <c r="J1904" s="203"/>
      <c r="K1904" s="203"/>
      <c r="L1904" s="203"/>
      <c r="M1904" s="203"/>
    </row>
    <row r="1905" spans="1:13">
      <c r="A1905" s="77"/>
      <c r="B1905" s="77"/>
      <c r="C1905" s="77"/>
      <c r="D1905" s="77"/>
      <c r="F1905" s="77"/>
      <c r="I1905" s="203"/>
      <c r="J1905" s="203"/>
      <c r="K1905" s="203"/>
      <c r="L1905" s="203"/>
      <c r="M1905" s="203"/>
    </row>
    <row r="1906" spans="1:13">
      <c r="A1906" s="77"/>
      <c r="B1906" s="77"/>
      <c r="C1906" s="77"/>
      <c r="D1906" s="77"/>
      <c r="F1906" s="77"/>
      <c r="I1906" s="203"/>
      <c r="J1906" s="203"/>
      <c r="K1906" s="203"/>
      <c r="L1906" s="203"/>
      <c r="M1906" s="203"/>
    </row>
    <row r="1907" spans="1:13">
      <c r="A1907" s="77"/>
      <c r="B1907" s="77"/>
      <c r="C1907" s="77"/>
      <c r="D1907" s="77"/>
      <c r="F1907" s="77"/>
      <c r="I1907" s="203"/>
      <c r="J1907" s="203"/>
      <c r="K1907" s="203"/>
      <c r="L1907" s="203"/>
      <c r="M1907" s="203"/>
    </row>
    <row r="1908" spans="1:13">
      <c r="A1908" s="77"/>
      <c r="B1908" s="77"/>
      <c r="C1908" s="77"/>
      <c r="D1908" s="77"/>
      <c r="F1908" s="77"/>
      <c r="I1908" s="203"/>
      <c r="J1908" s="203"/>
      <c r="K1908" s="203"/>
      <c r="L1908" s="203"/>
      <c r="M1908" s="203"/>
    </row>
    <row r="1909" spans="1:13">
      <c r="A1909" s="77"/>
      <c r="B1909" s="77"/>
      <c r="C1909" s="77"/>
      <c r="D1909" s="77"/>
      <c r="F1909" s="77"/>
      <c r="I1909" s="203"/>
      <c r="J1909" s="203"/>
      <c r="K1909" s="203"/>
      <c r="L1909" s="203"/>
      <c r="M1909" s="203"/>
    </row>
    <row r="1910" spans="1:13">
      <c r="A1910" s="77"/>
      <c r="B1910" s="77"/>
      <c r="C1910" s="77"/>
      <c r="D1910" s="77"/>
      <c r="F1910" s="77"/>
      <c r="I1910" s="203"/>
      <c r="J1910" s="203"/>
      <c r="K1910" s="203"/>
      <c r="L1910" s="203"/>
      <c r="M1910" s="203"/>
    </row>
    <row r="1911" spans="1:13">
      <c r="A1911" s="77"/>
      <c r="B1911" s="77"/>
      <c r="C1911" s="77"/>
      <c r="D1911" s="77"/>
      <c r="F1911" s="77"/>
      <c r="I1911" s="203"/>
      <c r="J1911" s="203"/>
      <c r="K1911" s="203"/>
      <c r="L1911" s="203"/>
      <c r="M1911" s="203"/>
    </row>
    <row r="1912" spans="1:13">
      <c r="A1912" s="77"/>
      <c r="B1912" s="77"/>
      <c r="C1912" s="77"/>
      <c r="D1912" s="77"/>
      <c r="F1912" s="77"/>
      <c r="I1912" s="203"/>
      <c r="J1912" s="203"/>
      <c r="K1912" s="203"/>
      <c r="L1912" s="203"/>
      <c r="M1912" s="203"/>
    </row>
    <row r="1913" spans="1:13">
      <c r="A1913" s="77"/>
      <c r="B1913" s="77"/>
      <c r="C1913" s="77"/>
      <c r="D1913" s="77"/>
      <c r="F1913" s="77"/>
      <c r="I1913" s="203"/>
      <c r="J1913" s="203"/>
      <c r="K1913" s="203"/>
      <c r="L1913" s="203"/>
      <c r="M1913" s="203"/>
    </row>
    <row r="1914" spans="1:13">
      <c r="A1914" s="77"/>
      <c r="B1914" s="77"/>
      <c r="C1914" s="77"/>
      <c r="D1914" s="77"/>
      <c r="F1914" s="77"/>
      <c r="I1914" s="203"/>
      <c r="J1914" s="203"/>
      <c r="K1914" s="203"/>
      <c r="L1914" s="203"/>
      <c r="M1914" s="203"/>
    </row>
    <row r="1915" spans="1:13">
      <c r="A1915" s="77"/>
      <c r="B1915" s="77"/>
      <c r="C1915" s="77"/>
      <c r="D1915" s="77"/>
      <c r="F1915" s="77"/>
      <c r="I1915" s="203"/>
      <c r="J1915" s="203"/>
      <c r="K1915" s="203"/>
      <c r="L1915" s="203"/>
      <c r="M1915" s="203"/>
    </row>
    <row r="1916" spans="1:13">
      <c r="A1916" s="77"/>
      <c r="B1916" s="77"/>
      <c r="C1916" s="77"/>
      <c r="D1916" s="77"/>
      <c r="F1916" s="77"/>
      <c r="I1916" s="203"/>
      <c r="J1916" s="203"/>
      <c r="K1916" s="203"/>
      <c r="L1916" s="203"/>
      <c r="M1916" s="203"/>
    </row>
    <row r="1917" spans="1:13">
      <c r="A1917" s="77"/>
      <c r="B1917" s="77"/>
      <c r="C1917" s="77"/>
      <c r="D1917" s="77"/>
      <c r="F1917" s="77"/>
      <c r="I1917" s="203"/>
      <c r="J1917" s="203"/>
      <c r="K1917" s="203"/>
      <c r="L1917" s="203"/>
      <c r="M1917" s="203"/>
    </row>
    <row r="1918" spans="1:13">
      <c r="A1918" s="77"/>
      <c r="B1918" s="77"/>
      <c r="C1918" s="77"/>
      <c r="D1918" s="77"/>
      <c r="F1918" s="77"/>
      <c r="I1918" s="203"/>
      <c r="J1918" s="203"/>
      <c r="K1918" s="203"/>
      <c r="L1918" s="203"/>
      <c r="M1918" s="203"/>
    </row>
    <row r="1919" spans="1:13">
      <c r="A1919" s="77"/>
      <c r="B1919" s="77"/>
      <c r="C1919" s="77"/>
      <c r="D1919" s="77"/>
      <c r="F1919" s="77"/>
      <c r="I1919" s="203"/>
      <c r="J1919" s="203"/>
      <c r="K1919" s="203"/>
      <c r="L1919" s="203"/>
      <c r="M1919" s="203"/>
    </row>
    <row r="1920" spans="1:13">
      <c r="A1920" s="77"/>
      <c r="B1920" s="77"/>
      <c r="C1920" s="77"/>
      <c r="D1920" s="77"/>
      <c r="F1920" s="77"/>
      <c r="I1920" s="203"/>
      <c r="J1920" s="203"/>
      <c r="K1920" s="203"/>
      <c r="L1920" s="203"/>
      <c r="M1920" s="203"/>
    </row>
    <row r="1921" spans="1:13">
      <c r="A1921" s="77"/>
      <c r="B1921" s="77"/>
      <c r="C1921" s="77"/>
      <c r="D1921" s="77"/>
      <c r="F1921" s="77"/>
      <c r="I1921" s="203"/>
      <c r="J1921" s="203"/>
      <c r="K1921" s="203"/>
      <c r="L1921" s="203"/>
      <c r="M1921" s="203"/>
    </row>
    <row r="1922" spans="1:13">
      <c r="A1922" s="77"/>
      <c r="B1922" s="77"/>
      <c r="C1922" s="77"/>
      <c r="D1922" s="77"/>
      <c r="F1922" s="77"/>
      <c r="I1922" s="203"/>
      <c r="J1922" s="203"/>
      <c r="K1922" s="203"/>
      <c r="L1922" s="203"/>
      <c r="M1922" s="203"/>
    </row>
    <row r="1923" spans="1:13">
      <c r="A1923" s="77"/>
      <c r="B1923" s="77"/>
      <c r="C1923" s="77"/>
      <c r="D1923" s="77"/>
      <c r="F1923" s="77"/>
      <c r="I1923" s="203"/>
      <c r="J1923" s="203"/>
      <c r="K1923" s="203"/>
      <c r="L1923" s="203"/>
      <c r="M1923" s="203"/>
    </row>
    <row r="1924" spans="1:13">
      <c r="A1924" s="77"/>
      <c r="B1924" s="77"/>
      <c r="C1924" s="77"/>
      <c r="D1924" s="77"/>
      <c r="F1924" s="77"/>
      <c r="I1924" s="203"/>
      <c r="J1924" s="203"/>
      <c r="K1924" s="203"/>
      <c r="L1924" s="203"/>
      <c r="M1924" s="203"/>
    </row>
    <row r="1925" spans="1:13">
      <c r="A1925" s="77"/>
      <c r="B1925" s="77"/>
      <c r="C1925" s="77"/>
      <c r="D1925" s="77"/>
      <c r="F1925" s="77"/>
      <c r="I1925" s="203"/>
      <c r="J1925" s="203"/>
      <c r="K1925" s="203"/>
      <c r="L1925" s="203"/>
      <c r="M1925" s="203"/>
    </row>
    <row r="1926" spans="1:13">
      <c r="A1926" s="77"/>
      <c r="B1926" s="77"/>
      <c r="C1926" s="77"/>
      <c r="D1926" s="77"/>
      <c r="F1926" s="77"/>
      <c r="I1926" s="203"/>
      <c r="J1926" s="203"/>
      <c r="K1926" s="203"/>
      <c r="L1926" s="203"/>
      <c r="M1926" s="203"/>
    </row>
    <row r="1927" spans="1:13">
      <c r="A1927" s="77"/>
      <c r="B1927" s="77"/>
      <c r="C1927" s="77"/>
      <c r="D1927" s="77"/>
      <c r="F1927" s="77"/>
      <c r="I1927" s="203"/>
      <c r="J1927" s="203"/>
      <c r="K1927" s="203"/>
      <c r="L1927" s="203"/>
      <c r="M1927" s="203"/>
    </row>
    <row r="1928" spans="1:13">
      <c r="A1928" s="77"/>
      <c r="B1928" s="77"/>
      <c r="C1928" s="77"/>
      <c r="D1928" s="77"/>
      <c r="F1928" s="77"/>
      <c r="I1928" s="203"/>
      <c r="J1928" s="203"/>
      <c r="K1928" s="203"/>
      <c r="L1928" s="203"/>
      <c r="M1928" s="203"/>
    </row>
    <row r="1929" spans="1:13">
      <c r="A1929" s="77"/>
      <c r="B1929" s="77"/>
      <c r="C1929" s="77"/>
      <c r="D1929" s="77"/>
      <c r="F1929" s="77"/>
      <c r="I1929" s="203"/>
      <c r="J1929" s="203"/>
      <c r="K1929" s="203"/>
      <c r="L1929" s="203"/>
      <c r="M1929" s="203"/>
    </row>
    <row r="1930" spans="1:13">
      <c r="A1930" s="77"/>
      <c r="B1930" s="77"/>
      <c r="C1930" s="77"/>
      <c r="D1930" s="77"/>
      <c r="F1930" s="77"/>
      <c r="I1930" s="203"/>
      <c r="J1930" s="203"/>
      <c r="K1930" s="203"/>
      <c r="L1930" s="203"/>
      <c r="M1930" s="203"/>
    </row>
    <row r="1931" spans="1:13">
      <c r="A1931" s="77"/>
      <c r="B1931" s="77"/>
      <c r="C1931" s="77"/>
      <c r="D1931" s="77"/>
      <c r="F1931" s="77"/>
      <c r="I1931" s="203"/>
      <c r="J1931" s="203"/>
      <c r="K1931" s="203"/>
      <c r="L1931" s="203"/>
      <c r="M1931" s="203"/>
    </row>
    <row r="1932" spans="1:13">
      <c r="A1932" s="77"/>
      <c r="B1932" s="77"/>
      <c r="C1932" s="77"/>
      <c r="D1932" s="77"/>
      <c r="F1932" s="77"/>
      <c r="I1932" s="203"/>
      <c r="J1932" s="203"/>
      <c r="K1932" s="203"/>
      <c r="L1932" s="203"/>
      <c r="M1932" s="203"/>
    </row>
    <row r="1933" spans="1:13">
      <c r="A1933" s="77"/>
      <c r="B1933" s="77"/>
      <c r="C1933" s="77"/>
      <c r="D1933" s="77"/>
      <c r="F1933" s="77"/>
      <c r="I1933" s="203"/>
      <c r="J1933" s="203"/>
      <c r="K1933" s="203"/>
      <c r="L1933" s="203"/>
      <c r="M1933" s="203"/>
    </row>
    <row r="1934" spans="1:13">
      <c r="A1934" s="77"/>
      <c r="B1934" s="77"/>
      <c r="C1934" s="77"/>
      <c r="D1934" s="77"/>
      <c r="F1934" s="77"/>
      <c r="I1934" s="203"/>
      <c r="J1934" s="203"/>
      <c r="K1934" s="203"/>
      <c r="L1934" s="203"/>
      <c r="M1934" s="203"/>
    </row>
    <row r="1935" spans="1:13">
      <c r="A1935" s="77"/>
      <c r="B1935" s="77"/>
      <c r="C1935" s="77"/>
      <c r="D1935" s="77"/>
      <c r="F1935" s="77"/>
      <c r="I1935" s="203"/>
      <c r="J1935" s="203"/>
      <c r="K1935" s="203"/>
      <c r="L1935" s="203"/>
      <c r="M1935" s="203"/>
    </row>
    <row r="1936" spans="1:13">
      <c r="A1936" s="77"/>
      <c r="B1936" s="77"/>
      <c r="C1936" s="77"/>
      <c r="D1936" s="77"/>
      <c r="F1936" s="77"/>
      <c r="I1936" s="203"/>
      <c r="J1936" s="203"/>
      <c r="K1936" s="203"/>
      <c r="L1936" s="203"/>
      <c r="M1936" s="203"/>
    </row>
    <row r="1937" spans="1:13">
      <c r="A1937" s="77"/>
      <c r="B1937" s="77"/>
      <c r="C1937" s="77"/>
      <c r="D1937" s="77"/>
      <c r="F1937" s="77"/>
      <c r="I1937" s="203"/>
      <c r="J1937" s="203"/>
      <c r="K1937" s="203"/>
      <c r="L1937" s="203"/>
      <c r="M1937" s="203"/>
    </row>
    <row r="1938" spans="1:13">
      <c r="A1938" s="77"/>
      <c r="B1938" s="77"/>
      <c r="C1938" s="77"/>
      <c r="D1938" s="77"/>
      <c r="F1938" s="77"/>
      <c r="I1938" s="203"/>
      <c r="J1938" s="203"/>
      <c r="K1938" s="203"/>
      <c r="L1938" s="203"/>
      <c r="M1938" s="203"/>
    </row>
    <row r="1939" spans="1:13">
      <c r="A1939" s="77"/>
      <c r="B1939" s="77"/>
      <c r="C1939" s="77"/>
      <c r="D1939" s="77"/>
      <c r="F1939" s="77"/>
      <c r="I1939" s="203"/>
      <c r="J1939" s="203"/>
      <c r="K1939" s="203"/>
      <c r="L1939" s="203"/>
      <c r="M1939" s="203"/>
    </row>
    <row r="1940" spans="1:13">
      <c r="A1940" s="77"/>
      <c r="B1940" s="77"/>
      <c r="C1940" s="77"/>
      <c r="D1940" s="77"/>
      <c r="F1940" s="77"/>
      <c r="I1940" s="203"/>
      <c r="J1940" s="203"/>
      <c r="K1940" s="203"/>
      <c r="L1940" s="203"/>
      <c r="M1940" s="203"/>
    </row>
    <row r="1941" spans="1:13">
      <c r="A1941" s="77"/>
      <c r="B1941" s="77"/>
      <c r="C1941" s="77"/>
      <c r="D1941" s="77"/>
      <c r="F1941" s="77"/>
      <c r="I1941" s="203"/>
      <c r="J1941" s="203"/>
      <c r="K1941" s="203"/>
      <c r="L1941" s="203"/>
      <c r="M1941" s="203"/>
    </row>
    <row r="1942" spans="1:13">
      <c r="A1942" s="77"/>
      <c r="B1942" s="77"/>
      <c r="C1942" s="77"/>
      <c r="D1942" s="77"/>
      <c r="F1942" s="77"/>
      <c r="I1942" s="203"/>
      <c r="J1942" s="203"/>
      <c r="K1942" s="203"/>
      <c r="L1942" s="203"/>
      <c r="M1942" s="203"/>
    </row>
    <row r="1943" spans="1:13">
      <c r="A1943" s="77"/>
      <c r="B1943" s="77"/>
      <c r="C1943" s="77"/>
      <c r="D1943" s="77"/>
      <c r="F1943" s="77"/>
      <c r="I1943" s="203"/>
      <c r="J1943" s="203"/>
      <c r="K1943" s="203"/>
      <c r="L1943" s="203"/>
      <c r="M1943" s="203"/>
    </row>
    <row r="1944" spans="1:13">
      <c r="A1944" s="77"/>
      <c r="B1944" s="77"/>
      <c r="C1944" s="77"/>
      <c r="D1944" s="77"/>
      <c r="F1944" s="77"/>
      <c r="I1944" s="203"/>
      <c r="J1944" s="203"/>
      <c r="K1944" s="203"/>
      <c r="L1944" s="203"/>
      <c r="M1944" s="203"/>
    </row>
    <row r="1945" spans="1:13">
      <c r="A1945" s="77"/>
      <c r="B1945" s="77"/>
      <c r="C1945" s="77"/>
      <c r="D1945" s="77"/>
      <c r="F1945" s="77"/>
      <c r="I1945" s="203"/>
      <c r="J1945" s="203"/>
      <c r="K1945" s="203"/>
      <c r="L1945" s="203"/>
      <c r="M1945" s="203"/>
    </row>
    <row r="1946" spans="1:13">
      <c r="A1946" s="77"/>
      <c r="B1946" s="77"/>
      <c r="C1946" s="77"/>
      <c r="D1946" s="77"/>
      <c r="F1946" s="77"/>
      <c r="I1946" s="203"/>
      <c r="J1946" s="203"/>
      <c r="K1946" s="203"/>
      <c r="L1946" s="203"/>
      <c r="M1946" s="203"/>
    </row>
    <row r="1947" spans="1:13">
      <c r="A1947" s="77"/>
      <c r="B1947" s="77"/>
      <c r="C1947" s="77"/>
      <c r="D1947" s="77"/>
      <c r="F1947" s="77"/>
      <c r="I1947" s="203"/>
      <c r="J1947" s="203"/>
      <c r="K1947" s="203"/>
      <c r="L1947" s="203"/>
      <c r="M1947" s="203"/>
    </row>
    <row r="1948" spans="1:13">
      <c r="A1948" s="77"/>
      <c r="B1948" s="77"/>
      <c r="C1948" s="77"/>
      <c r="D1948" s="77"/>
      <c r="F1948" s="77"/>
      <c r="I1948" s="203"/>
      <c r="J1948" s="203"/>
      <c r="K1948" s="203"/>
      <c r="L1948" s="203"/>
      <c r="M1948" s="203"/>
    </row>
    <row r="1949" spans="1:13">
      <c r="A1949" s="77"/>
      <c r="B1949" s="77"/>
      <c r="C1949" s="77"/>
      <c r="D1949" s="77"/>
      <c r="F1949" s="77"/>
      <c r="I1949" s="203"/>
      <c r="J1949" s="203"/>
      <c r="K1949" s="203"/>
      <c r="L1949" s="203"/>
      <c r="M1949" s="203"/>
    </row>
    <row r="1950" spans="1:13">
      <c r="A1950" s="77"/>
      <c r="B1950" s="77"/>
      <c r="C1950" s="77"/>
      <c r="D1950" s="77"/>
      <c r="F1950" s="77"/>
      <c r="I1950" s="203"/>
      <c r="J1950" s="203"/>
      <c r="K1950" s="203"/>
      <c r="L1950" s="203"/>
      <c r="M1950" s="203"/>
    </row>
    <row r="1951" spans="1:13">
      <c r="A1951" s="77"/>
      <c r="B1951" s="77"/>
      <c r="C1951" s="77"/>
      <c r="D1951" s="77"/>
      <c r="F1951" s="77"/>
      <c r="I1951" s="203"/>
      <c r="J1951" s="203"/>
      <c r="K1951" s="203"/>
      <c r="L1951" s="203"/>
      <c r="M1951" s="203"/>
    </row>
    <row r="1952" spans="1:13">
      <c r="A1952" s="77"/>
      <c r="B1952" s="77"/>
      <c r="C1952" s="77"/>
      <c r="D1952" s="77"/>
      <c r="F1952" s="77"/>
      <c r="I1952" s="203"/>
      <c r="J1952" s="203"/>
      <c r="K1952" s="203"/>
      <c r="L1952" s="203"/>
      <c r="M1952" s="203"/>
    </row>
    <row r="1953" spans="1:13">
      <c r="A1953" s="77"/>
      <c r="B1953" s="77"/>
      <c r="C1953" s="77"/>
      <c r="D1953" s="77"/>
      <c r="F1953" s="77"/>
      <c r="I1953" s="203"/>
      <c r="J1953" s="203"/>
      <c r="K1953" s="203"/>
      <c r="L1953" s="203"/>
      <c r="M1953" s="203"/>
    </row>
    <row r="1954" spans="1:13">
      <c r="A1954" s="77"/>
      <c r="B1954" s="77"/>
      <c r="C1954" s="77"/>
      <c r="D1954" s="77"/>
      <c r="F1954" s="77"/>
      <c r="I1954" s="203"/>
      <c r="J1954" s="203"/>
      <c r="K1954" s="203"/>
      <c r="L1954" s="203"/>
      <c r="M1954" s="203"/>
    </row>
    <row r="1955" spans="1:13">
      <c r="A1955" s="77"/>
      <c r="B1955" s="77"/>
      <c r="C1955" s="77"/>
      <c r="D1955" s="77"/>
      <c r="F1955" s="77"/>
      <c r="I1955" s="203"/>
      <c r="J1955" s="203"/>
      <c r="K1955" s="203"/>
      <c r="L1955" s="203"/>
      <c r="M1955" s="203"/>
    </row>
    <row r="1956" spans="1:13">
      <c r="A1956" s="77"/>
      <c r="B1956" s="77"/>
      <c r="C1956" s="77"/>
      <c r="D1956" s="77"/>
      <c r="F1956" s="77"/>
      <c r="I1956" s="203"/>
      <c r="J1956" s="203"/>
      <c r="K1956" s="203"/>
      <c r="L1956" s="203"/>
      <c r="M1956" s="203"/>
    </row>
    <row r="1957" spans="1:13">
      <c r="A1957" s="77"/>
      <c r="B1957" s="77"/>
      <c r="C1957" s="77"/>
      <c r="D1957" s="77"/>
      <c r="F1957" s="77"/>
      <c r="I1957" s="203"/>
      <c r="J1957" s="203"/>
      <c r="K1957" s="203"/>
      <c r="L1957" s="203"/>
      <c r="M1957" s="203"/>
    </row>
    <row r="1958" spans="1:13">
      <c r="A1958" s="77"/>
      <c r="B1958" s="77"/>
      <c r="C1958" s="77"/>
      <c r="D1958" s="77"/>
      <c r="F1958" s="77"/>
      <c r="I1958" s="203"/>
      <c r="J1958" s="203"/>
      <c r="K1958" s="203"/>
      <c r="L1958" s="203"/>
      <c r="M1958" s="203"/>
    </row>
    <row r="1959" spans="1:13">
      <c r="A1959" s="77"/>
      <c r="B1959" s="77"/>
      <c r="C1959" s="77"/>
      <c r="D1959" s="77"/>
      <c r="F1959" s="77"/>
      <c r="I1959" s="203"/>
      <c r="J1959" s="203"/>
      <c r="K1959" s="203"/>
      <c r="L1959" s="203"/>
      <c r="M1959" s="203"/>
    </row>
    <row r="1960" spans="1:13">
      <c r="A1960" s="77"/>
      <c r="B1960" s="77"/>
      <c r="C1960" s="77"/>
      <c r="D1960" s="77"/>
      <c r="F1960" s="77"/>
      <c r="I1960" s="203"/>
      <c r="J1960" s="203"/>
      <c r="K1960" s="203"/>
      <c r="L1960" s="203"/>
      <c r="M1960" s="203"/>
    </row>
    <row r="1961" spans="1:13">
      <c r="A1961" s="77"/>
      <c r="B1961" s="77"/>
      <c r="C1961" s="77"/>
      <c r="D1961" s="77"/>
      <c r="F1961" s="77"/>
      <c r="I1961" s="203"/>
      <c r="J1961" s="203"/>
      <c r="K1961" s="203"/>
      <c r="L1961" s="203"/>
      <c r="M1961" s="203"/>
    </row>
    <row r="1962" spans="1:13">
      <c r="A1962" s="77"/>
      <c r="B1962" s="77"/>
      <c r="C1962" s="77"/>
      <c r="D1962" s="77"/>
      <c r="F1962" s="77"/>
      <c r="I1962" s="203"/>
      <c r="J1962" s="203"/>
      <c r="K1962" s="203"/>
      <c r="L1962" s="203"/>
      <c r="M1962" s="203"/>
    </row>
    <row r="1963" spans="1:13">
      <c r="A1963" s="77"/>
      <c r="B1963" s="77"/>
      <c r="C1963" s="77"/>
      <c r="D1963" s="77"/>
      <c r="F1963" s="77"/>
      <c r="I1963" s="203"/>
      <c r="J1963" s="203"/>
      <c r="K1963" s="203"/>
      <c r="L1963" s="203"/>
      <c r="M1963" s="203"/>
    </row>
    <row r="1964" spans="1:13">
      <c r="A1964" s="77"/>
      <c r="B1964" s="77"/>
      <c r="C1964" s="77"/>
      <c r="D1964" s="77"/>
      <c r="F1964" s="77"/>
      <c r="I1964" s="203"/>
      <c r="J1964" s="203"/>
      <c r="K1964" s="203"/>
      <c r="L1964" s="203"/>
      <c r="M1964" s="203"/>
    </row>
    <row r="1965" spans="1:13">
      <c r="A1965" s="77"/>
      <c r="B1965" s="77"/>
      <c r="C1965" s="77"/>
      <c r="D1965" s="77"/>
      <c r="F1965" s="77"/>
      <c r="I1965" s="203"/>
      <c r="J1965" s="203"/>
      <c r="K1965" s="203"/>
      <c r="L1965" s="203"/>
      <c r="M1965" s="203"/>
    </row>
    <row r="1966" spans="1:13">
      <c r="A1966" s="77"/>
      <c r="B1966" s="77"/>
      <c r="C1966" s="77"/>
      <c r="D1966" s="77"/>
      <c r="F1966" s="77"/>
      <c r="I1966" s="203"/>
      <c r="J1966" s="203"/>
      <c r="K1966" s="203"/>
      <c r="L1966" s="203"/>
      <c r="M1966" s="203"/>
    </row>
    <row r="1967" spans="1:13">
      <c r="A1967" s="77"/>
      <c r="B1967" s="77"/>
      <c r="C1967" s="77"/>
      <c r="D1967" s="77"/>
      <c r="F1967" s="77"/>
      <c r="I1967" s="203"/>
      <c r="J1967" s="203"/>
      <c r="K1967" s="203"/>
      <c r="L1967" s="203"/>
      <c r="M1967" s="203"/>
    </row>
    <row r="1968" spans="1:13">
      <c r="A1968" s="77"/>
      <c r="B1968" s="77"/>
      <c r="C1968" s="77"/>
      <c r="D1968" s="77"/>
      <c r="F1968" s="77"/>
      <c r="I1968" s="203"/>
      <c r="J1968" s="203"/>
      <c r="K1968" s="203"/>
      <c r="L1968" s="203"/>
      <c r="M1968" s="203"/>
    </row>
    <row r="1969" spans="1:13">
      <c r="A1969" s="77"/>
      <c r="B1969" s="77"/>
      <c r="C1969" s="77"/>
      <c r="D1969" s="77"/>
      <c r="F1969" s="77"/>
      <c r="I1969" s="203"/>
      <c r="J1969" s="203"/>
      <c r="K1969" s="203"/>
      <c r="L1969" s="203"/>
      <c r="M1969" s="203"/>
    </row>
    <row r="1970" spans="1:13">
      <c r="A1970" s="77"/>
      <c r="B1970" s="77"/>
      <c r="C1970" s="77"/>
      <c r="D1970" s="77"/>
      <c r="F1970" s="77"/>
      <c r="I1970" s="203"/>
      <c r="J1970" s="203"/>
      <c r="K1970" s="203"/>
      <c r="L1970" s="203"/>
      <c r="M1970" s="203"/>
    </row>
    <row r="1971" spans="1:13">
      <c r="A1971" s="77"/>
      <c r="B1971" s="77"/>
      <c r="C1971" s="77"/>
      <c r="D1971" s="77"/>
      <c r="F1971" s="77"/>
      <c r="I1971" s="203"/>
      <c r="J1971" s="203"/>
      <c r="K1971" s="203"/>
      <c r="L1971" s="203"/>
      <c r="M1971" s="203"/>
    </row>
    <row r="1972" spans="1:13">
      <c r="A1972" s="77"/>
      <c r="B1972" s="77"/>
      <c r="C1972" s="77"/>
      <c r="D1972" s="77"/>
      <c r="F1972" s="77"/>
      <c r="I1972" s="203"/>
      <c r="J1972" s="203"/>
      <c r="K1972" s="203"/>
      <c r="L1972" s="203"/>
      <c r="M1972" s="203"/>
    </row>
    <row r="1973" spans="1:13">
      <c r="A1973" s="77"/>
      <c r="B1973" s="77"/>
      <c r="C1973" s="77"/>
      <c r="D1973" s="77"/>
      <c r="F1973" s="77"/>
      <c r="I1973" s="203"/>
      <c r="J1973" s="203"/>
      <c r="K1973" s="203"/>
      <c r="L1973" s="203"/>
      <c r="M1973" s="203"/>
    </row>
    <row r="1974" spans="1:13">
      <c r="A1974" s="77"/>
      <c r="B1974" s="77"/>
      <c r="C1974" s="77"/>
      <c r="D1974" s="77"/>
      <c r="F1974" s="77"/>
      <c r="I1974" s="203"/>
      <c r="J1974" s="203"/>
      <c r="K1974" s="203"/>
      <c r="L1974" s="203"/>
      <c r="M1974" s="203"/>
    </row>
    <row r="1975" spans="1:13">
      <c r="A1975" s="77"/>
      <c r="B1975" s="77"/>
      <c r="C1975" s="77"/>
      <c r="D1975" s="77"/>
      <c r="F1975" s="77"/>
      <c r="I1975" s="203"/>
      <c r="J1975" s="203"/>
      <c r="K1975" s="203"/>
      <c r="L1975" s="203"/>
      <c r="M1975" s="203"/>
    </row>
    <row r="1976" spans="1:13">
      <c r="A1976" s="77"/>
      <c r="B1976" s="77"/>
      <c r="C1976" s="77"/>
      <c r="D1976" s="77"/>
      <c r="F1976" s="77"/>
      <c r="I1976" s="203"/>
      <c r="J1976" s="203"/>
      <c r="K1976" s="203"/>
      <c r="L1976" s="203"/>
      <c r="M1976" s="203"/>
    </row>
    <row r="1977" spans="1:13">
      <c r="A1977" s="77"/>
      <c r="B1977" s="77"/>
      <c r="C1977" s="77"/>
      <c r="D1977" s="77"/>
      <c r="F1977" s="77"/>
      <c r="I1977" s="203"/>
      <c r="J1977" s="203"/>
      <c r="K1977" s="203"/>
      <c r="L1977" s="203"/>
      <c r="M1977" s="203"/>
    </row>
    <row r="1978" spans="1:13">
      <c r="A1978" s="77"/>
      <c r="B1978" s="77"/>
      <c r="C1978" s="77"/>
      <c r="D1978" s="77"/>
      <c r="F1978" s="77"/>
      <c r="I1978" s="203"/>
      <c r="J1978" s="203"/>
      <c r="K1978" s="203"/>
      <c r="L1978" s="203"/>
      <c r="M1978" s="203"/>
    </row>
    <row r="1979" spans="1:13">
      <c r="A1979" s="77"/>
      <c r="B1979" s="77"/>
      <c r="C1979" s="77"/>
      <c r="D1979" s="77"/>
      <c r="F1979" s="77"/>
      <c r="I1979" s="203"/>
      <c r="J1979" s="203"/>
      <c r="K1979" s="203"/>
      <c r="L1979" s="203"/>
      <c r="M1979" s="203"/>
    </row>
    <row r="1980" spans="1:13">
      <c r="A1980" s="77"/>
      <c r="B1980" s="77"/>
      <c r="C1980" s="77"/>
      <c r="D1980" s="77"/>
      <c r="F1980" s="77"/>
      <c r="I1980" s="203"/>
      <c r="J1980" s="203"/>
      <c r="K1980" s="203"/>
      <c r="L1980" s="203"/>
      <c r="M1980" s="203"/>
    </row>
    <row r="1981" spans="1:13">
      <c r="A1981" s="77"/>
      <c r="B1981" s="77"/>
      <c r="C1981" s="77"/>
      <c r="D1981" s="77"/>
      <c r="F1981" s="77"/>
      <c r="I1981" s="203"/>
      <c r="J1981" s="203"/>
      <c r="K1981" s="203"/>
      <c r="L1981" s="203"/>
      <c r="M1981" s="203"/>
    </row>
    <row r="1982" spans="1:13">
      <c r="A1982" s="77"/>
      <c r="B1982" s="77"/>
      <c r="C1982" s="77"/>
      <c r="D1982" s="77"/>
      <c r="F1982" s="77"/>
      <c r="I1982" s="203"/>
      <c r="J1982" s="203"/>
      <c r="K1982" s="203"/>
      <c r="L1982" s="203"/>
      <c r="M1982" s="203"/>
    </row>
    <row r="1983" spans="1:13">
      <c r="A1983" s="77"/>
      <c r="B1983" s="77"/>
      <c r="C1983" s="77"/>
      <c r="D1983" s="77"/>
      <c r="F1983" s="77"/>
      <c r="I1983" s="203"/>
      <c r="J1983" s="203"/>
      <c r="K1983" s="203"/>
      <c r="L1983" s="203"/>
      <c r="M1983" s="203"/>
    </row>
    <row r="1984" spans="1:13">
      <c r="A1984" s="77"/>
      <c r="B1984" s="77"/>
      <c r="C1984" s="77"/>
      <c r="D1984" s="77"/>
      <c r="F1984" s="77"/>
      <c r="I1984" s="203"/>
      <c r="J1984" s="203"/>
      <c r="K1984" s="203"/>
      <c r="L1984" s="203"/>
      <c r="M1984" s="203"/>
    </row>
    <row r="1985" spans="1:13">
      <c r="A1985" s="77"/>
      <c r="B1985" s="77"/>
      <c r="C1985" s="77"/>
      <c r="D1985" s="77"/>
      <c r="F1985" s="77"/>
      <c r="I1985" s="203"/>
      <c r="J1985" s="203"/>
      <c r="K1985" s="203"/>
      <c r="L1985" s="203"/>
      <c r="M1985" s="203"/>
    </row>
    <row r="1986" spans="1:13">
      <c r="A1986" s="77"/>
      <c r="B1986" s="77"/>
      <c r="C1986" s="77"/>
      <c r="D1986" s="77"/>
      <c r="F1986" s="77"/>
      <c r="I1986" s="203"/>
      <c r="J1986" s="203"/>
      <c r="K1986" s="203"/>
      <c r="L1986" s="203"/>
      <c r="M1986" s="203"/>
    </row>
    <row r="1987" spans="1:13">
      <c r="A1987" s="77"/>
      <c r="B1987" s="77"/>
      <c r="C1987" s="77"/>
      <c r="D1987" s="77"/>
      <c r="F1987" s="77"/>
      <c r="I1987" s="203"/>
      <c r="J1987" s="203"/>
      <c r="K1987" s="203"/>
      <c r="L1987" s="203"/>
      <c r="M1987" s="203"/>
    </row>
    <row r="1988" spans="1:13">
      <c r="A1988" s="77"/>
      <c r="B1988" s="77"/>
      <c r="C1988" s="77"/>
      <c r="D1988" s="77"/>
      <c r="F1988" s="77"/>
      <c r="I1988" s="203"/>
      <c r="J1988" s="203"/>
      <c r="K1988" s="203"/>
      <c r="L1988" s="203"/>
      <c r="M1988" s="203"/>
    </row>
    <row r="1989" spans="1:13">
      <c r="A1989" s="77"/>
      <c r="B1989" s="77"/>
      <c r="C1989" s="77"/>
      <c r="D1989" s="77"/>
      <c r="F1989" s="77"/>
      <c r="I1989" s="203"/>
      <c r="J1989" s="203"/>
      <c r="K1989" s="203"/>
      <c r="L1989" s="203"/>
      <c r="M1989" s="203"/>
    </row>
    <row r="1990" spans="1:13">
      <c r="A1990" s="77"/>
      <c r="B1990" s="77"/>
      <c r="C1990" s="77"/>
      <c r="D1990" s="77"/>
      <c r="F1990" s="77"/>
      <c r="I1990" s="203"/>
      <c r="J1990" s="203"/>
      <c r="K1990" s="203"/>
      <c r="L1990" s="203"/>
      <c r="M1990" s="203"/>
    </row>
    <row r="1991" spans="1:13">
      <c r="A1991" s="77"/>
      <c r="B1991" s="77"/>
      <c r="C1991" s="77"/>
      <c r="D1991" s="77"/>
      <c r="F1991" s="77"/>
      <c r="I1991" s="203"/>
      <c r="J1991" s="203"/>
      <c r="K1991" s="203"/>
      <c r="L1991" s="203"/>
      <c r="M1991" s="203"/>
    </row>
    <row r="1992" spans="1:13">
      <c r="A1992" s="77"/>
      <c r="B1992" s="77"/>
      <c r="C1992" s="77"/>
      <c r="D1992" s="77"/>
      <c r="F1992" s="77"/>
      <c r="I1992" s="203"/>
      <c r="J1992" s="203"/>
      <c r="K1992" s="203"/>
      <c r="L1992" s="203"/>
      <c r="M1992" s="203"/>
    </row>
    <row r="1993" spans="1:13">
      <c r="A1993" s="77"/>
      <c r="B1993" s="77"/>
      <c r="C1993" s="77"/>
      <c r="D1993" s="77"/>
      <c r="F1993" s="77"/>
      <c r="I1993" s="203"/>
      <c r="J1993" s="203"/>
      <c r="K1993" s="203"/>
      <c r="L1993" s="203"/>
      <c r="M1993" s="203"/>
    </row>
    <row r="1994" spans="1:13">
      <c r="A1994" s="77"/>
      <c r="B1994" s="77"/>
      <c r="C1994" s="77"/>
      <c r="D1994" s="77"/>
      <c r="F1994" s="77"/>
      <c r="I1994" s="203"/>
      <c r="J1994" s="203"/>
      <c r="K1994" s="203"/>
      <c r="L1994" s="203"/>
      <c r="M1994" s="203"/>
    </row>
    <row r="1995" spans="1:13">
      <c r="A1995" s="77"/>
      <c r="B1995" s="77"/>
      <c r="C1995" s="77"/>
      <c r="D1995" s="77"/>
      <c r="F1995" s="77"/>
      <c r="I1995" s="203"/>
      <c r="J1995" s="203"/>
      <c r="K1995" s="203"/>
      <c r="L1995" s="203"/>
      <c r="M1995" s="203"/>
    </row>
    <row r="1996" spans="1:13">
      <c r="A1996" s="77"/>
      <c r="B1996" s="77"/>
      <c r="C1996" s="77"/>
      <c r="D1996" s="77"/>
      <c r="F1996" s="77"/>
      <c r="I1996" s="203"/>
      <c r="J1996" s="203"/>
      <c r="K1996" s="203"/>
      <c r="L1996" s="203"/>
      <c r="M1996" s="203"/>
    </row>
    <row r="1997" spans="1:13">
      <c r="A1997" s="77"/>
      <c r="B1997" s="77"/>
      <c r="C1997" s="77"/>
      <c r="D1997" s="77"/>
      <c r="F1997" s="77"/>
      <c r="I1997" s="203"/>
      <c r="J1997" s="203"/>
      <c r="K1997" s="203"/>
      <c r="L1997" s="203"/>
      <c r="M1997" s="203"/>
    </row>
    <row r="1998" spans="1:13">
      <c r="A1998" s="77"/>
      <c r="B1998" s="77"/>
      <c r="C1998" s="77"/>
      <c r="D1998" s="77"/>
      <c r="F1998" s="77"/>
      <c r="I1998" s="203"/>
      <c r="J1998" s="203"/>
      <c r="K1998" s="203"/>
      <c r="L1998" s="203"/>
      <c r="M1998" s="203"/>
    </row>
    <row r="1999" spans="1:13">
      <c r="A1999" s="77"/>
      <c r="B1999" s="77"/>
      <c r="C1999" s="77"/>
      <c r="D1999" s="77"/>
      <c r="F1999" s="77"/>
      <c r="I1999" s="203"/>
      <c r="J1999" s="203"/>
      <c r="K1999" s="203"/>
      <c r="L1999" s="203"/>
      <c r="M1999" s="203"/>
    </row>
    <row r="2000" spans="1:13">
      <c r="A2000" s="77"/>
      <c r="B2000" s="77"/>
      <c r="C2000" s="77"/>
      <c r="D2000" s="77"/>
      <c r="F2000" s="77"/>
      <c r="I2000" s="203"/>
      <c r="J2000" s="203"/>
      <c r="K2000" s="203"/>
      <c r="L2000" s="203"/>
      <c r="M2000" s="203"/>
    </row>
    <row r="2001" spans="1:13">
      <c r="A2001" s="77"/>
      <c r="B2001" s="77"/>
      <c r="C2001" s="77"/>
      <c r="D2001" s="77"/>
      <c r="F2001" s="77"/>
      <c r="I2001" s="203"/>
      <c r="J2001" s="203"/>
      <c r="K2001" s="203"/>
      <c r="L2001" s="203"/>
      <c r="M2001" s="203"/>
    </row>
    <row r="2002" spans="1:13">
      <c r="A2002" s="77"/>
      <c r="B2002" s="77"/>
      <c r="C2002" s="77"/>
      <c r="D2002" s="77"/>
      <c r="F2002" s="77"/>
      <c r="I2002" s="203"/>
      <c r="J2002" s="203"/>
      <c r="K2002" s="203"/>
      <c r="L2002" s="203"/>
      <c r="M2002" s="203"/>
    </row>
    <row r="2003" spans="1:13">
      <c r="A2003" s="77"/>
      <c r="B2003" s="77"/>
      <c r="C2003" s="77"/>
      <c r="D2003" s="77"/>
      <c r="F2003" s="77"/>
      <c r="I2003" s="203"/>
      <c r="J2003" s="203"/>
      <c r="K2003" s="203"/>
      <c r="L2003" s="203"/>
      <c r="M2003" s="203"/>
    </row>
    <row r="2004" spans="1:13">
      <c r="A2004" s="77"/>
      <c r="B2004" s="77"/>
      <c r="C2004" s="77"/>
      <c r="D2004" s="77"/>
      <c r="F2004" s="77"/>
      <c r="I2004" s="203"/>
      <c r="J2004" s="203"/>
      <c r="K2004" s="203"/>
      <c r="L2004" s="203"/>
      <c r="M2004" s="203"/>
    </row>
    <row r="2005" spans="1:13">
      <c r="A2005" s="77"/>
      <c r="B2005" s="77"/>
      <c r="C2005" s="77"/>
      <c r="D2005" s="77"/>
      <c r="F2005" s="77"/>
      <c r="I2005" s="203"/>
      <c r="J2005" s="203"/>
      <c r="K2005" s="203"/>
      <c r="L2005" s="203"/>
      <c r="M2005" s="203"/>
    </row>
    <row r="2006" spans="1:13">
      <c r="A2006" s="77"/>
      <c r="B2006" s="77"/>
      <c r="C2006" s="77"/>
      <c r="D2006" s="77"/>
      <c r="F2006" s="77"/>
      <c r="I2006" s="203"/>
      <c r="J2006" s="203"/>
      <c r="K2006" s="203"/>
      <c r="L2006" s="203"/>
      <c r="M2006" s="203"/>
    </row>
    <row r="2007" spans="1:13">
      <c r="A2007" s="77"/>
      <c r="B2007" s="77"/>
      <c r="C2007" s="77"/>
      <c r="D2007" s="77"/>
      <c r="F2007" s="77"/>
      <c r="I2007" s="203"/>
      <c r="J2007" s="203"/>
      <c r="K2007" s="203"/>
      <c r="L2007" s="203"/>
      <c r="M2007" s="203"/>
    </row>
    <row r="2008" spans="1:13">
      <c r="A2008" s="77"/>
      <c r="B2008" s="77"/>
      <c r="C2008" s="77"/>
      <c r="D2008" s="77"/>
      <c r="F2008" s="77"/>
      <c r="I2008" s="203"/>
      <c r="J2008" s="203"/>
      <c r="K2008" s="203"/>
      <c r="L2008" s="203"/>
      <c r="M2008" s="203"/>
    </row>
    <row r="2009" spans="1:13">
      <c r="A2009" s="77"/>
      <c r="B2009" s="77"/>
      <c r="C2009" s="77"/>
      <c r="D2009" s="77"/>
      <c r="F2009" s="77"/>
      <c r="I2009" s="203"/>
      <c r="J2009" s="203"/>
      <c r="K2009" s="203"/>
      <c r="L2009" s="203"/>
      <c r="M2009" s="203"/>
    </row>
    <row r="2010" spans="1:13">
      <c r="A2010" s="77"/>
      <c r="B2010" s="77"/>
      <c r="C2010" s="77"/>
      <c r="D2010" s="77"/>
      <c r="F2010" s="77"/>
      <c r="I2010" s="203"/>
      <c r="J2010" s="203"/>
      <c r="K2010" s="203"/>
      <c r="L2010" s="203"/>
      <c r="M2010" s="203"/>
    </row>
    <row r="2011" spans="1:13">
      <c r="A2011" s="77"/>
      <c r="B2011" s="77"/>
      <c r="C2011" s="77"/>
      <c r="D2011" s="77"/>
      <c r="F2011" s="77"/>
      <c r="I2011" s="203"/>
      <c r="J2011" s="203"/>
      <c r="K2011" s="203"/>
      <c r="L2011" s="203"/>
      <c r="M2011" s="203"/>
    </row>
    <row r="2012" spans="1:13">
      <c r="A2012" s="77"/>
      <c r="B2012" s="77"/>
      <c r="C2012" s="77"/>
      <c r="D2012" s="77"/>
      <c r="F2012" s="77"/>
      <c r="I2012" s="203"/>
      <c r="J2012" s="203"/>
      <c r="K2012" s="203"/>
      <c r="L2012" s="203"/>
      <c r="M2012" s="203"/>
    </row>
    <row r="2013" spans="1:13">
      <c r="A2013" s="77"/>
      <c r="B2013" s="77"/>
      <c r="C2013" s="77"/>
      <c r="D2013" s="77"/>
      <c r="F2013" s="77"/>
      <c r="I2013" s="203"/>
      <c r="J2013" s="203"/>
      <c r="K2013" s="203"/>
      <c r="L2013" s="203"/>
      <c r="M2013" s="203"/>
    </row>
    <row r="2014" spans="1:13">
      <c r="A2014" s="77"/>
      <c r="B2014" s="77"/>
      <c r="C2014" s="77"/>
      <c r="D2014" s="77"/>
      <c r="F2014" s="77"/>
      <c r="I2014" s="203"/>
      <c r="J2014" s="203"/>
      <c r="K2014" s="203"/>
      <c r="L2014" s="203"/>
      <c r="M2014" s="203"/>
    </row>
    <row r="2015" spans="1:13">
      <c r="A2015" s="77"/>
      <c r="B2015" s="77"/>
      <c r="C2015" s="77"/>
      <c r="D2015" s="77"/>
      <c r="F2015" s="77"/>
      <c r="I2015" s="203"/>
      <c r="J2015" s="203"/>
      <c r="K2015" s="203"/>
      <c r="L2015" s="203"/>
      <c r="M2015" s="203"/>
    </row>
    <row r="2016" spans="1:13">
      <c r="A2016" s="77"/>
      <c r="B2016" s="77"/>
      <c r="C2016" s="77"/>
      <c r="D2016" s="77"/>
      <c r="F2016" s="77"/>
      <c r="I2016" s="203"/>
      <c r="J2016" s="203"/>
      <c r="K2016" s="203"/>
      <c r="L2016" s="203"/>
      <c r="M2016" s="203"/>
    </row>
    <row r="2017" spans="1:13">
      <c r="A2017" s="77"/>
      <c r="B2017" s="77"/>
      <c r="C2017" s="77"/>
      <c r="D2017" s="77"/>
      <c r="F2017" s="77"/>
      <c r="I2017" s="203"/>
      <c r="J2017" s="203"/>
      <c r="K2017" s="203"/>
      <c r="L2017" s="203"/>
      <c r="M2017" s="203"/>
    </row>
    <row r="2018" spans="1:13">
      <c r="A2018" s="77"/>
      <c r="B2018" s="77"/>
      <c r="C2018" s="77"/>
      <c r="D2018" s="77"/>
      <c r="F2018" s="77"/>
      <c r="I2018" s="203"/>
      <c r="J2018" s="203"/>
      <c r="K2018" s="203"/>
      <c r="L2018" s="203"/>
      <c r="M2018" s="203"/>
    </row>
    <row r="2019" spans="1:13">
      <c r="A2019" s="77"/>
      <c r="B2019" s="77"/>
      <c r="C2019" s="77"/>
      <c r="D2019" s="77"/>
      <c r="F2019" s="77"/>
      <c r="I2019" s="203"/>
      <c r="J2019" s="203"/>
      <c r="K2019" s="203"/>
      <c r="L2019" s="203"/>
      <c r="M2019" s="203"/>
    </row>
    <row r="2020" spans="1:13">
      <c r="A2020" s="77"/>
      <c r="B2020" s="77"/>
      <c r="C2020" s="77"/>
      <c r="D2020" s="77"/>
      <c r="F2020" s="77"/>
      <c r="I2020" s="203"/>
      <c r="J2020" s="203"/>
      <c r="K2020" s="203"/>
      <c r="L2020" s="203"/>
      <c r="M2020" s="203"/>
    </row>
    <row r="2021" spans="1:13">
      <c r="A2021" s="77"/>
      <c r="B2021" s="77"/>
      <c r="C2021" s="77"/>
      <c r="D2021" s="77"/>
      <c r="F2021" s="77"/>
      <c r="I2021" s="203"/>
      <c r="J2021" s="203"/>
      <c r="K2021" s="203"/>
      <c r="L2021" s="203"/>
      <c r="M2021" s="203"/>
    </row>
    <row r="2022" spans="1:13">
      <c r="A2022" s="77"/>
      <c r="B2022" s="77"/>
      <c r="C2022" s="77"/>
      <c r="D2022" s="77"/>
      <c r="F2022" s="77"/>
      <c r="I2022" s="203"/>
      <c r="J2022" s="203"/>
      <c r="K2022" s="203"/>
      <c r="L2022" s="203"/>
      <c r="M2022" s="203"/>
    </row>
    <row r="2023" spans="1:13">
      <c r="A2023" s="77"/>
      <c r="B2023" s="77"/>
      <c r="C2023" s="77"/>
      <c r="D2023" s="77"/>
      <c r="F2023" s="77"/>
      <c r="I2023" s="203"/>
      <c r="J2023" s="203"/>
      <c r="K2023" s="203"/>
      <c r="L2023" s="203"/>
      <c r="M2023" s="203"/>
    </row>
    <row r="2024" spans="1:13">
      <c r="A2024" s="77"/>
      <c r="B2024" s="77"/>
      <c r="C2024" s="77"/>
      <c r="D2024" s="77"/>
      <c r="F2024" s="77"/>
      <c r="I2024" s="203"/>
      <c r="J2024" s="203"/>
      <c r="K2024" s="203"/>
      <c r="L2024" s="203"/>
      <c r="M2024" s="203"/>
    </row>
    <row r="2025" spans="1:13">
      <c r="A2025" s="77"/>
      <c r="B2025" s="77"/>
      <c r="C2025" s="77"/>
      <c r="D2025" s="77"/>
      <c r="F2025" s="77"/>
      <c r="I2025" s="203"/>
      <c r="J2025" s="203"/>
      <c r="K2025" s="203"/>
      <c r="L2025" s="203"/>
      <c r="M2025" s="203"/>
    </row>
    <row r="2026" spans="1:13">
      <c r="A2026" s="77"/>
      <c r="B2026" s="77"/>
      <c r="C2026" s="77"/>
      <c r="D2026" s="77"/>
      <c r="F2026" s="77"/>
      <c r="I2026" s="203"/>
      <c r="J2026" s="203"/>
      <c r="K2026" s="203"/>
      <c r="L2026" s="203"/>
      <c r="M2026" s="203"/>
    </row>
    <row r="2027" spans="1:13">
      <c r="A2027" s="77"/>
      <c r="B2027" s="77"/>
      <c r="C2027" s="77"/>
      <c r="D2027" s="77"/>
      <c r="F2027" s="77"/>
      <c r="I2027" s="203"/>
      <c r="J2027" s="203"/>
      <c r="K2027" s="203"/>
      <c r="L2027" s="203"/>
      <c r="M2027" s="203"/>
    </row>
    <row r="2028" spans="1:13">
      <c r="A2028" s="77"/>
      <c r="B2028" s="77"/>
      <c r="C2028" s="77"/>
      <c r="D2028" s="77"/>
      <c r="F2028" s="77"/>
      <c r="I2028" s="203"/>
      <c r="J2028" s="203"/>
      <c r="K2028" s="203"/>
      <c r="L2028" s="203"/>
      <c r="M2028" s="203"/>
    </row>
    <row r="2029" spans="1:13">
      <c r="A2029" s="77"/>
      <c r="B2029" s="77"/>
      <c r="C2029" s="77"/>
      <c r="D2029" s="77"/>
      <c r="F2029" s="77"/>
      <c r="I2029" s="203"/>
      <c r="J2029" s="203"/>
      <c r="K2029" s="203"/>
      <c r="L2029" s="203"/>
      <c r="M2029" s="203"/>
    </row>
    <row r="2030" spans="1:13">
      <c r="A2030" s="77"/>
      <c r="B2030" s="77"/>
      <c r="C2030" s="77"/>
      <c r="D2030" s="77"/>
      <c r="F2030" s="77"/>
      <c r="I2030" s="203"/>
      <c r="J2030" s="203"/>
      <c r="K2030" s="203"/>
      <c r="L2030" s="203"/>
      <c r="M2030" s="203"/>
    </row>
    <row r="2031" spans="1:13">
      <c r="A2031" s="77"/>
      <c r="B2031" s="77"/>
      <c r="C2031" s="77"/>
      <c r="D2031" s="77"/>
      <c r="F2031" s="77"/>
      <c r="I2031" s="203"/>
      <c r="J2031" s="203"/>
      <c r="K2031" s="203"/>
      <c r="L2031" s="203"/>
      <c r="M2031" s="203"/>
    </row>
    <row r="2032" spans="1:13">
      <c r="A2032" s="77"/>
      <c r="B2032" s="77"/>
      <c r="C2032" s="77"/>
      <c r="D2032" s="77"/>
      <c r="F2032" s="77"/>
      <c r="I2032" s="203"/>
      <c r="J2032" s="203"/>
      <c r="K2032" s="203"/>
      <c r="L2032" s="203"/>
      <c r="M2032" s="203"/>
    </row>
    <row r="2033" spans="1:13">
      <c r="A2033" s="77"/>
      <c r="B2033" s="77"/>
      <c r="C2033" s="77"/>
      <c r="D2033" s="77"/>
      <c r="F2033" s="77"/>
      <c r="I2033" s="203"/>
      <c r="J2033" s="203"/>
      <c r="K2033" s="203"/>
      <c r="L2033" s="203"/>
      <c r="M2033" s="203"/>
    </row>
    <row r="2034" spans="1:13">
      <c r="A2034" s="77"/>
      <c r="B2034" s="77"/>
      <c r="C2034" s="77"/>
      <c r="D2034" s="77"/>
      <c r="F2034" s="77"/>
      <c r="I2034" s="203"/>
      <c r="J2034" s="203"/>
      <c r="K2034" s="203"/>
      <c r="L2034" s="203"/>
      <c r="M2034" s="203"/>
    </row>
    <row r="2035" spans="1:13">
      <c r="A2035" s="77"/>
      <c r="B2035" s="77"/>
      <c r="C2035" s="77"/>
      <c r="D2035" s="77"/>
      <c r="F2035" s="77"/>
      <c r="I2035" s="203"/>
      <c r="J2035" s="203"/>
      <c r="K2035" s="203"/>
      <c r="L2035" s="203"/>
      <c r="M2035" s="203"/>
    </row>
    <row r="2036" spans="1:13">
      <c r="A2036" s="77"/>
      <c r="B2036" s="77"/>
      <c r="C2036" s="77"/>
      <c r="D2036" s="77"/>
      <c r="F2036" s="77"/>
      <c r="I2036" s="203"/>
      <c r="J2036" s="203"/>
      <c r="K2036" s="203"/>
      <c r="L2036" s="203"/>
      <c r="M2036" s="203"/>
    </row>
    <row r="2037" spans="1:13">
      <c r="A2037" s="77"/>
      <c r="B2037" s="77"/>
      <c r="C2037" s="77"/>
      <c r="D2037" s="77"/>
      <c r="F2037" s="77"/>
      <c r="I2037" s="203"/>
      <c r="J2037" s="203"/>
      <c r="K2037" s="203"/>
      <c r="L2037" s="203"/>
      <c r="M2037" s="203"/>
    </row>
    <row r="2038" spans="1:13">
      <c r="A2038" s="77"/>
      <c r="B2038" s="77"/>
      <c r="C2038" s="77"/>
      <c r="D2038" s="77"/>
      <c r="F2038" s="77"/>
      <c r="I2038" s="203"/>
      <c r="J2038" s="203"/>
      <c r="K2038" s="203"/>
      <c r="L2038" s="203"/>
      <c r="M2038" s="203"/>
    </row>
    <row r="2039" spans="1:13">
      <c r="A2039" s="77"/>
      <c r="B2039" s="77"/>
      <c r="C2039" s="77"/>
      <c r="D2039" s="77"/>
      <c r="F2039" s="77"/>
      <c r="I2039" s="203"/>
      <c r="J2039" s="203"/>
      <c r="K2039" s="203"/>
      <c r="L2039" s="203"/>
      <c r="M2039" s="203"/>
    </row>
    <row r="2040" spans="1:13">
      <c r="A2040" s="77"/>
      <c r="B2040" s="77"/>
      <c r="C2040" s="77"/>
      <c r="D2040" s="77"/>
      <c r="F2040" s="77"/>
      <c r="I2040" s="203"/>
      <c r="J2040" s="203"/>
      <c r="K2040" s="203"/>
      <c r="L2040" s="203"/>
      <c r="M2040" s="203"/>
    </row>
    <row r="2041" spans="1:13">
      <c r="A2041" s="77"/>
      <c r="B2041" s="77"/>
      <c r="C2041" s="77"/>
      <c r="D2041" s="77"/>
      <c r="F2041" s="77"/>
      <c r="I2041" s="203"/>
      <c r="J2041" s="203"/>
      <c r="K2041" s="203"/>
      <c r="L2041" s="203"/>
      <c r="M2041" s="203"/>
    </row>
    <row r="2042" spans="1:13">
      <c r="A2042" s="77"/>
      <c r="B2042" s="77"/>
      <c r="C2042" s="77"/>
      <c r="D2042" s="77"/>
      <c r="F2042" s="77"/>
      <c r="I2042" s="203"/>
      <c r="J2042" s="203"/>
      <c r="K2042" s="203"/>
      <c r="L2042" s="203"/>
      <c r="M2042" s="203"/>
    </row>
    <row r="2043" spans="1:13">
      <c r="A2043" s="77"/>
      <c r="B2043" s="77"/>
      <c r="C2043" s="77"/>
      <c r="D2043" s="77"/>
      <c r="F2043" s="77"/>
      <c r="I2043" s="203"/>
      <c r="J2043" s="203"/>
      <c r="K2043" s="203"/>
      <c r="L2043" s="203"/>
      <c r="M2043" s="203"/>
    </row>
    <row r="2044" spans="1:13">
      <c r="A2044" s="77"/>
      <c r="B2044" s="77"/>
      <c r="C2044" s="77"/>
      <c r="D2044" s="77"/>
      <c r="F2044" s="77"/>
      <c r="I2044" s="203"/>
      <c r="J2044" s="203"/>
      <c r="K2044" s="203"/>
      <c r="L2044" s="203"/>
      <c r="M2044" s="203"/>
    </row>
    <row r="2045" spans="1:13">
      <c r="A2045" s="77"/>
      <c r="B2045" s="77"/>
      <c r="C2045" s="77"/>
      <c r="D2045" s="77"/>
      <c r="F2045" s="77"/>
      <c r="I2045" s="203"/>
      <c r="J2045" s="203"/>
      <c r="K2045" s="203"/>
      <c r="L2045" s="203"/>
      <c r="M2045" s="203"/>
    </row>
    <row r="2046" spans="1:13">
      <c r="A2046" s="77"/>
      <c r="B2046" s="77"/>
      <c r="C2046" s="77"/>
      <c r="D2046" s="77"/>
      <c r="F2046" s="77"/>
      <c r="I2046" s="203"/>
      <c r="J2046" s="203"/>
      <c r="K2046" s="203"/>
      <c r="L2046" s="203"/>
      <c r="M2046" s="203"/>
    </row>
    <row r="2047" spans="1:13">
      <c r="A2047" s="77"/>
      <c r="B2047" s="77"/>
      <c r="C2047" s="77"/>
      <c r="D2047" s="77"/>
      <c r="F2047" s="77"/>
      <c r="I2047" s="203"/>
      <c r="J2047" s="203"/>
      <c r="K2047" s="203"/>
      <c r="L2047" s="203"/>
      <c r="M2047" s="203"/>
    </row>
    <row r="2048" spans="1:13">
      <c r="A2048" s="77"/>
      <c r="B2048" s="77"/>
      <c r="C2048" s="77"/>
      <c r="D2048" s="77"/>
      <c r="F2048" s="77"/>
      <c r="I2048" s="203"/>
      <c r="J2048" s="203"/>
      <c r="K2048" s="203"/>
      <c r="L2048" s="203"/>
      <c r="M2048" s="203"/>
    </row>
    <row r="2049" spans="1:13">
      <c r="A2049" s="77"/>
      <c r="B2049" s="77"/>
      <c r="C2049" s="77"/>
      <c r="D2049" s="77"/>
      <c r="F2049" s="77"/>
      <c r="I2049" s="203"/>
      <c r="J2049" s="203"/>
      <c r="K2049" s="203"/>
      <c r="L2049" s="203"/>
      <c r="M2049" s="203"/>
    </row>
    <row r="2050" spans="1:13">
      <c r="A2050" s="77"/>
      <c r="B2050" s="77"/>
      <c r="C2050" s="77"/>
      <c r="D2050" s="77"/>
      <c r="F2050" s="77"/>
      <c r="I2050" s="203"/>
      <c r="J2050" s="203"/>
      <c r="K2050" s="203"/>
      <c r="L2050" s="203"/>
      <c r="M2050" s="203"/>
    </row>
    <row r="2051" spans="1:13">
      <c r="A2051" s="77"/>
      <c r="B2051" s="77"/>
      <c r="C2051" s="77"/>
      <c r="D2051" s="77"/>
      <c r="F2051" s="77"/>
      <c r="I2051" s="203"/>
      <c r="J2051" s="203"/>
      <c r="K2051" s="203"/>
      <c r="L2051" s="203"/>
      <c r="M2051" s="203"/>
    </row>
    <row r="2052" spans="1:13">
      <c r="A2052" s="77"/>
      <c r="B2052" s="77"/>
      <c r="C2052" s="77"/>
      <c r="D2052" s="77"/>
      <c r="F2052" s="77"/>
      <c r="I2052" s="203"/>
      <c r="J2052" s="203"/>
      <c r="K2052" s="203"/>
      <c r="L2052" s="203"/>
      <c r="M2052" s="203"/>
    </row>
    <row r="2053" spans="1:13">
      <c r="A2053" s="77"/>
      <c r="B2053" s="77"/>
      <c r="C2053" s="77"/>
      <c r="D2053" s="77"/>
      <c r="F2053" s="77"/>
      <c r="I2053" s="203"/>
      <c r="J2053" s="203"/>
      <c r="K2053" s="203"/>
      <c r="L2053" s="203"/>
      <c r="M2053" s="203"/>
    </row>
    <row r="2054" spans="1:13">
      <c r="A2054" s="77"/>
      <c r="B2054" s="77"/>
      <c r="C2054" s="77"/>
      <c r="D2054" s="77"/>
      <c r="F2054" s="77"/>
      <c r="I2054" s="203"/>
      <c r="J2054" s="203"/>
      <c r="K2054" s="203"/>
      <c r="L2054" s="203"/>
      <c r="M2054" s="203"/>
    </row>
    <row r="2055" spans="1:13">
      <c r="A2055" s="77"/>
      <c r="B2055" s="77"/>
      <c r="C2055" s="77"/>
      <c r="D2055" s="77"/>
      <c r="F2055" s="77"/>
      <c r="I2055" s="203"/>
      <c r="J2055" s="203"/>
      <c r="K2055" s="203"/>
      <c r="L2055" s="203"/>
      <c r="M2055" s="203"/>
    </row>
    <row r="2056" spans="1:13">
      <c r="A2056" s="77"/>
      <c r="B2056" s="77"/>
      <c r="C2056" s="77"/>
      <c r="D2056" s="77"/>
      <c r="F2056" s="77"/>
      <c r="I2056" s="203"/>
      <c r="J2056" s="203"/>
      <c r="K2056" s="203"/>
      <c r="L2056" s="203"/>
      <c r="M2056" s="203"/>
    </row>
    <row r="2057" spans="1:13">
      <c r="A2057" s="77"/>
      <c r="B2057" s="77"/>
      <c r="C2057" s="77"/>
      <c r="D2057" s="77"/>
      <c r="F2057" s="77"/>
      <c r="I2057" s="203"/>
      <c r="J2057" s="203"/>
      <c r="K2057" s="203"/>
      <c r="L2057" s="203"/>
      <c r="M2057" s="203"/>
    </row>
    <row r="2058" spans="1:13">
      <c r="A2058" s="77"/>
      <c r="B2058" s="77"/>
      <c r="C2058" s="77"/>
      <c r="D2058" s="77"/>
      <c r="F2058" s="77"/>
      <c r="I2058" s="203"/>
      <c r="J2058" s="203"/>
      <c r="K2058" s="203"/>
      <c r="L2058" s="203"/>
      <c r="M2058" s="203"/>
    </row>
    <row r="2059" spans="1:13">
      <c r="A2059" s="77"/>
      <c r="B2059" s="77"/>
      <c r="C2059" s="77"/>
      <c r="D2059" s="77"/>
      <c r="F2059" s="77"/>
      <c r="I2059" s="203"/>
      <c r="J2059" s="203"/>
      <c r="K2059" s="203"/>
      <c r="L2059" s="203"/>
      <c r="M2059" s="203"/>
    </row>
    <row r="2060" spans="1:13">
      <c r="A2060" s="77"/>
      <c r="B2060" s="77"/>
      <c r="C2060" s="77"/>
      <c r="D2060" s="77"/>
      <c r="F2060" s="77"/>
      <c r="I2060" s="203"/>
      <c r="J2060" s="203"/>
      <c r="K2060" s="203"/>
      <c r="L2060" s="203"/>
      <c r="M2060" s="203"/>
    </row>
    <row r="2061" spans="1:13">
      <c r="A2061" s="77"/>
      <c r="B2061" s="77"/>
      <c r="C2061" s="77"/>
      <c r="D2061" s="77"/>
      <c r="F2061" s="77"/>
      <c r="I2061" s="203"/>
      <c r="J2061" s="203"/>
      <c r="K2061" s="203"/>
      <c r="L2061" s="203"/>
      <c r="M2061" s="203"/>
    </row>
    <row r="2062" spans="1:13">
      <c r="A2062" s="77"/>
      <c r="B2062" s="77"/>
      <c r="C2062" s="77"/>
      <c r="D2062" s="77"/>
      <c r="F2062" s="77"/>
      <c r="I2062" s="203"/>
      <c r="J2062" s="203"/>
      <c r="K2062" s="203"/>
      <c r="L2062" s="203"/>
      <c r="M2062" s="203"/>
    </row>
    <row r="2063" spans="1:13">
      <c r="A2063" s="77"/>
      <c r="B2063" s="77"/>
      <c r="C2063" s="77"/>
      <c r="D2063" s="77"/>
      <c r="F2063" s="77"/>
      <c r="I2063" s="203"/>
      <c r="J2063" s="203"/>
      <c r="K2063" s="203"/>
      <c r="L2063" s="203"/>
      <c r="M2063" s="203"/>
    </row>
    <row r="2064" spans="1:13">
      <c r="A2064" s="77"/>
      <c r="B2064" s="77"/>
      <c r="C2064" s="77"/>
      <c r="D2064" s="77"/>
      <c r="F2064" s="77"/>
      <c r="I2064" s="203"/>
      <c r="J2064" s="203"/>
      <c r="K2064" s="203"/>
      <c r="L2064" s="203"/>
      <c r="M2064" s="203"/>
    </row>
    <row r="2065" spans="1:13">
      <c r="A2065" s="77"/>
      <c r="B2065" s="77"/>
      <c r="C2065" s="77"/>
      <c r="D2065" s="77"/>
      <c r="F2065" s="77"/>
      <c r="I2065" s="203"/>
      <c r="J2065" s="203"/>
      <c r="K2065" s="203"/>
      <c r="L2065" s="203"/>
      <c r="M2065" s="203"/>
    </row>
    <row r="2066" spans="1:13">
      <c r="A2066" s="77"/>
      <c r="B2066" s="77"/>
      <c r="C2066" s="77"/>
      <c r="D2066" s="77"/>
      <c r="F2066" s="77"/>
      <c r="I2066" s="203"/>
      <c r="J2066" s="203"/>
      <c r="K2066" s="203"/>
      <c r="L2066" s="203"/>
      <c r="M2066" s="203"/>
    </row>
    <row r="2067" spans="1:13">
      <c r="A2067" s="77"/>
      <c r="B2067" s="77"/>
      <c r="C2067" s="77"/>
      <c r="D2067" s="77"/>
      <c r="F2067" s="77"/>
      <c r="I2067" s="203"/>
      <c r="J2067" s="203"/>
      <c r="K2067" s="203"/>
      <c r="L2067" s="203"/>
      <c r="M2067" s="203"/>
    </row>
    <row r="2068" spans="1:13">
      <c r="A2068" s="77"/>
      <c r="B2068" s="77"/>
      <c r="C2068" s="77"/>
      <c r="D2068" s="77"/>
      <c r="F2068" s="77"/>
      <c r="I2068" s="203"/>
      <c r="J2068" s="203"/>
      <c r="K2068" s="203"/>
      <c r="L2068" s="203"/>
      <c r="M2068" s="203"/>
    </row>
    <row r="2069" spans="1:13">
      <c r="A2069" s="77"/>
      <c r="B2069" s="77"/>
      <c r="C2069" s="77"/>
      <c r="D2069" s="77"/>
      <c r="F2069" s="77"/>
      <c r="I2069" s="203"/>
      <c r="J2069" s="203"/>
      <c r="K2069" s="203"/>
      <c r="L2069" s="203"/>
      <c r="M2069" s="203"/>
    </row>
    <row r="2070" spans="1:13">
      <c r="A2070" s="77"/>
      <c r="B2070" s="77"/>
      <c r="C2070" s="77"/>
      <c r="D2070" s="77"/>
      <c r="F2070" s="77"/>
      <c r="I2070" s="203"/>
      <c r="J2070" s="203"/>
      <c r="K2070" s="203"/>
      <c r="L2070" s="203"/>
      <c r="M2070" s="203"/>
    </row>
    <row r="2071" spans="1:13">
      <c r="A2071" s="77"/>
      <c r="B2071" s="77"/>
      <c r="C2071" s="77"/>
      <c r="D2071" s="77"/>
      <c r="F2071" s="77"/>
      <c r="I2071" s="203"/>
      <c r="J2071" s="203"/>
      <c r="K2071" s="203"/>
      <c r="L2071" s="203"/>
      <c r="M2071" s="203"/>
    </row>
    <row r="2072" spans="1:13">
      <c r="A2072" s="77"/>
      <c r="B2072" s="77"/>
      <c r="C2072" s="77"/>
      <c r="D2072" s="77"/>
      <c r="F2072" s="77"/>
      <c r="I2072" s="203"/>
      <c r="J2072" s="203"/>
      <c r="K2072" s="203"/>
      <c r="L2072" s="203"/>
      <c r="M2072" s="203"/>
    </row>
    <row r="2073" spans="1:13">
      <c r="A2073" s="77"/>
      <c r="B2073" s="77"/>
      <c r="C2073" s="77"/>
      <c r="D2073" s="77"/>
      <c r="F2073" s="77"/>
      <c r="I2073" s="203"/>
      <c r="J2073" s="203"/>
      <c r="K2073" s="203"/>
      <c r="L2073" s="203"/>
      <c r="M2073" s="203"/>
    </row>
    <row r="2074" spans="1:13">
      <c r="A2074" s="77"/>
      <c r="B2074" s="77"/>
      <c r="C2074" s="77"/>
      <c r="D2074" s="77"/>
      <c r="F2074" s="77"/>
      <c r="I2074" s="203"/>
      <c r="J2074" s="203"/>
      <c r="K2074" s="203"/>
      <c r="L2074" s="203"/>
      <c r="M2074" s="203"/>
    </row>
    <row r="2075" spans="1:13">
      <c r="A2075" s="77"/>
      <c r="B2075" s="77"/>
      <c r="C2075" s="77"/>
      <c r="D2075" s="77"/>
      <c r="F2075" s="77"/>
      <c r="I2075" s="203"/>
      <c r="J2075" s="203"/>
      <c r="K2075" s="203"/>
      <c r="L2075" s="203"/>
      <c r="M2075" s="203"/>
    </row>
    <row r="2076" spans="1:13">
      <c r="A2076" s="77"/>
      <c r="B2076" s="77"/>
      <c r="C2076" s="77"/>
      <c r="D2076" s="77"/>
      <c r="F2076" s="77"/>
      <c r="I2076" s="203"/>
      <c r="J2076" s="203"/>
      <c r="K2076" s="203"/>
      <c r="L2076" s="203"/>
      <c r="M2076" s="203"/>
    </row>
    <row r="2077" spans="1:13">
      <c r="A2077" s="77"/>
      <c r="B2077" s="77"/>
      <c r="C2077" s="77"/>
      <c r="D2077" s="77"/>
      <c r="F2077" s="77"/>
      <c r="I2077" s="203"/>
      <c r="J2077" s="203"/>
      <c r="K2077" s="203"/>
      <c r="L2077" s="203"/>
      <c r="M2077" s="203"/>
    </row>
    <row r="2078" spans="1:13">
      <c r="A2078" s="77"/>
      <c r="B2078" s="77"/>
      <c r="C2078" s="77"/>
      <c r="D2078" s="77"/>
      <c r="F2078" s="77"/>
      <c r="I2078" s="203"/>
      <c r="J2078" s="203"/>
      <c r="K2078" s="203"/>
      <c r="L2078" s="203"/>
      <c r="M2078" s="203"/>
    </row>
    <row r="2079" spans="1:13">
      <c r="A2079" s="77"/>
      <c r="B2079" s="77"/>
      <c r="C2079" s="77"/>
      <c r="D2079" s="77"/>
      <c r="F2079" s="77"/>
      <c r="I2079" s="203"/>
      <c r="J2079" s="203"/>
      <c r="K2079" s="203"/>
      <c r="L2079" s="203"/>
      <c r="M2079" s="203"/>
    </row>
    <row r="2080" spans="1:13">
      <c r="A2080" s="77"/>
      <c r="B2080" s="77"/>
      <c r="C2080" s="77"/>
      <c r="D2080" s="77"/>
      <c r="F2080" s="77"/>
      <c r="I2080" s="203"/>
      <c r="J2080" s="203"/>
      <c r="K2080" s="203"/>
      <c r="L2080" s="203"/>
      <c r="M2080" s="203"/>
    </row>
    <row r="2081" spans="1:13">
      <c r="A2081" s="77"/>
      <c r="B2081" s="77"/>
      <c r="C2081" s="77"/>
      <c r="D2081" s="77"/>
      <c r="F2081" s="77"/>
      <c r="I2081" s="203"/>
      <c r="J2081" s="203"/>
      <c r="K2081" s="203"/>
      <c r="L2081" s="203"/>
      <c r="M2081" s="203"/>
    </row>
    <row r="2082" spans="1:13">
      <c r="A2082" s="77"/>
      <c r="B2082" s="77"/>
      <c r="C2082" s="77"/>
      <c r="D2082" s="77"/>
      <c r="F2082" s="77"/>
      <c r="I2082" s="203"/>
      <c r="J2082" s="203"/>
      <c r="K2082" s="203"/>
      <c r="L2082" s="203"/>
      <c r="M2082" s="203"/>
    </row>
    <row r="2083" spans="1:13">
      <c r="A2083" s="77"/>
      <c r="B2083" s="77"/>
      <c r="C2083" s="77"/>
      <c r="D2083" s="77"/>
      <c r="F2083" s="77"/>
      <c r="I2083" s="203"/>
      <c r="J2083" s="203"/>
      <c r="K2083" s="203"/>
      <c r="L2083" s="203"/>
      <c r="M2083" s="203"/>
    </row>
    <row r="2084" spans="1:13">
      <c r="A2084" s="77"/>
      <c r="B2084" s="77"/>
      <c r="C2084" s="77"/>
      <c r="D2084" s="77"/>
      <c r="F2084" s="77"/>
      <c r="I2084" s="203"/>
      <c r="J2084" s="203"/>
      <c r="K2084" s="203"/>
      <c r="L2084" s="203"/>
      <c r="M2084" s="203"/>
    </row>
    <row r="2085" spans="1:13">
      <c r="A2085" s="77"/>
      <c r="B2085" s="77"/>
      <c r="C2085" s="77"/>
      <c r="D2085" s="77"/>
      <c r="F2085" s="77"/>
      <c r="I2085" s="203"/>
      <c r="J2085" s="203"/>
      <c r="K2085" s="203"/>
      <c r="L2085" s="203"/>
      <c r="M2085" s="203"/>
    </row>
    <row r="2086" spans="1:13">
      <c r="A2086" s="77"/>
      <c r="B2086" s="77"/>
      <c r="C2086" s="77"/>
      <c r="D2086" s="77"/>
      <c r="F2086" s="77"/>
      <c r="I2086" s="203"/>
      <c r="J2086" s="203"/>
      <c r="K2086" s="203"/>
      <c r="L2086" s="203"/>
      <c r="M2086" s="203"/>
    </row>
    <row r="2087" spans="1:13">
      <c r="A2087" s="77"/>
      <c r="B2087" s="77"/>
      <c r="C2087" s="77"/>
      <c r="D2087" s="77"/>
      <c r="F2087" s="77"/>
      <c r="I2087" s="203"/>
      <c r="J2087" s="203"/>
      <c r="K2087" s="203"/>
      <c r="L2087" s="203"/>
      <c r="M2087" s="203"/>
    </row>
    <row r="2088" spans="1:13">
      <c r="A2088" s="77"/>
      <c r="B2088" s="77"/>
      <c r="C2088" s="77"/>
      <c r="D2088" s="77"/>
      <c r="F2088" s="77"/>
      <c r="I2088" s="203"/>
      <c r="J2088" s="203"/>
      <c r="K2088" s="203"/>
      <c r="L2088" s="203"/>
      <c r="M2088" s="203"/>
    </row>
    <row r="2089" spans="1:13">
      <c r="A2089" s="77"/>
      <c r="B2089" s="77"/>
      <c r="C2089" s="77"/>
      <c r="D2089" s="77"/>
      <c r="F2089" s="77"/>
      <c r="I2089" s="203"/>
      <c r="J2089" s="203"/>
      <c r="K2089" s="203"/>
      <c r="L2089" s="203"/>
      <c r="M2089" s="203"/>
    </row>
    <row r="2090" spans="1:13">
      <c r="A2090" s="77"/>
      <c r="B2090" s="77"/>
      <c r="C2090" s="77"/>
      <c r="D2090" s="77"/>
      <c r="F2090" s="77"/>
      <c r="I2090" s="203"/>
      <c r="J2090" s="203"/>
      <c r="K2090" s="203"/>
      <c r="L2090" s="203"/>
      <c r="M2090" s="203"/>
    </row>
    <row r="2091" spans="1:13">
      <c r="A2091" s="77"/>
      <c r="B2091" s="77"/>
      <c r="C2091" s="77"/>
      <c r="D2091" s="77"/>
      <c r="F2091" s="77"/>
      <c r="I2091" s="203"/>
      <c r="J2091" s="203"/>
      <c r="K2091" s="203"/>
      <c r="L2091" s="203"/>
      <c r="M2091" s="203"/>
    </row>
    <row r="2092" spans="1:13">
      <c r="A2092" s="77"/>
      <c r="B2092" s="77"/>
      <c r="C2092" s="77"/>
      <c r="D2092" s="77"/>
      <c r="F2092" s="77"/>
      <c r="I2092" s="203"/>
      <c r="J2092" s="203"/>
      <c r="K2092" s="203"/>
      <c r="L2092" s="203"/>
      <c r="M2092" s="203"/>
    </row>
    <row r="2093" spans="1:13">
      <c r="A2093" s="77"/>
      <c r="B2093" s="77"/>
      <c r="C2093" s="77"/>
      <c r="D2093" s="77"/>
      <c r="F2093" s="77"/>
      <c r="I2093" s="203"/>
      <c r="J2093" s="203"/>
      <c r="K2093" s="203"/>
      <c r="L2093" s="203"/>
      <c r="M2093" s="203"/>
    </row>
    <row r="2094" spans="1:13">
      <c r="A2094" s="77"/>
      <c r="B2094" s="77"/>
      <c r="C2094" s="77"/>
      <c r="D2094" s="77"/>
      <c r="F2094" s="77"/>
      <c r="I2094" s="203"/>
      <c r="J2094" s="203"/>
      <c r="K2094" s="203"/>
      <c r="L2094" s="203"/>
      <c r="M2094" s="203"/>
    </row>
    <row r="2095" spans="1:13">
      <c r="A2095" s="77"/>
      <c r="B2095" s="77"/>
      <c r="C2095" s="77"/>
      <c r="D2095" s="77"/>
      <c r="F2095" s="77"/>
      <c r="I2095" s="203"/>
      <c r="J2095" s="203"/>
      <c r="K2095" s="203"/>
      <c r="L2095" s="203"/>
      <c r="M2095" s="203"/>
    </row>
    <row r="2096" spans="1:13">
      <c r="A2096" s="77"/>
      <c r="B2096" s="77"/>
      <c r="C2096" s="77"/>
      <c r="D2096" s="77"/>
      <c r="F2096" s="77"/>
      <c r="I2096" s="203"/>
      <c r="J2096" s="203"/>
      <c r="K2096" s="203"/>
      <c r="L2096" s="203"/>
      <c r="M2096" s="203"/>
    </row>
    <row r="2097" spans="1:13">
      <c r="A2097" s="77"/>
      <c r="B2097" s="77"/>
      <c r="C2097" s="77"/>
      <c r="D2097" s="77"/>
      <c r="F2097" s="77"/>
      <c r="I2097" s="203"/>
      <c r="J2097" s="203"/>
      <c r="K2097" s="203"/>
      <c r="L2097" s="203"/>
      <c r="M2097" s="203"/>
    </row>
    <row r="2098" spans="1:13">
      <c r="A2098" s="77"/>
      <c r="B2098" s="77"/>
      <c r="C2098" s="77"/>
      <c r="D2098" s="77"/>
      <c r="F2098" s="77"/>
      <c r="I2098" s="203"/>
      <c r="J2098" s="203"/>
      <c r="K2098" s="203"/>
      <c r="L2098" s="203"/>
      <c r="M2098" s="203"/>
    </row>
    <row r="2099" spans="1:13">
      <c r="A2099" s="77"/>
      <c r="B2099" s="77"/>
      <c r="C2099" s="77"/>
      <c r="D2099" s="77"/>
      <c r="F2099" s="77"/>
      <c r="I2099" s="203"/>
      <c r="J2099" s="203"/>
      <c r="K2099" s="203"/>
      <c r="L2099" s="203"/>
      <c r="M2099" s="203"/>
    </row>
    <row r="2100" spans="1:13">
      <c r="A2100" s="77"/>
      <c r="B2100" s="77"/>
      <c r="C2100" s="77"/>
      <c r="D2100" s="77"/>
      <c r="F2100" s="77"/>
      <c r="I2100" s="203"/>
      <c r="J2100" s="203"/>
      <c r="K2100" s="203"/>
      <c r="L2100" s="203"/>
      <c r="M2100" s="203"/>
    </row>
    <row r="2101" spans="1:13">
      <c r="A2101" s="77"/>
      <c r="B2101" s="77"/>
      <c r="C2101" s="77"/>
      <c r="D2101" s="77"/>
      <c r="F2101" s="77"/>
      <c r="I2101" s="203"/>
      <c r="J2101" s="203"/>
      <c r="K2101" s="203"/>
      <c r="L2101" s="203"/>
      <c r="M2101" s="203"/>
    </row>
    <row r="2102" spans="1:13">
      <c r="A2102" s="77"/>
      <c r="B2102" s="77"/>
      <c r="C2102" s="77"/>
      <c r="D2102" s="77"/>
      <c r="F2102" s="77"/>
      <c r="I2102" s="203"/>
      <c r="J2102" s="203"/>
      <c r="K2102" s="203"/>
      <c r="L2102" s="203"/>
      <c r="M2102" s="203"/>
    </row>
    <row r="2103" spans="1:13">
      <c r="A2103" s="77"/>
      <c r="B2103" s="77"/>
      <c r="C2103" s="77"/>
      <c r="D2103" s="77"/>
      <c r="F2103" s="77"/>
      <c r="I2103" s="203"/>
      <c r="J2103" s="203"/>
      <c r="K2103" s="203"/>
      <c r="L2103" s="203"/>
      <c r="M2103" s="203"/>
    </row>
    <row r="2104" spans="1:13">
      <c r="A2104" s="77"/>
      <c r="B2104" s="77"/>
      <c r="C2104" s="77"/>
      <c r="D2104" s="77"/>
      <c r="F2104" s="77"/>
      <c r="I2104" s="203"/>
      <c r="J2104" s="203"/>
      <c r="K2104" s="203"/>
      <c r="L2104" s="203"/>
      <c r="M2104" s="203"/>
    </row>
    <row r="2105" spans="1:13">
      <c r="A2105" s="77"/>
      <c r="B2105" s="77"/>
      <c r="C2105" s="77"/>
      <c r="D2105" s="77"/>
      <c r="F2105" s="77"/>
      <c r="I2105" s="203"/>
      <c r="J2105" s="203"/>
      <c r="K2105" s="203"/>
      <c r="L2105" s="203"/>
      <c r="M2105" s="203"/>
    </row>
    <row r="2106" spans="1:13">
      <c r="A2106" s="77"/>
      <c r="B2106" s="77"/>
      <c r="C2106" s="77"/>
      <c r="D2106" s="77"/>
      <c r="F2106" s="77"/>
      <c r="I2106" s="203"/>
      <c r="J2106" s="203"/>
      <c r="K2106" s="203"/>
      <c r="L2106" s="203"/>
      <c r="M2106" s="203"/>
    </row>
    <row r="2107" spans="1:13">
      <c r="A2107" s="77"/>
      <c r="B2107" s="77"/>
      <c r="C2107" s="77"/>
      <c r="D2107" s="77"/>
      <c r="F2107" s="77"/>
      <c r="I2107" s="203"/>
      <c r="J2107" s="203"/>
      <c r="K2107" s="203"/>
      <c r="L2107" s="203"/>
      <c r="M2107" s="203"/>
    </row>
    <row r="2108" spans="1:13">
      <c r="A2108" s="77"/>
      <c r="B2108" s="77"/>
      <c r="C2108" s="77"/>
      <c r="D2108" s="77"/>
      <c r="F2108" s="77"/>
      <c r="I2108" s="203"/>
      <c r="J2108" s="203"/>
      <c r="K2108" s="203"/>
      <c r="L2108" s="203"/>
      <c r="M2108" s="203"/>
    </row>
    <row r="2109" spans="1:13">
      <c r="A2109" s="77"/>
      <c r="B2109" s="77"/>
      <c r="C2109" s="77"/>
      <c r="D2109" s="77"/>
      <c r="F2109" s="77"/>
      <c r="I2109" s="203"/>
      <c r="J2109" s="203"/>
      <c r="K2109" s="203"/>
      <c r="L2109" s="203"/>
      <c r="M2109" s="203"/>
    </row>
    <row r="2110" spans="1:13">
      <c r="A2110" s="77"/>
      <c r="B2110" s="77"/>
      <c r="C2110" s="77"/>
      <c r="D2110" s="77"/>
      <c r="F2110" s="77"/>
      <c r="I2110" s="203"/>
      <c r="J2110" s="203"/>
      <c r="K2110" s="203"/>
      <c r="L2110" s="203"/>
      <c r="M2110" s="203"/>
    </row>
    <row r="2111" spans="1:13">
      <c r="A2111" s="77"/>
      <c r="B2111" s="77"/>
      <c r="C2111" s="77"/>
      <c r="D2111" s="77"/>
      <c r="F2111" s="77"/>
      <c r="I2111" s="203"/>
      <c r="J2111" s="203"/>
      <c r="K2111" s="203"/>
      <c r="L2111" s="203"/>
      <c r="M2111" s="203"/>
    </row>
    <row r="2112" spans="1:13">
      <c r="A2112" s="77"/>
      <c r="B2112" s="77"/>
      <c r="C2112" s="77"/>
      <c r="D2112" s="77"/>
      <c r="F2112" s="77"/>
      <c r="I2112" s="203"/>
      <c r="J2112" s="203"/>
      <c r="K2112" s="203"/>
      <c r="L2112" s="203"/>
      <c r="M2112" s="203"/>
    </row>
    <row r="2113" spans="1:13">
      <c r="A2113" s="77"/>
      <c r="B2113" s="77"/>
      <c r="C2113" s="77"/>
      <c r="D2113" s="77"/>
      <c r="F2113" s="77"/>
      <c r="I2113" s="203"/>
      <c r="J2113" s="203"/>
      <c r="K2113" s="203"/>
      <c r="L2113" s="203"/>
      <c r="M2113" s="203"/>
    </row>
    <row r="2114" spans="1:13">
      <c r="A2114" s="77"/>
      <c r="B2114" s="77"/>
      <c r="C2114" s="77"/>
      <c r="D2114" s="77"/>
      <c r="F2114" s="77"/>
      <c r="I2114" s="203"/>
      <c r="J2114" s="203"/>
      <c r="K2114" s="203"/>
      <c r="L2114" s="203"/>
      <c r="M2114" s="203"/>
    </row>
    <row r="2115" spans="1:13">
      <c r="A2115" s="77"/>
      <c r="B2115" s="77"/>
      <c r="C2115" s="77"/>
      <c r="D2115" s="77"/>
      <c r="F2115" s="77"/>
      <c r="I2115" s="203"/>
      <c r="J2115" s="203"/>
      <c r="K2115" s="203"/>
      <c r="L2115" s="203"/>
      <c r="M2115" s="203"/>
    </row>
    <row r="2116" spans="1:13">
      <c r="A2116" s="77"/>
      <c r="B2116" s="77"/>
      <c r="C2116" s="77"/>
      <c r="D2116" s="77"/>
      <c r="F2116" s="77"/>
      <c r="I2116" s="203"/>
      <c r="J2116" s="203"/>
      <c r="K2116" s="203"/>
      <c r="L2116" s="203"/>
      <c r="M2116" s="203"/>
    </row>
    <row r="2117" spans="1:13">
      <c r="A2117" s="77"/>
      <c r="B2117" s="77"/>
      <c r="C2117" s="77"/>
      <c r="D2117" s="77"/>
      <c r="F2117" s="77"/>
      <c r="I2117" s="203"/>
      <c r="J2117" s="203"/>
      <c r="K2117" s="203"/>
      <c r="L2117" s="203"/>
      <c r="M2117" s="203"/>
    </row>
    <row r="2118" spans="1:13">
      <c r="A2118" s="77"/>
      <c r="B2118" s="77"/>
      <c r="C2118" s="77"/>
      <c r="D2118" s="77"/>
      <c r="F2118" s="77"/>
      <c r="I2118" s="203"/>
      <c r="J2118" s="203"/>
      <c r="K2118" s="203"/>
      <c r="L2118" s="203"/>
      <c r="M2118" s="203"/>
    </row>
    <row r="2119" spans="1:13">
      <c r="A2119" s="77"/>
      <c r="B2119" s="77"/>
      <c r="C2119" s="77"/>
      <c r="D2119" s="77"/>
      <c r="F2119" s="77"/>
      <c r="I2119" s="203"/>
      <c r="J2119" s="203"/>
      <c r="K2119" s="203"/>
      <c r="L2119" s="203"/>
      <c r="M2119" s="203"/>
    </row>
    <row r="2120" spans="1:13">
      <c r="A2120" s="77"/>
      <c r="B2120" s="77"/>
      <c r="C2120" s="77"/>
      <c r="D2120" s="77"/>
      <c r="F2120" s="77"/>
      <c r="I2120" s="203"/>
      <c r="J2120" s="203"/>
      <c r="K2120" s="203"/>
      <c r="L2120" s="203"/>
      <c r="M2120" s="203"/>
    </row>
    <row r="2121" spans="1:13">
      <c r="A2121" s="77"/>
      <c r="B2121" s="77"/>
      <c r="C2121" s="77"/>
      <c r="D2121" s="77"/>
      <c r="F2121" s="77"/>
      <c r="I2121" s="203"/>
      <c r="J2121" s="203"/>
      <c r="K2121" s="203"/>
      <c r="L2121" s="203"/>
      <c r="M2121" s="203"/>
    </row>
    <row r="2122" spans="1:13">
      <c r="A2122" s="77"/>
      <c r="B2122" s="77"/>
      <c r="C2122" s="77"/>
      <c r="D2122" s="77"/>
      <c r="F2122" s="77"/>
      <c r="I2122" s="203"/>
      <c r="J2122" s="203"/>
      <c r="K2122" s="203"/>
      <c r="L2122" s="203"/>
      <c r="M2122" s="203"/>
    </row>
    <row r="2123" spans="1:13">
      <c r="A2123" s="77"/>
      <c r="B2123" s="77"/>
      <c r="C2123" s="77"/>
      <c r="D2123" s="77"/>
      <c r="F2123" s="77"/>
      <c r="I2123" s="203"/>
      <c r="J2123" s="203"/>
      <c r="K2123" s="203"/>
      <c r="L2123" s="203"/>
      <c r="M2123" s="203"/>
    </row>
    <row r="2124" spans="1:13">
      <c r="A2124" s="77"/>
      <c r="B2124" s="77"/>
      <c r="C2124" s="77"/>
      <c r="D2124" s="77"/>
      <c r="F2124" s="77"/>
      <c r="I2124" s="203"/>
      <c r="J2124" s="203"/>
      <c r="K2124" s="203"/>
      <c r="L2124" s="203"/>
      <c r="M2124" s="203"/>
    </row>
    <row r="2125" spans="1:13">
      <c r="A2125" s="77"/>
      <c r="B2125" s="77"/>
      <c r="C2125" s="77"/>
      <c r="D2125" s="77"/>
      <c r="F2125" s="77"/>
      <c r="I2125" s="203"/>
      <c r="J2125" s="203"/>
      <c r="K2125" s="203"/>
      <c r="L2125" s="203"/>
      <c r="M2125" s="203"/>
    </row>
    <row r="2126" spans="1:13">
      <c r="A2126" s="77"/>
      <c r="B2126" s="77"/>
      <c r="C2126" s="77"/>
      <c r="D2126" s="77"/>
      <c r="F2126" s="77"/>
      <c r="I2126" s="203"/>
      <c r="J2126" s="203"/>
      <c r="K2126" s="203"/>
      <c r="L2126" s="203"/>
      <c r="M2126" s="203"/>
    </row>
    <row r="2127" spans="1:13">
      <c r="A2127" s="77"/>
      <c r="B2127" s="77"/>
      <c r="C2127" s="77"/>
      <c r="D2127" s="77"/>
      <c r="F2127" s="77"/>
      <c r="I2127" s="203"/>
      <c r="J2127" s="203"/>
      <c r="K2127" s="203"/>
      <c r="L2127" s="203"/>
      <c r="M2127" s="203"/>
    </row>
    <row r="2128" spans="1:13">
      <c r="A2128" s="77"/>
      <c r="B2128" s="77"/>
      <c r="C2128" s="77"/>
      <c r="D2128" s="77"/>
      <c r="F2128" s="77"/>
      <c r="I2128" s="203"/>
      <c r="J2128" s="203"/>
      <c r="K2128" s="203"/>
      <c r="L2128" s="203"/>
      <c r="M2128" s="203"/>
    </row>
    <row r="2129" spans="1:13">
      <c r="A2129" s="77"/>
      <c r="B2129" s="77"/>
      <c r="C2129" s="77"/>
      <c r="D2129" s="77"/>
      <c r="F2129" s="77"/>
      <c r="I2129" s="203"/>
      <c r="J2129" s="203"/>
      <c r="K2129" s="203"/>
      <c r="L2129" s="203"/>
      <c r="M2129" s="203"/>
    </row>
    <row r="2130" spans="1:13">
      <c r="A2130" s="77"/>
      <c r="B2130" s="77"/>
      <c r="C2130" s="77"/>
      <c r="D2130" s="77"/>
      <c r="F2130" s="77"/>
      <c r="I2130" s="203"/>
      <c r="J2130" s="203"/>
      <c r="K2130" s="203"/>
      <c r="L2130" s="203"/>
      <c r="M2130" s="203"/>
    </row>
    <row r="2131" spans="1:13">
      <c r="A2131" s="77"/>
      <c r="B2131" s="77"/>
      <c r="C2131" s="77"/>
      <c r="D2131" s="77"/>
      <c r="F2131" s="77"/>
      <c r="I2131" s="203"/>
      <c r="J2131" s="203"/>
      <c r="K2131" s="203"/>
      <c r="L2131" s="203"/>
      <c r="M2131" s="203"/>
    </row>
    <row r="2132" spans="1:13">
      <c r="A2132" s="77"/>
      <c r="B2132" s="77"/>
      <c r="C2132" s="77"/>
      <c r="D2132" s="77"/>
      <c r="F2132" s="77"/>
      <c r="I2132" s="203"/>
      <c r="J2132" s="203"/>
      <c r="K2132" s="203"/>
      <c r="L2132" s="203"/>
      <c r="M2132" s="203"/>
    </row>
    <row r="2133" spans="1:13">
      <c r="A2133" s="77"/>
      <c r="B2133" s="77"/>
      <c r="C2133" s="77"/>
      <c r="D2133" s="77"/>
      <c r="F2133" s="77"/>
      <c r="I2133" s="203"/>
      <c r="J2133" s="203"/>
      <c r="K2133" s="203"/>
      <c r="L2133" s="203"/>
      <c r="M2133" s="203"/>
    </row>
    <row r="2134" spans="1:13">
      <c r="A2134" s="77"/>
      <c r="B2134" s="77"/>
      <c r="C2134" s="77"/>
      <c r="D2134" s="77"/>
      <c r="F2134" s="77"/>
      <c r="I2134" s="203"/>
      <c r="J2134" s="203"/>
      <c r="K2134" s="203"/>
      <c r="L2134" s="203"/>
      <c r="M2134" s="203"/>
    </row>
    <row r="2135" spans="1:13">
      <c r="A2135" s="77"/>
      <c r="B2135" s="77"/>
      <c r="C2135" s="77"/>
      <c r="D2135" s="77"/>
      <c r="F2135" s="77"/>
      <c r="I2135" s="203"/>
      <c r="J2135" s="203"/>
      <c r="K2135" s="203"/>
      <c r="L2135" s="203"/>
      <c r="M2135" s="203"/>
    </row>
    <row r="2136" spans="1:13">
      <c r="A2136" s="77"/>
      <c r="B2136" s="77"/>
      <c r="C2136" s="77"/>
      <c r="D2136" s="77"/>
      <c r="F2136" s="77"/>
      <c r="I2136" s="203"/>
      <c r="J2136" s="203"/>
      <c r="K2136" s="203"/>
      <c r="L2136" s="203"/>
      <c r="M2136" s="203"/>
    </row>
    <row r="2137" spans="1:13">
      <c r="A2137" s="77"/>
      <c r="B2137" s="77"/>
      <c r="C2137" s="77"/>
      <c r="D2137" s="77"/>
      <c r="F2137" s="77"/>
      <c r="I2137" s="203"/>
      <c r="J2137" s="203"/>
      <c r="K2137" s="203"/>
      <c r="L2137" s="203"/>
      <c r="M2137" s="203"/>
    </row>
    <row r="2138" spans="1:13">
      <c r="A2138" s="77"/>
      <c r="B2138" s="77"/>
      <c r="C2138" s="77"/>
      <c r="D2138" s="77"/>
      <c r="F2138" s="77"/>
      <c r="I2138" s="203"/>
      <c r="J2138" s="203"/>
      <c r="K2138" s="203"/>
      <c r="L2138" s="203"/>
      <c r="M2138" s="203"/>
    </row>
    <row r="2139" spans="1:13">
      <c r="A2139" s="77"/>
      <c r="B2139" s="77"/>
      <c r="C2139" s="77"/>
      <c r="D2139" s="77"/>
      <c r="F2139" s="77"/>
      <c r="I2139" s="203"/>
      <c r="J2139" s="203"/>
      <c r="K2139" s="203"/>
      <c r="L2139" s="203"/>
      <c r="M2139" s="203"/>
    </row>
    <row r="2140" spans="1:13">
      <c r="A2140" s="77"/>
      <c r="B2140" s="77"/>
      <c r="C2140" s="77"/>
      <c r="D2140" s="77"/>
      <c r="F2140" s="77"/>
      <c r="I2140" s="203"/>
      <c r="J2140" s="203"/>
      <c r="K2140" s="203"/>
      <c r="L2140" s="203"/>
      <c r="M2140" s="203"/>
    </row>
    <row r="2141" spans="1:13">
      <c r="A2141" s="77"/>
      <c r="B2141" s="77"/>
      <c r="C2141" s="77"/>
      <c r="D2141" s="77"/>
      <c r="F2141" s="77"/>
      <c r="I2141" s="203"/>
      <c r="J2141" s="203"/>
      <c r="K2141" s="203"/>
      <c r="L2141" s="203"/>
      <c r="M2141" s="203"/>
    </row>
    <row r="2142" spans="1:13">
      <c r="A2142" s="77"/>
      <c r="B2142" s="77"/>
      <c r="C2142" s="77"/>
      <c r="D2142" s="77"/>
      <c r="F2142" s="77"/>
      <c r="I2142" s="203"/>
      <c r="J2142" s="203"/>
      <c r="K2142" s="203"/>
      <c r="L2142" s="203"/>
      <c r="M2142" s="203"/>
    </row>
    <row r="2143" spans="1:13">
      <c r="A2143" s="77"/>
      <c r="B2143" s="77"/>
      <c r="C2143" s="77"/>
      <c r="D2143" s="77"/>
      <c r="F2143" s="77"/>
      <c r="I2143" s="203"/>
      <c r="J2143" s="203"/>
      <c r="K2143" s="203"/>
      <c r="L2143" s="203"/>
      <c r="M2143" s="203"/>
    </row>
    <row r="2144" spans="1:13">
      <c r="A2144" s="77"/>
      <c r="B2144" s="77"/>
      <c r="C2144" s="77"/>
      <c r="D2144" s="77"/>
      <c r="F2144" s="77"/>
      <c r="I2144" s="203"/>
      <c r="J2144" s="203"/>
      <c r="K2144" s="203"/>
      <c r="L2144" s="203"/>
      <c r="M2144" s="203"/>
    </row>
    <row r="2145" spans="1:13">
      <c r="A2145" s="77"/>
      <c r="B2145" s="77"/>
      <c r="C2145" s="77"/>
      <c r="D2145" s="77"/>
      <c r="F2145" s="77"/>
      <c r="I2145" s="203"/>
      <c r="J2145" s="203"/>
      <c r="K2145" s="203"/>
      <c r="L2145" s="203"/>
      <c r="M2145" s="203"/>
    </row>
    <row r="2146" spans="1:13">
      <c r="A2146" s="77"/>
      <c r="B2146" s="77"/>
      <c r="C2146" s="77"/>
      <c r="D2146" s="77"/>
      <c r="F2146" s="77"/>
      <c r="I2146" s="203"/>
      <c r="J2146" s="203"/>
      <c r="K2146" s="203"/>
      <c r="L2146" s="203"/>
      <c r="M2146" s="203"/>
    </row>
    <row r="2147" spans="1:13">
      <c r="A2147" s="77"/>
      <c r="B2147" s="77"/>
      <c r="C2147" s="77"/>
      <c r="D2147" s="77"/>
      <c r="F2147" s="77"/>
      <c r="I2147" s="203"/>
      <c r="J2147" s="203"/>
      <c r="K2147" s="203"/>
      <c r="L2147" s="203"/>
      <c r="M2147" s="203"/>
    </row>
    <row r="2148" spans="1:13">
      <c r="A2148" s="77"/>
      <c r="B2148" s="77"/>
      <c r="C2148" s="77"/>
      <c r="D2148" s="77"/>
      <c r="F2148" s="77"/>
      <c r="I2148" s="203"/>
      <c r="J2148" s="203"/>
      <c r="K2148" s="203"/>
      <c r="L2148" s="203"/>
      <c r="M2148" s="203"/>
    </row>
    <row r="2149" spans="1:13">
      <c r="A2149" s="77"/>
      <c r="B2149" s="77"/>
      <c r="C2149" s="77"/>
      <c r="D2149" s="77"/>
      <c r="F2149" s="77"/>
      <c r="I2149" s="203"/>
      <c r="J2149" s="203"/>
      <c r="K2149" s="203"/>
      <c r="L2149" s="203"/>
      <c r="M2149" s="203"/>
    </row>
    <row r="2150" spans="1:13">
      <c r="A2150" s="77"/>
      <c r="B2150" s="77"/>
      <c r="C2150" s="77"/>
      <c r="D2150" s="77"/>
      <c r="F2150" s="77"/>
      <c r="I2150" s="203"/>
      <c r="J2150" s="203"/>
      <c r="K2150" s="203"/>
      <c r="L2150" s="203"/>
      <c r="M2150" s="203"/>
    </row>
    <row r="2151" spans="1:13">
      <c r="A2151" s="77"/>
      <c r="B2151" s="77"/>
      <c r="C2151" s="77"/>
      <c r="D2151" s="77"/>
      <c r="F2151" s="77"/>
      <c r="I2151" s="203"/>
      <c r="J2151" s="203"/>
      <c r="K2151" s="203"/>
      <c r="L2151" s="203"/>
      <c r="M2151" s="203"/>
    </row>
    <row r="2152" spans="1:13">
      <c r="A2152" s="77"/>
      <c r="B2152" s="77"/>
      <c r="C2152" s="77"/>
      <c r="D2152" s="77"/>
      <c r="F2152" s="77"/>
      <c r="I2152" s="203"/>
      <c r="J2152" s="203"/>
      <c r="K2152" s="203"/>
      <c r="L2152" s="203"/>
      <c r="M2152" s="203"/>
    </row>
    <row r="2153" spans="1:13">
      <c r="A2153" s="77"/>
      <c r="B2153" s="77"/>
      <c r="C2153" s="77"/>
      <c r="D2153" s="77"/>
      <c r="F2153" s="77"/>
      <c r="I2153" s="203"/>
      <c r="J2153" s="203"/>
      <c r="K2153" s="203"/>
      <c r="L2153" s="203"/>
      <c r="M2153" s="203"/>
    </row>
    <row r="2154" spans="1:13">
      <c r="A2154" s="77"/>
      <c r="B2154" s="77"/>
      <c r="C2154" s="77"/>
      <c r="D2154" s="77"/>
      <c r="F2154" s="77"/>
      <c r="I2154" s="203"/>
      <c r="J2154" s="203"/>
      <c r="K2154" s="203"/>
      <c r="L2154" s="203"/>
      <c r="M2154" s="203"/>
    </row>
    <row r="2155" spans="1:13">
      <c r="A2155" s="77"/>
      <c r="B2155" s="77"/>
      <c r="C2155" s="77"/>
      <c r="D2155" s="77"/>
      <c r="F2155" s="77"/>
      <c r="I2155" s="203"/>
      <c r="J2155" s="203"/>
      <c r="K2155" s="203"/>
      <c r="L2155" s="203"/>
      <c r="M2155" s="203"/>
    </row>
    <row r="2156" spans="1:13">
      <c r="A2156" s="77"/>
      <c r="B2156" s="77"/>
      <c r="C2156" s="77"/>
      <c r="D2156" s="77"/>
      <c r="F2156" s="77"/>
      <c r="I2156" s="203"/>
      <c r="J2156" s="203"/>
      <c r="K2156" s="203"/>
      <c r="L2156" s="203"/>
      <c r="M2156" s="203"/>
    </row>
    <row r="2157" spans="1:13">
      <c r="A2157" s="77"/>
      <c r="B2157" s="77"/>
      <c r="C2157" s="77"/>
      <c r="D2157" s="77"/>
      <c r="F2157" s="77"/>
      <c r="I2157" s="203"/>
      <c r="J2157" s="203"/>
      <c r="K2157" s="203"/>
      <c r="L2157" s="203"/>
      <c r="M2157" s="203"/>
    </row>
    <row r="2158" spans="1:13">
      <c r="A2158" s="77"/>
      <c r="B2158" s="77"/>
      <c r="C2158" s="77"/>
      <c r="D2158" s="77"/>
      <c r="F2158" s="77"/>
      <c r="I2158" s="203"/>
      <c r="J2158" s="203"/>
      <c r="K2158" s="203"/>
      <c r="L2158" s="203"/>
      <c r="M2158" s="203"/>
    </row>
    <row r="2159" spans="1:13">
      <c r="A2159" s="77"/>
      <c r="B2159" s="77"/>
      <c r="C2159" s="77"/>
      <c r="D2159" s="77"/>
      <c r="F2159" s="77"/>
      <c r="I2159" s="203"/>
      <c r="J2159" s="203"/>
      <c r="K2159" s="203"/>
      <c r="L2159" s="203"/>
      <c r="M2159" s="203"/>
    </row>
    <row r="2160" spans="1:13">
      <c r="A2160" s="77"/>
      <c r="B2160" s="77"/>
      <c r="C2160" s="77"/>
      <c r="D2160" s="77"/>
      <c r="F2160" s="77"/>
      <c r="I2160" s="203"/>
      <c r="J2160" s="203"/>
      <c r="K2160" s="203"/>
      <c r="L2160" s="203"/>
      <c r="M2160" s="203"/>
    </row>
    <row r="2161" spans="1:13">
      <c r="A2161" s="77"/>
      <c r="B2161" s="77"/>
      <c r="C2161" s="77"/>
      <c r="D2161" s="77"/>
      <c r="F2161" s="77"/>
      <c r="I2161" s="203"/>
      <c r="J2161" s="203"/>
      <c r="K2161" s="203"/>
      <c r="L2161" s="203"/>
      <c r="M2161" s="203"/>
    </row>
    <row r="2162" spans="1:13">
      <c r="A2162" s="77"/>
      <c r="B2162" s="77"/>
      <c r="C2162" s="77"/>
      <c r="D2162" s="77"/>
      <c r="F2162" s="77"/>
      <c r="I2162" s="203"/>
      <c r="J2162" s="203"/>
      <c r="K2162" s="203"/>
      <c r="L2162" s="203"/>
      <c r="M2162" s="203"/>
    </row>
    <row r="2163" spans="1:13">
      <c r="A2163" s="77"/>
      <c r="B2163" s="77"/>
      <c r="C2163" s="77"/>
      <c r="D2163" s="77"/>
      <c r="F2163" s="77"/>
      <c r="I2163" s="203"/>
      <c r="J2163" s="203"/>
      <c r="K2163" s="203"/>
      <c r="L2163" s="203"/>
      <c r="M2163" s="203"/>
    </row>
    <row r="2164" spans="1:13">
      <c r="A2164" s="77"/>
      <c r="B2164" s="77"/>
      <c r="C2164" s="77"/>
      <c r="D2164" s="77"/>
      <c r="F2164" s="77"/>
      <c r="I2164" s="203"/>
      <c r="J2164" s="203"/>
      <c r="K2164" s="203"/>
      <c r="L2164" s="203"/>
      <c r="M2164" s="203"/>
    </row>
    <row r="2165" spans="1:13">
      <c r="A2165" s="77"/>
      <c r="B2165" s="77"/>
      <c r="C2165" s="77"/>
      <c r="D2165" s="77"/>
      <c r="F2165" s="77"/>
      <c r="I2165" s="203"/>
      <c r="J2165" s="203"/>
      <c r="K2165" s="203"/>
      <c r="L2165" s="203"/>
      <c r="M2165" s="203"/>
    </row>
    <row r="2166" spans="1:13">
      <c r="A2166" s="77"/>
      <c r="B2166" s="77"/>
      <c r="C2166" s="77"/>
      <c r="D2166" s="77"/>
      <c r="F2166" s="77"/>
      <c r="I2166" s="203"/>
      <c r="J2166" s="203"/>
      <c r="K2166" s="203"/>
      <c r="L2166" s="203"/>
      <c r="M2166" s="203"/>
    </row>
    <row r="2167" spans="1:13">
      <c r="A2167" s="77"/>
      <c r="B2167" s="77"/>
      <c r="C2167" s="77"/>
      <c r="D2167" s="77"/>
      <c r="F2167" s="77"/>
      <c r="I2167" s="203"/>
      <c r="J2167" s="203"/>
      <c r="K2167" s="203"/>
      <c r="L2167" s="203"/>
      <c r="M2167" s="203"/>
    </row>
    <row r="2168" spans="1:13">
      <c r="A2168" s="77"/>
      <c r="B2168" s="77"/>
      <c r="C2168" s="77"/>
      <c r="D2168" s="77"/>
      <c r="F2168" s="77"/>
      <c r="I2168" s="203"/>
      <c r="J2168" s="203"/>
      <c r="K2168" s="203"/>
      <c r="L2168" s="203"/>
      <c r="M2168" s="203"/>
    </row>
    <row r="2169" spans="1:13">
      <c r="A2169" s="77"/>
      <c r="B2169" s="77"/>
      <c r="C2169" s="77"/>
      <c r="D2169" s="77"/>
      <c r="F2169" s="77"/>
      <c r="I2169" s="203"/>
      <c r="J2169" s="203"/>
      <c r="K2169" s="203"/>
      <c r="L2169" s="203"/>
      <c r="M2169" s="203"/>
    </row>
    <row r="2170" spans="1:13">
      <c r="A2170" s="77"/>
      <c r="B2170" s="77"/>
      <c r="C2170" s="77"/>
      <c r="D2170" s="77"/>
      <c r="F2170" s="77"/>
      <c r="I2170" s="203"/>
      <c r="J2170" s="203"/>
      <c r="K2170" s="203"/>
      <c r="L2170" s="203"/>
      <c r="M2170" s="203"/>
    </row>
    <row r="2171" spans="1:13">
      <c r="A2171" s="77"/>
      <c r="B2171" s="77"/>
      <c r="C2171" s="77"/>
      <c r="D2171" s="77"/>
      <c r="F2171" s="77"/>
      <c r="I2171" s="203"/>
      <c r="J2171" s="203"/>
      <c r="K2171" s="203"/>
      <c r="L2171" s="203"/>
      <c r="M2171" s="203"/>
    </row>
    <row r="2172" spans="1:13">
      <c r="A2172" s="77"/>
      <c r="B2172" s="77"/>
      <c r="C2172" s="77"/>
      <c r="D2172" s="77"/>
      <c r="F2172" s="77"/>
      <c r="I2172" s="203"/>
      <c r="J2172" s="203"/>
      <c r="K2172" s="203"/>
      <c r="L2172" s="203"/>
      <c r="M2172" s="203"/>
    </row>
    <row r="2173" spans="1:13">
      <c r="A2173" s="77"/>
      <c r="B2173" s="77"/>
      <c r="C2173" s="77"/>
      <c r="D2173" s="77"/>
      <c r="F2173" s="77"/>
      <c r="I2173" s="203"/>
      <c r="J2173" s="203"/>
      <c r="K2173" s="203"/>
      <c r="L2173" s="203"/>
      <c r="M2173" s="203"/>
    </row>
    <row r="2174" spans="1:13">
      <c r="A2174" s="77"/>
      <c r="B2174" s="77"/>
      <c r="C2174" s="77"/>
      <c r="D2174" s="77"/>
      <c r="F2174" s="77"/>
      <c r="I2174" s="203"/>
      <c r="J2174" s="203"/>
      <c r="K2174" s="203"/>
      <c r="L2174" s="203"/>
      <c r="M2174" s="203"/>
    </row>
    <row r="2175" spans="1:13">
      <c r="A2175" s="77"/>
      <c r="B2175" s="77"/>
      <c r="C2175" s="77"/>
      <c r="D2175" s="77"/>
      <c r="F2175" s="77"/>
      <c r="I2175" s="203"/>
      <c r="J2175" s="203"/>
      <c r="K2175" s="203"/>
      <c r="L2175" s="203"/>
      <c r="M2175" s="203"/>
    </row>
    <row r="2176" spans="1:13">
      <c r="A2176" s="77"/>
      <c r="B2176" s="77"/>
      <c r="C2176" s="77"/>
      <c r="D2176" s="77"/>
      <c r="F2176" s="77"/>
      <c r="I2176" s="203"/>
      <c r="J2176" s="203"/>
      <c r="K2176" s="203"/>
      <c r="L2176" s="203"/>
      <c r="M2176" s="203"/>
    </row>
    <row r="2177" spans="1:13">
      <c r="A2177" s="77"/>
      <c r="B2177" s="77"/>
      <c r="C2177" s="77"/>
      <c r="D2177" s="77"/>
      <c r="F2177" s="77"/>
      <c r="I2177" s="203"/>
      <c r="J2177" s="203"/>
      <c r="K2177" s="203"/>
      <c r="L2177" s="203"/>
      <c r="M2177" s="203"/>
    </row>
    <row r="2178" spans="1:13">
      <c r="A2178" s="77"/>
      <c r="B2178" s="77"/>
      <c r="C2178" s="77"/>
      <c r="D2178" s="77"/>
      <c r="F2178" s="77"/>
      <c r="I2178" s="203"/>
      <c r="J2178" s="203"/>
      <c r="K2178" s="203"/>
      <c r="L2178" s="203"/>
      <c r="M2178" s="203"/>
    </row>
    <row r="2179" spans="1:13">
      <c r="A2179" s="77"/>
      <c r="B2179" s="77"/>
      <c r="C2179" s="77"/>
      <c r="D2179" s="77"/>
      <c r="F2179" s="77"/>
      <c r="I2179" s="203"/>
      <c r="J2179" s="203"/>
      <c r="K2179" s="203"/>
      <c r="L2179" s="203"/>
      <c r="M2179" s="203"/>
    </row>
    <row r="2180" spans="1:13">
      <c r="A2180" s="77"/>
      <c r="B2180" s="77"/>
      <c r="C2180" s="77"/>
      <c r="D2180" s="77"/>
      <c r="F2180" s="77"/>
      <c r="I2180" s="203"/>
      <c r="J2180" s="203"/>
      <c r="K2180" s="203"/>
      <c r="L2180" s="203"/>
      <c r="M2180" s="203"/>
    </row>
    <row r="2181" spans="1:13">
      <c r="A2181" s="77"/>
      <c r="B2181" s="77"/>
      <c r="C2181" s="77"/>
      <c r="D2181" s="77"/>
      <c r="F2181" s="77"/>
      <c r="I2181" s="203"/>
      <c r="J2181" s="203"/>
      <c r="K2181" s="203"/>
      <c r="L2181" s="203"/>
      <c r="M2181" s="203"/>
    </row>
    <row r="2182" spans="1:13">
      <c r="A2182" s="77"/>
      <c r="B2182" s="77"/>
      <c r="C2182" s="77"/>
      <c r="D2182" s="77"/>
      <c r="F2182" s="77"/>
      <c r="I2182" s="203"/>
      <c r="J2182" s="203"/>
      <c r="K2182" s="203"/>
      <c r="L2182" s="203"/>
      <c r="M2182" s="203"/>
    </row>
    <row r="2183" spans="1:13">
      <c r="A2183" s="77"/>
      <c r="B2183" s="77"/>
      <c r="C2183" s="77"/>
      <c r="D2183" s="77"/>
      <c r="F2183" s="77"/>
      <c r="I2183" s="203"/>
      <c r="J2183" s="203"/>
      <c r="K2183" s="203"/>
      <c r="L2183" s="203"/>
      <c r="M2183" s="203"/>
    </row>
    <row r="2184" spans="1:13">
      <c r="A2184" s="77"/>
      <c r="B2184" s="77"/>
      <c r="C2184" s="77"/>
      <c r="D2184" s="77"/>
      <c r="F2184" s="77"/>
      <c r="I2184" s="203"/>
      <c r="J2184" s="203"/>
      <c r="K2184" s="203"/>
      <c r="L2184" s="203"/>
      <c r="M2184" s="203"/>
    </row>
    <row r="2185" spans="1:13">
      <c r="A2185" s="77"/>
      <c r="B2185" s="77"/>
      <c r="C2185" s="77"/>
      <c r="D2185" s="77"/>
      <c r="F2185" s="77"/>
      <c r="I2185" s="203"/>
      <c r="J2185" s="203"/>
      <c r="K2185" s="203"/>
      <c r="L2185" s="203"/>
      <c r="M2185" s="203"/>
    </row>
    <row r="2186" spans="1:13">
      <c r="A2186" s="77"/>
      <c r="B2186" s="77"/>
      <c r="C2186" s="77"/>
      <c r="D2186" s="77"/>
      <c r="F2186" s="77"/>
      <c r="I2186" s="203"/>
      <c r="J2186" s="203"/>
      <c r="K2186" s="203"/>
      <c r="L2186" s="203"/>
      <c r="M2186" s="203"/>
    </row>
    <row r="2187" spans="1:13">
      <c r="A2187" s="77"/>
      <c r="B2187" s="77"/>
      <c r="C2187" s="77"/>
      <c r="D2187" s="77"/>
      <c r="F2187" s="77"/>
      <c r="I2187" s="203"/>
      <c r="J2187" s="203"/>
      <c r="K2187" s="203"/>
      <c r="L2187" s="203"/>
      <c r="M2187" s="203"/>
    </row>
    <row r="2188" spans="1:13">
      <c r="A2188" s="77"/>
      <c r="B2188" s="77"/>
      <c r="C2188" s="77"/>
      <c r="D2188" s="77"/>
      <c r="F2188" s="77"/>
      <c r="I2188" s="203"/>
      <c r="J2188" s="203"/>
      <c r="K2188" s="203"/>
      <c r="L2188" s="203"/>
      <c r="M2188" s="203"/>
    </row>
    <row r="2189" spans="1:13">
      <c r="A2189" s="77"/>
      <c r="B2189" s="77"/>
      <c r="C2189" s="77"/>
      <c r="D2189" s="77"/>
      <c r="F2189" s="77"/>
      <c r="I2189" s="203"/>
      <c r="J2189" s="203"/>
      <c r="K2189" s="203"/>
      <c r="L2189" s="203"/>
      <c r="M2189" s="203"/>
    </row>
    <row r="2190" spans="1:13">
      <c r="A2190" s="77"/>
      <c r="B2190" s="77"/>
      <c r="C2190" s="77"/>
      <c r="D2190" s="77"/>
      <c r="F2190" s="77"/>
      <c r="I2190" s="203"/>
      <c r="J2190" s="203"/>
      <c r="K2190" s="203"/>
      <c r="L2190" s="203"/>
      <c r="M2190" s="203"/>
    </row>
    <row r="2191" spans="1:13">
      <c r="A2191" s="77"/>
      <c r="B2191" s="77"/>
      <c r="C2191" s="77"/>
      <c r="D2191" s="77"/>
      <c r="F2191" s="77"/>
      <c r="I2191" s="203"/>
      <c r="J2191" s="203"/>
      <c r="K2191" s="203"/>
      <c r="L2191" s="203"/>
      <c r="M2191" s="203"/>
    </row>
    <row r="2192" spans="1:13">
      <c r="A2192" s="77"/>
      <c r="B2192" s="77"/>
      <c r="C2192" s="77"/>
      <c r="D2192" s="77"/>
      <c r="F2192" s="77"/>
      <c r="I2192" s="203"/>
      <c r="J2192" s="203"/>
      <c r="K2192" s="203"/>
      <c r="L2192" s="203"/>
      <c r="M2192" s="203"/>
    </row>
    <row r="2193" spans="1:13">
      <c r="A2193" s="77"/>
      <c r="B2193" s="77"/>
      <c r="C2193" s="77"/>
      <c r="D2193" s="77"/>
      <c r="F2193" s="77"/>
      <c r="I2193" s="203"/>
      <c r="J2193" s="203"/>
      <c r="K2193" s="203"/>
      <c r="L2193" s="203"/>
      <c r="M2193" s="203"/>
    </row>
    <row r="2194" spans="1:13">
      <c r="A2194" s="77"/>
      <c r="B2194" s="77"/>
      <c r="C2194" s="77"/>
      <c r="D2194" s="77"/>
      <c r="F2194" s="77"/>
      <c r="I2194" s="203"/>
      <c r="J2194" s="203"/>
      <c r="K2194" s="203"/>
      <c r="L2194" s="203"/>
      <c r="M2194" s="203"/>
    </row>
    <row r="2195" spans="1:13">
      <c r="A2195" s="77"/>
      <c r="B2195" s="77"/>
      <c r="C2195" s="77"/>
      <c r="D2195" s="77"/>
      <c r="F2195" s="77"/>
      <c r="I2195" s="203"/>
      <c r="J2195" s="203"/>
      <c r="K2195" s="203"/>
      <c r="L2195" s="203"/>
      <c r="M2195" s="203"/>
    </row>
    <row r="2196" spans="1:13">
      <c r="A2196" s="77"/>
      <c r="B2196" s="77"/>
      <c r="C2196" s="77"/>
      <c r="D2196" s="77"/>
      <c r="F2196" s="77"/>
      <c r="I2196" s="203"/>
      <c r="J2196" s="203"/>
      <c r="K2196" s="203"/>
      <c r="L2196" s="203"/>
      <c r="M2196" s="203"/>
    </row>
    <row r="2197" spans="1:13">
      <c r="A2197" s="77"/>
      <c r="B2197" s="77"/>
      <c r="C2197" s="77"/>
      <c r="D2197" s="77"/>
      <c r="F2197" s="77"/>
      <c r="I2197" s="203"/>
      <c r="J2197" s="203"/>
      <c r="K2197" s="203"/>
      <c r="L2197" s="203"/>
      <c r="M2197" s="203"/>
    </row>
    <row r="2198" spans="1:13">
      <c r="A2198" s="77"/>
      <c r="B2198" s="77"/>
      <c r="C2198" s="77"/>
      <c r="D2198" s="77"/>
      <c r="F2198" s="77"/>
      <c r="I2198" s="203"/>
      <c r="J2198" s="203"/>
      <c r="K2198" s="203"/>
      <c r="L2198" s="203"/>
      <c r="M2198" s="203"/>
    </row>
    <row r="2199" spans="1:13">
      <c r="A2199" s="77"/>
      <c r="B2199" s="77"/>
      <c r="C2199" s="77"/>
      <c r="D2199" s="77"/>
      <c r="F2199" s="77"/>
      <c r="I2199" s="203"/>
      <c r="J2199" s="203"/>
      <c r="K2199" s="203"/>
      <c r="L2199" s="203"/>
      <c r="M2199" s="203"/>
    </row>
    <row r="2200" spans="1:13">
      <c r="A2200" s="203"/>
      <c r="B2200" s="203"/>
      <c r="C2200" s="203"/>
      <c r="D2200" s="203"/>
      <c r="F2200" s="77"/>
      <c r="I2200" s="203"/>
      <c r="J2200" s="203"/>
      <c r="K2200" s="203"/>
      <c r="L2200" s="203"/>
      <c r="M2200" s="203"/>
    </row>
    <row r="2201" spans="1:13">
      <c r="A2201" s="203"/>
      <c r="B2201" s="203"/>
      <c r="C2201" s="203"/>
      <c r="D2201" s="203"/>
      <c r="F2201" s="77"/>
      <c r="I2201" s="203"/>
      <c r="J2201" s="203"/>
      <c r="K2201" s="203"/>
      <c r="L2201" s="203"/>
      <c r="M2201" s="203"/>
    </row>
    <row r="2202" spans="1:13">
      <c r="A2202" s="203"/>
      <c r="B2202" s="203"/>
      <c r="C2202" s="203"/>
      <c r="D2202" s="203"/>
      <c r="F2202" s="77"/>
      <c r="I2202" s="203"/>
      <c r="J2202" s="203"/>
      <c r="K2202" s="203"/>
      <c r="L2202" s="203"/>
      <c r="M2202" s="203"/>
    </row>
    <row r="2203" spans="1:13">
      <c r="A2203" s="203"/>
      <c r="B2203" s="203"/>
      <c r="C2203" s="203"/>
      <c r="D2203" s="203"/>
      <c r="F2203" s="77"/>
      <c r="I2203" s="203"/>
      <c r="J2203" s="203"/>
      <c r="K2203" s="203"/>
      <c r="L2203" s="203"/>
      <c r="M2203" s="203"/>
    </row>
    <row r="2204" spans="1:13">
      <c r="A2204" s="203"/>
      <c r="B2204" s="203"/>
      <c r="C2204" s="203"/>
      <c r="D2204" s="203"/>
      <c r="F2204" s="77"/>
      <c r="I2204" s="203"/>
      <c r="J2204" s="203"/>
      <c r="K2204" s="203"/>
      <c r="L2204" s="203"/>
      <c r="M2204" s="203"/>
    </row>
    <row r="2205" spans="1:13">
      <c r="A2205" s="203"/>
      <c r="B2205" s="203"/>
      <c r="C2205" s="203"/>
      <c r="D2205" s="203"/>
      <c r="F2205" s="77"/>
      <c r="I2205" s="203"/>
      <c r="J2205" s="203"/>
      <c r="K2205" s="203"/>
      <c r="L2205" s="203"/>
      <c r="M2205" s="203"/>
    </row>
    <row r="2206" spans="1:13">
      <c r="A2206" s="203"/>
      <c r="B2206" s="203"/>
      <c r="C2206" s="203"/>
      <c r="D2206" s="203"/>
      <c r="F2206" s="77"/>
      <c r="I2206" s="203"/>
      <c r="J2206" s="203"/>
      <c r="K2206" s="203"/>
      <c r="L2206" s="203"/>
      <c r="M2206" s="203"/>
    </row>
    <row r="2207" spans="1:13">
      <c r="A2207" s="203"/>
      <c r="B2207" s="203"/>
      <c r="C2207" s="203"/>
      <c r="D2207" s="203"/>
      <c r="F2207" s="77"/>
      <c r="I2207" s="203"/>
      <c r="J2207" s="203"/>
      <c r="K2207" s="203"/>
      <c r="L2207" s="203"/>
      <c r="M2207" s="203"/>
    </row>
    <row r="2208" spans="1:13">
      <c r="A2208" s="203"/>
      <c r="B2208" s="203"/>
      <c r="C2208" s="203"/>
      <c r="D2208" s="203"/>
      <c r="F2208" s="77"/>
      <c r="I2208" s="203"/>
      <c r="J2208" s="203"/>
      <c r="K2208" s="203"/>
      <c r="L2208" s="203"/>
      <c r="M2208" s="203"/>
    </row>
    <row r="2209" spans="1:13">
      <c r="A2209" s="203"/>
      <c r="B2209" s="203"/>
      <c r="C2209" s="203"/>
      <c r="D2209" s="203"/>
      <c r="F2209" s="77"/>
      <c r="I2209" s="203"/>
      <c r="J2209" s="203"/>
      <c r="K2209" s="203"/>
      <c r="L2209" s="203"/>
      <c r="M2209" s="203"/>
    </row>
    <row r="2210" spans="1:13">
      <c r="A2210" s="203"/>
      <c r="B2210" s="203"/>
      <c r="C2210" s="203"/>
      <c r="D2210" s="203"/>
      <c r="F2210" s="77"/>
      <c r="I2210" s="203"/>
      <c r="J2210" s="203"/>
      <c r="K2210" s="203"/>
      <c r="L2210" s="203"/>
      <c r="M2210" s="203"/>
    </row>
    <row r="2211" spans="1:13">
      <c r="A2211" s="203"/>
      <c r="B2211" s="203"/>
      <c r="C2211" s="203"/>
      <c r="D2211" s="203"/>
      <c r="F2211" s="77"/>
      <c r="I2211" s="203"/>
      <c r="J2211" s="203"/>
      <c r="K2211" s="203"/>
      <c r="L2211" s="203"/>
      <c r="M2211" s="203"/>
    </row>
    <row r="2212" spans="1:13">
      <c r="A2212" s="203"/>
      <c r="B2212" s="203"/>
      <c r="C2212" s="203"/>
      <c r="D2212" s="203"/>
      <c r="F2212" s="77"/>
      <c r="I2212" s="203"/>
      <c r="J2212" s="203"/>
      <c r="K2212" s="203"/>
      <c r="L2212" s="203"/>
      <c r="M2212" s="203"/>
    </row>
    <row r="2213" spans="1:13">
      <c r="A2213" s="203"/>
      <c r="B2213" s="203"/>
      <c r="C2213" s="203"/>
      <c r="D2213" s="203"/>
      <c r="F2213" s="77"/>
      <c r="I2213" s="203"/>
      <c r="J2213" s="203"/>
      <c r="K2213" s="203"/>
      <c r="L2213" s="203"/>
      <c r="M2213" s="203"/>
    </row>
    <row r="2214" spans="1:13">
      <c r="A2214" s="203"/>
      <c r="B2214" s="203"/>
      <c r="C2214" s="203"/>
      <c r="D2214" s="203"/>
      <c r="F2214" s="77"/>
      <c r="I2214" s="203"/>
      <c r="J2214" s="203"/>
      <c r="K2214" s="203"/>
      <c r="L2214" s="203"/>
      <c r="M2214" s="203"/>
    </row>
    <row r="2215" spans="1:13">
      <c r="A2215" s="203"/>
      <c r="B2215" s="203"/>
      <c r="C2215" s="203"/>
      <c r="D2215" s="203"/>
      <c r="F2215" s="77"/>
      <c r="I2215" s="203"/>
      <c r="J2215" s="203"/>
      <c r="K2215" s="203"/>
      <c r="L2215" s="203"/>
      <c r="M2215" s="203"/>
    </row>
    <row r="2216" spans="1:13">
      <c r="A2216" s="203"/>
      <c r="B2216" s="203"/>
      <c r="C2216" s="203"/>
      <c r="D2216" s="203"/>
      <c r="F2216" s="77"/>
      <c r="I2216" s="203"/>
      <c r="J2216" s="203"/>
      <c r="K2216" s="203"/>
      <c r="L2216" s="203"/>
      <c r="M2216" s="203"/>
    </row>
    <row r="2217" spans="1:13">
      <c r="A2217" s="203"/>
      <c r="B2217" s="203"/>
      <c r="C2217" s="203"/>
      <c r="D2217" s="203"/>
      <c r="F2217" s="77"/>
      <c r="I2217" s="203"/>
      <c r="J2217" s="203"/>
      <c r="K2217" s="203"/>
      <c r="L2217" s="203"/>
      <c r="M2217" s="203"/>
    </row>
    <row r="2218" spans="1:13">
      <c r="A2218" s="203"/>
      <c r="B2218" s="203"/>
      <c r="C2218" s="203"/>
      <c r="D2218" s="203"/>
      <c r="F2218" s="77"/>
      <c r="I2218" s="203"/>
      <c r="J2218" s="203"/>
      <c r="K2218" s="203"/>
      <c r="L2218" s="203"/>
      <c r="M2218" s="203"/>
    </row>
    <row r="2219" spans="1:13">
      <c r="A2219" s="203"/>
      <c r="B2219" s="203"/>
      <c r="C2219" s="203"/>
      <c r="D2219" s="203"/>
      <c r="F2219" s="77"/>
      <c r="I2219" s="203"/>
      <c r="J2219" s="203"/>
      <c r="K2219" s="203"/>
      <c r="L2219" s="203"/>
      <c r="M2219" s="203"/>
    </row>
    <row r="2220" spans="1:13">
      <c r="A2220" s="203"/>
      <c r="B2220" s="203"/>
      <c r="C2220" s="203"/>
      <c r="D2220" s="203"/>
      <c r="F2220" s="77"/>
      <c r="I2220" s="203"/>
      <c r="J2220" s="203"/>
      <c r="K2220" s="203"/>
      <c r="L2220" s="203"/>
      <c r="M2220" s="203"/>
    </row>
    <row r="2221" spans="1:13">
      <c r="A2221" s="203"/>
      <c r="B2221" s="203"/>
      <c r="C2221" s="203"/>
      <c r="D2221" s="203"/>
      <c r="F2221" s="77"/>
      <c r="I2221" s="203"/>
      <c r="J2221" s="203"/>
      <c r="K2221" s="203"/>
      <c r="L2221" s="203"/>
      <c r="M2221" s="203"/>
    </row>
    <row r="2222" spans="1:13">
      <c r="A2222" s="203"/>
      <c r="B2222" s="203"/>
      <c r="C2222" s="203"/>
      <c r="D2222" s="203"/>
      <c r="F2222" s="77"/>
      <c r="I2222" s="203"/>
      <c r="J2222" s="203"/>
      <c r="K2222" s="203"/>
      <c r="L2222" s="203"/>
      <c r="M2222" s="203"/>
    </row>
    <row r="2223" spans="1:13">
      <c r="A2223" s="203"/>
      <c r="B2223" s="203"/>
      <c r="C2223" s="203"/>
      <c r="D2223" s="203"/>
      <c r="F2223" s="77"/>
      <c r="I2223" s="203"/>
      <c r="J2223" s="203"/>
      <c r="K2223" s="203"/>
      <c r="L2223" s="203"/>
      <c r="M2223" s="203"/>
    </row>
    <row r="2224" spans="1:13">
      <c r="A2224" s="203"/>
      <c r="B2224" s="203"/>
      <c r="C2224" s="203"/>
      <c r="D2224" s="203"/>
      <c r="F2224" s="77"/>
      <c r="I2224" s="203"/>
      <c r="J2224" s="203"/>
      <c r="K2224" s="203"/>
      <c r="L2224" s="203"/>
      <c r="M2224" s="203"/>
    </row>
    <row r="2225" spans="1:13">
      <c r="A2225" s="203"/>
      <c r="B2225" s="203"/>
      <c r="C2225" s="203"/>
      <c r="D2225" s="203"/>
      <c r="F2225" s="77"/>
      <c r="I2225" s="203"/>
      <c r="J2225" s="203"/>
      <c r="K2225" s="203"/>
      <c r="L2225" s="203"/>
      <c r="M2225" s="203"/>
    </row>
    <row r="2226" spans="1:13">
      <c r="A2226" s="203"/>
      <c r="B2226" s="203"/>
      <c r="C2226" s="203"/>
      <c r="D2226" s="203"/>
      <c r="F2226" s="77"/>
      <c r="I2226" s="203"/>
      <c r="J2226" s="203"/>
      <c r="K2226" s="203"/>
      <c r="L2226" s="203"/>
      <c r="M2226" s="203"/>
    </row>
    <row r="2227" spans="1:13">
      <c r="A2227" s="203"/>
      <c r="B2227" s="203"/>
      <c r="C2227" s="203"/>
      <c r="D2227" s="203"/>
      <c r="F2227" s="77"/>
      <c r="I2227" s="203"/>
      <c r="J2227" s="203"/>
      <c r="K2227" s="203"/>
      <c r="L2227" s="203"/>
      <c r="M2227" s="203"/>
    </row>
    <row r="2228" spans="1:13">
      <c r="A2228" s="203"/>
      <c r="B2228" s="203"/>
      <c r="C2228" s="203"/>
      <c r="D2228" s="203"/>
      <c r="F2228" s="77"/>
      <c r="I2228" s="203"/>
      <c r="J2228" s="203"/>
      <c r="K2228" s="203"/>
      <c r="L2228" s="203"/>
      <c r="M2228" s="203"/>
    </row>
    <row r="2229" spans="1:13">
      <c r="A2229" s="203"/>
      <c r="B2229" s="203"/>
      <c r="C2229" s="203"/>
      <c r="D2229" s="203"/>
      <c r="F2229" s="77"/>
      <c r="I2229" s="203"/>
      <c r="J2229" s="203"/>
      <c r="K2229" s="203"/>
      <c r="L2229" s="203"/>
      <c r="M2229" s="203"/>
    </row>
    <row r="2230" spans="1:13">
      <c r="A2230" s="203"/>
      <c r="B2230" s="203"/>
      <c r="C2230" s="203"/>
      <c r="D2230" s="203"/>
      <c r="F2230" s="77"/>
      <c r="I2230" s="203"/>
      <c r="J2230" s="203"/>
      <c r="K2230" s="203"/>
      <c r="L2230" s="203"/>
      <c r="M2230" s="203"/>
    </row>
    <row r="2231" spans="1:13">
      <c r="A2231" s="203"/>
      <c r="B2231" s="203"/>
      <c r="C2231" s="203"/>
      <c r="D2231" s="203"/>
      <c r="F2231" s="77"/>
      <c r="I2231" s="203"/>
      <c r="J2231" s="203"/>
      <c r="K2231" s="203"/>
      <c r="L2231" s="203"/>
      <c r="M2231" s="203"/>
    </row>
    <row r="2232" spans="1:13">
      <c r="A2232" s="203"/>
      <c r="B2232" s="203"/>
      <c r="C2232" s="203"/>
      <c r="D2232" s="203"/>
      <c r="F2232" s="77"/>
      <c r="I2232" s="203"/>
      <c r="J2232" s="203"/>
      <c r="K2232" s="203"/>
      <c r="L2232" s="203"/>
      <c r="M2232" s="203"/>
    </row>
    <row r="2233" spans="1:13">
      <c r="A2233" s="203"/>
      <c r="B2233" s="203"/>
      <c r="C2233" s="203"/>
      <c r="D2233" s="203"/>
      <c r="F2233" s="77"/>
      <c r="I2233" s="203"/>
      <c r="J2233" s="203"/>
      <c r="K2233" s="203"/>
      <c r="L2233" s="203"/>
      <c r="M2233" s="203"/>
    </row>
    <row r="2234" spans="1:13">
      <c r="A2234" s="203"/>
      <c r="B2234" s="203"/>
      <c r="C2234" s="203"/>
      <c r="D2234" s="203"/>
      <c r="F2234" s="77"/>
      <c r="I2234" s="203"/>
      <c r="J2234" s="203"/>
      <c r="K2234" s="203"/>
      <c r="L2234" s="203"/>
      <c r="M2234" s="203"/>
    </row>
    <row r="2235" spans="1:13">
      <c r="A2235" s="203"/>
      <c r="B2235" s="203"/>
      <c r="C2235" s="203"/>
      <c r="D2235" s="203"/>
      <c r="F2235" s="77"/>
      <c r="I2235" s="203"/>
      <c r="J2235" s="203"/>
      <c r="K2235" s="203"/>
      <c r="L2235" s="203"/>
      <c r="M2235" s="203"/>
    </row>
    <row r="2236" spans="1:13">
      <c r="A2236" s="203"/>
      <c r="B2236" s="203"/>
      <c r="C2236" s="203"/>
      <c r="D2236" s="203"/>
      <c r="F2236" s="77"/>
      <c r="I2236" s="203"/>
      <c r="J2236" s="203"/>
      <c r="K2236" s="203"/>
      <c r="L2236" s="203"/>
      <c r="M2236" s="203"/>
    </row>
    <row r="2237" spans="1:13">
      <c r="A2237" s="203"/>
      <c r="B2237" s="203"/>
      <c r="C2237" s="203"/>
      <c r="D2237" s="203"/>
      <c r="F2237" s="77"/>
      <c r="I2237" s="203"/>
      <c r="J2237" s="203"/>
      <c r="K2237" s="203"/>
      <c r="L2237" s="203"/>
      <c r="M2237" s="203"/>
    </row>
    <row r="2238" spans="1:13">
      <c r="A2238" s="203"/>
      <c r="B2238" s="203"/>
      <c r="C2238" s="203"/>
      <c r="D2238" s="203"/>
      <c r="F2238" s="77"/>
      <c r="I2238" s="203"/>
      <c r="J2238" s="203"/>
      <c r="K2238" s="203"/>
      <c r="L2238" s="203"/>
      <c r="M2238" s="203"/>
    </row>
    <row r="2239" spans="1:13">
      <c r="A2239" s="203"/>
      <c r="B2239" s="203"/>
      <c r="C2239" s="203"/>
      <c r="D2239" s="203"/>
      <c r="F2239" s="77"/>
      <c r="I2239" s="203"/>
      <c r="J2239" s="203"/>
      <c r="K2239" s="203"/>
      <c r="L2239" s="203"/>
      <c r="M2239" s="203"/>
    </row>
    <row r="2240" spans="1:13">
      <c r="A2240" s="203"/>
      <c r="B2240" s="203"/>
      <c r="C2240" s="203"/>
      <c r="D2240" s="203"/>
      <c r="F2240" s="77"/>
      <c r="I2240" s="203"/>
      <c r="J2240" s="203"/>
      <c r="K2240" s="203"/>
      <c r="L2240" s="203"/>
      <c r="M2240" s="203"/>
    </row>
    <row r="2241" spans="1:13">
      <c r="A2241" s="203"/>
      <c r="B2241" s="203"/>
      <c r="C2241" s="203"/>
      <c r="D2241" s="203"/>
      <c r="F2241" s="77"/>
      <c r="I2241" s="203"/>
      <c r="J2241" s="203"/>
      <c r="K2241" s="203"/>
      <c r="L2241" s="203"/>
      <c r="M2241" s="203"/>
    </row>
    <row r="2242" spans="1:13">
      <c r="A2242" s="203"/>
      <c r="B2242" s="203"/>
      <c r="C2242" s="203"/>
      <c r="D2242" s="203"/>
      <c r="F2242" s="77"/>
      <c r="I2242" s="203"/>
      <c r="J2242" s="203"/>
      <c r="K2242" s="203"/>
      <c r="L2242" s="203"/>
      <c r="M2242" s="203"/>
    </row>
    <row r="2243" spans="1:13">
      <c r="A2243" s="203"/>
      <c r="B2243" s="203"/>
      <c r="C2243" s="203"/>
      <c r="D2243" s="203"/>
      <c r="F2243" s="77"/>
      <c r="I2243" s="203"/>
      <c r="J2243" s="203"/>
      <c r="K2243" s="203"/>
      <c r="L2243" s="203"/>
      <c r="M2243" s="203"/>
    </row>
    <row r="2244" spans="1:13">
      <c r="A2244" s="203"/>
      <c r="B2244" s="203"/>
      <c r="C2244" s="203"/>
      <c r="D2244" s="203"/>
      <c r="F2244" s="77"/>
      <c r="I2244" s="203"/>
      <c r="J2244" s="203"/>
      <c r="K2244" s="203"/>
      <c r="L2244" s="203"/>
      <c r="M2244" s="203"/>
    </row>
    <row r="2245" spans="1:13">
      <c r="A2245" s="203"/>
      <c r="B2245" s="203"/>
      <c r="C2245" s="203"/>
      <c r="D2245" s="203"/>
      <c r="F2245" s="77"/>
      <c r="I2245" s="203"/>
      <c r="J2245" s="203"/>
      <c r="K2245" s="203"/>
      <c r="L2245" s="203"/>
      <c r="M2245" s="203"/>
    </row>
    <row r="2246" spans="1:13">
      <c r="A2246" s="203"/>
      <c r="B2246" s="203"/>
      <c r="C2246" s="203"/>
      <c r="D2246" s="203"/>
      <c r="F2246" s="77"/>
      <c r="I2246" s="203"/>
      <c r="J2246" s="203"/>
      <c r="K2246" s="203"/>
      <c r="L2246" s="203"/>
      <c r="M2246" s="203"/>
    </row>
    <row r="2247" spans="1:13">
      <c r="A2247" s="203"/>
      <c r="B2247" s="203"/>
      <c r="C2247" s="203"/>
      <c r="D2247" s="203"/>
      <c r="F2247" s="77"/>
      <c r="I2247" s="203"/>
      <c r="J2247" s="203"/>
      <c r="K2247" s="203"/>
      <c r="L2247" s="203"/>
      <c r="M2247" s="203"/>
    </row>
    <row r="2248" spans="1:13">
      <c r="A2248" s="203"/>
      <c r="B2248" s="203"/>
      <c r="C2248" s="203"/>
      <c r="D2248" s="203"/>
      <c r="F2248" s="77"/>
      <c r="I2248" s="203"/>
      <c r="J2248" s="203"/>
      <c r="K2248" s="203"/>
      <c r="L2248" s="203"/>
      <c r="M2248" s="203"/>
    </row>
    <row r="2249" spans="1:13">
      <c r="A2249" s="203"/>
      <c r="B2249" s="203"/>
      <c r="C2249" s="203"/>
      <c r="D2249" s="203"/>
      <c r="F2249" s="77"/>
      <c r="I2249" s="203"/>
      <c r="J2249" s="203"/>
      <c r="K2249" s="203"/>
      <c r="L2249" s="203"/>
      <c r="M2249" s="203"/>
    </row>
    <row r="2250" spans="1:13">
      <c r="A2250" s="203"/>
      <c r="B2250" s="203"/>
      <c r="C2250" s="203"/>
      <c r="D2250" s="203"/>
      <c r="F2250" s="77"/>
      <c r="I2250" s="203"/>
      <c r="J2250" s="203"/>
      <c r="K2250" s="203"/>
      <c r="L2250" s="203"/>
      <c r="M2250" s="203"/>
    </row>
    <row r="2251" spans="1:13">
      <c r="A2251" s="203"/>
      <c r="B2251" s="203"/>
      <c r="C2251" s="203"/>
      <c r="D2251" s="203"/>
      <c r="F2251" s="77"/>
      <c r="I2251" s="203"/>
      <c r="J2251" s="203"/>
      <c r="K2251" s="203"/>
      <c r="L2251" s="203"/>
      <c r="M2251" s="203"/>
    </row>
    <row r="2252" spans="1:13">
      <c r="A2252" s="203"/>
      <c r="B2252" s="203"/>
      <c r="C2252" s="203"/>
      <c r="D2252" s="203"/>
      <c r="F2252" s="77"/>
      <c r="I2252" s="203"/>
      <c r="J2252" s="203"/>
      <c r="K2252" s="203"/>
      <c r="L2252" s="203"/>
      <c r="M2252" s="203"/>
    </row>
    <row r="2253" spans="1:13">
      <c r="A2253" s="203"/>
      <c r="B2253" s="203"/>
      <c r="C2253" s="203"/>
      <c r="D2253" s="203"/>
      <c r="F2253" s="77"/>
      <c r="I2253" s="203"/>
      <c r="J2253" s="203"/>
      <c r="K2253" s="203"/>
      <c r="L2253" s="203"/>
      <c r="M2253" s="203"/>
    </row>
    <row r="2254" spans="1:13">
      <c r="A2254" s="203"/>
      <c r="B2254" s="203"/>
      <c r="C2254" s="203"/>
      <c r="D2254" s="203"/>
      <c r="F2254" s="77"/>
      <c r="I2254" s="203"/>
      <c r="J2254" s="203"/>
      <c r="K2254" s="203"/>
      <c r="L2254" s="203"/>
      <c r="M2254" s="203"/>
    </row>
    <row r="2255" spans="1:13">
      <c r="A2255" s="203"/>
      <c r="B2255" s="203"/>
      <c r="C2255" s="203"/>
      <c r="D2255" s="203"/>
      <c r="F2255" s="77"/>
      <c r="I2255" s="203"/>
      <c r="J2255" s="203"/>
      <c r="K2255" s="203"/>
      <c r="L2255" s="203"/>
      <c r="M2255" s="203"/>
    </row>
    <row r="2256" spans="1:13">
      <c r="A2256" s="203"/>
      <c r="B2256" s="203"/>
      <c r="C2256" s="203"/>
      <c r="D2256" s="203"/>
      <c r="F2256" s="77"/>
      <c r="I2256" s="203"/>
      <c r="J2256" s="203"/>
      <c r="K2256" s="203"/>
      <c r="L2256" s="203"/>
      <c r="M2256" s="203"/>
    </row>
    <row r="2257" spans="1:13">
      <c r="A2257" s="203"/>
      <c r="B2257" s="203"/>
      <c r="C2257" s="203"/>
      <c r="D2257" s="203"/>
      <c r="F2257" s="77"/>
      <c r="I2257" s="203"/>
      <c r="J2257" s="203"/>
      <c r="K2257" s="203"/>
      <c r="L2257" s="203"/>
      <c r="M2257" s="203"/>
    </row>
    <row r="2258" spans="1:13">
      <c r="A2258" s="203"/>
      <c r="B2258" s="203"/>
      <c r="C2258" s="203"/>
      <c r="D2258" s="203"/>
      <c r="F2258" s="77"/>
      <c r="I2258" s="203"/>
      <c r="J2258" s="203"/>
      <c r="K2258" s="203"/>
      <c r="L2258" s="203"/>
      <c r="M2258" s="203"/>
    </row>
    <row r="2259" spans="1:13">
      <c r="A2259" s="203"/>
      <c r="B2259" s="203"/>
      <c r="C2259" s="203"/>
      <c r="D2259" s="203"/>
      <c r="F2259" s="77"/>
      <c r="I2259" s="203"/>
      <c r="J2259" s="203"/>
      <c r="K2259" s="203"/>
      <c r="L2259" s="203"/>
      <c r="M2259" s="203"/>
    </row>
    <row r="2260" spans="1:13">
      <c r="A2260" s="203"/>
      <c r="B2260" s="203"/>
      <c r="C2260" s="203"/>
      <c r="D2260" s="203"/>
      <c r="F2260" s="77"/>
      <c r="I2260" s="203"/>
      <c r="J2260" s="203"/>
      <c r="K2260" s="203"/>
      <c r="L2260" s="203"/>
      <c r="M2260" s="203"/>
    </row>
    <row r="2261" spans="1:13">
      <c r="A2261" s="203"/>
      <c r="B2261" s="203"/>
      <c r="C2261" s="203"/>
      <c r="D2261" s="203"/>
      <c r="F2261" s="77"/>
      <c r="I2261" s="203"/>
      <c r="J2261" s="203"/>
      <c r="K2261" s="203"/>
      <c r="L2261" s="203"/>
      <c r="M2261" s="203"/>
    </row>
    <row r="2262" spans="1:13">
      <c r="A2262" s="203"/>
      <c r="B2262" s="203"/>
      <c r="C2262" s="203"/>
      <c r="D2262" s="203"/>
      <c r="F2262" s="77"/>
      <c r="I2262" s="203"/>
      <c r="J2262" s="203"/>
      <c r="K2262" s="203"/>
      <c r="L2262" s="203"/>
      <c r="M2262" s="203"/>
    </row>
    <row r="2263" spans="1:13">
      <c r="A2263" s="203"/>
      <c r="B2263" s="203"/>
      <c r="C2263" s="203"/>
      <c r="D2263" s="203"/>
      <c r="F2263" s="77"/>
      <c r="I2263" s="203"/>
      <c r="J2263" s="203"/>
      <c r="K2263" s="203"/>
      <c r="L2263" s="203"/>
      <c r="M2263" s="203"/>
    </row>
    <row r="2264" spans="1:13">
      <c r="A2264" s="203"/>
      <c r="B2264" s="203"/>
      <c r="C2264" s="203"/>
      <c r="D2264" s="203"/>
      <c r="F2264" s="77"/>
      <c r="I2264" s="203"/>
      <c r="J2264" s="203"/>
      <c r="K2264" s="203"/>
      <c r="L2264" s="203"/>
      <c r="M2264" s="203"/>
    </row>
    <row r="2265" spans="1:13">
      <c r="A2265" s="203"/>
      <c r="B2265" s="203"/>
      <c r="C2265" s="203"/>
      <c r="D2265" s="203"/>
      <c r="F2265" s="77"/>
      <c r="I2265" s="203"/>
      <c r="J2265" s="203"/>
      <c r="K2265" s="203"/>
      <c r="L2265" s="203"/>
      <c r="M2265" s="203"/>
    </row>
    <row r="2266" spans="1:13">
      <c r="A2266" s="203"/>
      <c r="B2266" s="203"/>
      <c r="C2266" s="203"/>
      <c r="D2266" s="203"/>
      <c r="F2266" s="77"/>
      <c r="I2266" s="203"/>
      <c r="J2266" s="203"/>
      <c r="K2266" s="203"/>
      <c r="L2266" s="203"/>
      <c r="M2266" s="203"/>
    </row>
    <row r="2267" spans="1:13">
      <c r="A2267" s="203"/>
      <c r="B2267" s="203"/>
      <c r="C2267" s="203"/>
      <c r="D2267" s="203"/>
      <c r="F2267" s="77"/>
      <c r="I2267" s="203"/>
      <c r="J2267" s="203"/>
      <c r="K2267" s="203"/>
      <c r="L2267" s="203"/>
      <c r="M2267" s="203"/>
    </row>
    <row r="2268" spans="1:13">
      <c r="A2268" s="203"/>
      <c r="B2268" s="203"/>
      <c r="C2268" s="203"/>
      <c r="D2268" s="203"/>
      <c r="F2268" s="77"/>
      <c r="I2268" s="203"/>
      <c r="J2268" s="203"/>
      <c r="K2268" s="203"/>
      <c r="L2268" s="203"/>
      <c r="M2268" s="203"/>
    </row>
    <row r="2269" spans="1:13">
      <c r="A2269" s="203"/>
      <c r="B2269" s="203"/>
      <c r="C2269" s="203"/>
      <c r="D2269" s="203"/>
      <c r="F2269" s="77"/>
      <c r="I2269" s="203"/>
      <c r="J2269" s="203"/>
      <c r="K2269" s="203"/>
      <c r="L2269" s="203"/>
      <c r="M2269" s="203"/>
    </row>
    <row r="2270" spans="1:13">
      <c r="A2270" s="203"/>
      <c r="B2270" s="203"/>
      <c r="C2270" s="203"/>
      <c r="D2270" s="203"/>
      <c r="F2270" s="77"/>
      <c r="I2270" s="203"/>
      <c r="J2270" s="203"/>
      <c r="K2270" s="203"/>
      <c r="L2270" s="203"/>
      <c r="M2270" s="203"/>
    </row>
    <row r="2271" spans="1:13">
      <c r="A2271" s="203"/>
      <c r="B2271" s="203"/>
      <c r="C2271" s="203"/>
      <c r="D2271" s="203"/>
      <c r="F2271" s="77"/>
      <c r="I2271" s="203"/>
      <c r="J2271" s="203"/>
      <c r="K2271" s="203"/>
      <c r="L2271" s="203"/>
      <c r="M2271" s="203"/>
    </row>
    <row r="2272" spans="1:13">
      <c r="A2272" s="203"/>
      <c r="B2272" s="203"/>
      <c r="C2272" s="203"/>
      <c r="D2272" s="203"/>
      <c r="F2272" s="77"/>
      <c r="I2272" s="203"/>
      <c r="J2272" s="203"/>
      <c r="K2272" s="203"/>
      <c r="L2272" s="203"/>
      <c r="M2272" s="203"/>
    </row>
    <row r="2273" spans="1:13">
      <c r="A2273" s="203"/>
      <c r="B2273" s="203"/>
      <c r="C2273" s="203"/>
      <c r="D2273" s="203"/>
      <c r="F2273" s="77"/>
      <c r="I2273" s="203"/>
      <c r="J2273" s="203"/>
      <c r="K2273" s="203"/>
      <c r="L2273" s="203"/>
      <c r="M2273" s="203"/>
    </row>
    <row r="2274" spans="1:13">
      <c r="A2274" s="203"/>
      <c r="B2274" s="203"/>
      <c r="C2274" s="203"/>
      <c r="D2274" s="203"/>
      <c r="F2274" s="77"/>
      <c r="I2274" s="203"/>
      <c r="J2274" s="203"/>
      <c r="K2274" s="203"/>
      <c r="L2274" s="203"/>
      <c r="M2274" s="203"/>
    </row>
    <row r="2275" spans="1:13">
      <c r="A2275" s="203"/>
      <c r="B2275" s="203"/>
      <c r="C2275" s="203"/>
      <c r="D2275" s="203"/>
      <c r="F2275" s="77"/>
      <c r="I2275" s="203"/>
      <c r="J2275" s="203"/>
      <c r="K2275" s="203"/>
      <c r="L2275" s="203"/>
      <c r="M2275" s="203"/>
    </row>
    <row r="2276" spans="1:13">
      <c r="A2276" s="203"/>
      <c r="B2276" s="203"/>
      <c r="C2276" s="203"/>
      <c r="D2276" s="203"/>
      <c r="F2276" s="77"/>
      <c r="I2276" s="203"/>
      <c r="J2276" s="203"/>
      <c r="K2276" s="203"/>
      <c r="L2276" s="203"/>
      <c r="M2276" s="203"/>
    </row>
    <row r="2277" spans="1:13">
      <c r="A2277" s="203"/>
      <c r="B2277" s="203"/>
      <c r="C2277" s="203"/>
      <c r="D2277" s="203"/>
      <c r="F2277" s="77"/>
      <c r="I2277" s="203"/>
      <c r="J2277" s="203"/>
      <c r="K2277" s="203"/>
      <c r="L2277" s="203"/>
      <c r="M2277" s="203"/>
    </row>
    <row r="2278" spans="1:13">
      <c r="A2278" s="203"/>
      <c r="B2278" s="203"/>
      <c r="C2278" s="203"/>
      <c r="D2278" s="203"/>
      <c r="F2278" s="77"/>
      <c r="I2278" s="203"/>
      <c r="J2278" s="203"/>
      <c r="K2278" s="203"/>
      <c r="L2278" s="203"/>
      <c r="M2278" s="203"/>
    </row>
    <row r="2279" spans="1:13">
      <c r="A2279" s="203"/>
      <c r="B2279" s="203"/>
      <c r="C2279" s="203"/>
      <c r="D2279" s="203"/>
      <c r="F2279" s="77"/>
      <c r="I2279" s="203"/>
      <c r="J2279" s="203"/>
      <c r="K2279" s="203"/>
      <c r="L2279" s="203"/>
      <c r="M2279" s="203"/>
    </row>
    <row r="2280" spans="1:13">
      <c r="A2280" s="203"/>
      <c r="B2280" s="203"/>
      <c r="C2280" s="203"/>
      <c r="D2280" s="203"/>
      <c r="F2280" s="77"/>
      <c r="I2280" s="203"/>
      <c r="J2280" s="203"/>
      <c r="K2280" s="203"/>
      <c r="L2280" s="203"/>
      <c r="M2280" s="203"/>
    </row>
    <row r="2281" spans="1:13">
      <c r="A2281" s="203"/>
      <c r="B2281" s="203"/>
      <c r="C2281" s="203"/>
      <c r="D2281" s="203"/>
      <c r="F2281" s="77"/>
      <c r="I2281" s="203"/>
      <c r="J2281" s="203"/>
      <c r="K2281" s="203"/>
      <c r="L2281" s="203"/>
      <c r="M2281" s="203"/>
    </row>
    <row r="2282" spans="1:13">
      <c r="A2282" s="203"/>
      <c r="B2282" s="203"/>
      <c r="C2282" s="203"/>
      <c r="D2282" s="203"/>
      <c r="F2282" s="77"/>
      <c r="I2282" s="203"/>
      <c r="J2282" s="203"/>
      <c r="K2282" s="203"/>
      <c r="L2282" s="203"/>
      <c r="M2282" s="203"/>
    </row>
    <row r="2283" spans="1:13">
      <c r="A2283" s="203"/>
      <c r="B2283" s="203"/>
      <c r="C2283" s="203"/>
      <c r="D2283" s="203"/>
      <c r="F2283" s="77"/>
      <c r="I2283" s="203"/>
      <c r="J2283" s="203"/>
      <c r="K2283" s="203"/>
      <c r="L2283" s="203"/>
      <c r="M2283" s="203"/>
    </row>
    <row r="2284" spans="1:13">
      <c r="A2284" s="203"/>
      <c r="B2284" s="203"/>
      <c r="C2284" s="203"/>
      <c r="D2284" s="203"/>
      <c r="F2284" s="77"/>
      <c r="I2284" s="203"/>
      <c r="J2284" s="203"/>
      <c r="K2284" s="203"/>
      <c r="L2284" s="203"/>
      <c r="M2284" s="203"/>
    </row>
    <row r="2285" spans="1:13">
      <c r="A2285" s="203"/>
      <c r="B2285" s="203"/>
      <c r="C2285" s="203"/>
      <c r="D2285" s="203"/>
      <c r="F2285" s="77"/>
      <c r="I2285" s="203"/>
      <c r="J2285" s="203"/>
      <c r="K2285" s="203"/>
      <c r="L2285" s="203"/>
      <c r="M2285" s="203"/>
    </row>
    <row r="2286" spans="1:13">
      <c r="A2286" s="203"/>
      <c r="B2286" s="203"/>
      <c r="C2286" s="203"/>
      <c r="D2286" s="203"/>
      <c r="F2286" s="77"/>
      <c r="I2286" s="203"/>
      <c r="J2286" s="203"/>
      <c r="K2286" s="203"/>
      <c r="L2286" s="203"/>
      <c r="M2286" s="203"/>
    </row>
    <row r="2287" spans="1:13">
      <c r="A2287" s="203"/>
      <c r="B2287" s="203"/>
      <c r="C2287" s="203"/>
      <c r="D2287" s="203"/>
      <c r="F2287" s="77"/>
      <c r="I2287" s="203"/>
      <c r="J2287" s="203"/>
      <c r="K2287" s="203"/>
      <c r="L2287" s="203"/>
      <c r="M2287" s="203"/>
    </row>
    <row r="2288" spans="1:13">
      <c r="A2288" s="203"/>
      <c r="B2288" s="203"/>
      <c r="C2288" s="203"/>
      <c r="D2288" s="203"/>
      <c r="F2288" s="77"/>
      <c r="I2288" s="203"/>
      <c r="J2288" s="203"/>
      <c r="K2288" s="203"/>
      <c r="L2288" s="203"/>
      <c r="M2288" s="203"/>
    </row>
    <row r="2289" spans="1:13">
      <c r="A2289" s="203"/>
      <c r="B2289" s="203"/>
      <c r="C2289" s="203"/>
      <c r="D2289" s="203"/>
      <c r="F2289" s="77"/>
      <c r="I2289" s="203"/>
      <c r="J2289" s="203"/>
      <c r="K2289" s="203"/>
      <c r="L2289" s="203"/>
      <c r="M2289" s="203"/>
    </row>
    <row r="2290" spans="1:13">
      <c r="A2290" s="203"/>
      <c r="B2290" s="203"/>
      <c r="C2290" s="203"/>
      <c r="D2290" s="203"/>
      <c r="F2290" s="77"/>
      <c r="I2290" s="203"/>
      <c r="J2290" s="203"/>
      <c r="K2290" s="203"/>
      <c r="L2290" s="203"/>
      <c r="M2290" s="203"/>
    </row>
    <row r="2291" spans="1:13">
      <c r="A2291" s="203"/>
      <c r="B2291" s="203"/>
      <c r="C2291" s="203"/>
      <c r="D2291" s="203"/>
      <c r="F2291" s="77"/>
      <c r="I2291" s="203"/>
      <c r="J2291" s="203"/>
      <c r="K2291" s="203"/>
      <c r="L2291" s="203"/>
      <c r="M2291" s="203"/>
    </row>
    <row r="2292" spans="1:13">
      <c r="A2292" s="203"/>
      <c r="B2292" s="203"/>
      <c r="C2292" s="203"/>
      <c r="D2292" s="203"/>
      <c r="F2292" s="77"/>
      <c r="I2292" s="203"/>
      <c r="J2292" s="203"/>
      <c r="K2292" s="203"/>
      <c r="L2292" s="203"/>
      <c r="M2292" s="203"/>
    </row>
    <row r="2293" spans="1:13">
      <c r="A2293" s="203"/>
      <c r="B2293" s="203"/>
      <c r="C2293" s="203"/>
      <c r="D2293" s="203"/>
      <c r="F2293" s="77"/>
      <c r="I2293" s="203"/>
      <c r="J2293" s="203"/>
      <c r="K2293" s="203"/>
      <c r="L2293" s="203"/>
      <c r="M2293" s="203"/>
    </row>
    <row r="2294" spans="1:13">
      <c r="A2294" s="203"/>
      <c r="B2294" s="203"/>
      <c r="C2294" s="203"/>
      <c r="D2294" s="203"/>
      <c r="F2294" s="77"/>
      <c r="I2294" s="203"/>
      <c r="J2294" s="203"/>
      <c r="K2294" s="203"/>
      <c r="L2294" s="203"/>
      <c r="M2294" s="203"/>
    </row>
    <row r="2295" spans="1:13">
      <c r="A2295" s="203"/>
      <c r="B2295" s="203"/>
      <c r="C2295" s="203"/>
      <c r="D2295" s="203"/>
      <c r="F2295" s="77"/>
      <c r="I2295" s="203"/>
      <c r="J2295" s="203"/>
      <c r="K2295" s="203"/>
      <c r="L2295" s="203"/>
      <c r="M2295" s="203"/>
    </row>
    <row r="2296" spans="1:13">
      <c r="A2296" s="203"/>
      <c r="B2296" s="203"/>
      <c r="C2296" s="203"/>
      <c r="D2296" s="203"/>
      <c r="F2296" s="77"/>
      <c r="I2296" s="203"/>
      <c r="J2296" s="203"/>
      <c r="K2296" s="203"/>
      <c r="L2296" s="203"/>
      <c r="M2296" s="203"/>
    </row>
    <row r="2297" spans="1:13">
      <c r="A2297" s="203"/>
      <c r="B2297" s="203"/>
      <c r="C2297" s="203"/>
      <c r="D2297" s="203"/>
      <c r="F2297" s="77"/>
      <c r="I2297" s="203"/>
      <c r="J2297" s="203"/>
      <c r="K2297" s="203"/>
      <c r="L2297" s="203"/>
      <c r="M2297" s="203"/>
    </row>
    <row r="2298" spans="1:13">
      <c r="A2298" s="203"/>
      <c r="B2298" s="203"/>
      <c r="C2298" s="203"/>
      <c r="D2298" s="203"/>
      <c r="F2298" s="77"/>
      <c r="I2298" s="203"/>
      <c r="J2298" s="203"/>
      <c r="K2298" s="203"/>
      <c r="L2298" s="203"/>
      <c r="M2298" s="203"/>
    </row>
    <row r="2299" spans="1:13">
      <c r="A2299" s="203"/>
      <c r="B2299" s="203"/>
      <c r="C2299" s="203"/>
      <c r="D2299" s="203"/>
      <c r="F2299" s="77"/>
      <c r="I2299" s="203"/>
      <c r="J2299" s="203"/>
      <c r="K2299" s="203"/>
      <c r="L2299" s="203"/>
      <c r="M2299" s="203"/>
    </row>
    <row r="2300" spans="1:13">
      <c r="A2300" s="203"/>
      <c r="B2300" s="203"/>
      <c r="C2300" s="203"/>
      <c r="D2300" s="203"/>
      <c r="F2300" s="77"/>
      <c r="I2300" s="203"/>
      <c r="J2300" s="203"/>
      <c r="K2300" s="203"/>
      <c r="L2300" s="203"/>
      <c r="M2300" s="203"/>
    </row>
    <row r="2301" spans="1:13">
      <c r="A2301" s="203"/>
      <c r="B2301" s="203"/>
      <c r="C2301" s="203"/>
      <c r="D2301" s="203"/>
      <c r="F2301" s="77"/>
      <c r="I2301" s="203"/>
      <c r="J2301" s="203"/>
      <c r="K2301" s="203"/>
      <c r="L2301" s="203"/>
      <c r="M2301" s="203"/>
    </row>
    <row r="2302" spans="1:13">
      <c r="A2302" s="203"/>
      <c r="B2302" s="203"/>
      <c r="C2302" s="203"/>
      <c r="D2302" s="203"/>
      <c r="F2302" s="77"/>
      <c r="I2302" s="203"/>
      <c r="J2302" s="203"/>
      <c r="K2302" s="203"/>
      <c r="L2302" s="203"/>
      <c r="M2302" s="203"/>
    </row>
    <row r="2303" spans="1:13">
      <c r="A2303" s="203"/>
      <c r="B2303" s="203"/>
      <c r="C2303" s="203"/>
      <c r="D2303" s="203"/>
      <c r="F2303" s="77"/>
      <c r="I2303" s="203"/>
      <c r="J2303" s="203"/>
      <c r="K2303" s="203"/>
      <c r="L2303" s="203"/>
      <c r="M2303" s="203"/>
    </row>
    <row r="2304" spans="1:13">
      <c r="A2304" s="203"/>
      <c r="B2304" s="203"/>
      <c r="C2304" s="203"/>
      <c r="D2304" s="203"/>
      <c r="F2304" s="77"/>
      <c r="I2304" s="203"/>
      <c r="J2304" s="203"/>
      <c r="K2304" s="203"/>
      <c r="L2304" s="203"/>
      <c r="M2304" s="203"/>
    </row>
    <row r="2305" spans="1:13">
      <c r="A2305" s="203"/>
      <c r="B2305" s="203"/>
      <c r="C2305" s="203"/>
      <c r="D2305" s="203"/>
      <c r="F2305" s="77"/>
      <c r="I2305" s="203"/>
      <c r="J2305" s="203"/>
      <c r="K2305" s="203"/>
      <c r="L2305" s="203"/>
      <c r="M2305" s="203"/>
    </row>
    <row r="2306" spans="1:13">
      <c r="A2306" s="203"/>
      <c r="B2306" s="203"/>
      <c r="C2306" s="203"/>
      <c r="D2306" s="203"/>
      <c r="F2306" s="77"/>
      <c r="I2306" s="203"/>
      <c r="J2306" s="203"/>
      <c r="K2306" s="203"/>
      <c r="L2306" s="203"/>
      <c r="M2306" s="203"/>
    </row>
    <row r="2307" spans="1:13">
      <c r="A2307" s="203"/>
      <c r="B2307" s="203"/>
      <c r="C2307" s="203"/>
      <c r="D2307" s="203"/>
      <c r="F2307" s="77"/>
      <c r="I2307" s="203"/>
      <c r="J2307" s="203"/>
      <c r="K2307" s="203"/>
      <c r="L2307" s="203"/>
      <c r="M2307" s="203"/>
    </row>
    <row r="2308" spans="1:13">
      <c r="A2308" s="203"/>
      <c r="B2308" s="203"/>
      <c r="C2308" s="203"/>
      <c r="D2308" s="203"/>
      <c r="F2308" s="77"/>
      <c r="I2308" s="203"/>
      <c r="J2308" s="203"/>
      <c r="K2308" s="203"/>
      <c r="L2308" s="203"/>
      <c r="M2308" s="203"/>
    </row>
    <row r="2309" spans="1:13">
      <c r="A2309" s="203"/>
      <c r="B2309" s="203"/>
      <c r="C2309" s="203"/>
      <c r="D2309" s="203"/>
      <c r="F2309" s="77"/>
      <c r="I2309" s="203"/>
      <c r="J2309" s="203"/>
      <c r="K2309" s="203"/>
      <c r="L2309" s="203"/>
      <c r="M2309" s="203"/>
    </row>
    <row r="2310" spans="1:13">
      <c r="A2310" s="203"/>
      <c r="B2310" s="203"/>
      <c r="C2310" s="203"/>
      <c r="D2310" s="203"/>
      <c r="F2310" s="77"/>
      <c r="I2310" s="203"/>
      <c r="J2310" s="203"/>
      <c r="K2310" s="203"/>
      <c r="L2310" s="203"/>
      <c r="M2310" s="203"/>
    </row>
    <row r="2311" spans="1:13">
      <c r="A2311" s="203"/>
      <c r="B2311" s="203"/>
      <c r="C2311" s="203"/>
      <c r="D2311" s="203"/>
      <c r="F2311" s="77"/>
      <c r="I2311" s="203"/>
      <c r="J2311" s="203"/>
      <c r="K2311" s="203"/>
      <c r="L2311" s="203"/>
      <c r="M2311" s="203"/>
    </row>
    <row r="2312" spans="1:13">
      <c r="A2312" s="203"/>
      <c r="B2312" s="203"/>
      <c r="C2312" s="203"/>
      <c r="D2312" s="203"/>
      <c r="F2312" s="77"/>
      <c r="I2312" s="203"/>
      <c r="J2312" s="203"/>
      <c r="K2312" s="203"/>
      <c r="L2312" s="203"/>
      <c r="M2312" s="203"/>
    </row>
    <row r="2313" spans="1:13">
      <c r="A2313" s="203"/>
      <c r="B2313" s="203"/>
      <c r="C2313" s="203"/>
      <c r="D2313" s="203"/>
      <c r="F2313" s="77"/>
      <c r="I2313" s="203"/>
      <c r="J2313" s="203"/>
      <c r="K2313" s="203"/>
      <c r="L2313" s="203"/>
      <c r="M2313" s="203"/>
    </row>
    <row r="2314" spans="1:13">
      <c r="A2314" s="203"/>
      <c r="B2314" s="203"/>
      <c r="C2314" s="203"/>
      <c r="D2314" s="203"/>
      <c r="F2314" s="77"/>
      <c r="I2314" s="203"/>
      <c r="J2314" s="203"/>
      <c r="K2314" s="203"/>
      <c r="L2314" s="203"/>
      <c r="M2314" s="203"/>
    </row>
    <row r="2315" spans="1:13">
      <c r="A2315" s="203"/>
      <c r="B2315" s="203"/>
      <c r="C2315" s="203"/>
      <c r="D2315" s="203"/>
      <c r="F2315" s="77"/>
      <c r="I2315" s="203"/>
      <c r="J2315" s="203"/>
      <c r="K2315" s="203"/>
      <c r="L2315" s="203"/>
      <c r="M2315" s="203"/>
    </row>
    <row r="2316" spans="1:13">
      <c r="A2316" s="203"/>
      <c r="B2316" s="203"/>
      <c r="C2316" s="203"/>
      <c r="D2316" s="203"/>
      <c r="F2316" s="77"/>
      <c r="I2316" s="203"/>
      <c r="J2316" s="203"/>
      <c r="K2316" s="203"/>
      <c r="L2316" s="203"/>
      <c r="M2316" s="203"/>
    </row>
    <row r="2317" spans="1:13">
      <c r="A2317" s="203"/>
      <c r="B2317" s="203"/>
      <c r="C2317" s="203"/>
      <c r="D2317" s="203"/>
      <c r="F2317" s="77"/>
      <c r="I2317" s="203"/>
      <c r="J2317" s="203"/>
      <c r="K2317" s="203"/>
      <c r="L2317" s="203"/>
      <c r="M2317" s="203"/>
    </row>
    <row r="2318" spans="1:13">
      <c r="A2318" s="203"/>
      <c r="B2318" s="203"/>
      <c r="C2318" s="203"/>
      <c r="D2318" s="203"/>
      <c r="F2318" s="77"/>
      <c r="I2318" s="203"/>
      <c r="J2318" s="203"/>
      <c r="K2318" s="203"/>
      <c r="L2318" s="203"/>
      <c r="M2318" s="203"/>
    </row>
    <row r="2319" spans="1:13">
      <c r="A2319" s="203"/>
      <c r="B2319" s="203"/>
      <c r="C2319" s="203"/>
      <c r="D2319" s="203"/>
      <c r="F2319" s="77"/>
      <c r="I2319" s="203"/>
      <c r="J2319" s="203"/>
      <c r="K2319" s="203"/>
      <c r="L2319" s="203"/>
      <c r="M2319" s="203"/>
    </row>
    <row r="2320" spans="1:13">
      <c r="A2320" s="203"/>
      <c r="B2320" s="203"/>
      <c r="C2320" s="203"/>
      <c r="D2320" s="203"/>
      <c r="F2320" s="77"/>
      <c r="I2320" s="203"/>
      <c r="J2320" s="203"/>
      <c r="K2320" s="203"/>
      <c r="L2320" s="203"/>
      <c r="M2320" s="203"/>
    </row>
    <row r="2321" spans="1:13">
      <c r="A2321" s="203"/>
      <c r="B2321" s="203"/>
      <c r="C2321" s="203"/>
      <c r="D2321" s="203"/>
      <c r="F2321" s="77"/>
      <c r="I2321" s="203"/>
      <c r="J2321" s="203"/>
      <c r="K2321" s="203"/>
      <c r="L2321" s="203"/>
      <c r="M2321" s="203"/>
    </row>
    <row r="2322" spans="1:13">
      <c r="A2322" s="203"/>
      <c r="B2322" s="203"/>
      <c r="C2322" s="203"/>
      <c r="D2322" s="203"/>
      <c r="F2322" s="77"/>
      <c r="I2322" s="203"/>
      <c r="J2322" s="203"/>
      <c r="K2322" s="203"/>
      <c r="L2322" s="203"/>
      <c r="M2322" s="203"/>
    </row>
    <row r="2323" spans="1:13">
      <c r="A2323" s="203"/>
      <c r="B2323" s="203"/>
      <c r="C2323" s="203"/>
      <c r="D2323" s="203"/>
      <c r="F2323" s="77"/>
      <c r="I2323" s="203"/>
      <c r="J2323" s="203"/>
      <c r="K2323" s="203"/>
      <c r="L2323" s="203"/>
      <c r="M2323" s="203"/>
    </row>
    <row r="2324" spans="1:13">
      <c r="A2324" s="203"/>
      <c r="B2324" s="203"/>
      <c r="C2324" s="203"/>
      <c r="D2324" s="203"/>
      <c r="F2324" s="77"/>
      <c r="I2324" s="203"/>
      <c r="J2324" s="203"/>
      <c r="K2324" s="203"/>
      <c r="L2324" s="203"/>
      <c r="M2324" s="203"/>
    </row>
    <row r="2325" spans="1:13">
      <c r="A2325" s="203"/>
      <c r="B2325" s="203"/>
      <c r="C2325" s="203"/>
      <c r="D2325" s="203"/>
      <c r="F2325" s="77"/>
      <c r="I2325" s="203"/>
      <c r="J2325" s="203"/>
      <c r="K2325" s="203"/>
      <c r="L2325" s="203"/>
      <c r="M2325" s="203"/>
    </row>
    <row r="2326" spans="1:13">
      <c r="A2326" s="203"/>
      <c r="B2326" s="203"/>
      <c r="C2326" s="203"/>
      <c r="D2326" s="203"/>
      <c r="F2326" s="77"/>
      <c r="I2326" s="203"/>
      <c r="J2326" s="203"/>
      <c r="K2326" s="203"/>
      <c r="L2326" s="203"/>
      <c r="M2326" s="203"/>
    </row>
    <row r="2327" spans="1:13">
      <c r="A2327" s="203"/>
      <c r="B2327" s="203"/>
      <c r="C2327" s="203"/>
      <c r="D2327" s="203"/>
      <c r="F2327" s="77"/>
      <c r="I2327" s="203"/>
      <c r="J2327" s="203"/>
      <c r="K2327" s="203"/>
      <c r="L2327" s="203"/>
      <c r="M2327" s="203"/>
    </row>
    <row r="2328" spans="1:13">
      <c r="A2328" s="203"/>
      <c r="B2328" s="203"/>
      <c r="C2328" s="203"/>
      <c r="D2328" s="203"/>
      <c r="F2328" s="77"/>
      <c r="I2328" s="203"/>
      <c r="J2328" s="203"/>
      <c r="K2328" s="203"/>
      <c r="L2328" s="203"/>
      <c r="M2328" s="203"/>
    </row>
    <row r="2329" spans="1:13">
      <c r="A2329" s="203"/>
      <c r="B2329" s="203"/>
      <c r="C2329" s="203"/>
      <c r="D2329" s="203"/>
      <c r="F2329" s="77"/>
      <c r="I2329" s="203"/>
      <c r="J2329" s="203"/>
      <c r="K2329" s="203"/>
      <c r="L2329" s="203"/>
      <c r="M2329" s="203"/>
    </row>
    <row r="2330" spans="1:13">
      <c r="A2330" s="203"/>
      <c r="B2330" s="203"/>
      <c r="C2330" s="203"/>
      <c r="D2330" s="203"/>
      <c r="F2330" s="77"/>
      <c r="I2330" s="203"/>
      <c r="J2330" s="203"/>
      <c r="K2330" s="203"/>
      <c r="L2330" s="203"/>
      <c r="M2330" s="203"/>
    </row>
    <row r="2331" spans="1:13">
      <c r="A2331" s="203"/>
      <c r="B2331" s="203"/>
      <c r="C2331" s="203"/>
      <c r="D2331" s="203"/>
      <c r="F2331" s="77"/>
      <c r="I2331" s="203"/>
      <c r="J2331" s="203"/>
      <c r="K2331" s="203"/>
      <c r="L2331" s="203"/>
      <c r="M2331" s="203"/>
    </row>
    <row r="2332" spans="1:13">
      <c r="A2332" s="203"/>
      <c r="B2332" s="203"/>
      <c r="C2332" s="203"/>
      <c r="D2332" s="203"/>
      <c r="F2332" s="77"/>
      <c r="I2332" s="203"/>
      <c r="J2332" s="203"/>
      <c r="K2332" s="203"/>
      <c r="L2332" s="203"/>
      <c r="M2332" s="203"/>
    </row>
    <row r="2333" spans="1:13">
      <c r="A2333" s="203"/>
      <c r="B2333" s="203"/>
      <c r="C2333" s="203"/>
      <c r="D2333" s="203"/>
      <c r="F2333" s="77"/>
      <c r="I2333" s="203"/>
      <c r="J2333" s="203"/>
      <c r="K2333" s="203"/>
      <c r="L2333" s="203"/>
      <c r="M2333" s="203"/>
    </row>
    <row r="2334" spans="1:13">
      <c r="A2334" s="203"/>
      <c r="B2334" s="203"/>
      <c r="C2334" s="203"/>
      <c r="D2334" s="203"/>
      <c r="F2334" s="77"/>
      <c r="I2334" s="203"/>
      <c r="J2334" s="203"/>
      <c r="K2334" s="203"/>
      <c r="L2334" s="203"/>
      <c r="M2334" s="203"/>
    </row>
    <row r="2335" spans="1:13">
      <c r="A2335" s="203"/>
      <c r="B2335" s="203"/>
      <c r="C2335" s="203"/>
      <c r="D2335" s="203"/>
      <c r="F2335" s="77"/>
      <c r="I2335" s="203"/>
      <c r="J2335" s="203"/>
      <c r="K2335" s="203"/>
      <c r="L2335" s="203"/>
      <c r="M2335" s="203"/>
    </row>
    <row r="2336" spans="1:13">
      <c r="A2336" s="203"/>
      <c r="B2336" s="203"/>
      <c r="C2336" s="203"/>
      <c r="D2336" s="203"/>
      <c r="F2336" s="77"/>
      <c r="I2336" s="203"/>
      <c r="J2336" s="203"/>
      <c r="K2336" s="203"/>
      <c r="L2336" s="203"/>
      <c r="M2336" s="203"/>
    </row>
    <row r="2337" spans="1:13">
      <c r="A2337" s="203"/>
      <c r="B2337" s="203"/>
      <c r="C2337" s="203"/>
      <c r="D2337" s="203"/>
      <c r="F2337" s="77"/>
      <c r="I2337" s="203"/>
      <c r="J2337" s="203"/>
      <c r="K2337" s="203"/>
      <c r="L2337" s="203"/>
      <c r="M2337" s="203"/>
    </row>
    <row r="2338" spans="1:13">
      <c r="A2338" s="203"/>
      <c r="B2338" s="203"/>
      <c r="C2338" s="203"/>
      <c r="D2338" s="203"/>
      <c r="F2338" s="77"/>
      <c r="I2338" s="203"/>
      <c r="J2338" s="203"/>
      <c r="K2338" s="203"/>
      <c r="L2338" s="203"/>
      <c r="M2338" s="203"/>
    </row>
    <row r="2339" spans="1:13">
      <c r="A2339" s="203"/>
      <c r="B2339" s="203"/>
      <c r="C2339" s="203"/>
      <c r="D2339" s="203"/>
      <c r="F2339" s="77"/>
      <c r="I2339" s="203"/>
      <c r="J2339" s="203"/>
      <c r="K2339" s="203"/>
      <c r="L2339" s="203"/>
      <c r="M2339" s="203"/>
    </row>
    <row r="2340" spans="1:13">
      <c r="A2340" s="203"/>
      <c r="B2340" s="203"/>
      <c r="C2340" s="203"/>
      <c r="D2340" s="203"/>
      <c r="F2340" s="77"/>
      <c r="I2340" s="203"/>
      <c r="J2340" s="203"/>
      <c r="K2340" s="203"/>
      <c r="L2340" s="203"/>
      <c r="M2340" s="203"/>
    </row>
    <row r="2341" spans="1:13">
      <c r="A2341" s="203"/>
      <c r="B2341" s="203"/>
      <c r="C2341" s="203"/>
      <c r="D2341" s="203"/>
      <c r="F2341" s="77"/>
      <c r="I2341" s="203"/>
      <c r="J2341" s="203"/>
      <c r="K2341" s="203"/>
      <c r="L2341" s="203"/>
      <c r="M2341" s="203"/>
    </row>
    <row r="2342" spans="1:13">
      <c r="A2342" s="203"/>
      <c r="B2342" s="203"/>
      <c r="C2342" s="203"/>
      <c r="D2342" s="203"/>
      <c r="F2342" s="77"/>
      <c r="I2342" s="203"/>
      <c r="J2342" s="203"/>
      <c r="K2342" s="203"/>
      <c r="L2342" s="203"/>
      <c r="M2342" s="203"/>
    </row>
    <row r="2343" spans="1:13">
      <c r="A2343" s="203"/>
      <c r="B2343" s="203"/>
      <c r="C2343" s="203"/>
      <c r="D2343" s="203"/>
      <c r="F2343" s="77"/>
      <c r="I2343" s="203"/>
      <c r="J2343" s="203"/>
      <c r="K2343" s="203"/>
      <c r="L2343" s="203"/>
      <c r="M2343" s="203"/>
    </row>
    <row r="2344" spans="1:13">
      <c r="A2344" s="203"/>
      <c r="B2344" s="203"/>
      <c r="C2344" s="203"/>
      <c r="D2344" s="203"/>
      <c r="F2344" s="77"/>
      <c r="I2344" s="203"/>
      <c r="J2344" s="203"/>
      <c r="K2344" s="203"/>
      <c r="L2344" s="203"/>
      <c r="M2344" s="203"/>
    </row>
    <row r="2345" spans="1:13">
      <c r="A2345" s="203"/>
      <c r="B2345" s="203"/>
      <c r="C2345" s="203"/>
      <c r="D2345" s="203"/>
      <c r="F2345" s="77"/>
      <c r="I2345" s="203"/>
      <c r="J2345" s="203"/>
      <c r="K2345" s="203"/>
      <c r="L2345" s="203"/>
      <c r="M2345" s="203"/>
    </row>
    <row r="2346" spans="1:13">
      <c r="A2346" s="203"/>
      <c r="B2346" s="203"/>
      <c r="C2346" s="203"/>
      <c r="D2346" s="203"/>
      <c r="F2346" s="77"/>
      <c r="I2346" s="203"/>
      <c r="J2346" s="203"/>
      <c r="K2346" s="203"/>
      <c r="L2346" s="203"/>
      <c r="M2346" s="203"/>
    </row>
    <row r="2347" spans="1:13">
      <c r="A2347" s="203"/>
      <c r="B2347" s="203"/>
      <c r="C2347" s="203"/>
      <c r="D2347" s="203"/>
      <c r="F2347" s="77"/>
      <c r="I2347" s="203"/>
      <c r="J2347" s="203"/>
      <c r="K2347" s="203"/>
      <c r="L2347" s="203"/>
      <c r="M2347" s="203"/>
    </row>
    <row r="2348" spans="1:13">
      <c r="A2348" s="203"/>
      <c r="B2348" s="203"/>
      <c r="C2348" s="203"/>
      <c r="D2348" s="203"/>
      <c r="F2348" s="77"/>
      <c r="I2348" s="203"/>
      <c r="J2348" s="203"/>
      <c r="K2348" s="203"/>
      <c r="L2348" s="203"/>
      <c r="M2348" s="203"/>
    </row>
    <row r="2349" spans="1:13">
      <c r="A2349" s="203"/>
      <c r="B2349" s="203"/>
      <c r="C2349" s="203"/>
      <c r="D2349" s="203"/>
      <c r="F2349" s="77"/>
      <c r="I2349" s="203"/>
      <c r="J2349" s="203"/>
      <c r="K2349" s="203"/>
      <c r="L2349" s="203"/>
      <c r="M2349" s="203"/>
    </row>
    <row r="2350" spans="1:13">
      <c r="A2350" s="203"/>
      <c r="B2350" s="203"/>
      <c r="C2350" s="203"/>
      <c r="D2350" s="203"/>
      <c r="F2350" s="77"/>
      <c r="I2350" s="203"/>
      <c r="J2350" s="203"/>
      <c r="K2350" s="203"/>
      <c r="L2350" s="203"/>
      <c r="M2350" s="203"/>
    </row>
    <row r="2351" spans="1:13">
      <c r="A2351" s="203"/>
      <c r="B2351" s="203"/>
      <c r="C2351" s="203"/>
      <c r="D2351" s="203"/>
      <c r="F2351" s="77"/>
      <c r="I2351" s="203"/>
      <c r="J2351" s="203"/>
      <c r="K2351" s="203"/>
      <c r="L2351" s="203"/>
      <c r="M2351" s="203"/>
    </row>
    <row r="2352" spans="1:13">
      <c r="A2352" s="203"/>
      <c r="B2352" s="203"/>
      <c r="C2352" s="203"/>
      <c r="D2352" s="203"/>
      <c r="F2352" s="77"/>
      <c r="I2352" s="203"/>
      <c r="J2352" s="203"/>
      <c r="K2352" s="203"/>
      <c r="L2352" s="203"/>
      <c r="M2352" s="203"/>
    </row>
    <row r="2353" spans="1:13">
      <c r="A2353" s="203"/>
      <c r="B2353" s="203"/>
      <c r="C2353" s="203"/>
      <c r="D2353" s="203"/>
      <c r="F2353" s="77"/>
      <c r="I2353" s="203"/>
      <c r="J2353" s="203"/>
      <c r="K2353" s="203"/>
      <c r="L2353" s="203"/>
      <c r="M2353" s="203"/>
    </row>
    <row r="2354" spans="1:13">
      <c r="A2354" s="203"/>
      <c r="B2354" s="203"/>
      <c r="C2354" s="203"/>
      <c r="D2354" s="203"/>
      <c r="F2354" s="77"/>
      <c r="I2354" s="203"/>
      <c r="J2354" s="203"/>
      <c r="K2354" s="203"/>
      <c r="L2354" s="203"/>
      <c r="M2354" s="203"/>
    </row>
    <row r="2355" spans="1:13">
      <c r="A2355" s="203"/>
      <c r="B2355" s="203"/>
      <c r="C2355" s="203"/>
      <c r="D2355" s="203"/>
      <c r="F2355" s="77"/>
      <c r="I2355" s="203"/>
      <c r="J2355" s="203"/>
      <c r="K2355" s="203"/>
      <c r="L2355" s="203"/>
      <c r="M2355" s="203"/>
    </row>
    <row r="2356" spans="1:13">
      <c r="A2356" s="203"/>
      <c r="B2356" s="203"/>
      <c r="C2356" s="203"/>
      <c r="D2356" s="203"/>
      <c r="F2356" s="77"/>
      <c r="I2356" s="203"/>
      <c r="J2356" s="203"/>
      <c r="K2356" s="203"/>
      <c r="L2356" s="203"/>
      <c r="M2356" s="203"/>
    </row>
    <row r="2357" spans="1:13">
      <c r="A2357" s="203"/>
      <c r="B2357" s="203"/>
      <c r="C2357" s="203"/>
      <c r="D2357" s="203"/>
      <c r="F2357" s="77"/>
      <c r="I2357" s="203"/>
      <c r="J2357" s="203"/>
      <c r="K2357" s="203"/>
      <c r="L2357" s="203"/>
      <c r="M2357" s="203"/>
    </row>
    <row r="2358" spans="1:13">
      <c r="A2358" s="203"/>
      <c r="B2358" s="203"/>
      <c r="C2358" s="203"/>
      <c r="D2358" s="203"/>
      <c r="F2358" s="77"/>
      <c r="I2358" s="203"/>
      <c r="J2358" s="203"/>
      <c r="K2358" s="203"/>
      <c r="L2358" s="203"/>
      <c r="M2358" s="203"/>
    </row>
    <row r="2359" spans="1:13">
      <c r="A2359" s="203"/>
      <c r="B2359" s="203"/>
      <c r="C2359" s="203"/>
      <c r="D2359" s="203"/>
      <c r="F2359" s="77"/>
      <c r="I2359" s="203"/>
      <c r="J2359" s="203"/>
      <c r="K2359" s="203"/>
      <c r="L2359" s="203"/>
      <c r="M2359" s="203"/>
    </row>
    <row r="2360" spans="1:13">
      <c r="A2360" s="203"/>
      <c r="B2360" s="203"/>
      <c r="C2360" s="203"/>
      <c r="D2360" s="203"/>
      <c r="F2360" s="77"/>
      <c r="I2360" s="203"/>
      <c r="J2360" s="203"/>
      <c r="K2360" s="203"/>
      <c r="L2360" s="203"/>
      <c r="M2360" s="203"/>
    </row>
    <row r="2361" spans="1:13">
      <c r="A2361" s="203"/>
      <c r="B2361" s="203"/>
      <c r="C2361" s="203"/>
      <c r="D2361" s="203"/>
      <c r="F2361" s="77"/>
      <c r="I2361" s="203"/>
      <c r="J2361" s="203"/>
      <c r="K2361" s="203"/>
      <c r="L2361" s="203"/>
      <c r="M2361" s="203"/>
    </row>
    <row r="2362" spans="1:13">
      <c r="A2362" s="203"/>
      <c r="B2362" s="203"/>
      <c r="C2362" s="203"/>
      <c r="D2362" s="203"/>
      <c r="F2362" s="77"/>
      <c r="I2362" s="203"/>
      <c r="J2362" s="203"/>
      <c r="K2362" s="203"/>
      <c r="L2362" s="203"/>
      <c r="M2362" s="203"/>
    </row>
    <row r="2363" spans="1:13">
      <c r="A2363" s="203"/>
      <c r="B2363" s="203"/>
      <c r="C2363" s="203"/>
      <c r="D2363" s="203"/>
      <c r="F2363" s="77"/>
      <c r="I2363" s="203"/>
      <c r="J2363" s="203"/>
      <c r="K2363" s="203"/>
      <c r="L2363" s="203"/>
      <c r="M2363" s="203"/>
    </row>
    <row r="2364" spans="1:13">
      <c r="A2364" s="203"/>
      <c r="B2364" s="203"/>
      <c r="C2364" s="203"/>
      <c r="D2364" s="203"/>
      <c r="F2364" s="77"/>
      <c r="I2364" s="203"/>
      <c r="J2364" s="203"/>
      <c r="K2364" s="203"/>
      <c r="L2364" s="203"/>
      <c r="M2364" s="203"/>
    </row>
    <row r="2365" spans="1:13">
      <c r="A2365" s="203"/>
      <c r="B2365" s="203"/>
      <c r="C2365" s="203"/>
      <c r="D2365" s="203"/>
      <c r="F2365" s="77"/>
      <c r="I2365" s="203"/>
      <c r="J2365" s="203"/>
      <c r="K2365" s="203"/>
      <c r="L2365" s="203"/>
      <c r="M2365" s="203"/>
    </row>
    <row r="2366" spans="1:13">
      <c r="A2366" s="203"/>
      <c r="B2366" s="203"/>
      <c r="C2366" s="203"/>
      <c r="D2366" s="203"/>
      <c r="F2366" s="77"/>
      <c r="I2366" s="203"/>
      <c r="J2366" s="203"/>
      <c r="K2366" s="203"/>
      <c r="L2366" s="203"/>
      <c r="M2366" s="203"/>
    </row>
    <row r="2367" spans="1:13">
      <c r="A2367" s="203"/>
      <c r="B2367" s="203"/>
      <c r="C2367" s="203"/>
      <c r="D2367" s="203"/>
      <c r="F2367" s="77"/>
      <c r="I2367" s="203"/>
      <c r="J2367" s="203"/>
      <c r="K2367" s="203"/>
      <c r="L2367" s="203"/>
      <c r="M2367" s="203"/>
    </row>
    <row r="2368" spans="1:13">
      <c r="A2368" s="203"/>
      <c r="B2368" s="203"/>
      <c r="C2368" s="203"/>
      <c r="D2368" s="203"/>
      <c r="F2368" s="77"/>
      <c r="I2368" s="203"/>
      <c r="J2368" s="203"/>
      <c r="K2368" s="203"/>
      <c r="L2368" s="203"/>
      <c r="M2368" s="203"/>
    </row>
    <row r="2369" spans="1:13">
      <c r="A2369" s="203"/>
      <c r="B2369" s="203"/>
      <c r="C2369" s="203"/>
      <c r="D2369" s="203"/>
      <c r="F2369" s="77"/>
      <c r="I2369" s="203"/>
      <c r="J2369" s="203"/>
      <c r="K2369" s="203"/>
      <c r="L2369" s="203"/>
      <c r="M2369" s="203"/>
    </row>
    <row r="2370" spans="1:13">
      <c r="A2370" s="203"/>
      <c r="B2370" s="203"/>
      <c r="C2370" s="203"/>
      <c r="D2370" s="203"/>
      <c r="F2370" s="77"/>
      <c r="I2370" s="203"/>
      <c r="J2370" s="203"/>
      <c r="K2370" s="203"/>
      <c r="L2370" s="203"/>
      <c r="M2370" s="203"/>
    </row>
    <row r="2371" spans="1:13">
      <c r="A2371" s="203"/>
      <c r="B2371" s="203"/>
      <c r="C2371" s="203"/>
      <c r="D2371" s="203"/>
      <c r="F2371" s="77"/>
      <c r="I2371" s="203"/>
      <c r="J2371" s="203"/>
      <c r="K2371" s="203"/>
      <c r="L2371" s="203"/>
      <c r="M2371" s="203"/>
    </row>
    <row r="2372" spans="1:13">
      <c r="A2372" s="203"/>
      <c r="B2372" s="203"/>
      <c r="C2372" s="203"/>
      <c r="D2372" s="203"/>
      <c r="F2372" s="77"/>
      <c r="I2372" s="203"/>
      <c r="J2372" s="203"/>
      <c r="K2372" s="203"/>
      <c r="L2372" s="203"/>
      <c r="M2372" s="203"/>
    </row>
    <row r="2373" spans="1:13">
      <c r="A2373" s="203"/>
      <c r="B2373" s="203"/>
      <c r="C2373" s="203"/>
      <c r="D2373" s="203"/>
      <c r="F2373" s="77"/>
      <c r="I2373" s="203"/>
      <c r="J2373" s="203"/>
      <c r="K2373" s="203"/>
      <c r="L2373" s="203"/>
      <c r="M2373" s="203"/>
    </row>
    <row r="2374" spans="1:13">
      <c r="A2374" s="203"/>
      <c r="B2374" s="203"/>
      <c r="C2374" s="203"/>
      <c r="D2374" s="203"/>
      <c r="F2374" s="77"/>
      <c r="I2374" s="203"/>
      <c r="J2374" s="203"/>
      <c r="K2374" s="203"/>
      <c r="L2374" s="203"/>
      <c r="M2374" s="203"/>
    </row>
    <row r="2375" spans="1:13">
      <c r="A2375" s="203"/>
      <c r="B2375" s="203"/>
      <c r="C2375" s="203"/>
      <c r="D2375" s="203"/>
      <c r="F2375" s="77"/>
      <c r="I2375" s="203"/>
      <c r="J2375" s="203"/>
      <c r="K2375" s="203"/>
      <c r="L2375" s="203"/>
      <c r="M2375" s="203"/>
    </row>
    <row r="2376" spans="1:13">
      <c r="A2376" s="203"/>
      <c r="B2376" s="203"/>
      <c r="C2376" s="203"/>
      <c r="D2376" s="203"/>
      <c r="F2376" s="77"/>
      <c r="I2376" s="203"/>
      <c r="J2376" s="203"/>
      <c r="K2376" s="203"/>
      <c r="L2376" s="203"/>
      <c r="M2376" s="203"/>
    </row>
    <row r="2377" spans="1:13">
      <c r="A2377" s="203"/>
      <c r="B2377" s="203"/>
      <c r="C2377" s="203"/>
      <c r="D2377" s="203"/>
      <c r="F2377" s="77"/>
      <c r="I2377" s="203"/>
      <c r="J2377" s="203"/>
      <c r="K2377" s="203"/>
      <c r="L2377" s="203"/>
      <c r="M2377" s="203"/>
    </row>
    <row r="2378" spans="1:13">
      <c r="A2378" s="203"/>
      <c r="B2378" s="203"/>
      <c r="C2378" s="203"/>
      <c r="D2378" s="203"/>
      <c r="F2378" s="77"/>
      <c r="I2378" s="203"/>
      <c r="J2378" s="203"/>
      <c r="K2378" s="203"/>
      <c r="L2378" s="203"/>
      <c r="M2378" s="203"/>
    </row>
    <row r="2379" spans="1:13">
      <c r="A2379" s="203"/>
      <c r="B2379" s="203"/>
      <c r="C2379" s="203"/>
      <c r="D2379" s="203"/>
      <c r="F2379" s="77"/>
      <c r="I2379" s="203"/>
      <c r="J2379" s="203"/>
      <c r="K2379" s="203"/>
      <c r="L2379" s="203"/>
      <c r="M2379" s="203"/>
    </row>
    <row r="2380" spans="1:13">
      <c r="A2380" s="203"/>
      <c r="B2380" s="203"/>
      <c r="C2380" s="203"/>
      <c r="D2380" s="203"/>
      <c r="F2380" s="77"/>
      <c r="I2380" s="203"/>
      <c r="J2380" s="203"/>
      <c r="K2380" s="203"/>
      <c r="L2380" s="203"/>
      <c r="M2380" s="203"/>
    </row>
    <row r="2381" spans="1:13">
      <c r="A2381" s="203"/>
      <c r="B2381" s="203"/>
      <c r="C2381" s="203"/>
      <c r="D2381" s="203"/>
      <c r="F2381" s="77"/>
      <c r="I2381" s="203"/>
      <c r="J2381" s="203"/>
      <c r="K2381" s="203"/>
      <c r="L2381" s="203"/>
      <c r="M2381" s="203"/>
    </row>
    <row r="2382" spans="1:13">
      <c r="A2382" s="203"/>
      <c r="B2382" s="203"/>
      <c r="C2382" s="203"/>
      <c r="D2382" s="203"/>
      <c r="F2382" s="77"/>
      <c r="I2382" s="203"/>
      <c r="J2382" s="203"/>
      <c r="K2382" s="203"/>
      <c r="L2382" s="203"/>
      <c r="M2382" s="203"/>
    </row>
    <row r="2383" spans="1:13">
      <c r="A2383" s="203"/>
      <c r="B2383" s="203"/>
      <c r="C2383" s="203"/>
      <c r="D2383" s="203"/>
      <c r="F2383" s="77"/>
      <c r="I2383" s="203"/>
      <c r="J2383" s="203"/>
      <c r="K2383" s="203"/>
      <c r="L2383" s="203"/>
      <c r="M2383" s="203"/>
    </row>
    <row r="2384" spans="1:13">
      <c r="A2384" s="203"/>
      <c r="B2384" s="203"/>
      <c r="C2384" s="203"/>
      <c r="D2384" s="203"/>
      <c r="F2384" s="77"/>
      <c r="I2384" s="203"/>
      <c r="J2384" s="203"/>
      <c r="K2384" s="203"/>
      <c r="L2384" s="203"/>
      <c r="M2384" s="203"/>
    </row>
    <row r="2385" spans="1:13">
      <c r="A2385" s="203"/>
      <c r="B2385" s="203"/>
      <c r="C2385" s="203"/>
      <c r="D2385" s="203"/>
      <c r="F2385" s="77"/>
      <c r="I2385" s="203"/>
      <c r="J2385" s="203"/>
      <c r="K2385" s="203"/>
      <c r="L2385" s="203"/>
      <c r="M2385" s="203"/>
    </row>
    <row r="2386" spans="1:13">
      <c r="A2386" s="203"/>
      <c r="B2386" s="203"/>
      <c r="C2386" s="203"/>
      <c r="D2386" s="203"/>
      <c r="F2386" s="77"/>
      <c r="I2386" s="203"/>
      <c r="J2386" s="203"/>
      <c r="K2386" s="203"/>
      <c r="L2386" s="203"/>
      <c r="M2386" s="203"/>
    </row>
    <row r="2387" spans="1:13">
      <c r="A2387" s="203"/>
      <c r="B2387" s="203"/>
      <c r="C2387" s="203"/>
      <c r="D2387" s="203"/>
      <c r="F2387" s="77"/>
      <c r="I2387" s="203"/>
      <c r="J2387" s="203"/>
      <c r="K2387" s="203"/>
      <c r="L2387" s="203"/>
      <c r="M2387" s="203"/>
    </row>
    <row r="2388" spans="1:13">
      <c r="A2388" s="203"/>
      <c r="B2388" s="203"/>
      <c r="C2388" s="203"/>
      <c r="D2388" s="203"/>
      <c r="F2388" s="77"/>
      <c r="I2388" s="203"/>
      <c r="J2388" s="203"/>
      <c r="K2388" s="203"/>
      <c r="L2388" s="203"/>
      <c r="M2388" s="203"/>
    </row>
    <row r="2389" spans="1:13">
      <c r="A2389" s="203"/>
      <c r="B2389" s="203"/>
      <c r="C2389" s="203"/>
      <c r="D2389" s="203"/>
      <c r="F2389" s="77"/>
      <c r="I2389" s="203"/>
      <c r="J2389" s="203"/>
      <c r="K2389" s="203"/>
      <c r="L2389" s="203"/>
      <c r="M2389" s="203"/>
    </row>
    <row r="2390" spans="1:13">
      <c r="A2390" s="203"/>
      <c r="B2390" s="203"/>
      <c r="C2390" s="203"/>
      <c r="D2390" s="203"/>
      <c r="F2390" s="77"/>
      <c r="I2390" s="203"/>
      <c r="J2390" s="203"/>
      <c r="K2390" s="203"/>
      <c r="L2390" s="203"/>
      <c r="M2390" s="203"/>
    </row>
    <row r="2391" spans="1:13">
      <c r="A2391" s="203"/>
      <c r="B2391" s="203"/>
      <c r="C2391" s="203"/>
      <c r="D2391" s="203"/>
      <c r="F2391" s="77"/>
      <c r="I2391" s="203"/>
      <c r="J2391" s="203"/>
      <c r="K2391" s="203"/>
      <c r="L2391" s="203"/>
      <c r="M2391" s="203"/>
    </row>
    <row r="2392" spans="1:13">
      <c r="A2392" s="203"/>
      <c r="B2392" s="203"/>
      <c r="C2392" s="203"/>
      <c r="D2392" s="203"/>
      <c r="F2392" s="77"/>
      <c r="I2392" s="203"/>
      <c r="J2392" s="203"/>
      <c r="K2392" s="203"/>
      <c r="L2392" s="203"/>
      <c r="M2392" s="203"/>
    </row>
    <row r="2393" spans="1:13">
      <c r="A2393" s="203"/>
      <c r="B2393" s="203"/>
      <c r="C2393" s="203"/>
      <c r="D2393" s="203"/>
      <c r="F2393" s="77"/>
      <c r="I2393" s="203"/>
      <c r="J2393" s="203"/>
      <c r="K2393" s="203"/>
      <c r="L2393" s="203"/>
      <c r="M2393" s="203"/>
    </row>
    <row r="2394" spans="1:13">
      <c r="A2394" s="203"/>
      <c r="B2394" s="203"/>
      <c r="C2394" s="203"/>
      <c r="D2394" s="203"/>
      <c r="F2394" s="77"/>
      <c r="I2394" s="203"/>
      <c r="J2394" s="203"/>
      <c r="K2394" s="203"/>
      <c r="L2394" s="203"/>
      <c r="M2394" s="203"/>
    </row>
    <row r="2395" spans="1:13">
      <c r="A2395" s="203"/>
      <c r="B2395" s="203"/>
      <c r="C2395" s="203"/>
      <c r="D2395" s="203"/>
      <c r="F2395" s="77"/>
      <c r="I2395" s="203"/>
      <c r="J2395" s="203"/>
      <c r="K2395" s="203"/>
      <c r="L2395" s="203"/>
      <c r="M2395" s="203"/>
    </row>
    <row r="2396" spans="1:13">
      <c r="A2396" s="203"/>
      <c r="B2396" s="203"/>
      <c r="C2396" s="203"/>
      <c r="D2396" s="203"/>
      <c r="F2396" s="77"/>
      <c r="I2396" s="203"/>
      <c r="J2396" s="203"/>
      <c r="K2396" s="203"/>
      <c r="L2396" s="203"/>
      <c r="M2396" s="203"/>
    </row>
    <row r="2397" spans="1:13">
      <c r="A2397" s="203"/>
      <c r="B2397" s="203"/>
      <c r="C2397" s="203"/>
      <c r="D2397" s="203"/>
      <c r="F2397" s="77"/>
      <c r="I2397" s="203"/>
      <c r="J2397" s="203"/>
      <c r="K2397" s="203"/>
      <c r="L2397" s="203"/>
      <c r="M2397" s="203"/>
    </row>
    <row r="2398" spans="1:13">
      <c r="A2398" s="203"/>
      <c r="B2398" s="203"/>
      <c r="C2398" s="203"/>
      <c r="D2398" s="203"/>
      <c r="F2398" s="77"/>
      <c r="I2398" s="203"/>
      <c r="J2398" s="203"/>
      <c r="K2398" s="203"/>
      <c r="L2398" s="203"/>
      <c r="M2398" s="203"/>
    </row>
    <row r="2399" spans="1:13">
      <c r="A2399" s="203"/>
      <c r="B2399" s="203"/>
      <c r="C2399" s="203"/>
      <c r="D2399" s="203"/>
      <c r="F2399" s="77"/>
      <c r="I2399" s="203"/>
      <c r="J2399" s="203"/>
      <c r="K2399" s="203"/>
      <c r="L2399" s="203"/>
      <c r="M2399" s="203"/>
    </row>
    <row r="2400" spans="1:13">
      <c r="A2400" s="203"/>
      <c r="B2400" s="203"/>
      <c r="C2400" s="203"/>
      <c r="D2400" s="203"/>
      <c r="F2400" s="77"/>
      <c r="I2400" s="203"/>
      <c r="J2400" s="203"/>
      <c r="K2400" s="203"/>
      <c r="L2400" s="203"/>
      <c r="M2400" s="203"/>
    </row>
    <row r="2401" spans="1:13">
      <c r="A2401" s="203"/>
      <c r="B2401" s="203"/>
      <c r="C2401" s="203"/>
      <c r="D2401" s="203"/>
      <c r="F2401" s="77"/>
      <c r="I2401" s="203"/>
      <c r="J2401" s="203"/>
      <c r="K2401" s="203"/>
      <c r="L2401" s="203"/>
      <c r="M2401" s="203"/>
    </row>
    <row r="2402" spans="1:13">
      <c r="A2402" s="203"/>
      <c r="B2402" s="203"/>
      <c r="C2402" s="203"/>
      <c r="D2402" s="203"/>
      <c r="F2402" s="77"/>
      <c r="I2402" s="203"/>
      <c r="J2402" s="203"/>
      <c r="K2402" s="203"/>
      <c r="L2402" s="203"/>
      <c r="M2402" s="203"/>
    </row>
    <row r="2403" spans="1:13">
      <c r="A2403" s="203"/>
      <c r="B2403" s="203"/>
      <c r="C2403" s="203"/>
      <c r="D2403" s="203"/>
      <c r="F2403" s="77"/>
      <c r="I2403" s="203"/>
      <c r="J2403" s="203"/>
      <c r="K2403" s="203"/>
      <c r="L2403" s="203"/>
      <c r="M2403" s="203"/>
    </row>
    <row r="2404" spans="1:13">
      <c r="A2404" s="203"/>
      <c r="B2404" s="203"/>
      <c r="C2404" s="203"/>
      <c r="D2404" s="203"/>
      <c r="F2404" s="77"/>
      <c r="I2404" s="203"/>
      <c r="J2404" s="203"/>
      <c r="K2404" s="203"/>
      <c r="L2404" s="203"/>
      <c r="M2404" s="203"/>
    </row>
    <row r="2405" spans="1:13">
      <c r="A2405" s="203"/>
      <c r="B2405" s="203"/>
      <c r="C2405" s="203"/>
      <c r="D2405" s="203"/>
      <c r="F2405" s="77"/>
      <c r="I2405" s="203"/>
      <c r="J2405" s="203"/>
      <c r="K2405" s="203"/>
      <c r="L2405" s="203"/>
      <c r="M2405" s="203"/>
    </row>
    <row r="2406" spans="1:13">
      <c r="A2406" s="203"/>
      <c r="B2406" s="203"/>
      <c r="C2406" s="203"/>
      <c r="D2406" s="203"/>
      <c r="F2406" s="77"/>
      <c r="I2406" s="203"/>
      <c r="J2406" s="203"/>
      <c r="K2406" s="203"/>
      <c r="L2406" s="203"/>
      <c r="M2406" s="203"/>
    </row>
    <row r="2407" spans="1:13">
      <c r="A2407" s="203"/>
      <c r="B2407" s="203"/>
      <c r="C2407" s="203"/>
      <c r="D2407" s="203"/>
      <c r="F2407" s="77"/>
      <c r="I2407" s="203"/>
      <c r="J2407" s="203"/>
      <c r="K2407" s="203"/>
      <c r="L2407" s="203"/>
      <c r="M2407" s="203"/>
    </row>
    <row r="2408" spans="1:13">
      <c r="A2408" s="203"/>
      <c r="B2408" s="203"/>
      <c r="C2408" s="203"/>
      <c r="D2408" s="203"/>
      <c r="F2408" s="77"/>
      <c r="I2408" s="203"/>
      <c r="J2408" s="203"/>
      <c r="K2408" s="203"/>
      <c r="L2408" s="203"/>
      <c r="M2408" s="203"/>
    </row>
    <row r="2409" spans="1:13">
      <c r="A2409" s="203"/>
      <c r="B2409" s="203"/>
      <c r="C2409" s="203"/>
      <c r="D2409" s="203"/>
      <c r="F2409" s="77"/>
      <c r="I2409" s="203"/>
      <c r="J2409" s="203"/>
      <c r="K2409" s="203"/>
      <c r="L2409" s="203"/>
      <c r="M2409" s="203"/>
    </row>
    <row r="2410" spans="1:13">
      <c r="A2410" s="203"/>
      <c r="B2410" s="203"/>
      <c r="C2410" s="203"/>
      <c r="D2410" s="203"/>
      <c r="F2410" s="77"/>
      <c r="I2410" s="203"/>
      <c r="J2410" s="203"/>
      <c r="K2410" s="203"/>
      <c r="L2410" s="203"/>
      <c r="M2410" s="203"/>
    </row>
    <row r="2411" spans="1:13">
      <c r="A2411" s="203"/>
      <c r="B2411" s="203"/>
      <c r="C2411" s="203"/>
      <c r="D2411" s="203"/>
      <c r="F2411" s="77"/>
      <c r="I2411" s="203"/>
      <c r="J2411" s="203"/>
      <c r="K2411" s="203"/>
      <c r="L2411" s="203"/>
      <c r="M2411" s="203"/>
    </row>
    <row r="2412" spans="1:13">
      <c r="A2412" s="203"/>
      <c r="B2412" s="203"/>
      <c r="C2412" s="203"/>
      <c r="D2412" s="203"/>
      <c r="F2412" s="77"/>
      <c r="I2412" s="203"/>
      <c r="J2412" s="203"/>
      <c r="K2412" s="203"/>
      <c r="L2412" s="203"/>
      <c r="M2412" s="203"/>
    </row>
    <row r="2413" spans="1:13">
      <c r="A2413" s="203"/>
      <c r="B2413" s="203"/>
      <c r="C2413" s="203"/>
      <c r="D2413" s="203"/>
      <c r="F2413" s="77"/>
      <c r="I2413" s="203"/>
      <c r="J2413" s="203"/>
      <c r="K2413" s="203"/>
      <c r="L2413" s="203"/>
      <c r="M2413" s="203"/>
    </row>
    <row r="2414" spans="1:13">
      <c r="A2414" s="203"/>
      <c r="B2414" s="203"/>
      <c r="C2414" s="203"/>
      <c r="D2414" s="203"/>
      <c r="F2414" s="77"/>
      <c r="I2414" s="203"/>
      <c r="J2414" s="203"/>
      <c r="K2414" s="203"/>
      <c r="L2414" s="203"/>
      <c r="M2414" s="203"/>
    </row>
    <row r="2415" spans="1:13">
      <c r="A2415" s="203"/>
      <c r="B2415" s="203"/>
      <c r="C2415" s="203"/>
      <c r="D2415" s="203"/>
      <c r="F2415" s="77"/>
      <c r="I2415" s="203"/>
      <c r="J2415" s="203"/>
      <c r="K2415" s="203"/>
      <c r="L2415" s="203"/>
      <c r="M2415" s="203"/>
    </row>
    <row r="2416" spans="1:13">
      <c r="A2416" s="203"/>
      <c r="B2416" s="203"/>
      <c r="C2416" s="203"/>
      <c r="D2416" s="203"/>
      <c r="F2416" s="77"/>
      <c r="I2416" s="203"/>
      <c r="J2416" s="203"/>
      <c r="K2416" s="203"/>
      <c r="L2416" s="203"/>
      <c r="M2416" s="203"/>
    </row>
    <row r="2417" spans="1:13">
      <c r="A2417" s="203"/>
      <c r="B2417" s="203"/>
      <c r="C2417" s="203"/>
      <c r="D2417" s="203"/>
      <c r="F2417" s="77"/>
      <c r="I2417" s="203"/>
      <c r="J2417" s="203"/>
      <c r="K2417" s="203"/>
      <c r="L2417" s="203"/>
      <c r="M2417" s="203"/>
    </row>
    <row r="2418" spans="1:13">
      <c r="A2418" s="203"/>
      <c r="B2418" s="203"/>
      <c r="C2418" s="203"/>
      <c r="D2418" s="203"/>
      <c r="F2418" s="77"/>
      <c r="I2418" s="203"/>
      <c r="J2418" s="203"/>
      <c r="K2418" s="203"/>
      <c r="L2418" s="203"/>
      <c r="M2418" s="203"/>
    </row>
    <row r="2419" spans="1:13">
      <c r="A2419" s="203"/>
      <c r="B2419" s="203"/>
      <c r="C2419" s="203"/>
      <c r="D2419" s="203"/>
      <c r="F2419" s="77"/>
      <c r="I2419" s="203"/>
      <c r="J2419" s="203"/>
      <c r="K2419" s="203"/>
      <c r="L2419" s="203"/>
      <c r="M2419" s="203"/>
    </row>
    <row r="2420" spans="1:13">
      <c r="A2420" s="203"/>
      <c r="B2420" s="203"/>
      <c r="C2420" s="203"/>
      <c r="D2420" s="203"/>
      <c r="F2420" s="77"/>
      <c r="I2420" s="203"/>
      <c r="J2420" s="203"/>
      <c r="K2420" s="203"/>
      <c r="L2420" s="203"/>
      <c r="M2420" s="203"/>
    </row>
    <row r="2421" spans="1:13">
      <c r="A2421" s="203"/>
      <c r="B2421" s="203"/>
      <c r="C2421" s="203"/>
      <c r="D2421" s="203"/>
      <c r="F2421" s="77"/>
      <c r="I2421" s="203"/>
      <c r="J2421" s="203"/>
      <c r="K2421" s="203"/>
      <c r="L2421" s="203"/>
      <c r="M2421" s="203"/>
    </row>
    <row r="2422" spans="1:13">
      <c r="A2422" s="203"/>
      <c r="B2422" s="203"/>
      <c r="C2422" s="203"/>
      <c r="D2422" s="203"/>
      <c r="F2422" s="77"/>
      <c r="I2422" s="203"/>
      <c r="J2422" s="203"/>
      <c r="K2422" s="203"/>
      <c r="L2422" s="203"/>
      <c r="M2422" s="203"/>
    </row>
    <row r="2423" spans="1:13">
      <c r="A2423" s="203"/>
      <c r="B2423" s="203"/>
      <c r="C2423" s="203"/>
      <c r="D2423" s="203"/>
      <c r="F2423" s="77"/>
      <c r="I2423" s="203"/>
      <c r="J2423" s="203"/>
      <c r="K2423" s="203"/>
      <c r="L2423" s="203"/>
      <c r="M2423" s="203"/>
    </row>
    <row r="2424" spans="1:13">
      <c r="A2424" s="203"/>
      <c r="B2424" s="203"/>
      <c r="C2424" s="203"/>
      <c r="D2424" s="203"/>
      <c r="F2424" s="77"/>
      <c r="I2424" s="203"/>
      <c r="J2424" s="203"/>
      <c r="K2424" s="203"/>
      <c r="L2424" s="203"/>
      <c r="M2424" s="203"/>
    </row>
    <row r="2425" spans="1:13">
      <c r="A2425" s="203"/>
      <c r="B2425" s="203"/>
      <c r="C2425" s="203"/>
      <c r="D2425" s="203"/>
      <c r="F2425" s="77"/>
      <c r="I2425" s="203"/>
      <c r="J2425" s="203"/>
      <c r="K2425" s="203"/>
      <c r="L2425" s="203"/>
      <c r="M2425" s="203"/>
    </row>
    <row r="2426" spans="1:13">
      <c r="A2426" s="203"/>
      <c r="B2426" s="203"/>
      <c r="C2426" s="203"/>
      <c r="D2426" s="203"/>
      <c r="F2426" s="77"/>
      <c r="I2426" s="203"/>
      <c r="J2426" s="203"/>
      <c r="K2426" s="203"/>
      <c r="L2426" s="203"/>
      <c r="M2426" s="203"/>
    </row>
    <row r="2427" spans="1:13">
      <c r="A2427" s="203"/>
      <c r="B2427" s="203"/>
      <c r="C2427" s="203"/>
      <c r="D2427" s="203"/>
      <c r="F2427" s="77"/>
      <c r="I2427" s="203"/>
      <c r="J2427" s="203"/>
      <c r="K2427" s="203"/>
      <c r="L2427" s="203"/>
      <c r="M2427" s="203"/>
    </row>
    <row r="2428" spans="1:13">
      <c r="A2428" s="203"/>
      <c r="B2428" s="203"/>
      <c r="C2428" s="203"/>
      <c r="D2428" s="203"/>
      <c r="F2428" s="77"/>
      <c r="I2428" s="203"/>
      <c r="J2428" s="203"/>
      <c r="K2428" s="203"/>
      <c r="L2428" s="203"/>
      <c r="M2428" s="203"/>
    </row>
    <row r="2429" spans="1:13">
      <c r="A2429" s="203"/>
      <c r="B2429" s="203"/>
      <c r="C2429" s="203"/>
      <c r="D2429" s="203"/>
      <c r="F2429" s="77"/>
      <c r="I2429" s="203"/>
      <c r="J2429" s="203"/>
      <c r="K2429" s="203"/>
      <c r="L2429" s="203"/>
      <c r="M2429" s="203"/>
    </row>
    <row r="2430" spans="1:13">
      <c r="A2430" s="203"/>
      <c r="B2430" s="203"/>
      <c r="C2430" s="203"/>
      <c r="D2430" s="203"/>
      <c r="F2430" s="77"/>
      <c r="I2430" s="203"/>
      <c r="J2430" s="203"/>
      <c r="K2430" s="203"/>
      <c r="L2430" s="203"/>
      <c r="M2430" s="203"/>
    </row>
    <row r="2431" spans="1:13">
      <c r="A2431" s="203"/>
      <c r="B2431" s="203"/>
      <c r="C2431" s="203"/>
      <c r="D2431" s="203"/>
      <c r="F2431" s="77"/>
      <c r="I2431" s="203"/>
      <c r="J2431" s="203"/>
      <c r="K2431" s="203"/>
      <c r="L2431" s="203"/>
      <c r="M2431" s="203"/>
    </row>
    <row r="2432" spans="1:13">
      <c r="A2432" s="203"/>
      <c r="B2432" s="203"/>
      <c r="C2432" s="203"/>
      <c r="D2432" s="203"/>
      <c r="F2432" s="77"/>
      <c r="I2432" s="203"/>
      <c r="J2432" s="203"/>
      <c r="K2432" s="203"/>
      <c r="L2432" s="203"/>
      <c r="M2432" s="203"/>
    </row>
    <row r="2433" spans="1:13">
      <c r="A2433" s="203"/>
      <c r="B2433" s="203"/>
      <c r="C2433" s="203"/>
      <c r="D2433" s="203"/>
      <c r="F2433" s="77"/>
      <c r="I2433" s="203"/>
      <c r="J2433" s="203"/>
      <c r="K2433" s="203"/>
      <c r="L2433" s="203"/>
      <c r="M2433" s="203"/>
    </row>
    <row r="2434" spans="1:13">
      <c r="A2434" s="203"/>
      <c r="B2434" s="203"/>
      <c r="C2434" s="203"/>
      <c r="D2434" s="203"/>
      <c r="F2434" s="77"/>
      <c r="I2434" s="203"/>
      <c r="J2434" s="203"/>
      <c r="K2434" s="203"/>
      <c r="L2434" s="203"/>
      <c r="M2434" s="203"/>
    </row>
    <row r="2435" spans="1:13">
      <c r="A2435" s="203"/>
      <c r="B2435" s="203"/>
      <c r="C2435" s="203"/>
      <c r="D2435" s="203"/>
      <c r="F2435" s="77"/>
      <c r="I2435" s="203"/>
      <c r="J2435" s="203"/>
      <c r="K2435" s="203"/>
      <c r="L2435" s="203"/>
      <c r="M2435" s="203"/>
    </row>
    <row r="2436" spans="1:13">
      <c r="A2436" s="203"/>
      <c r="B2436" s="203"/>
      <c r="C2436" s="203"/>
      <c r="D2436" s="203"/>
      <c r="F2436" s="77"/>
      <c r="I2436" s="203"/>
      <c r="J2436" s="203"/>
      <c r="K2436" s="203"/>
      <c r="L2436" s="203"/>
      <c r="M2436" s="203"/>
    </row>
    <row r="2437" spans="1:13">
      <c r="A2437" s="203"/>
      <c r="B2437" s="203"/>
      <c r="C2437" s="203"/>
      <c r="D2437" s="203"/>
      <c r="F2437" s="77"/>
      <c r="I2437" s="203"/>
      <c r="J2437" s="203"/>
      <c r="K2437" s="203"/>
      <c r="L2437" s="203"/>
      <c r="M2437" s="203"/>
    </row>
    <row r="2438" spans="1:13">
      <c r="A2438" s="203"/>
      <c r="B2438" s="203"/>
      <c r="C2438" s="203"/>
      <c r="D2438" s="203"/>
      <c r="F2438" s="77"/>
      <c r="I2438" s="203"/>
      <c r="J2438" s="203"/>
      <c r="K2438" s="203"/>
      <c r="L2438" s="203"/>
      <c r="M2438" s="203"/>
    </row>
    <row r="2439" spans="1:13">
      <c r="A2439" s="203"/>
      <c r="B2439" s="203"/>
      <c r="C2439" s="203"/>
      <c r="D2439" s="203"/>
      <c r="F2439" s="77"/>
      <c r="I2439" s="203"/>
      <c r="J2439" s="203"/>
      <c r="K2439" s="203"/>
      <c r="L2439" s="203"/>
      <c r="M2439" s="203"/>
    </row>
    <row r="2440" spans="1:13">
      <c r="A2440" s="203"/>
      <c r="B2440" s="203"/>
      <c r="C2440" s="203"/>
      <c r="D2440" s="203"/>
      <c r="F2440" s="77"/>
      <c r="I2440" s="203"/>
      <c r="J2440" s="203"/>
      <c r="K2440" s="203"/>
      <c r="L2440" s="203"/>
      <c r="M2440" s="203"/>
    </row>
    <row r="2441" spans="1:13">
      <c r="A2441" s="203"/>
      <c r="B2441" s="203"/>
      <c r="C2441" s="203"/>
      <c r="D2441" s="203"/>
      <c r="F2441" s="77"/>
      <c r="I2441" s="203"/>
      <c r="J2441" s="203"/>
      <c r="K2441" s="203"/>
      <c r="L2441" s="203"/>
      <c r="M2441" s="203"/>
    </row>
    <row r="2442" spans="1:13">
      <c r="A2442" s="203"/>
      <c r="B2442" s="203"/>
      <c r="C2442" s="203"/>
      <c r="D2442" s="203"/>
      <c r="F2442" s="77"/>
      <c r="I2442" s="203"/>
      <c r="J2442" s="203"/>
      <c r="K2442" s="203"/>
      <c r="L2442" s="203"/>
      <c r="M2442" s="203"/>
    </row>
    <row r="2443" spans="1:13">
      <c r="A2443" s="203"/>
      <c r="B2443" s="203"/>
      <c r="C2443" s="203"/>
      <c r="D2443" s="203"/>
      <c r="F2443" s="77"/>
      <c r="I2443" s="203"/>
      <c r="J2443" s="203"/>
      <c r="K2443" s="203"/>
      <c r="L2443" s="203"/>
      <c r="M2443" s="203"/>
    </row>
    <row r="2444" spans="1:13">
      <c r="A2444" s="203"/>
      <c r="B2444" s="203"/>
      <c r="C2444" s="203"/>
      <c r="D2444" s="203"/>
      <c r="F2444" s="77"/>
      <c r="I2444" s="203"/>
      <c r="J2444" s="203"/>
      <c r="K2444" s="203"/>
      <c r="L2444" s="203"/>
      <c r="M2444" s="203"/>
    </row>
    <row r="2445" spans="1:13">
      <c r="A2445" s="203"/>
      <c r="B2445" s="203"/>
      <c r="C2445" s="203"/>
      <c r="D2445" s="203"/>
      <c r="F2445" s="77"/>
      <c r="I2445" s="203"/>
      <c r="J2445" s="203"/>
      <c r="K2445" s="203"/>
      <c r="L2445" s="203"/>
      <c r="M2445" s="203"/>
    </row>
    <row r="2446" spans="1:13">
      <c r="A2446" s="203"/>
      <c r="B2446" s="203"/>
      <c r="C2446" s="203"/>
      <c r="D2446" s="203"/>
      <c r="F2446" s="77"/>
      <c r="I2446" s="203"/>
      <c r="J2446" s="203"/>
      <c r="K2446" s="203"/>
      <c r="L2446" s="203"/>
      <c r="M2446" s="203"/>
    </row>
    <row r="2447" spans="1:13">
      <c r="A2447" s="203"/>
      <c r="B2447" s="203"/>
      <c r="C2447" s="203"/>
      <c r="D2447" s="203"/>
      <c r="F2447" s="77"/>
      <c r="I2447" s="203"/>
      <c r="J2447" s="203"/>
      <c r="K2447" s="203"/>
      <c r="L2447" s="203"/>
      <c r="M2447" s="203"/>
    </row>
    <row r="2448" spans="1:13">
      <c r="A2448" s="203"/>
      <c r="B2448" s="203"/>
      <c r="C2448" s="203"/>
      <c r="D2448" s="203"/>
      <c r="F2448" s="77"/>
      <c r="I2448" s="203"/>
      <c r="J2448" s="203"/>
      <c r="K2448" s="203"/>
      <c r="L2448" s="203"/>
      <c r="M2448" s="203"/>
    </row>
    <row r="2449" spans="1:13">
      <c r="A2449" s="203"/>
      <c r="B2449" s="203"/>
      <c r="C2449" s="203"/>
      <c r="D2449" s="203"/>
      <c r="F2449" s="77"/>
      <c r="I2449" s="203"/>
      <c r="J2449" s="203"/>
      <c r="K2449" s="203"/>
      <c r="L2449" s="203"/>
      <c r="M2449" s="203"/>
    </row>
    <row r="2450" spans="1:13">
      <c r="A2450" s="203"/>
      <c r="B2450" s="203"/>
      <c r="C2450" s="203"/>
      <c r="D2450" s="203"/>
      <c r="F2450" s="77"/>
      <c r="I2450" s="203"/>
      <c r="J2450" s="203"/>
      <c r="K2450" s="203"/>
      <c r="L2450" s="203"/>
      <c r="M2450" s="203"/>
    </row>
    <row r="2451" spans="1:13">
      <c r="A2451" s="203"/>
      <c r="B2451" s="203"/>
      <c r="C2451" s="203"/>
      <c r="D2451" s="203"/>
      <c r="F2451" s="77"/>
      <c r="I2451" s="203"/>
      <c r="J2451" s="203"/>
      <c r="K2451" s="203"/>
      <c r="L2451" s="203"/>
      <c r="M2451" s="203"/>
    </row>
    <row r="2452" spans="1:13">
      <c r="A2452" s="203"/>
      <c r="B2452" s="203"/>
      <c r="C2452" s="203"/>
      <c r="D2452" s="203"/>
      <c r="F2452" s="77"/>
      <c r="I2452" s="203"/>
      <c r="J2452" s="203"/>
      <c r="K2452" s="203"/>
      <c r="L2452" s="203"/>
      <c r="M2452" s="203"/>
    </row>
    <row r="2453" spans="1:13">
      <c r="A2453" s="203"/>
      <c r="B2453" s="203"/>
      <c r="C2453" s="203"/>
      <c r="D2453" s="203"/>
      <c r="F2453" s="77"/>
      <c r="I2453" s="203"/>
      <c r="J2453" s="203"/>
      <c r="K2453" s="203"/>
      <c r="L2453" s="203"/>
      <c r="M2453" s="203"/>
    </row>
    <row r="2454" spans="1:13">
      <c r="A2454" s="203"/>
      <c r="B2454" s="203"/>
      <c r="C2454" s="203"/>
      <c r="D2454" s="203"/>
      <c r="F2454" s="77"/>
      <c r="I2454" s="203"/>
      <c r="J2454" s="203"/>
      <c r="K2454" s="203"/>
      <c r="L2454" s="203"/>
      <c r="M2454" s="203"/>
    </row>
    <row r="2455" spans="1:13">
      <c r="A2455" s="203"/>
      <c r="B2455" s="203"/>
      <c r="C2455" s="203"/>
      <c r="D2455" s="203"/>
      <c r="F2455" s="77"/>
      <c r="I2455" s="203"/>
      <c r="J2455" s="203"/>
      <c r="K2455" s="203"/>
      <c r="L2455" s="203"/>
      <c r="M2455" s="203"/>
    </row>
    <row r="2456" spans="1:13">
      <c r="A2456" s="203"/>
      <c r="B2456" s="203"/>
      <c r="C2456" s="203"/>
      <c r="D2456" s="203"/>
      <c r="F2456" s="77"/>
      <c r="I2456" s="203"/>
      <c r="J2456" s="203"/>
      <c r="K2456" s="203"/>
      <c r="L2456" s="203"/>
      <c r="M2456" s="203"/>
    </row>
    <row r="2457" spans="1:13">
      <c r="A2457" s="203"/>
      <c r="B2457" s="203"/>
      <c r="C2457" s="203"/>
      <c r="D2457" s="203"/>
      <c r="F2457" s="77"/>
      <c r="I2457" s="203"/>
      <c r="J2457" s="203"/>
      <c r="K2457" s="203"/>
      <c r="L2457" s="203"/>
      <c r="M2457" s="203"/>
    </row>
    <row r="2458" spans="1:13">
      <c r="A2458" s="203"/>
      <c r="B2458" s="203"/>
      <c r="C2458" s="203"/>
      <c r="D2458" s="203"/>
      <c r="F2458" s="77"/>
      <c r="I2458" s="203"/>
      <c r="J2458" s="203"/>
      <c r="K2458" s="203"/>
      <c r="L2458" s="203"/>
      <c r="M2458" s="203"/>
    </row>
    <row r="2459" spans="1:13">
      <c r="A2459" s="203"/>
      <c r="B2459" s="203"/>
      <c r="C2459" s="203"/>
      <c r="D2459" s="203"/>
      <c r="F2459" s="77"/>
      <c r="I2459" s="203"/>
      <c r="J2459" s="203"/>
      <c r="K2459" s="203"/>
      <c r="L2459" s="203"/>
      <c r="M2459" s="203"/>
    </row>
    <row r="2460" spans="1:13">
      <c r="A2460" s="203"/>
      <c r="B2460" s="203"/>
      <c r="C2460" s="203"/>
      <c r="D2460" s="203"/>
      <c r="F2460" s="77"/>
      <c r="I2460" s="203"/>
      <c r="J2460" s="203"/>
      <c r="K2460" s="203"/>
      <c r="L2460" s="203"/>
      <c r="M2460" s="203"/>
    </row>
    <row r="2461" spans="1:13">
      <c r="A2461" s="203"/>
      <c r="B2461" s="203"/>
      <c r="C2461" s="203"/>
      <c r="D2461" s="203"/>
      <c r="F2461" s="77"/>
      <c r="I2461" s="203"/>
      <c r="J2461" s="203"/>
      <c r="K2461" s="203"/>
      <c r="L2461" s="203"/>
      <c r="M2461" s="203"/>
    </row>
    <row r="2462" spans="1:13">
      <c r="A2462" s="203"/>
      <c r="B2462" s="203"/>
      <c r="C2462" s="203"/>
      <c r="D2462" s="203"/>
      <c r="F2462" s="77"/>
      <c r="I2462" s="203"/>
      <c r="J2462" s="203"/>
      <c r="K2462" s="203"/>
      <c r="L2462" s="203"/>
      <c r="M2462" s="203"/>
    </row>
    <row r="2463" spans="1:13">
      <c r="A2463" s="203"/>
      <c r="B2463" s="203"/>
      <c r="C2463" s="203"/>
      <c r="D2463" s="203"/>
      <c r="F2463" s="77"/>
      <c r="I2463" s="203"/>
      <c r="J2463" s="203"/>
      <c r="K2463" s="203"/>
      <c r="L2463" s="203"/>
      <c r="M2463" s="203"/>
    </row>
    <row r="2464" spans="1:13">
      <c r="A2464" s="203"/>
      <c r="B2464" s="203"/>
      <c r="C2464" s="203"/>
      <c r="D2464" s="203"/>
      <c r="F2464" s="77"/>
      <c r="I2464" s="203"/>
      <c r="J2464" s="203"/>
      <c r="K2464" s="203"/>
      <c r="L2464" s="203"/>
      <c r="M2464" s="203"/>
    </row>
    <row r="2465" spans="1:13">
      <c r="A2465" s="203"/>
      <c r="B2465" s="203"/>
      <c r="C2465" s="203"/>
      <c r="D2465" s="203"/>
      <c r="F2465" s="77"/>
      <c r="I2465" s="203"/>
      <c r="J2465" s="203"/>
      <c r="K2465" s="203"/>
      <c r="L2465" s="203"/>
      <c r="M2465" s="203"/>
    </row>
    <row r="2466" spans="1:13">
      <c r="A2466" s="203"/>
      <c r="B2466" s="203"/>
      <c r="C2466" s="203"/>
      <c r="D2466" s="203"/>
      <c r="F2466" s="77"/>
      <c r="I2466" s="203"/>
      <c r="J2466" s="203"/>
      <c r="K2466" s="203"/>
      <c r="L2466" s="203"/>
      <c r="M2466" s="203"/>
    </row>
    <row r="2467" spans="1:13">
      <c r="A2467" s="203"/>
      <c r="B2467" s="203"/>
      <c r="C2467" s="203"/>
      <c r="D2467" s="203"/>
      <c r="F2467" s="77"/>
      <c r="I2467" s="203"/>
      <c r="J2467" s="203"/>
      <c r="K2467" s="203"/>
      <c r="L2467" s="203"/>
      <c r="M2467" s="203"/>
    </row>
    <row r="2468" spans="1:13">
      <c r="A2468" s="203"/>
      <c r="B2468" s="203"/>
      <c r="C2468" s="203"/>
      <c r="D2468" s="203"/>
      <c r="F2468" s="77"/>
      <c r="I2468" s="203"/>
      <c r="J2468" s="203"/>
      <c r="K2468" s="203"/>
      <c r="L2468" s="203"/>
      <c r="M2468" s="203"/>
    </row>
    <row r="2469" spans="1:13">
      <c r="A2469" s="203"/>
      <c r="B2469" s="203"/>
      <c r="C2469" s="203"/>
      <c r="D2469" s="203"/>
      <c r="F2469" s="77"/>
      <c r="I2469" s="203"/>
      <c r="J2469" s="203"/>
      <c r="K2469" s="203"/>
      <c r="L2469" s="203"/>
      <c r="M2469" s="203"/>
    </row>
    <row r="2470" spans="1:13">
      <c r="A2470" s="203"/>
      <c r="B2470" s="203"/>
      <c r="C2470" s="203"/>
      <c r="D2470" s="203"/>
      <c r="F2470" s="77"/>
      <c r="I2470" s="203"/>
      <c r="J2470" s="203"/>
      <c r="K2470" s="203"/>
      <c r="L2470" s="203"/>
      <c r="M2470" s="203"/>
    </row>
    <row r="2471" spans="1:13">
      <c r="A2471" s="203"/>
      <c r="B2471" s="203"/>
      <c r="C2471" s="203"/>
      <c r="D2471" s="203"/>
      <c r="F2471" s="77"/>
      <c r="I2471" s="203"/>
      <c r="J2471" s="203"/>
      <c r="K2471" s="203"/>
      <c r="L2471" s="203"/>
      <c r="M2471" s="203"/>
    </row>
    <row r="2472" spans="1:13">
      <c r="A2472" s="203"/>
      <c r="B2472" s="203"/>
      <c r="C2472" s="203"/>
      <c r="D2472" s="203"/>
      <c r="F2472" s="77"/>
      <c r="I2472" s="203"/>
      <c r="J2472" s="203"/>
      <c r="K2472" s="203"/>
      <c r="L2472" s="203"/>
      <c r="M2472" s="203"/>
    </row>
    <row r="2473" spans="1:13">
      <c r="A2473" s="203"/>
      <c r="B2473" s="203"/>
      <c r="C2473" s="203"/>
      <c r="D2473" s="203"/>
      <c r="F2473" s="77"/>
      <c r="I2473" s="203"/>
      <c r="J2473" s="203"/>
      <c r="K2473" s="203"/>
      <c r="L2473" s="203"/>
      <c r="M2473" s="203"/>
    </row>
    <row r="2474" spans="1:13">
      <c r="A2474" s="203"/>
      <c r="B2474" s="203"/>
      <c r="C2474" s="203"/>
      <c r="D2474" s="203"/>
      <c r="F2474" s="77"/>
      <c r="I2474" s="203"/>
      <c r="J2474" s="203"/>
      <c r="K2474" s="203"/>
      <c r="L2474" s="203"/>
      <c r="M2474" s="203"/>
    </row>
    <row r="2475" spans="1:13">
      <c r="A2475" s="203"/>
      <c r="B2475" s="203"/>
      <c r="C2475" s="203"/>
      <c r="D2475" s="203"/>
      <c r="F2475" s="77"/>
      <c r="I2475" s="203"/>
      <c r="J2475" s="203"/>
      <c r="K2475" s="203"/>
      <c r="L2475" s="203"/>
      <c r="M2475" s="203"/>
    </row>
    <row r="2476" spans="1:13">
      <c r="A2476" s="203"/>
      <c r="B2476" s="203"/>
      <c r="C2476" s="203"/>
      <c r="D2476" s="203"/>
      <c r="F2476" s="77"/>
      <c r="I2476" s="203"/>
      <c r="J2476" s="203"/>
      <c r="K2476" s="203"/>
      <c r="L2476" s="203"/>
      <c r="M2476" s="203"/>
    </row>
    <row r="2477" spans="1:13">
      <c r="A2477" s="203"/>
      <c r="B2477" s="203"/>
      <c r="C2477" s="203"/>
      <c r="D2477" s="203"/>
      <c r="F2477" s="77"/>
      <c r="I2477" s="203"/>
      <c r="J2477" s="203"/>
      <c r="K2477" s="203"/>
      <c r="L2477" s="203"/>
      <c r="M2477" s="203"/>
    </row>
    <row r="2478" spans="1:13">
      <c r="A2478" s="203"/>
      <c r="B2478" s="203"/>
      <c r="C2478" s="203"/>
      <c r="D2478" s="203"/>
      <c r="F2478" s="77"/>
      <c r="I2478" s="203"/>
      <c r="J2478" s="203"/>
      <c r="K2478" s="203"/>
      <c r="L2478" s="203"/>
      <c r="M2478" s="203"/>
    </row>
    <row r="2479" spans="1:13">
      <c r="A2479" s="203"/>
      <c r="B2479" s="203"/>
      <c r="C2479" s="203"/>
      <c r="D2479" s="203"/>
      <c r="F2479" s="77"/>
      <c r="I2479" s="203"/>
      <c r="J2479" s="203"/>
      <c r="K2479" s="203"/>
      <c r="L2479" s="203"/>
      <c r="M2479" s="203"/>
    </row>
    <row r="2480" spans="1:13">
      <c r="A2480" s="203"/>
      <c r="B2480" s="203"/>
      <c r="C2480" s="203"/>
      <c r="D2480" s="203"/>
      <c r="F2480" s="77"/>
      <c r="I2480" s="203"/>
      <c r="J2480" s="203"/>
      <c r="K2480" s="203"/>
      <c r="L2480" s="203"/>
      <c r="M2480" s="203"/>
    </row>
    <row r="2481" spans="1:13">
      <c r="A2481" s="203"/>
      <c r="B2481" s="203"/>
      <c r="C2481" s="203"/>
      <c r="D2481" s="203"/>
      <c r="F2481" s="77"/>
      <c r="I2481" s="203"/>
      <c r="J2481" s="203"/>
      <c r="K2481" s="203"/>
      <c r="L2481" s="203"/>
      <c r="M2481" s="203"/>
    </row>
    <row r="2482" spans="1:13">
      <c r="A2482" s="203"/>
      <c r="B2482" s="203"/>
      <c r="C2482" s="203"/>
      <c r="D2482" s="203"/>
      <c r="F2482" s="77"/>
      <c r="I2482" s="203"/>
      <c r="J2482" s="203"/>
      <c r="K2482" s="203"/>
      <c r="L2482" s="203"/>
      <c r="M2482" s="203"/>
    </row>
    <row r="2483" spans="1:13">
      <c r="A2483" s="203"/>
      <c r="B2483" s="203"/>
      <c r="C2483" s="203"/>
      <c r="D2483" s="203"/>
      <c r="F2483" s="77"/>
      <c r="I2483" s="203"/>
      <c r="J2483" s="203"/>
      <c r="K2483" s="203"/>
      <c r="L2483" s="203"/>
      <c r="M2483" s="203"/>
    </row>
    <row r="2484" spans="1:13">
      <c r="A2484" s="203"/>
      <c r="B2484" s="203"/>
      <c r="C2484" s="203"/>
      <c r="D2484" s="203"/>
      <c r="F2484" s="77"/>
      <c r="I2484" s="203"/>
      <c r="J2484" s="203"/>
      <c r="K2484" s="203"/>
      <c r="L2484" s="203"/>
      <c r="M2484" s="203"/>
    </row>
    <row r="2485" spans="1:13">
      <c r="A2485" s="203"/>
      <c r="B2485" s="203"/>
      <c r="C2485" s="203"/>
      <c r="D2485" s="203"/>
      <c r="F2485" s="77"/>
      <c r="I2485" s="203"/>
      <c r="J2485" s="203"/>
      <c r="K2485" s="203"/>
      <c r="L2485" s="203"/>
      <c r="M2485" s="203"/>
    </row>
    <row r="2486" spans="1:13">
      <c r="A2486" s="203"/>
      <c r="B2486" s="203"/>
      <c r="C2486" s="203"/>
      <c r="D2486" s="203"/>
      <c r="F2486" s="77"/>
      <c r="I2486" s="203"/>
      <c r="J2486" s="203"/>
      <c r="K2486" s="203"/>
      <c r="L2486" s="203"/>
      <c r="M2486" s="203"/>
    </row>
    <row r="2487" spans="1:13">
      <c r="A2487" s="203"/>
      <c r="B2487" s="203"/>
      <c r="C2487" s="203"/>
      <c r="D2487" s="203"/>
      <c r="F2487" s="77"/>
      <c r="I2487" s="203"/>
      <c r="J2487" s="203"/>
      <c r="K2487" s="203"/>
      <c r="L2487" s="203"/>
      <c r="M2487" s="203"/>
    </row>
    <row r="2488" spans="1:13">
      <c r="A2488" s="203"/>
      <c r="B2488" s="203"/>
      <c r="C2488" s="203"/>
      <c r="D2488" s="203"/>
      <c r="F2488" s="77"/>
      <c r="I2488" s="203"/>
      <c r="J2488" s="203"/>
      <c r="K2488" s="203"/>
      <c r="L2488" s="203"/>
      <c r="M2488" s="203"/>
    </row>
    <row r="2489" spans="1:13">
      <c r="A2489" s="203"/>
      <c r="B2489" s="203"/>
      <c r="C2489" s="203"/>
      <c r="D2489" s="203"/>
      <c r="F2489" s="77"/>
      <c r="I2489" s="203"/>
      <c r="J2489" s="203"/>
      <c r="K2489" s="203"/>
      <c r="L2489" s="203"/>
      <c r="M2489" s="203"/>
    </row>
    <row r="2490" spans="1:13">
      <c r="A2490" s="203"/>
      <c r="B2490" s="203"/>
      <c r="C2490" s="203"/>
      <c r="D2490" s="203"/>
      <c r="F2490" s="77"/>
      <c r="I2490" s="203"/>
      <c r="J2490" s="203"/>
      <c r="K2490" s="203"/>
      <c r="L2490" s="203"/>
      <c r="M2490" s="203"/>
    </row>
    <row r="2491" spans="1:13">
      <c r="A2491" s="203"/>
      <c r="B2491" s="203"/>
      <c r="C2491" s="203"/>
      <c r="D2491" s="203"/>
      <c r="F2491" s="77"/>
      <c r="I2491" s="203"/>
      <c r="J2491" s="203"/>
      <c r="K2491" s="203"/>
      <c r="L2491" s="203"/>
      <c r="M2491" s="203"/>
    </row>
    <row r="2492" spans="1:13">
      <c r="A2492" s="203"/>
      <c r="B2492" s="203"/>
      <c r="C2492" s="203"/>
      <c r="D2492" s="203"/>
      <c r="F2492" s="77"/>
      <c r="I2492" s="203"/>
      <c r="J2492" s="203"/>
      <c r="K2492" s="203"/>
      <c r="L2492" s="203"/>
      <c r="M2492" s="203"/>
    </row>
    <row r="2493" spans="1:13">
      <c r="A2493" s="203"/>
      <c r="B2493" s="203"/>
      <c r="C2493" s="203"/>
      <c r="D2493" s="203"/>
      <c r="F2493" s="77"/>
      <c r="I2493" s="203"/>
      <c r="J2493" s="203"/>
      <c r="K2493" s="203"/>
      <c r="L2493" s="203"/>
      <c r="M2493" s="203"/>
    </row>
    <row r="2494" spans="1:13">
      <c r="A2494" s="203"/>
      <c r="B2494" s="203"/>
      <c r="C2494" s="203"/>
      <c r="D2494" s="203"/>
      <c r="F2494" s="77"/>
      <c r="I2494" s="203"/>
      <c r="J2494" s="203"/>
      <c r="K2494" s="203"/>
      <c r="L2494" s="203"/>
      <c r="M2494" s="203"/>
    </row>
    <row r="2495" spans="1:13">
      <c r="A2495" s="203"/>
      <c r="B2495" s="203"/>
      <c r="C2495" s="203"/>
      <c r="D2495" s="203"/>
      <c r="F2495" s="77"/>
      <c r="I2495" s="203"/>
      <c r="J2495" s="203"/>
      <c r="K2495" s="203"/>
      <c r="L2495" s="203"/>
      <c r="M2495" s="203"/>
    </row>
    <row r="2496" spans="1:13">
      <c r="A2496" s="203"/>
      <c r="B2496" s="203"/>
      <c r="C2496" s="203"/>
      <c r="D2496" s="203"/>
      <c r="F2496" s="77"/>
      <c r="I2496" s="203"/>
      <c r="J2496" s="203"/>
      <c r="K2496" s="203"/>
      <c r="L2496" s="203"/>
      <c r="M2496" s="203"/>
    </row>
    <row r="2497" spans="1:13">
      <c r="A2497" s="203"/>
      <c r="B2497" s="203"/>
      <c r="C2497" s="203"/>
      <c r="D2497" s="203"/>
      <c r="F2497" s="77"/>
      <c r="I2497" s="203"/>
      <c r="J2497" s="203"/>
      <c r="K2497" s="203"/>
      <c r="L2497" s="203"/>
      <c r="M2497" s="203"/>
    </row>
    <row r="2498" spans="1:13">
      <c r="A2498" s="203"/>
      <c r="B2498" s="203"/>
      <c r="C2498" s="203"/>
      <c r="D2498" s="203"/>
      <c r="F2498" s="77"/>
      <c r="I2498" s="203"/>
      <c r="J2498" s="203"/>
      <c r="K2498" s="203"/>
      <c r="L2498" s="203"/>
      <c r="M2498" s="203"/>
    </row>
    <row r="2499" spans="1:13">
      <c r="A2499" s="203"/>
      <c r="B2499" s="203"/>
      <c r="C2499" s="203"/>
      <c r="D2499" s="203"/>
      <c r="F2499" s="77"/>
      <c r="I2499" s="203"/>
      <c r="J2499" s="203"/>
      <c r="K2499" s="203"/>
      <c r="L2499" s="203"/>
      <c r="M2499" s="203"/>
    </row>
    <row r="2500" spans="1:13">
      <c r="A2500" s="203"/>
      <c r="B2500" s="203"/>
      <c r="C2500" s="203"/>
      <c r="D2500" s="203"/>
      <c r="F2500" s="77"/>
      <c r="I2500" s="203"/>
      <c r="J2500" s="203"/>
      <c r="K2500" s="203"/>
      <c r="L2500" s="203"/>
      <c r="M2500" s="203"/>
    </row>
    <row r="2501" spans="1:13">
      <c r="A2501" s="203"/>
      <c r="B2501" s="203"/>
      <c r="C2501" s="203"/>
      <c r="D2501" s="203"/>
      <c r="F2501" s="77"/>
      <c r="I2501" s="203"/>
      <c r="J2501" s="203"/>
      <c r="K2501" s="203"/>
      <c r="L2501" s="203"/>
      <c r="M2501" s="203"/>
    </row>
    <row r="2502" spans="1:13">
      <c r="A2502" s="203"/>
      <c r="B2502" s="203"/>
      <c r="C2502" s="203"/>
      <c r="D2502" s="203"/>
      <c r="F2502" s="77"/>
      <c r="I2502" s="203"/>
      <c r="J2502" s="203"/>
      <c r="K2502" s="203"/>
      <c r="L2502" s="203"/>
      <c r="M2502" s="203"/>
    </row>
    <row r="2503" spans="1:13">
      <c r="A2503" s="203"/>
      <c r="B2503" s="203"/>
      <c r="C2503" s="203"/>
      <c r="D2503" s="203"/>
      <c r="F2503" s="77"/>
      <c r="I2503" s="203"/>
      <c r="J2503" s="203"/>
      <c r="K2503" s="203"/>
      <c r="L2503" s="203"/>
      <c r="M2503" s="203"/>
    </row>
    <row r="2504" spans="1:13">
      <c r="A2504" s="203"/>
      <c r="B2504" s="203"/>
      <c r="C2504" s="203"/>
      <c r="D2504" s="203"/>
      <c r="F2504" s="77"/>
      <c r="I2504" s="203"/>
      <c r="J2504" s="203"/>
      <c r="K2504" s="203"/>
      <c r="L2504" s="203"/>
      <c r="M2504" s="203"/>
    </row>
    <row r="2505" spans="1:13">
      <c r="A2505" s="203"/>
      <c r="B2505" s="203"/>
      <c r="C2505" s="203"/>
      <c r="D2505" s="203"/>
      <c r="F2505" s="77"/>
      <c r="I2505" s="203"/>
      <c r="J2505" s="203"/>
      <c r="K2505" s="203"/>
      <c r="L2505" s="203"/>
      <c r="M2505" s="203"/>
    </row>
    <row r="2506" spans="1:13">
      <c r="A2506" s="203"/>
      <c r="B2506" s="203"/>
      <c r="C2506" s="203"/>
      <c r="D2506" s="203"/>
      <c r="F2506" s="77"/>
      <c r="I2506" s="203"/>
      <c r="J2506" s="203"/>
      <c r="K2506" s="203"/>
      <c r="L2506" s="203"/>
      <c r="M2506" s="203"/>
    </row>
    <row r="2507" spans="1:13">
      <c r="A2507" s="203"/>
      <c r="B2507" s="203"/>
      <c r="C2507" s="203"/>
      <c r="D2507" s="203"/>
      <c r="F2507" s="77"/>
      <c r="I2507" s="203"/>
      <c r="J2507" s="203"/>
      <c r="K2507" s="203"/>
      <c r="L2507" s="203"/>
      <c r="M2507" s="203"/>
    </row>
    <row r="2508" spans="1:13">
      <c r="A2508" s="203"/>
      <c r="B2508" s="203"/>
      <c r="C2508" s="203"/>
      <c r="D2508" s="203"/>
      <c r="F2508" s="77"/>
      <c r="I2508" s="203"/>
      <c r="J2508" s="203"/>
      <c r="K2508" s="203"/>
      <c r="L2508" s="203"/>
      <c r="M2508" s="203"/>
    </row>
    <row r="2509" spans="1:13">
      <c r="A2509" s="203"/>
      <c r="B2509" s="203"/>
      <c r="C2509" s="203"/>
      <c r="D2509" s="203"/>
      <c r="F2509" s="77"/>
      <c r="I2509" s="203"/>
      <c r="J2509" s="203"/>
      <c r="K2509" s="203"/>
      <c r="L2509" s="203"/>
      <c r="M2509" s="203"/>
    </row>
    <row r="2510" spans="1:13">
      <c r="A2510" s="203"/>
      <c r="B2510" s="203"/>
      <c r="C2510" s="203"/>
      <c r="D2510" s="203"/>
      <c r="F2510" s="77"/>
      <c r="I2510" s="203"/>
      <c r="J2510" s="203"/>
      <c r="K2510" s="203"/>
      <c r="L2510" s="203"/>
      <c r="M2510" s="203"/>
    </row>
    <row r="2511" spans="1:13">
      <c r="A2511" s="203"/>
      <c r="B2511" s="203"/>
      <c r="C2511" s="203"/>
      <c r="D2511" s="203"/>
      <c r="F2511" s="77"/>
      <c r="I2511" s="203"/>
      <c r="J2511" s="203"/>
      <c r="K2511" s="203"/>
      <c r="L2511" s="203"/>
      <c r="M2511" s="203"/>
    </row>
    <row r="2512" spans="1:13">
      <c r="A2512" s="203"/>
      <c r="B2512" s="203"/>
      <c r="C2512" s="203"/>
      <c r="D2512" s="203"/>
      <c r="F2512" s="77"/>
      <c r="I2512" s="203"/>
      <c r="J2512" s="203"/>
      <c r="K2512" s="203"/>
      <c r="L2512" s="203"/>
      <c r="M2512" s="203"/>
    </row>
    <row r="2513" spans="1:13">
      <c r="A2513" s="203"/>
      <c r="B2513" s="203"/>
      <c r="C2513" s="203"/>
      <c r="D2513" s="203"/>
      <c r="F2513" s="77"/>
      <c r="I2513" s="203"/>
      <c r="J2513" s="203"/>
      <c r="K2513" s="203"/>
      <c r="L2513" s="203"/>
      <c r="M2513" s="203"/>
    </row>
    <row r="2514" spans="1:13">
      <c r="A2514" s="203"/>
      <c r="B2514" s="203"/>
      <c r="C2514" s="203"/>
      <c r="D2514" s="203"/>
      <c r="F2514" s="77"/>
      <c r="I2514" s="203"/>
      <c r="J2514" s="203"/>
      <c r="K2514" s="203"/>
      <c r="L2514" s="203"/>
      <c r="M2514" s="203"/>
    </row>
    <row r="2515" spans="1:13">
      <c r="A2515" s="203"/>
      <c r="B2515" s="203"/>
      <c r="C2515" s="203"/>
      <c r="D2515" s="203"/>
      <c r="F2515" s="77"/>
      <c r="I2515" s="203"/>
      <c r="J2515" s="203"/>
      <c r="K2515" s="203"/>
      <c r="L2515" s="203"/>
      <c r="M2515" s="203"/>
    </row>
    <row r="2516" spans="1:13">
      <c r="A2516" s="203"/>
      <c r="B2516" s="203"/>
      <c r="C2516" s="203"/>
      <c r="D2516" s="203"/>
      <c r="F2516" s="77"/>
      <c r="I2516" s="203"/>
      <c r="J2516" s="203"/>
      <c r="K2516" s="203"/>
      <c r="L2516" s="203"/>
      <c r="M2516" s="203"/>
    </row>
    <row r="2517" spans="1:13">
      <c r="A2517" s="203"/>
      <c r="B2517" s="203"/>
      <c r="C2517" s="203"/>
      <c r="D2517" s="203"/>
      <c r="F2517" s="77"/>
      <c r="I2517" s="203"/>
      <c r="J2517" s="203"/>
      <c r="K2517" s="203"/>
      <c r="L2517" s="203"/>
      <c r="M2517" s="203"/>
    </row>
    <row r="2518" spans="1:13">
      <c r="A2518" s="203"/>
      <c r="B2518" s="203"/>
      <c r="C2518" s="203"/>
      <c r="D2518" s="203"/>
      <c r="F2518" s="77"/>
      <c r="I2518" s="203"/>
      <c r="J2518" s="203"/>
      <c r="K2518" s="203"/>
      <c r="L2518" s="203"/>
      <c r="M2518" s="203"/>
    </row>
    <row r="2519" spans="1:13">
      <c r="A2519" s="203"/>
      <c r="B2519" s="203"/>
      <c r="C2519" s="203"/>
      <c r="D2519" s="203"/>
      <c r="F2519" s="77"/>
      <c r="I2519" s="203"/>
      <c r="J2519" s="203"/>
      <c r="K2519" s="203"/>
      <c r="L2519" s="203"/>
      <c r="M2519" s="203"/>
    </row>
    <row r="2520" spans="1:13">
      <c r="A2520" s="203"/>
      <c r="B2520" s="203"/>
      <c r="C2520" s="203"/>
      <c r="D2520" s="203"/>
      <c r="F2520" s="77"/>
      <c r="I2520" s="203"/>
      <c r="J2520" s="203"/>
      <c r="K2520" s="203"/>
      <c r="L2520" s="203"/>
      <c r="M2520" s="203"/>
    </row>
    <row r="2521" spans="1:13">
      <c r="A2521" s="203"/>
      <c r="B2521" s="203"/>
      <c r="C2521" s="203"/>
      <c r="D2521" s="203"/>
      <c r="F2521" s="77"/>
      <c r="I2521" s="203"/>
      <c r="J2521" s="203"/>
      <c r="K2521" s="203"/>
      <c r="L2521" s="203"/>
      <c r="M2521" s="203"/>
    </row>
    <row r="2522" spans="1:13">
      <c r="A2522" s="203"/>
      <c r="B2522" s="203"/>
      <c r="C2522" s="203"/>
      <c r="D2522" s="203"/>
      <c r="F2522" s="77"/>
      <c r="I2522" s="203"/>
      <c r="J2522" s="203"/>
      <c r="K2522" s="203"/>
      <c r="L2522" s="203"/>
      <c r="M2522" s="203"/>
    </row>
    <row r="2523" spans="1:13">
      <c r="A2523" s="203"/>
      <c r="B2523" s="203"/>
      <c r="C2523" s="203"/>
      <c r="D2523" s="203"/>
      <c r="F2523" s="77"/>
      <c r="I2523" s="203"/>
      <c r="J2523" s="203"/>
      <c r="K2523" s="203"/>
      <c r="L2523" s="203"/>
      <c r="M2523" s="203"/>
    </row>
    <row r="2524" spans="1:13">
      <c r="A2524" s="203"/>
      <c r="B2524" s="203"/>
      <c r="C2524" s="203"/>
      <c r="D2524" s="203"/>
      <c r="F2524" s="77"/>
      <c r="I2524" s="203"/>
      <c r="J2524" s="203"/>
      <c r="K2524" s="203"/>
      <c r="L2524" s="203"/>
      <c r="M2524" s="203"/>
    </row>
    <row r="2525" spans="1:13">
      <c r="A2525" s="203"/>
      <c r="B2525" s="203"/>
      <c r="C2525" s="203"/>
      <c r="D2525" s="203"/>
      <c r="F2525" s="77"/>
      <c r="I2525" s="203"/>
      <c r="J2525" s="203"/>
      <c r="K2525" s="203"/>
      <c r="L2525" s="203"/>
      <c r="M2525" s="203"/>
    </row>
    <row r="2526" spans="1:13">
      <c r="A2526" s="203"/>
      <c r="B2526" s="203"/>
      <c r="C2526" s="203"/>
      <c r="D2526" s="203"/>
      <c r="F2526" s="77"/>
      <c r="I2526" s="203"/>
      <c r="J2526" s="203"/>
      <c r="K2526" s="203"/>
      <c r="L2526" s="203"/>
      <c r="M2526" s="203"/>
    </row>
    <row r="2527" spans="1:13">
      <c r="A2527" s="203"/>
      <c r="B2527" s="203"/>
      <c r="C2527" s="203"/>
      <c r="D2527" s="203"/>
      <c r="F2527" s="77"/>
      <c r="I2527" s="203"/>
      <c r="J2527" s="203"/>
      <c r="K2527" s="203"/>
      <c r="L2527" s="203"/>
      <c r="M2527" s="203"/>
    </row>
    <row r="2528" spans="1:13">
      <c r="A2528" s="203"/>
      <c r="B2528" s="203"/>
      <c r="C2528" s="203"/>
      <c r="D2528" s="203"/>
      <c r="F2528" s="77"/>
      <c r="I2528" s="203"/>
      <c r="J2528" s="203"/>
      <c r="K2528" s="203"/>
      <c r="L2528" s="203"/>
      <c r="M2528" s="203"/>
    </row>
    <row r="2529" spans="1:13">
      <c r="A2529" s="203"/>
      <c r="B2529" s="203"/>
      <c r="C2529" s="203"/>
      <c r="D2529" s="203"/>
      <c r="F2529" s="77"/>
      <c r="I2529" s="203"/>
      <c r="J2529" s="203"/>
      <c r="K2529" s="203"/>
      <c r="L2529" s="203"/>
      <c r="M2529" s="203"/>
    </row>
    <row r="2530" spans="1:13">
      <c r="A2530" s="203"/>
      <c r="B2530" s="203"/>
      <c r="C2530" s="203"/>
      <c r="D2530" s="203"/>
      <c r="F2530" s="77"/>
      <c r="I2530" s="203"/>
      <c r="J2530" s="203"/>
      <c r="K2530" s="203"/>
      <c r="L2530" s="203"/>
      <c r="M2530" s="203"/>
    </row>
    <row r="2531" spans="1:13">
      <c r="A2531" s="203"/>
      <c r="B2531" s="203"/>
      <c r="C2531" s="203"/>
      <c r="D2531" s="203"/>
      <c r="F2531" s="77"/>
      <c r="I2531" s="203"/>
      <c r="J2531" s="203"/>
      <c r="K2531" s="203"/>
      <c r="L2531" s="203"/>
      <c r="M2531" s="203"/>
    </row>
    <row r="2532" spans="1:13">
      <c r="A2532" s="203"/>
      <c r="B2532" s="203"/>
      <c r="C2532" s="203"/>
      <c r="D2532" s="203"/>
      <c r="F2532" s="77"/>
      <c r="I2532" s="203"/>
      <c r="J2532" s="203"/>
      <c r="K2532" s="203"/>
      <c r="L2532" s="203"/>
      <c r="M2532" s="203"/>
    </row>
    <row r="2533" spans="1:13">
      <c r="A2533" s="203"/>
      <c r="B2533" s="203"/>
      <c r="C2533" s="203"/>
      <c r="D2533" s="203"/>
      <c r="F2533" s="77"/>
      <c r="I2533" s="203"/>
      <c r="J2533" s="203"/>
      <c r="K2533" s="203"/>
      <c r="L2533" s="203"/>
      <c r="M2533" s="203"/>
    </row>
    <row r="2534" spans="1:13">
      <c r="A2534" s="203"/>
      <c r="B2534" s="203"/>
      <c r="C2534" s="203"/>
      <c r="D2534" s="203"/>
      <c r="F2534" s="77"/>
      <c r="I2534" s="203"/>
      <c r="J2534" s="203"/>
      <c r="K2534" s="203"/>
      <c r="L2534" s="203"/>
      <c r="M2534" s="203"/>
    </row>
    <row r="2535" spans="1:13">
      <c r="A2535" s="203"/>
      <c r="B2535" s="203"/>
      <c r="C2535" s="203"/>
      <c r="D2535" s="203"/>
      <c r="F2535" s="77"/>
      <c r="I2535" s="203"/>
      <c r="J2535" s="203"/>
      <c r="K2535" s="203"/>
      <c r="L2535" s="203"/>
      <c r="M2535" s="203"/>
    </row>
    <row r="2536" spans="1:13">
      <c r="A2536" s="203"/>
      <c r="B2536" s="203"/>
      <c r="C2536" s="203"/>
      <c r="D2536" s="203"/>
      <c r="F2536" s="77"/>
      <c r="I2536" s="203"/>
      <c r="J2536" s="203"/>
      <c r="K2536" s="203"/>
      <c r="L2536" s="203"/>
      <c r="M2536" s="203"/>
    </row>
    <row r="2537" spans="1:13">
      <c r="A2537" s="203"/>
      <c r="B2537" s="203"/>
      <c r="C2537" s="203"/>
      <c r="D2537" s="203"/>
      <c r="F2537" s="77"/>
      <c r="I2537" s="203"/>
      <c r="J2537" s="203"/>
      <c r="K2537" s="203"/>
      <c r="L2537" s="203"/>
      <c r="M2537" s="203"/>
    </row>
    <row r="2538" spans="1:13">
      <c r="A2538" s="203"/>
      <c r="B2538" s="203"/>
      <c r="C2538" s="203"/>
      <c r="D2538" s="203"/>
      <c r="F2538" s="77"/>
      <c r="I2538" s="203"/>
      <c r="J2538" s="203"/>
      <c r="K2538" s="203"/>
      <c r="L2538" s="203"/>
      <c r="M2538" s="203"/>
    </row>
    <row r="2539" spans="1:13">
      <c r="A2539" s="203"/>
      <c r="B2539" s="203"/>
      <c r="C2539" s="203"/>
      <c r="D2539" s="203"/>
      <c r="F2539" s="77"/>
      <c r="I2539" s="203"/>
      <c r="J2539" s="203"/>
      <c r="K2539" s="203"/>
      <c r="L2539" s="203"/>
      <c r="M2539" s="203"/>
    </row>
    <row r="2540" spans="1:13">
      <c r="A2540" s="203"/>
      <c r="B2540" s="203"/>
      <c r="C2540" s="203"/>
      <c r="D2540" s="203"/>
      <c r="F2540" s="77"/>
      <c r="I2540" s="203"/>
      <c r="J2540" s="203"/>
      <c r="K2540" s="203"/>
      <c r="L2540" s="203"/>
      <c r="M2540" s="203"/>
    </row>
    <row r="2541" spans="1:13">
      <c r="A2541" s="203"/>
      <c r="B2541" s="203"/>
      <c r="C2541" s="203"/>
      <c r="D2541" s="203"/>
      <c r="F2541" s="77"/>
      <c r="I2541" s="203"/>
      <c r="J2541" s="203"/>
      <c r="K2541" s="203"/>
      <c r="L2541" s="203"/>
      <c r="M2541" s="203"/>
    </row>
    <row r="2542" spans="1:13">
      <c r="A2542" s="203"/>
      <c r="B2542" s="203"/>
      <c r="C2542" s="203"/>
      <c r="D2542" s="203"/>
      <c r="F2542" s="77"/>
      <c r="I2542" s="203"/>
      <c r="J2542" s="203"/>
      <c r="K2542" s="203"/>
      <c r="L2542" s="203"/>
      <c r="M2542" s="203"/>
    </row>
    <row r="2543" spans="1:13">
      <c r="A2543" s="203"/>
      <c r="B2543" s="203"/>
      <c r="C2543" s="203"/>
      <c r="D2543" s="203"/>
      <c r="F2543" s="77"/>
      <c r="I2543" s="203"/>
      <c r="J2543" s="203"/>
      <c r="K2543" s="203"/>
      <c r="L2543" s="203"/>
      <c r="M2543" s="203"/>
    </row>
    <row r="2544" spans="1:13">
      <c r="A2544" s="203"/>
      <c r="B2544" s="203"/>
      <c r="C2544" s="203"/>
      <c r="D2544" s="203"/>
      <c r="F2544" s="77"/>
      <c r="I2544" s="203"/>
      <c r="J2544" s="203"/>
      <c r="K2544" s="203"/>
      <c r="L2544" s="203"/>
      <c r="M2544" s="203"/>
    </row>
    <row r="2545" spans="1:13">
      <c r="A2545" s="203"/>
      <c r="B2545" s="203"/>
      <c r="C2545" s="203"/>
      <c r="D2545" s="203"/>
      <c r="F2545" s="77"/>
      <c r="I2545" s="203"/>
      <c r="J2545" s="203"/>
      <c r="K2545" s="203"/>
      <c r="L2545" s="203"/>
      <c r="M2545" s="203"/>
    </row>
    <row r="2546" spans="1:13">
      <c r="A2546" s="203"/>
      <c r="B2546" s="203"/>
      <c r="C2546" s="203"/>
      <c r="D2546" s="203"/>
      <c r="F2546" s="77"/>
      <c r="I2546" s="203"/>
      <c r="J2546" s="203"/>
      <c r="K2546" s="203"/>
      <c r="L2546" s="203"/>
      <c r="M2546" s="203"/>
    </row>
    <row r="2547" spans="1:13">
      <c r="A2547" s="203"/>
      <c r="B2547" s="203"/>
      <c r="C2547" s="203"/>
      <c r="D2547" s="203"/>
      <c r="F2547" s="77"/>
      <c r="I2547" s="203"/>
      <c r="J2547" s="203"/>
      <c r="K2547" s="203"/>
      <c r="L2547" s="203"/>
      <c r="M2547" s="203"/>
    </row>
    <row r="2548" spans="1:13">
      <c r="A2548" s="203"/>
      <c r="B2548" s="203"/>
      <c r="C2548" s="203"/>
      <c r="D2548" s="203"/>
      <c r="F2548" s="77"/>
      <c r="I2548" s="203"/>
      <c r="J2548" s="203"/>
      <c r="K2548" s="203"/>
      <c r="L2548" s="203"/>
      <c r="M2548" s="203"/>
    </row>
    <row r="2549" spans="1:13">
      <c r="A2549" s="203"/>
      <c r="B2549" s="203"/>
      <c r="C2549" s="203"/>
      <c r="D2549" s="203"/>
      <c r="F2549" s="77"/>
      <c r="I2549" s="203"/>
      <c r="J2549" s="203"/>
      <c r="K2549" s="203"/>
      <c r="L2549" s="203"/>
      <c r="M2549" s="203"/>
    </row>
    <row r="2550" spans="1:13">
      <c r="A2550" s="203"/>
      <c r="B2550" s="203"/>
      <c r="C2550" s="203"/>
      <c r="D2550" s="203"/>
      <c r="F2550" s="77"/>
      <c r="I2550" s="203"/>
      <c r="J2550" s="203"/>
      <c r="K2550" s="203"/>
      <c r="L2550" s="203"/>
      <c r="M2550" s="203"/>
    </row>
    <row r="2551" spans="1:13">
      <c r="A2551" s="203"/>
      <c r="B2551" s="203"/>
      <c r="C2551" s="203"/>
      <c r="D2551" s="203"/>
      <c r="F2551" s="77"/>
      <c r="I2551" s="203"/>
      <c r="J2551" s="203"/>
      <c r="K2551" s="203"/>
      <c r="L2551" s="203"/>
      <c r="M2551" s="203"/>
    </row>
    <row r="2552" spans="1:13">
      <c r="A2552" s="203"/>
      <c r="B2552" s="203"/>
      <c r="C2552" s="203"/>
      <c r="D2552" s="203"/>
      <c r="F2552" s="77"/>
      <c r="I2552" s="203"/>
      <c r="J2552" s="203"/>
      <c r="K2552" s="203"/>
      <c r="L2552" s="203"/>
      <c r="M2552" s="203"/>
    </row>
    <row r="2553" spans="1:13">
      <c r="A2553" s="203"/>
      <c r="B2553" s="203"/>
      <c r="C2553" s="203"/>
      <c r="D2553" s="203"/>
      <c r="F2553" s="77"/>
      <c r="I2553" s="203"/>
      <c r="J2553" s="203"/>
      <c r="K2553" s="203"/>
      <c r="L2553" s="203"/>
      <c r="M2553" s="203"/>
    </row>
    <row r="2554" spans="1:13">
      <c r="A2554" s="203"/>
      <c r="B2554" s="203"/>
      <c r="C2554" s="203"/>
      <c r="D2554" s="203"/>
      <c r="F2554" s="77"/>
      <c r="I2554" s="203"/>
      <c r="J2554" s="203"/>
      <c r="K2554" s="203"/>
      <c r="L2554" s="203"/>
      <c r="M2554" s="203"/>
    </row>
    <row r="2555" spans="1:13">
      <c r="A2555" s="203"/>
      <c r="B2555" s="203"/>
      <c r="C2555" s="203"/>
      <c r="D2555" s="203"/>
      <c r="F2555" s="77"/>
      <c r="I2555" s="203"/>
      <c r="J2555" s="203"/>
      <c r="K2555" s="203"/>
      <c r="L2555" s="203"/>
      <c r="M2555" s="203"/>
    </row>
    <row r="2556" spans="1:13">
      <c r="A2556" s="203"/>
      <c r="B2556" s="203"/>
      <c r="C2556" s="203"/>
      <c r="D2556" s="203"/>
      <c r="F2556" s="77"/>
      <c r="I2556" s="203"/>
      <c r="J2556" s="203"/>
      <c r="K2556" s="203"/>
      <c r="L2556" s="203"/>
      <c r="M2556" s="203"/>
    </row>
    <row r="2557" spans="1:13">
      <c r="A2557" s="203"/>
      <c r="B2557" s="203"/>
      <c r="C2557" s="203"/>
      <c r="D2557" s="203"/>
      <c r="F2557" s="77"/>
      <c r="I2557" s="203"/>
      <c r="J2557" s="203"/>
      <c r="K2557" s="203"/>
      <c r="L2557" s="203"/>
      <c r="M2557" s="203"/>
    </row>
    <row r="2558" spans="1:13">
      <c r="A2558" s="203"/>
      <c r="B2558" s="203"/>
      <c r="C2558" s="203"/>
      <c r="D2558" s="203"/>
      <c r="F2558" s="77"/>
      <c r="I2558" s="203"/>
      <c r="J2558" s="203"/>
      <c r="K2558" s="203"/>
      <c r="L2558" s="203"/>
      <c r="M2558" s="203"/>
    </row>
    <row r="2559" spans="1:13">
      <c r="A2559" s="203"/>
      <c r="B2559" s="203"/>
      <c r="C2559" s="203"/>
      <c r="D2559" s="203"/>
      <c r="F2559" s="77"/>
      <c r="I2559" s="203"/>
      <c r="J2559" s="203"/>
      <c r="K2559" s="203"/>
      <c r="L2559" s="203"/>
      <c r="M2559" s="203"/>
    </row>
    <row r="2560" spans="1:13">
      <c r="A2560" s="203"/>
      <c r="B2560" s="203"/>
      <c r="C2560" s="203"/>
      <c r="D2560" s="203"/>
      <c r="F2560" s="77"/>
      <c r="I2560" s="203"/>
      <c r="J2560" s="203"/>
      <c r="K2560" s="203"/>
      <c r="L2560" s="203"/>
      <c r="M2560" s="203"/>
    </row>
    <row r="2561" spans="1:13">
      <c r="A2561" s="203"/>
      <c r="B2561" s="203"/>
      <c r="C2561" s="203"/>
      <c r="D2561" s="203"/>
      <c r="F2561" s="77"/>
      <c r="I2561" s="203"/>
      <c r="J2561" s="203"/>
      <c r="K2561" s="203"/>
      <c r="L2561" s="203"/>
      <c r="M2561" s="203"/>
    </row>
    <row r="2562" spans="1:13">
      <c r="A2562" s="203"/>
      <c r="B2562" s="203"/>
      <c r="C2562" s="203"/>
      <c r="D2562" s="203"/>
      <c r="F2562" s="77"/>
      <c r="I2562" s="203"/>
      <c r="J2562" s="203"/>
      <c r="K2562" s="203"/>
      <c r="L2562" s="203"/>
      <c r="M2562" s="203"/>
    </row>
    <row r="2563" spans="1:13">
      <c r="A2563" s="203"/>
      <c r="B2563" s="203"/>
      <c r="C2563" s="203"/>
      <c r="D2563" s="203"/>
      <c r="F2563" s="77"/>
      <c r="I2563" s="203"/>
      <c r="J2563" s="203"/>
      <c r="K2563" s="203"/>
      <c r="L2563" s="203"/>
      <c r="M2563" s="203"/>
    </row>
    <row r="2564" spans="1:13">
      <c r="A2564" s="203"/>
      <c r="B2564" s="203"/>
      <c r="C2564" s="203"/>
      <c r="D2564" s="203"/>
      <c r="F2564" s="77"/>
      <c r="I2564" s="203"/>
      <c r="J2564" s="203"/>
      <c r="K2564" s="203"/>
      <c r="L2564" s="203"/>
      <c r="M2564" s="203"/>
    </row>
    <row r="2565" spans="1:13">
      <c r="A2565" s="203"/>
      <c r="B2565" s="203"/>
      <c r="C2565" s="203"/>
      <c r="D2565" s="203"/>
      <c r="F2565" s="77"/>
      <c r="I2565" s="203"/>
      <c r="J2565" s="203"/>
      <c r="K2565" s="203"/>
      <c r="L2565" s="203"/>
      <c r="M2565" s="203"/>
    </row>
    <row r="2566" spans="1:13">
      <c r="A2566" s="203"/>
      <c r="B2566" s="203"/>
      <c r="C2566" s="203"/>
      <c r="D2566" s="203"/>
      <c r="F2566" s="77"/>
      <c r="I2566" s="203"/>
      <c r="J2566" s="203"/>
      <c r="K2566" s="203"/>
      <c r="L2566" s="203"/>
      <c r="M2566" s="203"/>
    </row>
    <row r="2567" spans="1:13">
      <c r="A2567" s="203"/>
      <c r="B2567" s="203"/>
      <c r="C2567" s="203"/>
      <c r="D2567" s="203"/>
      <c r="F2567" s="77"/>
      <c r="I2567" s="203"/>
      <c r="J2567" s="203"/>
      <c r="K2567" s="203"/>
      <c r="L2567" s="203"/>
      <c r="M2567" s="203"/>
    </row>
    <row r="2568" spans="1:13">
      <c r="A2568" s="203"/>
      <c r="B2568" s="203"/>
      <c r="C2568" s="203"/>
      <c r="D2568" s="203"/>
      <c r="F2568" s="77"/>
      <c r="I2568" s="203"/>
      <c r="J2568" s="203"/>
      <c r="K2568" s="203"/>
      <c r="L2568" s="203"/>
      <c r="M2568" s="203"/>
    </row>
    <row r="2569" spans="1:13">
      <c r="A2569" s="203"/>
      <c r="B2569" s="203"/>
      <c r="C2569" s="203"/>
      <c r="D2569" s="203"/>
      <c r="F2569" s="77"/>
      <c r="I2569" s="203"/>
      <c r="J2569" s="203"/>
      <c r="K2569" s="203"/>
      <c r="L2569" s="203"/>
      <c r="M2569" s="203"/>
    </row>
    <row r="2570" spans="1:13">
      <c r="A2570" s="203"/>
      <c r="B2570" s="203"/>
      <c r="C2570" s="203"/>
      <c r="D2570" s="203"/>
      <c r="F2570" s="77"/>
      <c r="I2570" s="203"/>
      <c r="J2570" s="203"/>
      <c r="K2570" s="203"/>
      <c r="L2570" s="203"/>
      <c r="M2570" s="203"/>
    </row>
    <row r="2571" spans="1:13">
      <c r="A2571" s="203"/>
      <c r="B2571" s="203"/>
      <c r="C2571" s="203"/>
      <c r="D2571" s="203"/>
      <c r="F2571" s="77"/>
      <c r="I2571" s="203"/>
      <c r="J2571" s="203"/>
      <c r="K2571" s="203"/>
      <c r="L2571" s="203"/>
      <c r="M2571" s="203"/>
    </row>
    <row r="2572" spans="1:13">
      <c r="A2572" s="203"/>
      <c r="B2572" s="203"/>
      <c r="C2572" s="203"/>
      <c r="D2572" s="203"/>
      <c r="F2572" s="77"/>
      <c r="I2572" s="203"/>
      <c r="J2572" s="203"/>
      <c r="K2572" s="203"/>
      <c r="L2572" s="203"/>
      <c r="M2572" s="203"/>
    </row>
    <row r="2573" spans="1:13">
      <c r="A2573" s="203"/>
      <c r="B2573" s="203"/>
      <c r="C2573" s="203"/>
      <c r="D2573" s="203"/>
      <c r="F2573" s="77"/>
      <c r="I2573" s="203"/>
      <c r="J2573" s="203"/>
      <c r="K2573" s="203"/>
      <c r="L2573" s="203"/>
      <c r="M2573" s="203"/>
    </row>
    <row r="2574" spans="1:13">
      <c r="A2574" s="203"/>
      <c r="B2574" s="203"/>
      <c r="C2574" s="203"/>
      <c r="D2574" s="203"/>
      <c r="F2574" s="77"/>
      <c r="I2574" s="203"/>
      <c r="J2574" s="203"/>
      <c r="K2574" s="203"/>
      <c r="L2574" s="203"/>
      <c r="M2574" s="203"/>
    </row>
    <row r="2575" spans="1:13">
      <c r="A2575" s="203"/>
      <c r="B2575" s="203"/>
      <c r="C2575" s="203"/>
      <c r="D2575" s="203"/>
      <c r="F2575" s="77"/>
      <c r="I2575" s="203"/>
      <c r="J2575" s="203"/>
      <c r="K2575" s="203"/>
      <c r="L2575" s="203"/>
      <c r="M2575" s="203"/>
    </row>
    <row r="2576" spans="1:13">
      <c r="A2576" s="203"/>
      <c r="B2576" s="203"/>
      <c r="C2576" s="203"/>
      <c r="D2576" s="203"/>
      <c r="F2576" s="77"/>
      <c r="I2576" s="203"/>
      <c r="J2576" s="203"/>
      <c r="K2576" s="203"/>
      <c r="L2576" s="203"/>
      <c r="M2576" s="203"/>
    </row>
    <row r="2577" spans="1:13">
      <c r="A2577" s="203"/>
      <c r="B2577" s="203"/>
      <c r="C2577" s="203"/>
      <c r="D2577" s="203"/>
      <c r="F2577" s="77"/>
      <c r="I2577" s="203"/>
      <c r="J2577" s="203"/>
      <c r="K2577" s="203"/>
      <c r="L2577" s="203"/>
      <c r="M2577" s="203"/>
    </row>
    <row r="2578" spans="1:13">
      <c r="A2578" s="203"/>
      <c r="B2578" s="203"/>
      <c r="C2578" s="203"/>
      <c r="D2578" s="203"/>
      <c r="F2578" s="77"/>
      <c r="I2578" s="203"/>
      <c r="J2578" s="203"/>
      <c r="K2578" s="203"/>
      <c r="L2578" s="203"/>
      <c r="M2578" s="203"/>
    </row>
    <row r="2579" spans="1:13">
      <c r="A2579" s="203"/>
      <c r="B2579" s="203"/>
      <c r="C2579" s="203"/>
      <c r="D2579" s="203"/>
      <c r="F2579" s="77"/>
      <c r="I2579" s="203"/>
      <c r="J2579" s="203"/>
      <c r="K2579" s="203"/>
      <c r="L2579" s="203"/>
      <c r="M2579" s="203"/>
    </row>
    <row r="2580" spans="1:13">
      <c r="A2580" s="203"/>
      <c r="B2580" s="203"/>
      <c r="C2580" s="203"/>
      <c r="D2580" s="203"/>
      <c r="F2580" s="77"/>
      <c r="I2580" s="203"/>
      <c r="J2580" s="203"/>
      <c r="K2580" s="203"/>
      <c r="L2580" s="203"/>
      <c r="M2580" s="203"/>
    </row>
    <row r="2581" spans="1:13">
      <c r="A2581" s="203"/>
      <c r="B2581" s="203"/>
      <c r="C2581" s="203"/>
      <c r="D2581" s="203"/>
      <c r="F2581" s="77"/>
      <c r="I2581" s="203"/>
      <c r="J2581" s="203"/>
      <c r="K2581" s="203"/>
      <c r="L2581" s="203"/>
      <c r="M2581" s="203"/>
    </row>
    <row r="2582" spans="1:13">
      <c r="A2582" s="203"/>
      <c r="B2582" s="203"/>
      <c r="C2582" s="203"/>
      <c r="D2582" s="203"/>
      <c r="F2582" s="77"/>
      <c r="I2582" s="203"/>
      <c r="J2582" s="203"/>
      <c r="K2582" s="203"/>
      <c r="L2582" s="203"/>
      <c r="M2582" s="203"/>
    </row>
    <row r="2583" spans="1:13">
      <c r="A2583" s="203"/>
      <c r="B2583" s="203"/>
      <c r="C2583" s="203"/>
      <c r="D2583" s="203"/>
      <c r="F2583" s="77"/>
      <c r="I2583" s="203"/>
      <c r="J2583" s="203"/>
      <c r="K2583" s="203"/>
      <c r="L2583" s="203"/>
      <c r="M2583" s="203"/>
    </row>
    <row r="2584" spans="1:13">
      <c r="A2584" s="203"/>
      <c r="B2584" s="203"/>
      <c r="C2584" s="203"/>
      <c r="D2584" s="203"/>
      <c r="F2584" s="77"/>
      <c r="I2584" s="203"/>
      <c r="J2584" s="203"/>
      <c r="K2584" s="203"/>
      <c r="L2584" s="203"/>
      <c r="M2584" s="203"/>
    </row>
    <row r="2585" spans="1:13">
      <c r="A2585" s="203"/>
      <c r="B2585" s="203"/>
      <c r="C2585" s="203"/>
      <c r="D2585" s="203"/>
      <c r="F2585" s="77"/>
      <c r="I2585" s="203"/>
      <c r="J2585" s="203"/>
      <c r="K2585" s="203"/>
      <c r="L2585" s="203"/>
      <c r="M2585" s="203"/>
    </row>
    <row r="2586" spans="1:13">
      <c r="A2586" s="203"/>
      <c r="B2586" s="203"/>
      <c r="C2586" s="203"/>
      <c r="D2586" s="203"/>
      <c r="F2586" s="77"/>
      <c r="I2586" s="203"/>
      <c r="J2586" s="203"/>
      <c r="K2586" s="203"/>
      <c r="L2586" s="203"/>
      <c r="M2586" s="203"/>
    </row>
    <row r="2587" spans="1:13">
      <c r="A2587" s="203"/>
      <c r="B2587" s="203"/>
      <c r="C2587" s="203"/>
      <c r="D2587" s="203"/>
      <c r="F2587" s="77"/>
      <c r="I2587" s="203"/>
      <c r="J2587" s="203"/>
      <c r="K2587" s="203"/>
      <c r="L2587" s="203"/>
      <c r="M2587" s="203"/>
    </row>
    <row r="2588" spans="1:13">
      <c r="A2588" s="203"/>
      <c r="B2588" s="203"/>
      <c r="C2588" s="203"/>
      <c r="D2588" s="203"/>
      <c r="F2588" s="77"/>
      <c r="I2588" s="203"/>
      <c r="J2588" s="203"/>
      <c r="K2588" s="203"/>
      <c r="L2588" s="203"/>
      <c r="M2588" s="203"/>
    </row>
    <row r="2589" spans="1:13">
      <c r="A2589" s="203"/>
      <c r="B2589" s="203"/>
      <c r="C2589" s="203"/>
      <c r="D2589" s="203"/>
      <c r="F2589" s="77"/>
      <c r="I2589" s="203"/>
      <c r="J2589" s="203"/>
      <c r="K2589" s="203"/>
      <c r="L2589" s="203"/>
      <c r="M2589" s="203"/>
    </row>
    <row r="2590" spans="1:13">
      <c r="A2590" s="203"/>
      <c r="B2590" s="203"/>
      <c r="C2590" s="203"/>
      <c r="D2590" s="203"/>
      <c r="F2590" s="77"/>
      <c r="I2590" s="203"/>
      <c r="J2590" s="203"/>
      <c r="K2590" s="203"/>
      <c r="L2590" s="203"/>
      <c r="M2590" s="203"/>
    </row>
    <row r="2591" spans="1:13">
      <c r="A2591" s="203"/>
      <c r="B2591" s="203"/>
      <c r="C2591" s="203"/>
      <c r="D2591" s="203"/>
      <c r="F2591" s="77"/>
      <c r="I2591" s="203"/>
      <c r="J2591" s="203"/>
      <c r="K2591" s="203"/>
      <c r="L2591" s="203"/>
      <c r="M2591" s="203"/>
    </row>
    <row r="2592" spans="1:13">
      <c r="A2592" s="203"/>
      <c r="B2592" s="203"/>
      <c r="C2592" s="203"/>
      <c r="D2592" s="203"/>
      <c r="F2592" s="77"/>
      <c r="I2592" s="203"/>
      <c r="J2592" s="203"/>
      <c r="K2592" s="203"/>
      <c r="L2592" s="203"/>
      <c r="M2592" s="203"/>
    </row>
    <row r="2593" spans="1:13">
      <c r="A2593" s="203"/>
      <c r="B2593" s="203"/>
      <c r="C2593" s="203"/>
      <c r="D2593" s="203"/>
      <c r="F2593" s="77"/>
      <c r="I2593" s="203"/>
      <c r="J2593" s="203"/>
      <c r="K2593" s="203"/>
      <c r="L2593" s="203"/>
      <c r="M2593" s="203"/>
    </row>
    <row r="2594" spans="1:13">
      <c r="A2594" s="203"/>
      <c r="B2594" s="203"/>
      <c r="C2594" s="203"/>
      <c r="D2594" s="203"/>
      <c r="F2594" s="77"/>
      <c r="I2594" s="203"/>
      <c r="J2594" s="203"/>
      <c r="K2594" s="203"/>
      <c r="L2594" s="203"/>
      <c r="M2594" s="203"/>
    </row>
    <row r="2595" spans="1:13">
      <c r="A2595" s="203"/>
      <c r="B2595" s="203"/>
      <c r="C2595" s="203"/>
      <c r="D2595" s="203"/>
      <c r="F2595" s="77"/>
      <c r="I2595" s="203"/>
      <c r="J2595" s="203"/>
      <c r="K2595" s="203"/>
      <c r="L2595" s="203"/>
      <c r="M2595" s="203"/>
    </row>
    <row r="2596" spans="1:13">
      <c r="A2596" s="203"/>
      <c r="B2596" s="203"/>
      <c r="C2596" s="203"/>
      <c r="D2596" s="203"/>
      <c r="F2596" s="77"/>
      <c r="I2596" s="203"/>
      <c r="J2596" s="203"/>
      <c r="K2596" s="203"/>
      <c r="L2596" s="203"/>
      <c r="M2596" s="203"/>
    </row>
    <row r="2597" spans="1:13">
      <c r="A2597" s="203"/>
      <c r="B2597" s="203"/>
      <c r="C2597" s="203"/>
      <c r="D2597" s="203"/>
      <c r="F2597" s="77"/>
      <c r="I2597" s="203"/>
      <c r="J2597" s="203"/>
      <c r="K2597" s="203"/>
      <c r="L2597" s="203"/>
      <c r="M2597" s="203"/>
    </row>
    <row r="2598" spans="1:13">
      <c r="A2598" s="203"/>
      <c r="B2598" s="203"/>
      <c r="C2598" s="203"/>
      <c r="D2598" s="203"/>
      <c r="F2598" s="77"/>
      <c r="I2598" s="203"/>
      <c r="J2598" s="203"/>
      <c r="K2598" s="203"/>
      <c r="L2598" s="203"/>
      <c r="M2598" s="203"/>
    </row>
    <row r="2599" spans="1:13">
      <c r="A2599" s="203"/>
      <c r="B2599" s="203"/>
      <c r="C2599" s="203"/>
      <c r="D2599" s="203"/>
      <c r="F2599" s="77"/>
      <c r="I2599" s="203"/>
      <c r="J2599" s="203"/>
      <c r="K2599" s="203"/>
      <c r="L2599" s="203"/>
      <c r="M2599" s="203"/>
    </row>
    <row r="2600" spans="1:13">
      <c r="A2600" s="203"/>
      <c r="B2600" s="203"/>
      <c r="C2600" s="203"/>
      <c r="D2600" s="203"/>
      <c r="F2600" s="77"/>
      <c r="I2600" s="203"/>
      <c r="J2600" s="203"/>
      <c r="K2600" s="203"/>
      <c r="L2600" s="203"/>
      <c r="M2600" s="203"/>
    </row>
    <row r="2601" spans="1:13">
      <c r="A2601" s="203"/>
      <c r="B2601" s="203"/>
      <c r="C2601" s="203"/>
      <c r="D2601" s="203"/>
      <c r="F2601" s="77"/>
      <c r="I2601" s="203"/>
      <c r="J2601" s="203"/>
      <c r="K2601" s="203"/>
      <c r="L2601" s="203"/>
      <c r="M2601" s="203"/>
    </row>
    <row r="2602" spans="1:13">
      <c r="A2602" s="203"/>
      <c r="B2602" s="203"/>
      <c r="C2602" s="203"/>
      <c r="D2602" s="203"/>
      <c r="F2602" s="77"/>
      <c r="I2602" s="203"/>
      <c r="J2602" s="203"/>
      <c r="K2602" s="203"/>
      <c r="L2602" s="203"/>
      <c r="M2602" s="203"/>
    </row>
    <row r="2603" spans="1:13">
      <c r="A2603" s="203"/>
      <c r="B2603" s="203"/>
      <c r="C2603" s="203"/>
      <c r="D2603" s="203"/>
      <c r="F2603" s="77"/>
      <c r="I2603" s="203"/>
      <c r="J2603" s="203"/>
      <c r="K2603" s="203"/>
      <c r="L2603" s="203"/>
      <c r="M2603" s="203"/>
    </row>
    <row r="2604" spans="1:13">
      <c r="A2604" s="203"/>
      <c r="B2604" s="203"/>
      <c r="C2604" s="203"/>
      <c r="D2604" s="203"/>
      <c r="F2604" s="77"/>
      <c r="I2604" s="203"/>
      <c r="J2604" s="203"/>
      <c r="K2604" s="203"/>
      <c r="L2604" s="203"/>
      <c r="M2604" s="203"/>
    </row>
    <row r="2605" spans="1:13">
      <c r="A2605" s="203"/>
      <c r="B2605" s="203"/>
      <c r="C2605" s="203"/>
      <c r="D2605" s="203"/>
      <c r="F2605" s="77"/>
      <c r="I2605" s="203"/>
      <c r="J2605" s="203"/>
      <c r="K2605" s="203"/>
      <c r="L2605" s="203"/>
      <c r="M2605" s="203"/>
    </row>
    <row r="2606" spans="1:13">
      <c r="A2606" s="203"/>
      <c r="B2606" s="203"/>
      <c r="C2606" s="203"/>
      <c r="D2606" s="203"/>
      <c r="F2606" s="77"/>
      <c r="I2606" s="203"/>
      <c r="J2606" s="203"/>
      <c r="K2606" s="203"/>
      <c r="L2606" s="203"/>
      <c r="M2606" s="203"/>
    </row>
    <row r="2607" spans="1:13">
      <c r="A2607" s="203"/>
      <c r="B2607" s="203"/>
      <c r="C2607" s="203"/>
      <c r="D2607" s="203"/>
      <c r="F2607" s="77"/>
      <c r="I2607" s="203"/>
      <c r="J2607" s="203"/>
      <c r="K2607" s="203"/>
      <c r="L2607" s="203"/>
      <c r="M2607" s="203"/>
    </row>
    <row r="2608" spans="1:13">
      <c r="A2608" s="203"/>
      <c r="B2608" s="203"/>
      <c r="C2608" s="203"/>
      <c r="D2608" s="203"/>
      <c r="F2608" s="77"/>
      <c r="I2608" s="203"/>
      <c r="J2608" s="203"/>
      <c r="K2608" s="203"/>
      <c r="L2608" s="203"/>
      <c r="M2608" s="203"/>
    </row>
    <row r="2609" spans="1:13">
      <c r="A2609" s="203"/>
      <c r="B2609" s="203"/>
      <c r="C2609" s="203"/>
      <c r="D2609" s="203"/>
      <c r="F2609" s="77"/>
      <c r="I2609" s="203"/>
      <c r="J2609" s="203"/>
      <c r="K2609" s="203"/>
      <c r="L2609" s="203"/>
      <c r="M2609" s="203"/>
    </row>
    <row r="2610" spans="1:13">
      <c r="A2610" s="203"/>
      <c r="B2610" s="203"/>
      <c r="C2610" s="203"/>
      <c r="D2610" s="203"/>
      <c r="F2610" s="77"/>
      <c r="I2610" s="203"/>
      <c r="J2610" s="203"/>
      <c r="K2610" s="203"/>
      <c r="L2610" s="203"/>
      <c r="M2610" s="203"/>
    </row>
    <row r="2611" spans="1:13">
      <c r="A2611" s="203"/>
      <c r="B2611" s="203"/>
      <c r="C2611" s="203"/>
      <c r="D2611" s="203"/>
      <c r="F2611" s="77"/>
      <c r="I2611" s="203"/>
      <c r="J2611" s="203"/>
      <c r="K2611" s="203"/>
      <c r="L2611" s="203"/>
      <c r="M2611" s="203"/>
    </row>
    <row r="2612" spans="1:13">
      <c r="A2612" s="203"/>
      <c r="B2612" s="203"/>
      <c r="C2612" s="203"/>
      <c r="D2612" s="203"/>
      <c r="F2612" s="77"/>
      <c r="I2612" s="203"/>
      <c r="J2612" s="203"/>
      <c r="K2612" s="203"/>
      <c r="L2612" s="203"/>
      <c r="M2612" s="203"/>
    </row>
    <row r="2613" spans="1:13">
      <c r="A2613" s="203"/>
      <c r="B2613" s="203"/>
      <c r="C2613" s="203"/>
      <c r="D2613" s="203"/>
      <c r="F2613" s="77"/>
      <c r="I2613" s="203"/>
      <c r="J2613" s="203"/>
      <c r="K2613" s="203"/>
      <c r="L2613" s="203"/>
      <c r="M2613" s="203"/>
    </row>
    <row r="2614" spans="1:13">
      <c r="A2614" s="203"/>
      <c r="B2614" s="203"/>
      <c r="C2614" s="203"/>
      <c r="D2614" s="203"/>
      <c r="F2614" s="77"/>
      <c r="I2614" s="203"/>
      <c r="J2614" s="203"/>
      <c r="K2614" s="203"/>
      <c r="L2614" s="203"/>
      <c r="M2614" s="203"/>
    </row>
    <row r="2615" spans="1:13">
      <c r="A2615" s="203"/>
      <c r="B2615" s="203"/>
      <c r="C2615" s="203"/>
      <c r="D2615" s="203"/>
      <c r="F2615" s="77"/>
      <c r="I2615" s="203"/>
      <c r="J2615" s="203"/>
      <c r="K2615" s="203"/>
      <c r="L2615" s="203"/>
      <c r="M2615" s="203"/>
    </row>
    <row r="2616" spans="1:13">
      <c r="A2616" s="203"/>
      <c r="B2616" s="203"/>
      <c r="C2616" s="203"/>
      <c r="D2616" s="203"/>
      <c r="F2616" s="77"/>
      <c r="I2616" s="203"/>
      <c r="J2616" s="203"/>
      <c r="K2616" s="203"/>
      <c r="L2616" s="203"/>
      <c r="M2616" s="203"/>
    </row>
    <row r="2617" spans="1:13">
      <c r="A2617" s="203"/>
      <c r="B2617" s="203"/>
      <c r="C2617" s="203"/>
      <c r="D2617" s="203"/>
      <c r="F2617" s="77"/>
      <c r="I2617" s="203"/>
      <c r="J2617" s="203"/>
      <c r="K2617" s="203"/>
      <c r="L2617" s="203"/>
      <c r="M2617" s="203"/>
    </row>
    <row r="2618" spans="1:13">
      <c r="A2618" s="203"/>
      <c r="B2618" s="203"/>
      <c r="C2618" s="203"/>
      <c r="D2618" s="203"/>
      <c r="F2618" s="77"/>
      <c r="I2618" s="203"/>
      <c r="J2618" s="203"/>
      <c r="K2618" s="203"/>
      <c r="L2618" s="203"/>
      <c r="M2618" s="203"/>
    </row>
    <row r="2619" spans="1:13">
      <c r="A2619" s="203"/>
      <c r="B2619" s="203"/>
      <c r="C2619" s="203"/>
      <c r="D2619" s="203"/>
      <c r="F2619" s="77"/>
      <c r="I2619" s="203"/>
      <c r="J2619" s="203"/>
      <c r="K2619" s="203"/>
      <c r="L2619" s="203"/>
      <c r="M2619" s="203"/>
    </row>
    <row r="2620" spans="1:13">
      <c r="A2620" s="203"/>
      <c r="B2620" s="203"/>
      <c r="C2620" s="203"/>
      <c r="D2620" s="203"/>
      <c r="F2620" s="77"/>
      <c r="I2620" s="203"/>
      <c r="J2620" s="203"/>
      <c r="K2620" s="203"/>
      <c r="L2620" s="203"/>
      <c r="M2620" s="203"/>
    </row>
    <row r="2621" spans="1:13">
      <c r="A2621" s="203"/>
      <c r="B2621" s="203"/>
      <c r="C2621" s="203"/>
      <c r="D2621" s="203"/>
      <c r="F2621" s="77"/>
      <c r="I2621" s="203"/>
      <c r="J2621" s="203"/>
      <c r="K2621" s="203"/>
      <c r="L2621" s="203"/>
      <c r="M2621" s="203"/>
    </row>
    <row r="2622" spans="1:13">
      <c r="A2622" s="203"/>
      <c r="B2622" s="203"/>
      <c r="C2622" s="203"/>
      <c r="D2622" s="203"/>
      <c r="F2622" s="77"/>
      <c r="I2622" s="203"/>
      <c r="J2622" s="203"/>
      <c r="K2622" s="203"/>
      <c r="L2622" s="203"/>
      <c r="M2622" s="203"/>
    </row>
    <row r="2623" spans="1:13">
      <c r="A2623" s="203"/>
      <c r="B2623" s="203"/>
      <c r="C2623" s="203"/>
      <c r="D2623" s="203"/>
      <c r="F2623" s="77"/>
      <c r="I2623" s="203"/>
      <c r="J2623" s="203"/>
      <c r="K2623" s="203"/>
      <c r="L2623" s="203"/>
      <c r="M2623" s="203"/>
    </row>
    <row r="2624" spans="1:13">
      <c r="A2624" s="203"/>
      <c r="B2624" s="203"/>
      <c r="C2624" s="203"/>
      <c r="D2624" s="203"/>
      <c r="F2624" s="77"/>
      <c r="I2624" s="203"/>
      <c r="J2624" s="203"/>
      <c r="K2624" s="203"/>
      <c r="L2624" s="203"/>
      <c r="M2624" s="203"/>
    </row>
    <row r="2625" spans="1:13">
      <c r="A2625" s="203"/>
      <c r="B2625" s="203"/>
      <c r="C2625" s="203"/>
      <c r="D2625" s="203"/>
      <c r="F2625" s="77"/>
      <c r="I2625" s="203"/>
      <c r="J2625" s="203"/>
      <c r="K2625" s="203"/>
      <c r="L2625" s="203"/>
      <c r="M2625" s="203"/>
    </row>
    <row r="2626" spans="1:13">
      <c r="A2626" s="203"/>
      <c r="B2626" s="203"/>
      <c r="C2626" s="203"/>
      <c r="D2626" s="203"/>
      <c r="F2626" s="77"/>
      <c r="I2626" s="203"/>
      <c r="J2626" s="203"/>
      <c r="K2626" s="203"/>
      <c r="L2626" s="203"/>
      <c r="M2626" s="203"/>
    </row>
    <row r="2627" spans="1:13">
      <c r="A2627" s="203"/>
      <c r="B2627" s="203"/>
      <c r="C2627" s="203"/>
      <c r="D2627" s="203"/>
      <c r="F2627" s="77"/>
      <c r="I2627" s="203"/>
      <c r="J2627" s="203"/>
      <c r="K2627" s="203"/>
      <c r="L2627" s="203"/>
      <c r="M2627" s="203"/>
    </row>
    <row r="2628" spans="1:13">
      <c r="A2628" s="203"/>
      <c r="B2628" s="203"/>
      <c r="C2628" s="203"/>
      <c r="D2628" s="203"/>
      <c r="F2628" s="77"/>
      <c r="I2628" s="203"/>
      <c r="J2628" s="203"/>
      <c r="K2628" s="203"/>
      <c r="L2628" s="203"/>
      <c r="M2628" s="203"/>
    </row>
    <row r="2629" spans="1:13">
      <c r="A2629" s="203"/>
      <c r="B2629" s="203"/>
      <c r="C2629" s="203"/>
      <c r="D2629" s="203"/>
      <c r="F2629" s="77"/>
      <c r="I2629" s="203"/>
      <c r="J2629" s="203"/>
      <c r="K2629" s="203"/>
      <c r="L2629" s="203"/>
      <c r="M2629" s="203"/>
    </row>
    <row r="2630" spans="1:13">
      <c r="A2630" s="203"/>
      <c r="B2630" s="203"/>
      <c r="C2630" s="203"/>
      <c r="D2630" s="203"/>
      <c r="F2630" s="77"/>
      <c r="I2630" s="203"/>
      <c r="J2630" s="203"/>
      <c r="K2630" s="203"/>
      <c r="L2630" s="203"/>
      <c r="M2630" s="203"/>
    </row>
    <row r="2631" spans="1:13">
      <c r="A2631" s="203"/>
      <c r="B2631" s="203"/>
      <c r="C2631" s="203"/>
      <c r="D2631" s="203"/>
      <c r="F2631" s="77"/>
      <c r="I2631" s="203"/>
      <c r="J2631" s="203"/>
      <c r="K2631" s="203"/>
      <c r="L2631" s="203"/>
      <c r="M2631" s="203"/>
    </row>
    <row r="2632" spans="1:13">
      <c r="A2632" s="203"/>
      <c r="B2632" s="203"/>
      <c r="C2632" s="203"/>
      <c r="D2632" s="203"/>
      <c r="F2632" s="77"/>
      <c r="I2632" s="203"/>
      <c r="J2632" s="203"/>
      <c r="K2632" s="203"/>
      <c r="L2632" s="203"/>
      <c r="M2632" s="203"/>
    </row>
    <row r="2633" spans="1:13">
      <c r="A2633" s="203"/>
      <c r="B2633" s="203"/>
      <c r="C2633" s="203"/>
      <c r="D2633" s="203"/>
      <c r="F2633" s="77"/>
      <c r="I2633" s="203"/>
      <c r="J2633" s="203"/>
      <c r="K2633" s="203"/>
      <c r="L2633" s="203"/>
      <c r="M2633" s="203"/>
    </row>
    <row r="2634" spans="1:13">
      <c r="A2634" s="203"/>
      <c r="B2634" s="203"/>
      <c r="C2634" s="203"/>
      <c r="D2634" s="203"/>
      <c r="F2634" s="77"/>
      <c r="I2634" s="203"/>
      <c r="J2634" s="203"/>
      <c r="K2634" s="203"/>
      <c r="L2634" s="203"/>
      <c r="M2634" s="203"/>
    </row>
    <row r="2635" spans="1:13">
      <c r="A2635" s="203"/>
      <c r="B2635" s="203"/>
      <c r="C2635" s="203"/>
      <c r="D2635" s="203"/>
      <c r="F2635" s="77"/>
      <c r="I2635" s="203"/>
      <c r="J2635" s="203"/>
      <c r="K2635" s="203"/>
      <c r="L2635" s="203"/>
      <c r="M2635" s="203"/>
    </row>
    <row r="2636" spans="1:13">
      <c r="A2636" s="203"/>
      <c r="B2636" s="203"/>
      <c r="C2636" s="203"/>
      <c r="D2636" s="203"/>
      <c r="F2636" s="77"/>
      <c r="I2636" s="203"/>
      <c r="J2636" s="203"/>
      <c r="K2636" s="203"/>
      <c r="L2636" s="203"/>
      <c r="M2636" s="203"/>
    </row>
    <row r="2637" spans="1:13">
      <c r="A2637" s="203"/>
      <c r="B2637" s="203"/>
      <c r="C2637" s="203"/>
      <c r="D2637" s="203"/>
      <c r="F2637" s="77"/>
      <c r="I2637" s="203"/>
      <c r="J2637" s="203"/>
      <c r="K2637" s="203"/>
      <c r="L2637" s="203"/>
      <c r="M2637" s="203"/>
    </row>
    <row r="2638" spans="1:13">
      <c r="A2638" s="203"/>
      <c r="B2638" s="203"/>
      <c r="C2638" s="203"/>
      <c r="D2638" s="203"/>
      <c r="F2638" s="77"/>
      <c r="I2638" s="203"/>
      <c r="J2638" s="203"/>
      <c r="K2638" s="203"/>
      <c r="L2638" s="203"/>
      <c r="M2638" s="203"/>
    </row>
    <row r="2639" spans="1:13">
      <c r="A2639" s="203"/>
      <c r="B2639" s="203"/>
      <c r="C2639" s="203"/>
      <c r="D2639" s="203"/>
      <c r="F2639" s="77"/>
      <c r="I2639" s="203"/>
      <c r="J2639" s="203"/>
      <c r="K2639" s="203"/>
      <c r="L2639" s="203"/>
      <c r="M2639" s="203"/>
    </row>
    <row r="2640" spans="1:13">
      <c r="A2640" s="203"/>
      <c r="B2640" s="203"/>
      <c r="C2640" s="203"/>
      <c r="D2640" s="203"/>
      <c r="F2640" s="77"/>
      <c r="I2640" s="203"/>
      <c r="J2640" s="203"/>
      <c r="K2640" s="203"/>
      <c r="L2640" s="203"/>
      <c r="M2640" s="203"/>
    </row>
    <row r="2641" spans="1:13">
      <c r="A2641" s="203"/>
      <c r="B2641" s="203"/>
      <c r="C2641" s="203"/>
      <c r="D2641" s="203"/>
      <c r="F2641" s="77"/>
      <c r="I2641" s="203"/>
      <c r="J2641" s="203"/>
      <c r="K2641" s="203"/>
      <c r="L2641" s="203"/>
      <c r="M2641" s="203"/>
    </row>
    <row r="2642" spans="1:13">
      <c r="A2642" s="203"/>
      <c r="B2642" s="203"/>
      <c r="C2642" s="203"/>
      <c r="D2642" s="203"/>
      <c r="F2642" s="77"/>
      <c r="I2642" s="203"/>
      <c r="J2642" s="203"/>
      <c r="K2642" s="203"/>
      <c r="L2642" s="203"/>
      <c r="M2642" s="203"/>
    </row>
    <row r="2643" spans="1:13">
      <c r="A2643" s="203"/>
      <c r="B2643" s="203"/>
      <c r="C2643" s="203"/>
      <c r="D2643" s="203"/>
      <c r="F2643" s="77"/>
      <c r="I2643" s="203"/>
      <c r="J2643" s="203"/>
      <c r="K2643" s="203"/>
      <c r="L2643" s="203"/>
      <c r="M2643" s="203"/>
    </row>
    <row r="2644" spans="1:13">
      <c r="A2644" s="203"/>
      <c r="B2644" s="203"/>
      <c r="C2644" s="203"/>
      <c r="D2644" s="203"/>
      <c r="F2644" s="77"/>
      <c r="I2644" s="203"/>
      <c r="J2644" s="203"/>
      <c r="K2644" s="203"/>
      <c r="L2644" s="203"/>
      <c r="M2644" s="203"/>
    </row>
    <row r="2645" spans="1:13">
      <c r="A2645" s="203"/>
      <c r="B2645" s="203"/>
      <c r="C2645" s="203"/>
      <c r="D2645" s="203"/>
      <c r="F2645" s="77"/>
      <c r="I2645" s="203"/>
      <c r="J2645" s="203"/>
      <c r="K2645" s="203"/>
      <c r="L2645" s="203"/>
      <c r="M2645" s="203"/>
    </row>
    <row r="2646" spans="1:13">
      <c r="A2646" s="203"/>
      <c r="B2646" s="203"/>
      <c r="C2646" s="203"/>
      <c r="D2646" s="203"/>
      <c r="F2646" s="77"/>
      <c r="I2646" s="203"/>
      <c r="J2646" s="203"/>
      <c r="K2646" s="203"/>
      <c r="L2646" s="203"/>
      <c r="M2646" s="203"/>
    </row>
    <row r="2647" spans="1:13">
      <c r="A2647" s="203"/>
      <c r="B2647" s="203"/>
      <c r="C2647" s="203"/>
      <c r="D2647" s="203"/>
      <c r="F2647" s="77"/>
      <c r="I2647" s="203"/>
      <c r="J2647" s="203"/>
      <c r="K2647" s="203"/>
      <c r="L2647" s="203"/>
      <c r="M2647" s="203"/>
    </row>
    <row r="2648" spans="1:13">
      <c r="A2648" s="203"/>
      <c r="B2648" s="203"/>
      <c r="C2648" s="203"/>
      <c r="D2648" s="203"/>
      <c r="F2648" s="77"/>
      <c r="I2648" s="203"/>
      <c r="J2648" s="203"/>
      <c r="K2648" s="203"/>
      <c r="L2648" s="203"/>
      <c r="M2648" s="203"/>
    </row>
    <row r="2649" spans="1:13">
      <c r="A2649" s="203"/>
      <c r="B2649" s="203"/>
      <c r="C2649" s="203"/>
      <c r="D2649" s="203"/>
      <c r="F2649" s="77"/>
      <c r="I2649" s="203"/>
      <c r="J2649" s="203"/>
      <c r="K2649" s="203"/>
      <c r="L2649" s="203"/>
      <c r="M2649" s="203"/>
    </row>
    <row r="2650" spans="1:13">
      <c r="A2650" s="203"/>
      <c r="B2650" s="203"/>
      <c r="C2650" s="203"/>
      <c r="D2650" s="203"/>
      <c r="F2650" s="77"/>
      <c r="I2650" s="203"/>
      <c r="J2650" s="203"/>
      <c r="K2650" s="203"/>
      <c r="L2650" s="203"/>
      <c r="M2650" s="203"/>
    </row>
    <row r="2651" spans="1:13">
      <c r="A2651" s="203"/>
      <c r="B2651" s="203"/>
      <c r="C2651" s="203"/>
      <c r="D2651" s="203"/>
      <c r="F2651" s="77"/>
      <c r="I2651" s="203"/>
      <c r="J2651" s="203"/>
      <c r="K2651" s="203"/>
      <c r="L2651" s="203"/>
      <c r="M2651" s="203"/>
    </row>
    <row r="2652" spans="1:13">
      <c r="A2652" s="203"/>
      <c r="B2652" s="203"/>
      <c r="C2652" s="203"/>
      <c r="D2652" s="203"/>
      <c r="F2652" s="77"/>
      <c r="I2652" s="203"/>
      <c r="J2652" s="203"/>
      <c r="K2652" s="203"/>
      <c r="L2652" s="203"/>
      <c r="M2652" s="203"/>
    </row>
    <row r="2653" spans="1:13">
      <c r="A2653" s="203"/>
      <c r="B2653" s="203"/>
      <c r="C2653" s="203"/>
      <c r="D2653" s="203"/>
      <c r="F2653" s="77"/>
      <c r="I2653" s="203"/>
      <c r="J2653" s="203"/>
      <c r="K2653" s="203"/>
      <c r="L2653" s="203"/>
      <c r="M2653" s="203"/>
    </row>
    <row r="2654" spans="1:13">
      <c r="A2654" s="203"/>
      <c r="B2654" s="203"/>
      <c r="C2654" s="203"/>
      <c r="D2654" s="203"/>
      <c r="F2654" s="77"/>
      <c r="I2654" s="203"/>
      <c r="J2654" s="203"/>
      <c r="K2654" s="203"/>
      <c r="L2654" s="203"/>
      <c r="M2654" s="203"/>
    </row>
    <row r="2655" spans="1:13">
      <c r="A2655" s="203"/>
      <c r="B2655" s="203"/>
      <c r="C2655" s="203"/>
      <c r="D2655" s="203"/>
      <c r="F2655" s="77"/>
      <c r="I2655" s="203"/>
      <c r="J2655" s="203"/>
      <c r="K2655" s="203"/>
      <c r="L2655" s="203"/>
      <c r="M2655" s="203"/>
    </row>
    <row r="2656" spans="1:13">
      <c r="A2656" s="203"/>
      <c r="B2656" s="203"/>
      <c r="C2656" s="203"/>
      <c r="D2656" s="203"/>
      <c r="F2656" s="77"/>
      <c r="I2656" s="203"/>
      <c r="J2656" s="203"/>
      <c r="K2656" s="203"/>
      <c r="L2656" s="203"/>
      <c r="M2656" s="203"/>
    </row>
    <row r="2657" spans="1:13">
      <c r="A2657" s="203"/>
      <c r="B2657" s="203"/>
      <c r="C2657" s="203"/>
      <c r="D2657" s="203"/>
      <c r="F2657" s="77"/>
      <c r="I2657" s="203"/>
      <c r="J2657" s="203"/>
      <c r="K2657" s="203"/>
      <c r="L2657" s="203"/>
      <c r="M2657" s="203"/>
    </row>
    <row r="2658" spans="1:13">
      <c r="A2658" s="203"/>
      <c r="B2658" s="203"/>
      <c r="C2658" s="203"/>
      <c r="D2658" s="203"/>
      <c r="F2658" s="77"/>
      <c r="I2658" s="203"/>
      <c r="J2658" s="203"/>
      <c r="K2658" s="203"/>
      <c r="L2658" s="203"/>
      <c r="M2658" s="203"/>
    </row>
    <row r="2659" spans="1:13">
      <c r="A2659" s="203"/>
      <c r="B2659" s="203"/>
      <c r="C2659" s="203"/>
      <c r="D2659" s="203"/>
      <c r="F2659" s="77"/>
      <c r="I2659" s="203"/>
      <c r="J2659" s="203"/>
      <c r="K2659" s="203"/>
      <c r="L2659" s="203"/>
      <c r="M2659" s="203"/>
    </row>
    <row r="2660" spans="1:13">
      <c r="A2660" s="203"/>
      <c r="B2660" s="203"/>
      <c r="C2660" s="203"/>
      <c r="D2660" s="203"/>
      <c r="F2660" s="77"/>
      <c r="I2660" s="203"/>
      <c r="J2660" s="203"/>
      <c r="K2660" s="203"/>
      <c r="L2660" s="203"/>
      <c r="M2660" s="203"/>
    </row>
    <row r="2661" spans="1:13">
      <c r="A2661" s="203"/>
      <c r="B2661" s="203"/>
      <c r="C2661" s="203"/>
      <c r="D2661" s="203"/>
      <c r="F2661" s="77"/>
      <c r="I2661" s="203"/>
      <c r="J2661" s="203"/>
      <c r="K2661" s="203"/>
      <c r="L2661" s="203"/>
      <c r="M2661" s="203"/>
    </row>
    <row r="2662" spans="1:13">
      <c r="A2662" s="203"/>
      <c r="B2662" s="203"/>
      <c r="C2662" s="203"/>
      <c r="D2662" s="203"/>
      <c r="F2662" s="77"/>
      <c r="I2662" s="203"/>
      <c r="J2662" s="203"/>
      <c r="K2662" s="203"/>
      <c r="L2662" s="203"/>
      <c r="M2662" s="203"/>
    </row>
    <row r="2663" spans="1:13">
      <c r="A2663" s="203"/>
      <c r="B2663" s="203"/>
      <c r="C2663" s="203"/>
      <c r="D2663" s="203"/>
      <c r="F2663" s="77"/>
      <c r="I2663" s="203"/>
      <c r="J2663" s="203"/>
      <c r="K2663" s="203"/>
      <c r="L2663" s="203"/>
      <c r="M2663" s="203"/>
    </row>
    <row r="2664" spans="1:13">
      <c r="A2664" s="203"/>
      <c r="B2664" s="203"/>
      <c r="C2664" s="203"/>
      <c r="D2664" s="203"/>
      <c r="F2664" s="77"/>
      <c r="I2664" s="203"/>
      <c r="J2664" s="203"/>
      <c r="K2664" s="203"/>
      <c r="L2664" s="203"/>
      <c r="M2664" s="203"/>
    </row>
    <row r="2665" spans="1:13">
      <c r="A2665" s="203"/>
      <c r="B2665" s="203"/>
      <c r="C2665" s="203"/>
      <c r="D2665" s="203"/>
      <c r="F2665" s="77"/>
      <c r="I2665" s="203"/>
      <c r="J2665" s="203"/>
      <c r="K2665" s="203"/>
      <c r="L2665" s="203"/>
      <c r="M2665" s="203"/>
    </row>
    <row r="2666" spans="1:13">
      <c r="A2666" s="203"/>
      <c r="B2666" s="203"/>
      <c r="C2666" s="203"/>
      <c r="D2666" s="203"/>
      <c r="F2666" s="77"/>
      <c r="I2666" s="203"/>
      <c r="J2666" s="203"/>
      <c r="K2666" s="203"/>
      <c r="L2666" s="203"/>
      <c r="M2666" s="203"/>
    </row>
    <row r="2667" spans="1:13">
      <c r="A2667" s="203"/>
      <c r="B2667" s="203"/>
      <c r="C2667" s="203"/>
      <c r="D2667" s="203"/>
      <c r="F2667" s="77"/>
      <c r="I2667" s="203"/>
      <c r="J2667" s="203"/>
      <c r="K2667" s="203"/>
      <c r="L2667" s="203"/>
      <c r="M2667" s="203"/>
    </row>
    <row r="2668" spans="1:13">
      <c r="A2668" s="203"/>
      <c r="B2668" s="203"/>
      <c r="C2668" s="203"/>
      <c r="D2668" s="203"/>
      <c r="F2668" s="77"/>
      <c r="I2668" s="203"/>
      <c r="J2668" s="203"/>
      <c r="K2668" s="203"/>
      <c r="L2668" s="203"/>
      <c r="M2668" s="203"/>
    </row>
    <row r="2669" spans="1:13">
      <c r="A2669" s="203"/>
      <c r="B2669" s="203"/>
      <c r="C2669" s="203"/>
      <c r="D2669" s="203"/>
      <c r="F2669" s="77"/>
      <c r="I2669" s="203"/>
      <c r="J2669" s="203"/>
      <c r="K2669" s="203"/>
      <c r="L2669" s="203"/>
      <c r="M2669" s="203"/>
    </row>
    <row r="2670" spans="1:13">
      <c r="A2670" s="203"/>
      <c r="B2670" s="203"/>
      <c r="C2670" s="203"/>
      <c r="D2670" s="203"/>
      <c r="F2670" s="77"/>
      <c r="I2670" s="203"/>
      <c r="J2670" s="203"/>
      <c r="K2670" s="203"/>
      <c r="L2670" s="203"/>
      <c r="M2670" s="203"/>
    </row>
    <row r="2671" spans="1:13">
      <c r="A2671" s="203"/>
      <c r="B2671" s="203"/>
      <c r="C2671" s="203"/>
      <c r="D2671" s="203"/>
      <c r="F2671" s="77"/>
      <c r="I2671" s="203"/>
      <c r="J2671" s="203"/>
      <c r="K2671" s="203"/>
      <c r="L2671" s="203"/>
      <c r="M2671" s="203"/>
    </row>
    <row r="2672" spans="1:13">
      <c r="A2672" s="203"/>
      <c r="B2672" s="203"/>
      <c r="C2672" s="203"/>
      <c r="D2672" s="203"/>
      <c r="F2672" s="77"/>
      <c r="I2672" s="203"/>
      <c r="J2672" s="203"/>
      <c r="K2672" s="203"/>
      <c r="L2672" s="203"/>
      <c r="M2672" s="203"/>
    </row>
    <row r="2673" spans="1:13">
      <c r="A2673" s="203"/>
      <c r="B2673" s="203"/>
      <c r="C2673" s="203"/>
      <c r="D2673" s="203"/>
      <c r="F2673" s="77"/>
      <c r="I2673" s="203"/>
      <c r="J2673" s="203"/>
      <c r="K2673" s="203"/>
      <c r="L2673" s="203"/>
      <c r="M2673" s="203"/>
    </row>
    <row r="2674" spans="1:13">
      <c r="A2674" s="203"/>
      <c r="B2674" s="203"/>
      <c r="C2674" s="203"/>
      <c r="D2674" s="203"/>
      <c r="F2674" s="77"/>
      <c r="I2674" s="203"/>
      <c r="J2674" s="203"/>
      <c r="K2674" s="203"/>
      <c r="L2674" s="203"/>
      <c r="M2674" s="203"/>
    </row>
    <row r="2675" spans="1:13">
      <c r="A2675" s="203"/>
      <c r="B2675" s="203"/>
      <c r="C2675" s="203"/>
      <c r="D2675" s="203"/>
      <c r="F2675" s="77"/>
      <c r="I2675" s="203"/>
      <c r="J2675" s="203"/>
      <c r="K2675" s="203"/>
      <c r="L2675" s="203"/>
      <c r="M2675" s="203"/>
    </row>
    <row r="2676" spans="1:13">
      <c r="A2676" s="203"/>
      <c r="B2676" s="203"/>
      <c r="C2676" s="203"/>
      <c r="D2676" s="203"/>
      <c r="F2676" s="77"/>
      <c r="I2676" s="203"/>
      <c r="J2676" s="203"/>
      <c r="K2676" s="203"/>
      <c r="L2676" s="203"/>
      <c r="M2676" s="203"/>
    </row>
    <row r="2677" spans="1:13">
      <c r="A2677" s="203"/>
      <c r="B2677" s="203"/>
      <c r="C2677" s="203"/>
      <c r="D2677" s="203"/>
      <c r="F2677" s="77"/>
      <c r="I2677" s="203"/>
      <c r="J2677" s="203"/>
      <c r="K2677" s="203"/>
      <c r="L2677" s="203"/>
      <c r="M2677" s="203"/>
    </row>
    <row r="2678" spans="1:13">
      <c r="A2678" s="203"/>
      <c r="B2678" s="203"/>
      <c r="C2678" s="203"/>
      <c r="D2678" s="203"/>
      <c r="F2678" s="77"/>
      <c r="I2678" s="203"/>
      <c r="J2678" s="203"/>
      <c r="K2678" s="203"/>
      <c r="L2678" s="203"/>
      <c r="M2678" s="203"/>
    </row>
    <row r="2679" spans="1:13">
      <c r="A2679" s="203"/>
      <c r="B2679" s="203"/>
      <c r="C2679" s="203"/>
      <c r="D2679" s="203"/>
      <c r="F2679" s="77"/>
      <c r="I2679" s="203"/>
      <c r="J2679" s="203"/>
      <c r="K2679" s="203"/>
      <c r="L2679" s="203"/>
      <c r="M2679" s="203"/>
    </row>
    <row r="2680" spans="1:13">
      <c r="A2680" s="203"/>
      <c r="B2680" s="203"/>
      <c r="C2680" s="203"/>
      <c r="D2680" s="203"/>
      <c r="F2680" s="77"/>
      <c r="I2680" s="203"/>
      <c r="J2680" s="203"/>
      <c r="K2680" s="203"/>
      <c r="L2680" s="203"/>
      <c r="M2680" s="203"/>
    </row>
    <row r="2681" spans="1:13">
      <c r="A2681" s="203"/>
      <c r="B2681" s="203"/>
      <c r="C2681" s="203"/>
      <c r="D2681" s="203"/>
      <c r="F2681" s="77"/>
      <c r="I2681" s="203"/>
      <c r="J2681" s="203"/>
      <c r="K2681" s="203"/>
      <c r="L2681" s="203"/>
      <c r="M2681" s="203"/>
    </row>
    <row r="2682" spans="1:13">
      <c r="A2682" s="203"/>
      <c r="B2682" s="203"/>
      <c r="C2682" s="203"/>
      <c r="D2682" s="203"/>
      <c r="F2682" s="77"/>
      <c r="I2682" s="203"/>
      <c r="J2682" s="203"/>
      <c r="K2682" s="203"/>
      <c r="L2682" s="203"/>
      <c r="M2682" s="203"/>
    </row>
    <row r="2683" spans="1:13">
      <c r="A2683" s="203"/>
      <c r="B2683" s="203"/>
      <c r="C2683" s="203"/>
      <c r="D2683" s="203"/>
      <c r="F2683" s="77"/>
      <c r="I2683" s="203"/>
      <c r="J2683" s="203"/>
      <c r="K2683" s="203"/>
      <c r="L2683" s="203"/>
      <c r="M2683" s="203"/>
    </row>
    <row r="2684" spans="1:13">
      <c r="A2684" s="203"/>
      <c r="B2684" s="203"/>
      <c r="C2684" s="203"/>
      <c r="D2684" s="203"/>
      <c r="F2684" s="77"/>
      <c r="I2684" s="203"/>
      <c r="J2684" s="203"/>
      <c r="K2684" s="203"/>
      <c r="L2684" s="203"/>
      <c r="M2684" s="203"/>
    </row>
    <row r="2685" spans="1:13">
      <c r="A2685" s="203"/>
      <c r="B2685" s="203"/>
      <c r="C2685" s="203"/>
      <c r="D2685" s="203"/>
      <c r="F2685" s="77"/>
      <c r="I2685" s="203"/>
      <c r="J2685" s="203"/>
      <c r="K2685" s="203"/>
      <c r="L2685" s="203"/>
      <c r="M2685" s="203"/>
    </row>
    <row r="2686" spans="1:13">
      <c r="A2686" s="203"/>
      <c r="B2686" s="203"/>
      <c r="C2686" s="203"/>
      <c r="D2686" s="203"/>
      <c r="F2686" s="77"/>
      <c r="I2686" s="203"/>
      <c r="J2686" s="203"/>
      <c r="K2686" s="203"/>
      <c r="L2686" s="203"/>
      <c r="M2686" s="203"/>
    </row>
    <row r="2687" spans="1:13">
      <c r="A2687" s="203"/>
      <c r="B2687" s="203"/>
      <c r="C2687" s="203"/>
      <c r="D2687" s="203"/>
      <c r="F2687" s="77"/>
      <c r="I2687" s="203"/>
      <c r="J2687" s="203"/>
      <c r="K2687" s="203"/>
      <c r="L2687" s="203"/>
      <c r="M2687" s="203"/>
    </row>
    <row r="2688" spans="1:13">
      <c r="A2688" s="203"/>
      <c r="B2688" s="203"/>
      <c r="C2688" s="203"/>
      <c r="D2688" s="203"/>
      <c r="F2688" s="77"/>
      <c r="I2688" s="203"/>
      <c r="J2688" s="203"/>
      <c r="K2688" s="203"/>
      <c r="L2688" s="203"/>
      <c r="M2688" s="203"/>
    </row>
    <row r="2689" spans="1:13">
      <c r="A2689" s="203"/>
      <c r="B2689" s="203"/>
      <c r="C2689" s="203"/>
      <c r="D2689" s="203"/>
      <c r="F2689" s="77"/>
      <c r="I2689" s="203"/>
      <c r="J2689" s="203"/>
      <c r="K2689" s="203"/>
      <c r="L2689" s="203"/>
      <c r="M2689" s="203"/>
    </row>
    <row r="2690" spans="1:13">
      <c r="A2690" s="203"/>
      <c r="B2690" s="203"/>
      <c r="C2690" s="203"/>
      <c r="D2690" s="203"/>
      <c r="F2690" s="77"/>
      <c r="I2690" s="203"/>
      <c r="J2690" s="203"/>
      <c r="K2690" s="203"/>
      <c r="L2690" s="203"/>
      <c r="M2690" s="203"/>
    </row>
    <row r="2691" spans="1:13">
      <c r="A2691" s="203"/>
      <c r="B2691" s="203"/>
      <c r="C2691" s="203"/>
      <c r="D2691" s="203"/>
      <c r="F2691" s="77"/>
      <c r="I2691" s="203"/>
      <c r="J2691" s="203"/>
      <c r="K2691" s="203"/>
      <c r="L2691" s="203"/>
      <c r="M2691" s="203"/>
    </row>
    <row r="2692" spans="1:13">
      <c r="A2692" s="203"/>
      <c r="B2692" s="203"/>
      <c r="C2692" s="203"/>
      <c r="D2692" s="203"/>
      <c r="F2692" s="77"/>
      <c r="I2692" s="203"/>
      <c r="J2692" s="203"/>
      <c r="K2692" s="203"/>
      <c r="L2692" s="203"/>
      <c r="M2692" s="203"/>
    </row>
    <row r="2693" spans="1:13">
      <c r="A2693" s="203"/>
      <c r="B2693" s="203"/>
      <c r="C2693" s="203"/>
      <c r="D2693" s="203"/>
      <c r="F2693" s="77"/>
      <c r="I2693" s="203"/>
      <c r="J2693" s="203"/>
      <c r="K2693" s="203"/>
      <c r="L2693" s="203"/>
      <c r="M2693" s="203"/>
    </row>
    <row r="2694" spans="1:13">
      <c r="A2694" s="203"/>
      <c r="B2694" s="203"/>
      <c r="C2694" s="203"/>
      <c r="D2694" s="203"/>
      <c r="F2694" s="77"/>
      <c r="I2694" s="203"/>
      <c r="J2694" s="203"/>
      <c r="K2694" s="203"/>
      <c r="L2694" s="203"/>
      <c r="M2694" s="203"/>
    </row>
    <row r="2695" spans="1:13">
      <c r="A2695" s="203"/>
      <c r="B2695" s="203"/>
      <c r="C2695" s="203"/>
      <c r="D2695" s="203"/>
      <c r="F2695" s="77"/>
      <c r="I2695" s="203"/>
      <c r="J2695" s="203"/>
      <c r="K2695" s="203"/>
      <c r="L2695" s="203"/>
      <c r="M2695" s="203"/>
    </row>
    <row r="2696" spans="1:13">
      <c r="A2696" s="203"/>
      <c r="B2696" s="203"/>
      <c r="C2696" s="203"/>
      <c r="D2696" s="203"/>
      <c r="F2696" s="77"/>
      <c r="I2696" s="203"/>
      <c r="J2696" s="203"/>
      <c r="K2696" s="203"/>
      <c r="L2696" s="203"/>
      <c r="M2696" s="203"/>
    </row>
    <row r="2697" spans="1:13">
      <c r="A2697" s="203"/>
      <c r="B2697" s="203"/>
      <c r="C2697" s="203"/>
      <c r="D2697" s="203"/>
      <c r="F2697" s="77"/>
      <c r="I2697" s="203"/>
      <c r="J2697" s="203"/>
      <c r="K2697" s="203"/>
      <c r="L2697" s="203"/>
      <c r="M2697" s="203"/>
    </row>
    <row r="2698" spans="1:13">
      <c r="A2698" s="203"/>
      <c r="B2698" s="203"/>
      <c r="C2698" s="203"/>
      <c r="D2698" s="203"/>
      <c r="F2698" s="77"/>
      <c r="I2698" s="203"/>
      <c r="J2698" s="203"/>
      <c r="K2698" s="203"/>
      <c r="L2698" s="203"/>
      <c r="M2698" s="203"/>
    </row>
    <row r="2699" spans="1:13">
      <c r="A2699" s="203"/>
      <c r="B2699" s="203"/>
      <c r="C2699" s="203"/>
      <c r="D2699" s="203"/>
      <c r="F2699" s="77"/>
      <c r="I2699" s="203"/>
      <c r="J2699" s="203"/>
      <c r="K2699" s="203"/>
      <c r="L2699" s="203"/>
      <c r="M2699" s="203"/>
    </row>
    <row r="2700" spans="1:13">
      <c r="A2700" s="203"/>
      <c r="B2700" s="203"/>
      <c r="C2700" s="203"/>
      <c r="D2700" s="203"/>
      <c r="F2700" s="77"/>
      <c r="I2700" s="203"/>
      <c r="J2700" s="203"/>
      <c r="K2700" s="203"/>
      <c r="L2700" s="203"/>
      <c r="M2700" s="203"/>
    </row>
    <row r="2701" spans="1:13">
      <c r="A2701" s="203"/>
      <c r="B2701" s="203"/>
      <c r="C2701" s="203"/>
      <c r="D2701" s="203"/>
      <c r="F2701" s="77"/>
      <c r="I2701" s="203"/>
      <c r="J2701" s="203"/>
      <c r="K2701" s="203"/>
      <c r="L2701" s="203"/>
      <c r="M2701" s="203"/>
    </row>
    <row r="2702" spans="1:13">
      <c r="A2702" s="203"/>
      <c r="B2702" s="203"/>
      <c r="C2702" s="203"/>
      <c r="D2702" s="203"/>
      <c r="F2702" s="77"/>
      <c r="I2702" s="203"/>
      <c r="J2702" s="203"/>
      <c r="K2702" s="203"/>
      <c r="L2702" s="203"/>
      <c r="M2702" s="203"/>
    </row>
    <row r="2703" spans="1:13">
      <c r="A2703" s="203"/>
      <c r="B2703" s="203"/>
      <c r="C2703" s="203"/>
      <c r="D2703" s="203"/>
      <c r="F2703" s="77"/>
      <c r="I2703" s="203"/>
      <c r="J2703" s="203"/>
      <c r="K2703" s="203"/>
      <c r="L2703" s="203"/>
      <c r="M2703" s="203"/>
    </row>
    <row r="2704" spans="1:13">
      <c r="A2704" s="203"/>
      <c r="B2704" s="203"/>
      <c r="C2704" s="203"/>
      <c r="D2704" s="203"/>
      <c r="F2704" s="77"/>
      <c r="I2704" s="203"/>
      <c r="J2704" s="203"/>
      <c r="K2704" s="203"/>
      <c r="L2704" s="203"/>
      <c r="M2704" s="203"/>
    </row>
    <row r="2705" spans="1:13">
      <c r="A2705" s="203"/>
      <c r="B2705" s="203"/>
      <c r="C2705" s="203"/>
      <c r="D2705" s="203"/>
      <c r="F2705" s="77"/>
      <c r="I2705" s="203"/>
      <c r="J2705" s="203"/>
      <c r="K2705" s="203"/>
      <c r="L2705" s="203"/>
      <c r="M2705" s="203"/>
    </row>
    <row r="2706" spans="1:13">
      <c r="A2706" s="203"/>
      <c r="B2706" s="203"/>
      <c r="C2706" s="203"/>
      <c r="D2706" s="203"/>
      <c r="F2706" s="77"/>
      <c r="I2706" s="203"/>
      <c r="J2706" s="203"/>
      <c r="K2706" s="203"/>
      <c r="L2706" s="203"/>
      <c r="M2706" s="203"/>
    </row>
    <row r="2707" spans="1:13">
      <c r="A2707" s="203"/>
      <c r="B2707" s="203"/>
      <c r="C2707" s="203"/>
      <c r="D2707" s="203"/>
      <c r="F2707" s="77"/>
      <c r="I2707" s="203"/>
      <c r="J2707" s="203"/>
      <c r="K2707" s="203"/>
      <c r="L2707" s="203"/>
      <c r="M2707" s="203"/>
    </row>
    <row r="2708" spans="1:13">
      <c r="A2708" s="203"/>
      <c r="B2708" s="203"/>
      <c r="C2708" s="203"/>
      <c r="D2708" s="203"/>
      <c r="F2708" s="77"/>
      <c r="I2708" s="203"/>
      <c r="J2708" s="203"/>
      <c r="K2708" s="203"/>
      <c r="L2708" s="203"/>
      <c r="M2708" s="203"/>
    </row>
    <row r="2709" spans="1:13">
      <c r="A2709" s="203"/>
      <c r="B2709" s="203"/>
      <c r="C2709" s="203"/>
      <c r="D2709" s="203"/>
      <c r="F2709" s="77"/>
      <c r="I2709" s="203"/>
      <c r="J2709" s="203"/>
      <c r="K2709" s="203"/>
      <c r="L2709" s="203"/>
      <c r="M2709" s="203"/>
    </row>
    <row r="2710" spans="1:13">
      <c r="A2710" s="203"/>
      <c r="B2710" s="203"/>
      <c r="C2710" s="203"/>
      <c r="D2710" s="203"/>
      <c r="F2710" s="77"/>
      <c r="I2710" s="203"/>
      <c r="J2710" s="203"/>
      <c r="K2710" s="203"/>
      <c r="L2710" s="203"/>
      <c r="M2710" s="203"/>
    </row>
    <row r="2711" spans="1:13">
      <c r="A2711" s="203"/>
      <c r="B2711" s="203"/>
      <c r="C2711" s="203"/>
      <c r="D2711" s="203"/>
      <c r="F2711" s="77"/>
      <c r="I2711" s="203"/>
      <c r="J2711" s="203"/>
      <c r="K2711" s="203"/>
      <c r="L2711" s="203"/>
      <c r="M2711" s="203"/>
    </row>
    <row r="2712" spans="1:13">
      <c r="A2712" s="203"/>
      <c r="B2712" s="203"/>
      <c r="C2712" s="203"/>
      <c r="D2712" s="203"/>
      <c r="F2712" s="77"/>
      <c r="I2712" s="203"/>
      <c r="J2712" s="203"/>
      <c r="K2712" s="203"/>
      <c r="L2712" s="203"/>
      <c r="M2712" s="203"/>
    </row>
    <row r="2713" spans="1:13">
      <c r="A2713" s="203"/>
      <c r="B2713" s="203"/>
      <c r="C2713" s="203"/>
      <c r="D2713" s="203"/>
      <c r="F2713" s="77"/>
      <c r="I2713" s="203"/>
      <c r="J2713" s="203"/>
      <c r="K2713" s="203"/>
      <c r="L2713" s="203"/>
      <c r="M2713" s="203"/>
    </row>
    <row r="2714" spans="1:13">
      <c r="A2714" s="203"/>
      <c r="B2714" s="203"/>
      <c r="C2714" s="203"/>
      <c r="D2714" s="203"/>
      <c r="F2714" s="77"/>
      <c r="I2714" s="203"/>
      <c r="J2714" s="203"/>
      <c r="K2714" s="203"/>
      <c r="L2714" s="203"/>
      <c r="M2714" s="203"/>
    </row>
    <row r="2715" spans="1:13">
      <c r="A2715" s="203"/>
      <c r="B2715" s="203"/>
      <c r="C2715" s="203"/>
      <c r="D2715" s="203"/>
      <c r="F2715" s="77"/>
      <c r="I2715" s="203"/>
      <c r="J2715" s="203"/>
      <c r="K2715" s="203"/>
      <c r="L2715" s="203"/>
      <c r="M2715" s="203"/>
    </row>
    <row r="2716" spans="1:13">
      <c r="A2716" s="203"/>
      <c r="B2716" s="203"/>
      <c r="C2716" s="203"/>
      <c r="D2716" s="203"/>
      <c r="F2716" s="77"/>
      <c r="I2716" s="203"/>
      <c r="J2716" s="203"/>
      <c r="K2716" s="203"/>
      <c r="L2716" s="203"/>
      <c r="M2716" s="203"/>
    </row>
    <row r="2717" spans="1:13">
      <c r="A2717" s="203"/>
      <c r="B2717" s="203"/>
      <c r="C2717" s="203"/>
      <c r="D2717" s="203"/>
      <c r="F2717" s="77"/>
      <c r="I2717" s="203"/>
      <c r="J2717" s="203"/>
      <c r="K2717" s="203"/>
      <c r="L2717" s="203"/>
      <c r="M2717" s="203"/>
    </row>
    <row r="2718" spans="1:13">
      <c r="A2718" s="203"/>
      <c r="B2718" s="203"/>
      <c r="C2718" s="203"/>
      <c r="D2718" s="203"/>
      <c r="F2718" s="77"/>
      <c r="I2718" s="203"/>
      <c r="J2718" s="203"/>
      <c r="K2718" s="203"/>
      <c r="L2718" s="203"/>
      <c r="M2718" s="203"/>
    </row>
    <row r="2719" spans="1:13">
      <c r="A2719" s="203"/>
      <c r="B2719" s="203"/>
      <c r="C2719" s="203"/>
      <c r="D2719" s="203"/>
      <c r="F2719" s="77"/>
      <c r="I2719" s="203"/>
      <c r="J2719" s="203"/>
      <c r="K2719" s="203"/>
      <c r="L2719" s="203"/>
      <c r="M2719" s="203"/>
    </row>
    <row r="2720" spans="1:13">
      <c r="A2720" s="203"/>
      <c r="B2720" s="203"/>
      <c r="C2720" s="203"/>
      <c r="D2720" s="203"/>
      <c r="F2720" s="77"/>
      <c r="I2720" s="203"/>
      <c r="J2720" s="203"/>
      <c r="K2720" s="203"/>
      <c r="L2720" s="203"/>
      <c r="M2720" s="203"/>
    </row>
    <row r="2721" spans="1:13">
      <c r="A2721" s="203"/>
      <c r="B2721" s="203"/>
      <c r="C2721" s="203"/>
      <c r="D2721" s="203"/>
      <c r="F2721" s="77"/>
      <c r="I2721" s="203"/>
      <c r="J2721" s="203"/>
      <c r="K2721" s="203"/>
      <c r="L2721" s="203"/>
      <c r="M2721" s="203"/>
    </row>
    <row r="2722" spans="1:13">
      <c r="A2722" s="203"/>
      <c r="B2722" s="203"/>
      <c r="C2722" s="203"/>
      <c r="D2722" s="203"/>
      <c r="F2722" s="77"/>
      <c r="I2722" s="203"/>
      <c r="J2722" s="203"/>
      <c r="K2722" s="203"/>
      <c r="L2722" s="203"/>
      <c r="M2722" s="203"/>
    </row>
    <row r="2723" spans="1:13">
      <c r="A2723" s="203"/>
      <c r="B2723" s="203"/>
      <c r="C2723" s="203"/>
      <c r="D2723" s="203"/>
      <c r="F2723" s="77"/>
      <c r="I2723" s="203"/>
      <c r="J2723" s="203"/>
      <c r="K2723" s="203"/>
      <c r="L2723" s="203"/>
      <c r="M2723" s="203"/>
    </row>
    <row r="2724" spans="1:13">
      <c r="A2724" s="203"/>
      <c r="B2724" s="203"/>
      <c r="C2724" s="203"/>
      <c r="D2724" s="203"/>
      <c r="F2724" s="77"/>
      <c r="I2724" s="203"/>
      <c r="J2724" s="203"/>
      <c r="K2724" s="203"/>
      <c r="L2724" s="203"/>
      <c r="M2724" s="203"/>
    </row>
    <row r="2725" spans="1:13">
      <c r="A2725" s="203"/>
      <c r="B2725" s="203"/>
      <c r="C2725" s="203"/>
      <c r="D2725" s="203"/>
      <c r="F2725" s="77"/>
      <c r="I2725" s="203"/>
      <c r="J2725" s="203"/>
      <c r="K2725" s="203"/>
      <c r="L2725" s="203"/>
      <c r="M2725" s="203"/>
    </row>
    <row r="2726" spans="1:13">
      <c r="A2726" s="203"/>
      <c r="B2726" s="203"/>
      <c r="C2726" s="203"/>
      <c r="D2726" s="203"/>
      <c r="F2726" s="77"/>
      <c r="I2726" s="203"/>
      <c r="J2726" s="203"/>
      <c r="K2726" s="203"/>
      <c r="L2726" s="203"/>
      <c r="M2726" s="203"/>
    </row>
    <row r="2727" spans="1:13">
      <c r="A2727" s="203"/>
      <c r="B2727" s="203"/>
      <c r="C2727" s="203"/>
      <c r="D2727" s="203"/>
      <c r="F2727" s="77"/>
      <c r="I2727" s="203"/>
      <c r="J2727" s="203"/>
      <c r="K2727" s="203"/>
      <c r="L2727" s="203"/>
      <c r="M2727" s="203"/>
    </row>
    <row r="2728" spans="1:13">
      <c r="A2728" s="203"/>
      <c r="B2728" s="203"/>
      <c r="C2728" s="203"/>
      <c r="D2728" s="203"/>
      <c r="F2728" s="77"/>
      <c r="I2728" s="203"/>
      <c r="J2728" s="203"/>
      <c r="K2728" s="203"/>
      <c r="L2728" s="203"/>
      <c r="M2728" s="203"/>
    </row>
    <row r="2729" spans="1:13">
      <c r="A2729" s="203"/>
      <c r="B2729" s="203"/>
      <c r="C2729" s="203"/>
      <c r="D2729" s="203"/>
      <c r="F2729" s="77"/>
      <c r="I2729" s="203"/>
      <c r="J2729" s="203"/>
      <c r="K2729" s="203"/>
      <c r="L2729" s="203"/>
      <c r="M2729" s="203"/>
    </row>
    <row r="2730" spans="1:13">
      <c r="A2730" s="203"/>
      <c r="B2730" s="203"/>
      <c r="C2730" s="203"/>
      <c r="D2730" s="203"/>
      <c r="F2730" s="77"/>
      <c r="I2730" s="203"/>
      <c r="J2730" s="203"/>
      <c r="K2730" s="203"/>
      <c r="L2730" s="203"/>
      <c r="M2730" s="203"/>
    </row>
    <row r="2731" spans="1:13">
      <c r="A2731" s="203"/>
      <c r="B2731" s="203"/>
      <c r="C2731" s="203"/>
      <c r="D2731" s="203"/>
      <c r="F2731" s="77"/>
      <c r="I2731" s="203"/>
      <c r="J2731" s="203"/>
      <c r="K2731" s="203"/>
      <c r="L2731" s="203"/>
      <c r="M2731" s="203"/>
    </row>
    <row r="2732" spans="1:13">
      <c r="A2732" s="203"/>
      <c r="B2732" s="203"/>
      <c r="C2732" s="203"/>
      <c r="D2732" s="203"/>
      <c r="F2732" s="77"/>
      <c r="I2732" s="203"/>
      <c r="J2732" s="203"/>
      <c r="K2732" s="203"/>
      <c r="L2732" s="203"/>
      <c r="M2732" s="203"/>
    </row>
    <row r="2733" spans="1:13">
      <c r="A2733" s="203"/>
      <c r="B2733" s="203"/>
      <c r="C2733" s="203"/>
      <c r="D2733" s="203"/>
      <c r="F2733" s="77"/>
      <c r="I2733" s="203"/>
      <c r="J2733" s="203"/>
      <c r="K2733" s="203"/>
      <c r="L2733" s="203"/>
      <c r="M2733" s="203"/>
    </row>
    <row r="2734" spans="1:13">
      <c r="A2734" s="203"/>
      <c r="B2734" s="203"/>
      <c r="C2734" s="203"/>
      <c r="D2734" s="203"/>
      <c r="F2734" s="77"/>
      <c r="I2734" s="203"/>
      <c r="J2734" s="203"/>
      <c r="K2734" s="203"/>
      <c r="L2734" s="203"/>
      <c r="M2734" s="203"/>
    </row>
    <row r="2735" spans="1:13">
      <c r="A2735" s="203"/>
      <c r="B2735" s="203"/>
      <c r="C2735" s="203"/>
      <c r="D2735" s="203"/>
      <c r="F2735" s="77"/>
      <c r="I2735" s="203"/>
      <c r="J2735" s="203"/>
      <c r="K2735" s="203"/>
      <c r="L2735" s="203"/>
      <c r="M2735" s="203"/>
    </row>
    <row r="2736" spans="1:13">
      <c r="A2736" s="203"/>
      <c r="B2736" s="203"/>
      <c r="C2736" s="203"/>
      <c r="D2736" s="203"/>
      <c r="F2736" s="77"/>
      <c r="I2736" s="203"/>
      <c r="J2736" s="203"/>
      <c r="K2736" s="203"/>
      <c r="L2736" s="203"/>
      <c r="M2736" s="203"/>
    </row>
    <row r="2737" spans="1:13">
      <c r="A2737" s="203"/>
      <c r="B2737" s="203"/>
      <c r="C2737" s="203"/>
      <c r="D2737" s="203"/>
      <c r="F2737" s="77"/>
      <c r="I2737" s="203"/>
      <c r="J2737" s="203"/>
      <c r="K2737" s="203"/>
      <c r="L2737" s="203"/>
      <c r="M2737" s="203"/>
    </row>
    <row r="2738" spans="1:13">
      <c r="A2738" s="203"/>
      <c r="B2738" s="203"/>
      <c r="C2738" s="203"/>
      <c r="D2738" s="203"/>
      <c r="F2738" s="77"/>
      <c r="I2738" s="203"/>
      <c r="J2738" s="203"/>
      <c r="K2738" s="203"/>
      <c r="L2738" s="203"/>
      <c r="M2738" s="203"/>
    </row>
    <row r="2739" spans="1:13">
      <c r="A2739" s="203"/>
      <c r="B2739" s="203"/>
      <c r="C2739" s="203"/>
      <c r="D2739" s="203"/>
      <c r="F2739" s="77"/>
      <c r="I2739" s="203"/>
      <c r="J2739" s="203"/>
      <c r="K2739" s="203"/>
      <c r="L2739" s="203"/>
      <c r="M2739" s="203"/>
    </row>
    <row r="2740" spans="1:13">
      <c r="A2740" s="203"/>
      <c r="B2740" s="203"/>
      <c r="C2740" s="203"/>
      <c r="D2740" s="203"/>
      <c r="F2740" s="77"/>
      <c r="I2740" s="203"/>
      <c r="J2740" s="203"/>
      <c r="K2740" s="203"/>
      <c r="L2740" s="203"/>
      <c r="M2740" s="203"/>
    </row>
    <row r="2741" spans="1:13">
      <c r="A2741" s="203"/>
      <c r="B2741" s="203"/>
      <c r="C2741" s="203"/>
      <c r="D2741" s="203"/>
      <c r="F2741" s="77"/>
      <c r="I2741" s="203"/>
      <c r="J2741" s="203"/>
      <c r="K2741" s="203"/>
      <c r="L2741" s="203"/>
      <c r="M2741" s="203"/>
    </row>
    <row r="2742" spans="1:13">
      <c r="A2742" s="203"/>
      <c r="B2742" s="203"/>
      <c r="C2742" s="203"/>
      <c r="D2742" s="203"/>
      <c r="F2742" s="77"/>
      <c r="I2742" s="203"/>
      <c r="J2742" s="203"/>
      <c r="K2742" s="203"/>
      <c r="L2742" s="203"/>
      <c r="M2742" s="203"/>
    </row>
    <row r="2743" spans="1:13">
      <c r="A2743" s="203"/>
      <c r="B2743" s="203"/>
      <c r="C2743" s="203"/>
      <c r="D2743" s="203"/>
      <c r="F2743" s="77"/>
      <c r="I2743" s="203"/>
      <c r="J2743" s="203"/>
      <c r="K2743" s="203"/>
      <c r="L2743" s="203"/>
      <c r="M2743" s="203"/>
    </row>
    <row r="2744" spans="1:13">
      <c r="A2744" s="203"/>
      <c r="B2744" s="203"/>
      <c r="C2744" s="203"/>
      <c r="D2744" s="203"/>
      <c r="F2744" s="77"/>
      <c r="I2744" s="203"/>
      <c r="J2744" s="203"/>
      <c r="K2744" s="203"/>
      <c r="L2744" s="203"/>
      <c r="M2744" s="203"/>
    </row>
    <row r="2745" spans="1:13">
      <c r="A2745" s="203"/>
      <c r="B2745" s="203"/>
      <c r="C2745" s="203"/>
      <c r="D2745" s="203"/>
      <c r="F2745" s="77"/>
      <c r="I2745" s="203"/>
      <c r="J2745" s="203"/>
      <c r="K2745" s="203"/>
      <c r="L2745" s="203"/>
      <c r="M2745" s="203"/>
    </row>
    <row r="2746" spans="1:13">
      <c r="A2746" s="203"/>
      <c r="B2746" s="203"/>
      <c r="C2746" s="203"/>
      <c r="D2746" s="203"/>
      <c r="F2746" s="77"/>
      <c r="I2746" s="203"/>
      <c r="J2746" s="203"/>
      <c r="K2746" s="203"/>
      <c r="L2746" s="203"/>
      <c r="M2746" s="203"/>
    </row>
    <row r="2747" spans="1:13">
      <c r="A2747" s="203"/>
      <c r="B2747" s="203"/>
      <c r="C2747" s="203"/>
      <c r="D2747" s="203"/>
      <c r="F2747" s="77"/>
      <c r="I2747" s="203"/>
      <c r="J2747" s="203"/>
      <c r="K2747" s="203"/>
      <c r="L2747" s="203"/>
      <c r="M2747" s="203"/>
    </row>
    <row r="2748" spans="1:13">
      <c r="A2748" s="203"/>
      <c r="B2748" s="203"/>
      <c r="C2748" s="203"/>
      <c r="D2748" s="203"/>
      <c r="F2748" s="77"/>
      <c r="I2748" s="203"/>
      <c r="J2748" s="203"/>
      <c r="K2748" s="203"/>
      <c r="L2748" s="203"/>
      <c r="M2748" s="203"/>
    </row>
    <row r="2749" spans="1:13">
      <c r="A2749" s="203"/>
      <c r="B2749" s="203"/>
      <c r="C2749" s="203"/>
      <c r="D2749" s="203"/>
      <c r="F2749" s="77"/>
      <c r="I2749" s="203"/>
      <c r="J2749" s="203"/>
      <c r="K2749" s="203"/>
      <c r="L2749" s="203"/>
      <c r="M2749" s="203"/>
    </row>
    <row r="2750" spans="1:13">
      <c r="A2750" s="203"/>
      <c r="B2750" s="203"/>
      <c r="C2750" s="203"/>
      <c r="D2750" s="203"/>
      <c r="F2750" s="77"/>
      <c r="I2750" s="203"/>
      <c r="J2750" s="203"/>
      <c r="K2750" s="203"/>
      <c r="L2750" s="203"/>
      <c r="M2750" s="203"/>
    </row>
    <row r="2751" spans="1:13">
      <c r="A2751" s="203"/>
      <c r="B2751" s="203"/>
      <c r="C2751" s="203"/>
      <c r="D2751" s="203"/>
      <c r="F2751" s="77"/>
      <c r="I2751" s="203"/>
      <c r="J2751" s="203"/>
      <c r="K2751" s="203"/>
      <c r="L2751" s="203"/>
      <c r="M2751" s="203"/>
    </row>
    <row r="2752" spans="1:13">
      <c r="A2752" s="203"/>
      <c r="B2752" s="203"/>
      <c r="C2752" s="203"/>
      <c r="D2752" s="203"/>
      <c r="F2752" s="77"/>
      <c r="I2752" s="203"/>
      <c r="J2752" s="203"/>
      <c r="K2752" s="203"/>
      <c r="L2752" s="203"/>
      <c r="M2752" s="203"/>
    </row>
    <row r="2753" spans="1:13">
      <c r="A2753" s="203"/>
      <c r="B2753" s="203"/>
      <c r="C2753" s="203"/>
      <c r="D2753" s="203"/>
      <c r="F2753" s="77"/>
      <c r="I2753" s="203"/>
      <c r="J2753" s="203"/>
      <c r="K2753" s="203"/>
      <c r="L2753" s="203"/>
      <c r="M2753" s="203"/>
    </row>
    <row r="2754" spans="1:13">
      <c r="A2754" s="203"/>
      <c r="B2754" s="203"/>
      <c r="C2754" s="203"/>
      <c r="D2754" s="203"/>
      <c r="F2754" s="77"/>
      <c r="I2754" s="203"/>
      <c r="J2754" s="203"/>
      <c r="K2754" s="203"/>
      <c r="L2754" s="203"/>
      <c r="M2754" s="203"/>
    </row>
    <row r="2755" spans="1:13">
      <c r="A2755" s="203"/>
      <c r="B2755" s="203"/>
      <c r="C2755" s="203"/>
      <c r="D2755" s="203"/>
      <c r="F2755" s="77"/>
      <c r="I2755" s="203"/>
      <c r="J2755" s="203"/>
      <c r="K2755" s="203"/>
      <c r="L2755" s="203"/>
      <c r="M2755" s="203"/>
    </row>
    <row r="2756" spans="1:13">
      <c r="A2756" s="203"/>
      <c r="B2756" s="203"/>
      <c r="C2756" s="203"/>
      <c r="D2756" s="203"/>
      <c r="F2756" s="77"/>
      <c r="I2756" s="203"/>
      <c r="J2756" s="203"/>
      <c r="K2756" s="203"/>
      <c r="L2756" s="203"/>
      <c r="M2756" s="203"/>
    </row>
    <row r="2757" spans="1:13">
      <c r="A2757" s="203"/>
      <c r="B2757" s="203"/>
      <c r="C2757" s="203"/>
      <c r="D2757" s="203"/>
      <c r="F2757" s="77"/>
      <c r="I2757" s="203"/>
      <c r="J2757" s="203"/>
      <c r="K2757" s="203"/>
      <c r="L2757" s="203"/>
      <c r="M2757" s="203"/>
    </row>
    <row r="2758" spans="1:13">
      <c r="A2758" s="203"/>
      <c r="B2758" s="203"/>
      <c r="C2758" s="203"/>
      <c r="D2758" s="203"/>
      <c r="F2758" s="77"/>
      <c r="I2758" s="203"/>
      <c r="J2758" s="203"/>
      <c r="K2758" s="203"/>
      <c r="L2758" s="203"/>
      <c r="M2758" s="203"/>
    </row>
    <row r="2759" spans="1:13">
      <c r="A2759" s="203"/>
      <c r="B2759" s="203"/>
      <c r="C2759" s="203"/>
      <c r="D2759" s="203"/>
      <c r="F2759" s="77"/>
      <c r="I2759" s="203"/>
      <c r="J2759" s="203"/>
      <c r="K2759" s="203"/>
      <c r="L2759" s="203"/>
      <c r="M2759" s="203"/>
    </row>
    <row r="2760" spans="1:13">
      <c r="A2760" s="203"/>
      <c r="B2760" s="203"/>
      <c r="C2760" s="203"/>
      <c r="D2760" s="203"/>
      <c r="F2760" s="77"/>
      <c r="I2760" s="203"/>
      <c r="J2760" s="203"/>
      <c r="K2760" s="203"/>
      <c r="L2760" s="203"/>
      <c r="M2760" s="203"/>
    </row>
    <row r="2761" spans="1:13">
      <c r="A2761" s="203"/>
      <c r="B2761" s="203"/>
      <c r="C2761" s="203"/>
      <c r="D2761" s="203"/>
      <c r="F2761" s="77"/>
      <c r="I2761" s="203"/>
      <c r="J2761" s="203"/>
      <c r="K2761" s="203"/>
      <c r="L2761" s="203"/>
      <c r="M2761" s="203"/>
    </row>
    <row r="2762" spans="1:13">
      <c r="A2762" s="203"/>
      <c r="B2762" s="203"/>
      <c r="C2762" s="203"/>
      <c r="D2762" s="203"/>
      <c r="F2762" s="77"/>
      <c r="I2762" s="203"/>
      <c r="J2762" s="203"/>
      <c r="K2762" s="203"/>
      <c r="L2762" s="203"/>
      <c r="M2762" s="203"/>
    </row>
    <row r="2763" spans="1:13">
      <c r="A2763" s="203"/>
      <c r="B2763" s="203"/>
      <c r="C2763" s="203"/>
      <c r="D2763" s="203"/>
      <c r="F2763" s="77"/>
      <c r="I2763" s="203"/>
      <c r="J2763" s="203"/>
      <c r="K2763" s="203"/>
      <c r="L2763" s="203"/>
      <c r="M2763" s="203"/>
    </row>
    <row r="2764" spans="1:13">
      <c r="A2764" s="203"/>
      <c r="B2764" s="203"/>
      <c r="C2764" s="203"/>
      <c r="D2764" s="203"/>
      <c r="F2764" s="77"/>
      <c r="I2764" s="203"/>
      <c r="J2764" s="203"/>
      <c r="K2764" s="203"/>
      <c r="L2764" s="203"/>
      <c r="M2764" s="203"/>
    </row>
    <row r="2765" spans="1:13">
      <c r="A2765" s="203"/>
      <c r="B2765" s="203"/>
      <c r="C2765" s="203"/>
      <c r="D2765" s="203"/>
      <c r="F2765" s="77"/>
      <c r="I2765" s="203"/>
      <c r="J2765" s="203"/>
      <c r="K2765" s="203"/>
      <c r="L2765" s="203"/>
      <c r="M2765" s="203"/>
    </row>
    <row r="2766" spans="1:13">
      <c r="A2766" s="203"/>
      <c r="B2766" s="203"/>
      <c r="C2766" s="203"/>
      <c r="D2766" s="203"/>
      <c r="F2766" s="77"/>
      <c r="I2766" s="203"/>
      <c r="J2766" s="203"/>
      <c r="K2766" s="203"/>
      <c r="L2766" s="203"/>
      <c r="M2766" s="203"/>
    </row>
    <row r="2767" spans="1:13">
      <c r="A2767" s="203"/>
      <c r="B2767" s="203"/>
      <c r="C2767" s="203"/>
      <c r="D2767" s="203"/>
      <c r="F2767" s="77"/>
      <c r="I2767" s="203"/>
      <c r="J2767" s="203"/>
      <c r="K2767" s="203"/>
      <c r="L2767" s="203"/>
      <c r="M2767" s="203"/>
    </row>
    <row r="2768" spans="1:13">
      <c r="A2768" s="203"/>
      <c r="B2768" s="203"/>
      <c r="C2768" s="203"/>
      <c r="D2768" s="203"/>
      <c r="F2768" s="77"/>
      <c r="I2768" s="203"/>
      <c r="J2768" s="203"/>
      <c r="K2768" s="203"/>
      <c r="L2768" s="203"/>
      <c r="M2768" s="203"/>
    </row>
    <row r="2769" spans="1:13">
      <c r="A2769" s="203"/>
      <c r="B2769" s="203"/>
      <c r="C2769" s="203"/>
      <c r="D2769" s="203"/>
      <c r="F2769" s="77"/>
      <c r="I2769" s="203"/>
      <c r="J2769" s="203"/>
      <c r="K2769" s="203"/>
      <c r="L2769" s="203"/>
      <c r="M2769" s="203"/>
    </row>
    <row r="2770" spans="1:13">
      <c r="A2770" s="203"/>
      <c r="B2770" s="203"/>
      <c r="C2770" s="203"/>
      <c r="D2770" s="203"/>
      <c r="F2770" s="77"/>
      <c r="I2770" s="203"/>
      <c r="J2770" s="203"/>
      <c r="K2770" s="203"/>
      <c r="L2770" s="203"/>
      <c r="M2770" s="203"/>
    </row>
    <row r="2771" spans="1:13">
      <c r="A2771" s="203"/>
      <c r="B2771" s="203"/>
      <c r="C2771" s="203"/>
      <c r="D2771" s="203"/>
      <c r="F2771" s="77"/>
      <c r="I2771" s="203"/>
      <c r="J2771" s="203"/>
      <c r="K2771" s="203"/>
      <c r="L2771" s="203"/>
      <c r="M2771" s="203"/>
    </row>
    <row r="2772" spans="1:13">
      <c r="A2772" s="203"/>
      <c r="B2772" s="203"/>
      <c r="C2772" s="203"/>
      <c r="D2772" s="203"/>
      <c r="F2772" s="77"/>
      <c r="I2772" s="203"/>
      <c r="J2772" s="203"/>
      <c r="K2772" s="203"/>
      <c r="L2772" s="203"/>
      <c r="M2772" s="203"/>
    </row>
    <row r="2773" spans="1:13">
      <c r="A2773" s="203"/>
      <c r="B2773" s="203"/>
      <c r="C2773" s="203"/>
      <c r="D2773" s="203"/>
      <c r="F2773" s="77"/>
      <c r="I2773" s="203"/>
      <c r="J2773" s="203"/>
      <c r="K2773" s="203"/>
      <c r="L2773" s="203"/>
      <c r="M2773" s="203"/>
    </row>
    <row r="2774" spans="1:13">
      <c r="A2774" s="203"/>
      <c r="B2774" s="203"/>
      <c r="C2774" s="203"/>
      <c r="D2774" s="203"/>
      <c r="F2774" s="77"/>
      <c r="I2774" s="203"/>
      <c r="J2774" s="203"/>
      <c r="K2774" s="203"/>
      <c r="L2774" s="203"/>
      <c r="M2774" s="203"/>
    </row>
    <row r="2775" spans="1:13">
      <c r="A2775" s="203"/>
      <c r="B2775" s="203"/>
      <c r="C2775" s="203"/>
      <c r="D2775" s="203"/>
      <c r="F2775" s="77"/>
      <c r="I2775" s="203"/>
      <c r="J2775" s="203"/>
      <c r="K2775" s="203"/>
      <c r="L2775" s="203"/>
      <c r="M2775" s="203"/>
    </row>
    <row r="2776" spans="1:13">
      <c r="A2776" s="203"/>
      <c r="B2776" s="203"/>
      <c r="C2776" s="203"/>
      <c r="D2776" s="203"/>
      <c r="F2776" s="77"/>
      <c r="I2776" s="203"/>
      <c r="J2776" s="203"/>
      <c r="K2776" s="203"/>
      <c r="L2776" s="203"/>
      <c r="M2776" s="203"/>
    </row>
    <row r="2777" spans="1:13">
      <c r="A2777" s="203"/>
      <c r="B2777" s="203"/>
      <c r="C2777" s="203"/>
      <c r="D2777" s="203"/>
      <c r="F2777" s="77"/>
      <c r="I2777" s="203"/>
      <c r="J2777" s="203"/>
      <c r="K2777" s="203"/>
      <c r="L2777" s="203"/>
      <c r="M2777" s="203"/>
    </row>
    <row r="2778" spans="1:13">
      <c r="A2778" s="203"/>
      <c r="B2778" s="203"/>
      <c r="C2778" s="203"/>
      <c r="D2778" s="203"/>
      <c r="F2778" s="77"/>
      <c r="I2778" s="203"/>
      <c r="J2778" s="203"/>
      <c r="K2778" s="203"/>
      <c r="L2778" s="203"/>
      <c r="M2778" s="203"/>
    </row>
    <row r="2779" spans="1:13">
      <c r="A2779" s="203"/>
      <c r="B2779" s="203"/>
      <c r="C2779" s="203"/>
      <c r="D2779" s="203"/>
      <c r="F2779" s="77"/>
      <c r="I2779" s="203"/>
      <c r="J2779" s="203"/>
      <c r="K2779" s="203"/>
      <c r="L2779" s="203"/>
      <c r="M2779" s="203"/>
    </row>
    <row r="2780" spans="1:13">
      <c r="A2780" s="203"/>
      <c r="B2780" s="203"/>
      <c r="C2780" s="203"/>
      <c r="D2780" s="203"/>
      <c r="F2780" s="77"/>
      <c r="I2780" s="203"/>
      <c r="J2780" s="203"/>
      <c r="K2780" s="203"/>
      <c r="L2780" s="203"/>
      <c r="M2780" s="203"/>
    </row>
    <row r="2781" spans="1:13">
      <c r="A2781" s="203"/>
      <c r="B2781" s="203"/>
      <c r="C2781" s="203"/>
      <c r="D2781" s="203"/>
      <c r="F2781" s="77"/>
      <c r="I2781" s="203"/>
      <c r="J2781" s="203"/>
      <c r="K2781" s="203"/>
      <c r="L2781" s="203"/>
      <c r="M2781" s="203"/>
    </row>
    <row r="2782" spans="1:13">
      <c r="A2782" s="203"/>
      <c r="B2782" s="203"/>
      <c r="C2782" s="203"/>
      <c r="D2782" s="203"/>
      <c r="F2782" s="77"/>
      <c r="I2782" s="203"/>
      <c r="J2782" s="203"/>
      <c r="K2782" s="203"/>
      <c r="L2782" s="203"/>
      <c r="M2782" s="203"/>
    </row>
    <row r="2783" spans="1:13">
      <c r="A2783" s="203"/>
      <c r="B2783" s="203"/>
      <c r="C2783" s="203"/>
      <c r="D2783" s="203"/>
      <c r="F2783" s="77"/>
      <c r="I2783" s="203"/>
      <c r="J2783" s="203"/>
      <c r="K2783" s="203"/>
      <c r="L2783" s="203"/>
      <c r="M2783" s="203"/>
    </row>
    <row r="2784" spans="1:13">
      <c r="A2784" s="203"/>
      <c r="B2784" s="203"/>
      <c r="C2784" s="203"/>
      <c r="D2784" s="203"/>
      <c r="F2784" s="77"/>
      <c r="I2784" s="203"/>
      <c r="J2784" s="203"/>
      <c r="K2784" s="203"/>
      <c r="L2784" s="203"/>
      <c r="M2784" s="203"/>
    </row>
    <row r="2785" spans="1:13">
      <c r="A2785" s="203"/>
      <c r="B2785" s="203"/>
      <c r="C2785" s="203"/>
      <c r="D2785" s="203"/>
      <c r="F2785" s="77"/>
      <c r="I2785" s="203"/>
      <c r="J2785" s="203"/>
      <c r="K2785" s="203"/>
      <c r="L2785" s="203"/>
      <c r="M2785" s="203"/>
    </row>
    <row r="2786" spans="1:13">
      <c r="A2786" s="203"/>
      <c r="B2786" s="203"/>
      <c r="C2786" s="203"/>
      <c r="D2786" s="203"/>
      <c r="F2786" s="77"/>
      <c r="I2786" s="203"/>
      <c r="J2786" s="203"/>
      <c r="K2786" s="203"/>
      <c r="L2786" s="203"/>
      <c r="M2786" s="203"/>
    </row>
    <row r="2787" spans="1:13">
      <c r="A2787" s="203"/>
      <c r="B2787" s="203"/>
      <c r="C2787" s="203"/>
      <c r="D2787" s="203"/>
      <c r="F2787" s="77"/>
      <c r="I2787" s="203"/>
      <c r="J2787" s="203"/>
      <c r="K2787" s="203"/>
      <c r="L2787" s="203"/>
      <c r="M2787" s="203"/>
    </row>
    <row r="2788" spans="1:13">
      <c r="A2788" s="203"/>
      <c r="B2788" s="203"/>
      <c r="C2788" s="203"/>
      <c r="D2788" s="203"/>
      <c r="F2788" s="77"/>
      <c r="I2788" s="203"/>
      <c r="J2788" s="203"/>
      <c r="K2788" s="203"/>
      <c r="L2788" s="203"/>
      <c r="M2788" s="203"/>
    </row>
    <row r="2789" spans="1:13">
      <c r="A2789" s="203"/>
      <c r="B2789" s="203"/>
      <c r="C2789" s="203"/>
      <c r="D2789" s="203"/>
      <c r="F2789" s="77"/>
      <c r="I2789" s="203"/>
      <c r="J2789" s="203"/>
      <c r="K2789" s="203"/>
      <c r="L2789" s="203"/>
      <c r="M2789" s="203"/>
    </row>
    <row r="2790" spans="1:13">
      <c r="A2790" s="203"/>
      <c r="B2790" s="203"/>
      <c r="C2790" s="203"/>
      <c r="D2790" s="203"/>
      <c r="F2790" s="77"/>
      <c r="I2790" s="203"/>
      <c r="J2790" s="203"/>
      <c r="K2790" s="203"/>
      <c r="L2790" s="203"/>
      <c r="M2790" s="203"/>
    </row>
    <row r="2791" spans="1:13">
      <c r="A2791" s="203"/>
      <c r="B2791" s="203"/>
      <c r="C2791" s="203"/>
      <c r="D2791" s="203"/>
      <c r="F2791" s="77"/>
      <c r="I2791" s="203"/>
      <c r="J2791" s="203"/>
      <c r="K2791" s="203"/>
      <c r="L2791" s="203"/>
      <c r="M2791" s="203"/>
    </row>
    <row r="2792" spans="1:13">
      <c r="A2792" s="203"/>
      <c r="B2792" s="203"/>
      <c r="C2792" s="203"/>
      <c r="D2792" s="203"/>
      <c r="F2792" s="77"/>
      <c r="I2792" s="203"/>
      <c r="J2792" s="203"/>
      <c r="K2792" s="203"/>
      <c r="L2792" s="203"/>
      <c r="M2792" s="203"/>
    </row>
    <row r="2793" spans="1:13">
      <c r="A2793" s="203"/>
      <c r="B2793" s="203"/>
      <c r="C2793" s="203"/>
      <c r="D2793" s="203"/>
      <c r="F2793" s="77"/>
      <c r="I2793" s="203"/>
      <c r="J2793" s="203"/>
      <c r="K2793" s="203"/>
      <c r="L2793" s="203"/>
      <c r="M2793" s="203"/>
    </row>
    <row r="2794" spans="1:13">
      <c r="A2794" s="203"/>
      <c r="B2794" s="203"/>
      <c r="C2794" s="203"/>
      <c r="D2794" s="203"/>
      <c r="F2794" s="77"/>
      <c r="I2794" s="203"/>
      <c r="J2794" s="203"/>
      <c r="K2794" s="203"/>
      <c r="L2794" s="203"/>
      <c r="M2794" s="203"/>
    </row>
    <row r="2795" spans="1:13">
      <c r="A2795" s="203"/>
      <c r="B2795" s="203"/>
      <c r="C2795" s="203"/>
      <c r="D2795" s="203"/>
      <c r="F2795" s="77"/>
      <c r="I2795" s="203"/>
      <c r="J2795" s="203"/>
      <c r="K2795" s="203"/>
      <c r="L2795" s="203"/>
      <c r="M2795" s="203"/>
    </row>
    <row r="2796" spans="1:13">
      <c r="A2796" s="203"/>
      <c r="B2796" s="203"/>
      <c r="C2796" s="203"/>
      <c r="D2796" s="203"/>
      <c r="F2796" s="77"/>
      <c r="I2796" s="203"/>
      <c r="J2796" s="203"/>
      <c r="K2796" s="203"/>
      <c r="L2796" s="203"/>
      <c r="M2796" s="203"/>
    </row>
    <row r="2797" spans="1:13">
      <c r="A2797" s="203"/>
      <c r="B2797" s="203"/>
      <c r="C2797" s="203"/>
      <c r="D2797" s="203"/>
      <c r="F2797" s="77"/>
      <c r="I2797" s="203"/>
      <c r="J2797" s="203"/>
      <c r="K2797" s="203"/>
      <c r="L2797" s="203"/>
      <c r="M2797" s="203"/>
    </row>
    <row r="2798" spans="1:13">
      <c r="A2798" s="203"/>
      <c r="B2798" s="203"/>
      <c r="C2798" s="203"/>
      <c r="D2798" s="203"/>
      <c r="F2798" s="77"/>
      <c r="I2798" s="203"/>
      <c r="J2798" s="203"/>
      <c r="K2798" s="203"/>
      <c r="L2798" s="203"/>
      <c r="M2798" s="203"/>
    </row>
    <row r="2799" spans="1:13">
      <c r="A2799" s="203"/>
      <c r="B2799" s="203"/>
      <c r="C2799" s="203"/>
      <c r="D2799" s="203"/>
      <c r="F2799" s="77"/>
      <c r="I2799" s="203"/>
      <c r="J2799" s="203"/>
      <c r="K2799" s="203"/>
      <c r="L2799" s="203"/>
      <c r="M2799" s="203"/>
    </row>
    <row r="2800" spans="1:13">
      <c r="A2800" s="203"/>
      <c r="B2800" s="203"/>
      <c r="C2800" s="203"/>
      <c r="D2800" s="203"/>
      <c r="F2800" s="77"/>
      <c r="I2800" s="203"/>
      <c r="J2800" s="203"/>
      <c r="K2800" s="203"/>
      <c r="L2800" s="203"/>
      <c r="M2800" s="203"/>
    </row>
    <row r="2801" spans="1:13">
      <c r="A2801" s="203"/>
      <c r="B2801" s="203"/>
      <c r="C2801" s="203"/>
      <c r="D2801" s="203"/>
      <c r="F2801" s="77"/>
      <c r="I2801" s="203"/>
      <c r="J2801" s="203"/>
      <c r="K2801" s="203"/>
      <c r="L2801" s="203"/>
      <c r="M2801" s="203"/>
    </row>
    <row r="2802" spans="1:13">
      <c r="A2802" s="203"/>
      <c r="B2802" s="203"/>
      <c r="C2802" s="203"/>
      <c r="D2802" s="203"/>
      <c r="F2802" s="77"/>
      <c r="I2802" s="203"/>
      <c r="J2802" s="203"/>
      <c r="K2802" s="203"/>
      <c r="L2802" s="203"/>
      <c r="M2802" s="203"/>
    </row>
    <row r="2803" spans="1:13">
      <c r="A2803" s="203"/>
      <c r="B2803" s="203"/>
      <c r="C2803" s="203"/>
      <c r="D2803" s="203"/>
      <c r="F2803" s="77"/>
      <c r="I2803" s="203"/>
      <c r="J2803" s="203"/>
      <c r="K2803" s="203"/>
      <c r="L2803" s="203"/>
      <c r="M2803" s="203"/>
    </row>
    <row r="2804" spans="1:13">
      <c r="A2804" s="203"/>
      <c r="B2804" s="203"/>
      <c r="C2804" s="203"/>
      <c r="D2804" s="203"/>
      <c r="F2804" s="77"/>
      <c r="I2804" s="203"/>
      <c r="J2804" s="203"/>
      <c r="K2804" s="203"/>
      <c r="L2804" s="203"/>
      <c r="M2804" s="203"/>
    </row>
    <row r="2805" spans="1:13">
      <c r="A2805" s="203"/>
      <c r="B2805" s="203"/>
      <c r="C2805" s="203"/>
      <c r="D2805" s="203"/>
      <c r="F2805" s="77"/>
      <c r="I2805" s="203"/>
      <c r="J2805" s="203"/>
      <c r="K2805" s="203"/>
      <c r="L2805" s="203"/>
      <c r="M2805" s="203"/>
    </row>
    <row r="2806" spans="1:13">
      <c r="A2806" s="203"/>
      <c r="B2806" s="203"/>
      <c r="C2806" s="203"/>
      <c r="D2806" s="203"/>
      <c r="F2806" s="77"/>
      <c r="I2806" s="203"/>
      <c r="J2806" s="203"/>
      <c r="K2806" s="203"/>
      <c r="L2806" s="203"/>
      <c r="M2806" s="203"/>
    </row>
    <row r="2807" spans="1:13">
      <c r="A2807" s="203"/>
      <c r="B2807" s="203"/>
      <c r="C2807" s="203"/>
      <c r="D2807" s="203"/>
      <c r="F2807" s="77"/>
      <c r="I2807" s="203"/>
      <c r="J2807" s="203"/>
      <c r="K2807" s="203"/>
      <c r="L2807" s="203"/>
      <c r="M2807" s="203"/>
    </row>
    <row r="2808" spans="1:13">
      <c r="A2808" s="203"/>
      <c r="B2808" s="203"/>
      <c r="C2808" s="203"/>
      <c r="D2808" s="203"/>
      <c r="F2808" s="77"/>
      <c r="I2808" s="203"/>
      <c r="J2808" s="203"/>
      <c r="K2808" s="203"/>
      <c r="L2808" s="203"/>
      <c r="M2808" s="203"/>
    </row>
    <row r="2809" spans="1:13">
      <c r="A2809" s="203"/>
      <c r="B2809" s="203"/>
      <c r="C2809" s="203"/>
      <c r="D2809" s="203"/>
      <c r="F2809" s="77"/>
      <c r="I2809" s="203"/>
      <c r="J2809" s="203"/>
      <c r="K2809" s="203"/>
      <c r="L2809" s="203"/>
      <c r="M2809" s="203"/>
    </row>
    <row r="2810" spans="1:13">
      <c r="A2810" s="203"/>
      <c r="B2810" s="203"/>
      <c r="C2810" s="203"/>
      <c r="D2810" s="203"/>
      <c r="F2810" s="77"/>
      <c r="I2810" s="203"/>
      <c r="J2810" s="203"/>
      <c r="K2810" s="203"/>
      <c r="L2810" s="203"/>
      <c r="M2810" s="203"/>
    </row>
    <row r="2811" spans="1:13">
      <c r="A2811" s="203"/>
      <c r="B2811" s="203"/>
      <c r="C2811" s="203"/>
      <c r="D2811" s="203"/>
      <c r="F2811" s="77"/>
      <c r="I2811" s="203"/>
      <c r="J2811" s="203"/>
      <c r="K2811" s="203"/>
      <c r="L2811" s="203"/>
      <c r="M2811" s="203"/>
    </row>
    <row r="2812" spans="1:13">
      <c r="A2812" s="203"/>
      <c r="B2812" s="203"/>
      <c r="C2812" s="203"/>
      <c r="D2812" s="203"/>
      <c r="F2812" s="77"/>
      <c r="I2812" s="203"/>
      <c r="J2812" s="203"/>
      <c r="K2812" s="203"/>
      <c r="L2812" s="203"/>
      <c r="M2812" s="203"/>
    </row>
    <row r="2813" spans="1:13">
      <c r="A2813" s="203"/>
      <c r="B2813" s="203"/>
      <c r="C2813" s="203"/>
      <c r="D2813" s="203"/>
      <c r="F2813" s="77"/>
      <c r="I2813" s="203"/>
      <c r="J2813" s="203"/>
      <c r="K2813" s="203"/>
      <c r="L2813" s="203"/>
      <c r="M2813" s="203"/>
    </row>
    <row r="2814" spans="1:13">
      <c r="A2814" s="203"/>
      <c r="B2814" s="203"/>
      <c r="C2814" s="203"/>
      <c r="D2814" s="203"/>
      <c r="F2814" s="77"/>
      <c r="I2814" s="203"/>
      <c r="J2814" s="203"/>
      <c r="K2814" s="203"/>
      <c r="L2814" s="203"/>
      <c r="M2814" s="203"/>
    </row>
    <row r="2815" spans="1:13">
      <c r="A2815" s="203"/>
      <c r="B2815" s="203"/>
      <c r="C2815" s="203"/>
      <c r="D2815" s="203"/>
      <c r="F2815" s="77"/>
      <c r="I2815" s="203"/>
      <c r="J2815" s="203"/>
      <c r="K2815" s="203"/>
      <c r="L2815" s="203"/>
      <c r="M2815" s="203"/>
    </row>
    <row r="2816" spans="1:13">
      <c r="A2816" s="203"/>
      <c r="B2816" s="203"/>
      <c r="C2816" s="203"/>
      <c r="D2816" s="203"/>
      <c r="F2816" s="77"/>
      <c r="I2816" s="203"/>
      <c r="J2816" s="203"/>
      <c r="K2816" s="203"/>
      <c r="L2816" s="203"/>
      <c r="M2816" s="203"/>
    </row>
    <row r="2817" spans="1:13">
      <c r="A2817" s="203"/>
      <c r="B2817" s="203"/>
      <c r="C2817" s="203"/>
      <c r="D2817" s="203"/>
      <c r="F2817" s="77"/>
      <c r="I2817" s="203"/>
      <c r="J2817" s="203"/>
      <c r="K2817" s="203"/>
      <c r="L2817" s="203"/>
      <c r="M2817" s="203"/>
    </row>
    <row r="2818" spans="1:13">
      <c r="A2818" s="203"/>
      <c r="B2818" s="203"/>
      <c r="C2818" s="203"/>
      <c r="D2818" s="203"/>
      <c r="F2818" s="77"/>
      <c r="I2818" s="203"/>
      <c r="J2818" s="203"/>
      <c r="K2818" s="203"/>
      <c r="L2818" s="203"/>
      <c r="M2818" s="203"/>
    </row>
    <row r="2819" spans="1:13">
      <c r="A2819" s="203"/>
      <c r="B2819" s="203"/>
      <c r="C2819" s="203"/>
      <c r="D2819" s="203"/>
      <c r="F2819" s="77"/>
      <c r="I2819" s="203"/>
      <c r="J2819" s="203"/>
      <c r="K2819" s="203"/>
      <c r="L2819" s="203"/>
      <c r="M2819" s="203"/>
    </row>
    <row r="2820" spans="1:13">
      <c r="A2820" s="203"/>
      <c r="B2820" s="203"/>
      <c r="C2820" s="203"/>
      <c r="D2820" s="203"/>
      <c r="F2820" s="77"/>
      <c r="I2820" s="203"/>
      <c r="J2820" s="203"/>
      <c r="K2820" s="203"/>
      <c r="L2820" s="203"/>
      <c r="M2820" s="203"/>
    </row>
    <row r="2821" spans="1:13">
      <c r="A2821" s="203"/>
      <c r="B2821" s="203"/>
      <c r="C2821" s="203"/>
      <c r="D2821" s="203"/>
      <c r="F2821" s="77"/>
      <c r="I2821" s="203"/>
      <c r="J2821" s="203"/>
      <c r="K2821" s="203"/>
      <c r="L2821" s="203"/>
      <c r="M2821" s="203"/>
    </row>
    <row r="2822" spans="1:13">
      <c r="A2822" s="203"/>
      <c r="B2822" s="203"/>
      <c r="C2822" s="203"/>
      <c r="D2822" s="203"/>
      <c r="F2822" s="77"/>
      <c r="I2822" s="203"/>
      <c r="J2822" s="203"/>
      <c r="K2822" s="203"/>
      <c r="L2822" s="203"/>
      <c r="M2822" s="203"/>
    </row>
    <row r="2823" spans="1:13">
      <c r="A2823" s="203"/>
      <c r="B2823" s="203"/>
      <c r="C2823" s="203"/>
      <c r="D2823" s="203"/>
      <c r="F2823" s="77"/>
      <c r="I2823" s="203"/>
      <c r="J2823" s="203"/>
      <c r="K2823" s="203"/>
      <c r="L2823" s="203"/>
      <c r="M2823" s="203"/>
    </row>
    <row r="2824" spans="1:13">
      <c r="A2824" s="203"/>
      <c r="B2824" s="203"/>
      <c r="C2824" s="203"/>
      <c r="D2824" s="203"/>
      <c r="F2824" s="77"/>
      <c r="I2824" s="203"/>
      <c r="J2824" s="203"/>
      <c r="K2824" s="203"/>
      <c r="L2824" s="203"/>
      <c r="M2824" s="203"/>
    </row>
    <row r="2825" spans="1:13">
      <c r="A2825" s="203"/>
      <c r="B2825" s="203"/>
      <c r="C2825" s="203"/>
      <c r="D2825" s="203"/>
      <c r="F2825" s="77"/>
      <c r="I2825" s="203"/>
      <c r="J2825" s="203"/>
      <c r="K2825" s="203"/>
      <c r="L2825" s="203"/>
      <c r="M2825" s="203"/>
    </row>
    <row r="2826" spans="1:13">
      <c r="A2826" s="203"/>
      <c r="B2826" s="203"/>
      <c r="C2826" s="203"/>
      <c r="D2826" s="203"/>
      <c r="F2826" s="77"/>
      <c r="I2826" s="203"/>
      <c r="J2826" s="203"/>
      <c r="K2826" s="203"/>
      <c r="L2826" s="203"/>
      <c r="M2826" s="203"/>
    </row>
    <row r="2827" spans="1:13">
      <c r="A2827" s="203"/>
      <c r="B2827" s="203"/>
      <c r="C2827" s="203"/>
      <c r="D2827" s="203"/>
      <c r="F2827" s="77"/>
      <c r="I2827" s="203"/>
      <c r="J2827" s="203"/>
      <c r="K2827" s="203"/>
      <c r="L2827" s="203"/>
      <c r="M2827" s="203"/>
    </row>
    <row r="2828" spans="1:13">
      <c r="A2828" s="203"/>
      <c r="B2828" s="203"/>
      <c r="C2828" s="203"/>
      <c r="D2828" s="203"/>
      <c r="F2828" s="77"/>
      <c r="I2828" s="203"/>
      <c r="J2828" s="203"/>
      <c r="K2828" s="203"/>
      <c r="L2828" s="203"/>
      <c r="M2828" s="203"/>
    </row>
    <row r="2829" spans="1:13">
      <c r="A2829" s="203"/>
      <c r="B2829" s="203"/>
      <c r="C2829" s="203"/>
      <c r="D2829" s="203"/>
      <c r="F2829" s="77"/>
      <c r="I2829" s="203"/>
      <c r="J2829" s="203"/>
      <c r="K2829" s="203"/>
      <c r="L2829" s="203"/>
      <c r="M2829" s="203"/>
    </row>
    <row r="2830" spans="1:13">
      <c r="A2830" s="203"/>
      <c r="B2830" s="203"/>
      <c r="C2830" s="203"/>
      <c r="D2830" s="203"/>
      <c r="F2830" s="77"/>
      <c r="I2830" s="203"/>
      <c r="J2830" s="203"/>
      <c r="K2830" s="203"/>
      <c r="L2830" s="203"/>
      <c r="M2830" s="203"/>
    </row>
    <row r="2831" spans="1:13">
      <c r="A2831" s="203"/>
      <c r="B2831" s="203"/>
      <c r="C2831" s="203"/>
      <c r="D2831" s="203"/>
      <c r="F2831" s="77"/>
      <c r="I2831" s="203"/>
      <c r="J2831" s="203"/>
      <c r="K2831" s="203"/>
      <c r="L2831" s="203"/>
      <c r="M2831" s="203"/>
    </row>
    <row r="2832" spans="1:13">
      <c r="A2832" s="203"/>
      <c r="B2832" s="203"/>
      <c r="C2832" s="203"/>
      <c r="D2832" s="203"/>
      <c r="F2832" s="77"/>
      <c r="I2832" s="203"/>
      <c r="J2832" s="203"/>
      <c r="K2832" s="203"/>
      <c r="L2832" s="203"/>
      <c r="M2832" s="203"/>
    </row>
    <row r="2833" spans="1:13">
      <c r="A2833" s="203"/>
      <c r="B2833" s="203"/>
      <c r="C2833" s="203"/>
      <c r="D2833" s="203"/>
      <c r="F2833" s="77"/>
      <c r="I2833" s="203"/>
      <c r="J2833" s="203"/>
      <c r="K2833" s="203"/>
      <c r="L2833" s="203"/>
      <c r="M2833" s="203"/>
    </row>
    <row r="2834" spans="1:13">
      <c r="A2834" s="203"/>
      <c r="B2834" s="203"/>
      <c r="C2834" s="203"/>
      <c r="D2834" s="203"/>
      <c r="F2834" s="77"/>
      <c r="I2834" s="203"/>
      <c r="J2834" s="203"/>
      <c r="K2834" s="203"/>
      <c r="L2834" s="203"/>
      <c r="M2834" s="203"/>
    </row>
    <row r="2835" spans="1:13">
      <c r="A2835" s="203"/>
      <c r="B2835" s="203"/>
      <c r="C2835" s="203"/>
      <c r="D2835" s="203"/>
      <c r="F2835" s="77"/>
      <c r="I2835" s="203"/>
      <c r="J2835" s="203"/>
      <c r="K2835" s="203"/>
      <c r="L2835" s="203"/>
      <c r="M2835" s="203"/>
    </row>
    <row r="2836" spans="1:13">
      <c r="A2836" s="203"/>
      <c r="B2836" s="203"/>
      <c r="C2836" s="203"/>
      <c r="D2836" s="203"/>
      <c r="F2836" s="77"/>
      <c r="I2836" s="203"/>
      <c r="J2836" s="203"/>
      <c r="K2836" s="203"/>
      <c r="L2836" s="203"/>
      <c r="M2836" s="203"/>
    </row>
    <row r="2837" spans="1:13">
      <c r="A2837" s="203"/>
      <c r="B2837" s="203"/>
      <c r="C2837" s="203"/>
      <c r="D2837" s="203"/>
      <c r="F2837" s="77"/>
      <c r="I2837" s="203"/>
      <c r="J2837" s="203"/>
      <c r="K2837" s="203"/>
      <c r="L2837" s="203"/>
      <c r="M2837" s="203"/>
    </row>
    <row r="2838" spans="1:13">
      <c r="A2838" s="203"/>
      <c r="B2838" s="203"/>
      <c r="C2838" s="203"/>
      <c r="D2838" s="203"/>
      <c r="F2838" s="77"/>
      <c r="I2838" s="203"/>
      <c r="J2838" s="203"/>
      <c r="K2838" s="203"/>
      <c r="L2838" s="203"/>
      <c r="M2838" s="203"/>
    </row>
    <row r="2839" spans="1:13">
      <c r="A2839" s="203"/>
      <c r="B2839" s="203"/>
      <c r="C2839" s="203"/>
      <c r="D2839" s="203"/>
      <c r="F2839" s="77"/>
      <c r="I2839" s="203"/>
      <c r="J2839" s="203"/>
      <c r="K2839" s="203"/>
      <c r="L2839" s="203"/>
      <c r="M2839" s="203"/>
    </row>
    <row r="2840" spans="1:13">
      <c r="A2840" s="203"/>
      <c r="B2840" s="203"/>
      <c r="C2840" s="203"/>
      <c r="D2840" s="203"/>
      <c r="F2840" s="77"/>
      <c r="I2840" s="203"/>
      <c r="J2840" s="203"/>
      <c r="K2840" s="203"/>
      <c r="L2840" s="203"/>
      <c r="M2840" s="203"/>
    </row>
    <row r="2841" spans="1:13">
      <c r="A2841" s="203"/>
      <c r="B2841" s="203"/>
      <c r="C2841" s="203"/>
      <c r="D2841" s="203"/>
      <c r="F2841" s="77"/>
      <c r="I2841" s="203"/>
      <c r="J2841" s="203"/>
      <c r="K2841" s="203"/>
      <c r="L2841" s="203"/>
      <c r="M2841" s="203"/>
    </row>
    <row r="2842" spans="1:13">
      <c r="A2842" s="203"/>
      <c r="B2842" s="203"/>
      <c r="C2842" s="203"/>
      <c r="D2842" s="203"/>
      <c r="F2842" s="77"/>
      <c r="I2842" s="203"/>
      <c r="J2842" s="203"/>
      <c r="K2842" s="203"/>
      <c r="L2842" s="203"/>
      <c r="M2842" s="203"/>
    </row>
    <row r="2843" spans="1:13">
      <c r="A2843" s="203"/>
      <c r="B2843" s="203"/>
      <c r="C2843" s="203"/>
      <c r="D2843" s="203"/>
      <c r="F2843" s="77"/>
      <c r="I2843" s="203"/>
      <c r="J2843" s="203"/>
      <c r="K2843" s="203"/>
      <c r="L2843" s="203"/>
      <c r="M2843" s="203"/>
    </row>
    <row r="2844" spans="1:13">
      <c r="A2844" s="203"/>
      <c r="B2844" s="203"/>
      <c r="C2844" s="203"/>
      <c r="D2844" s="203"/>
      <c r="F2844" s="77"/>
      <c r="I2844" s="203"/>
      <c r="J2844" s="203"/>
      <c r="K2844" s="203"/>
      <c r="L2844" s="203"/>
      <c r="M2844" s="203"/>
    </row>
    <row r="2845" spans="1:13">
      <c r="A2845" s="203"/>
      <c r="B2845" s="203"/>
      <c r="C2845" s="203"/>
      <c r="D2845" s="203"/>
      <c r="F2845" s="77"/>
      <c r="I2845" s="203"/>
      <c r="J2845" s="203"/>
      <c r="K2845" s="203"/>
      <c r="L2845" s="203"/>
      <c r="M2845" s="203"/>
    </row>
    <row r="2846" spans="1:13">
      <c r="A2846" s="203"/>
      <c r="B2846" s="203"/>
      <c r="C2846" s="203"/>
      <c r="D2846" s="203"/>
      <c r="F2846" s="77"/>
      <c r="I2846" s="203"/>
      <c r="J2846" s="203"/>
      <c r="K2846" s="203"/>
      <c r="L2846" s="203"/>
      <c r="M2846" s="203"/>
    </row>
    <row r="2847" spans="1:13">
      <c r="A2847" s="203"/>
      <c r="B2847" s="203"/>
      <c r="C2847" s="203"/>
      <c r="D2847" s="203"/>
      <c r="F2847" s="77"/>
      <c r="I2847" s="203"/>
      <c r="J2847" s="203"/>
      <c r="K2847" s="203"/>
      <c r="L2847" s="203"/>
      <c r="M2847" s="203"/>
    </row>
    <row r="2848" spans="1:13">
      <c r="A2848" s="203"/>
      <c r="B2848" s="203"/>
      <c r="C2848" s="203"/>
      <c r="D2848" s="203"/>
      <c r="F2848" s="77"/>
      <c r="I2848" s="203"/>
      <c r="J2848" s="203"/>
      <c r="K2848" s="203"/>
      <c r="L2848" s="203"/>
      <c r="M2848" s="203"/>
    </row>
    <row r="2849" spans="1:13">
      <c r="A2849" s="203"/>
      <c r="B2849" s="203"/>
      <c r="C2849" s="203"/>
      <c r="D2849" s="203"/>
      <c r="F2849" s="77"/>
      <c r="I2849" s="203"/>
      <c r="J2849" s="203"/>
      <c r="K2849" s="203"/>
      <c r="L2849" s="203"/>
      <c r="M2849" s="203"/>
    </row>
    <row r="2850" spans="1:13">
      <c r="A2850" s="203"/>
      <c r="B2850" s="203"/>
      <c r="C2850" s="203"/>
      <c r="D2850" s="203"/>
      <c r="F2850" s="77"/>
      <c r="I2850" s="203"/>
      <c r="J2850" s="203"/>
      <c r="K2850" s="203"/>
      <c r="L2850" s="203"/>
      <c r="M2850" s="203"/>
    </row>
    <row r="2851" spans="1:13">
      <c r="A2851" s="203"/>
      <c r="B2851" s="203"/>
      <c r="C2851" s="203"/>
      <c r="D2851" s="203"/>
      <c r="F2851" s="77"/>
      <c r="I2851" s="203"/>
      <c r="J2851" s="203"/>
      <c r="K2851" s="203"/>
      <c r="L2851" s="203"/>
      <c r="M2851" s="203"/>
    </row>
    <row r="2852" spans="1:13">
      <c r="A2852" s="203"/>
      <c r="B2852" s="203"/>
      <c r="C2852" s="203"/>
      <c r="D2852" s="203"/>
      <c r="F2852" s="77"/>
      <c r="I2852" s="203"/>
      <c r="J2852" s="203"/>
      <c r="K2852" s="203"/>
      <c r="L2852" s="203"/>
      <c r="M2852" s="203"/>
    </row>
    <row r="2853" spans="1:13">
      <c r="A2853" s="203"/>
      <c r="B2853" s="203"/>
      <c r="C2853" s="203"/>
      <c r="D2853" s="203"/>
      <c r="F2853" s="77"/>
      <c r="I2853" s="203"/>
      <c r="J2853" s="203"/>
      <c r="K2853" s="203"/>
      <c r="L2853" s="203"/>
      <c r="M2853" s="203"/>
    </row>
    <row r="2854" spans="1:13">
      <c r="A2854" s="203"/>
      <c r="B2854" s="203"/>
      <c r="C2854" s="203"/>
      <c r="D2854" s="203"/>
      <c r="F2854" s="77"/>
      <c r="I2854" s="203"/>
      <c r="J2854" s="203"/>
      <c r="K2854" s="203"/>
      <c r="L2854" s="203"/>
      <c r="M2854" s="203"/>
    </row>
    <row r="2855" spans="1:13">
      <c r="A2855" s="203"/>
      <c r="B2855" s="203"/>
      <c r="C2855" s="203"/>
      <c r="D2855" s="203"/>
      <c r="F2855" s="77"/>
      <c r="I2855" s="203"/>
      <c r="J2855" s="203"/>
      <c r="K2855" s="203"/>
      <c r="L2855" s="203"/>
      <c r="M2855" s="203"/>
    </row>
    <row r="2856" spans="1:13">
      <c r="A2856" s="203"/>
      <c r="B2856" s="203"/>
      <c r="C2856" s="203"/>
      <c r="D2856" s="203"/>
      <c r="F2856" s="77"/>
      <c r="I2856" s="203"/>
      <c r="J2856" s="203"/>
      <c r="K2856" s="203"/>
      <c r="L2856" s="203"/>
      <c r="M2856" s="203"/>
    </row>
    <row r="2857" spans="1:13">
      <c r="A2857" s="203"/>
      <c r="B2857" s="203"/>
      <c r="C2857" s="203"/>
      <c r="D2857" s="203"/>
      <c r="F2857" s="77"/>
      <c r="I2857" s="203"/>
      <c r="J2857" s="203"/>
      <c r="K2857" s="203"/>
      <c r="L2857" s="203"/>
      <c r="M2857" s="203"/>
    </row>
    <row r="2858" spans="1:13">
      <c r="A2858" s="203"/>
      <c r="B2858" s="203"/>
      <c r="C2858" s="203"/>
      <c r="D2858" s="203"/>
      <c r="F2858" s="77"/>
      <c r="I2858" s="203"/>
      <c r="J2858" s="203"/>
      <c r="K2858" s="203"/>
      <c r="L2858" s="203"/>
      <c r="M2858" s="203"/>
    </row>
    <row r="2859" spans="1:13">
      <c r="A2859" s="203"/>
      <c r="B2859" s="203"/>
      <c r="C2859" s="203"/>
      <c r="D2859" s="203"/>
      <c r="F2859" s="77"/>
      <c r="I2859" s="203"/>
      <c r="J2859" s="203"/>
      <c r="K2859" s="203"/>
      <c r="L2859" s="203"/>
      <c r="M2859" s="203"/>
    </row>
    <row r="2860" spans="1:13">
      <c r="A2860" s="203"/>
      <c r="B2860" s="203"/>
      <c r="C2860" s="203"/>
      <c r="D2860" s="203"/>
      <c r="F2860" s="77"/>
      <c r="I2860" s="203"/>
      <c r="J2860" s="203"/>
      <c r="K2860" s="203"/>
      <c r="L2860" s="203"/>
      <c r="M2860" s="203"/>
    </row>
    <row r="2861" spans="1:13">
      <c r="A2861" s="203"/>
      <c r="B2861" s="203"/>
      <c r="C2861" s="203"/>
      <c r="D2861" s="203"/>
      <c r="F2861" s="77"/>
      <c r="I2861" s="203"/>
      <c r="J2861" s="203"/>
      <c r="K2861" s="203"/>
      <c r="L2861" s="203"/>
      <c r="M2861" s="203"/>
    </row>
    <row r="2862" spans="1:13">
      <c r="A2862" s="203"/>
      <c r="B2862" s="203"/>
      <c r="C2862" s="203"/>
      <c r="D2862" s="203"/>
      <c r="F2862" s="77"/>
      <c r="I2862" s="203"/>
      <c r="J2862" s="203"/>
      <c r="K2862" s="203"/>
      <c r="L2862" s="203"/>
      <c r="M2862" s="203"/>
    </row>
    <row r="2863" spans="1:13">
      <c r="A2863" s="203"/>
      <c r="B2863" s="203"/>
      <c r="C2863" s="203"/>
      <c r="D2863" s="203"/>
      <c r="F2863" s="77"/>
      <c r="I2863" s="203"/>
      <c r="J2863" s="203"/>
      <c r="K2863" s="203"/>
      <c r="L2863" s="203"/>
      <c r="M2863" s="203"/>
    </row>
    <row r="2864" spans="1:13">
      <c r="A2864" s="203"/>
      <c r="B2864" s="203"/>
      <c r="C2864" s="203"/>
      <c r="D2864" s="203"/>
      <c r="F2864" s="77"/>
      <c r="I2864" s="203"/>
      <c r="J2864" s="203"/>
      <c r="K2864" s="203"/>
      <c r="L2864" s="203"/>
      <c r="M2864" s="203"/>
    </row>
    <row r="2865" spans="1:13">
      <c r="A2865" s="203"/>
      <c r="B2865" s="203"/>
      <c r="C2865" s="203"/>
      <c r="D2865" s="203"/>
      <c r="F2865" s="77"/>
      <c r="I2865" s="203"/>
      <c r="J2865" s="203"/>
      <c r="K2865" s="203"/>
      <c r="L2865" s="203"/>
      <c r="M2865" s="203"/>
    </row>
    <row r="2866" spans="1:13">
      <c r="A2866" s="203"/>
      <c r="B2866" s="203"/>
      <c r="C2866" s="203"/>
      <c r="D2866" s="203"/>
      <c r="F2866" s="77"/>
      <c r="I2866" s="203"/>
      <c r="J2866" s="203"/>
      <c r="K2866" s="203"/>
      <c r="L2866" s="203"/>
      <c r="M2866" s="203"/>
    </row>
    <row r="2867" spans="1:13">
      <c r="A2867" s="203"/>
      <c r="B2867" s="203"/>
      <c r="C2867" s="203"/>
      <c r="D2867" s="203"/>
      <c r="F2867" s="77"/>
      <c r="I2867" s="203"/>
      <c r="J2867" s="203"/>
      <c r="K2867" s="203"/>
      <c r="L2867" s="203"/>
      <c r="M2867" s="203"/>
    </row>
    <row r="2868" spans="1:13">
      <c r="A2868" s="203"/>
      <c r="B2868" s="203"/>
      <c r="C2868" s="203"/>
      <c r="D2868" s="203"/>
      <c r="F2868" s="77"/>
      <c r="I2868" s="203"/>
      <c r="J2868" s="203"/>
      <c r="K2868" s="203"/>
      <c r="L2868" s="203"/>
      <c r="M2868" s="203"/>
    </row>
    <row r="2869" spans="1:13">
      <c r="A2869" s="203"/>
      <c r="B2869" s="203"/>
      <c r="C2869" s="203"/>
      <c r="D2869" s="203"/>
      <c r="F2869" s="77"/>
      <c r="I2869" s="203"/>
      <c r="J2869" s="203"/>
      <c r="K2869" s="203"/>
      <c r="L2869" s="203"/>
      <c r="M2869" s="203"/>
    </row>
    <row r="2870" spans="1:13">
      <c r="A2870" s="203"/>
      <c r="B2870" s="203"/>
      <c r="C2870" s="203"/>
      <c r="D2870" s="203"/>
      <c r="F2870" s="77"/>
      <c r="I2870" s="203"/>
      <c r="J2870" s="203"/>
      <c r="K2870" s="203"/>
      <c r="L2870" s="203"/>
      <c r="M2870" s="203"/>
    </row>
    <row r="2871" spans="1:13">
      <c r="A2871" s="203"/>
      <c r="B2871" s="203"/>
      <c r="C2871" s="203"/>
      <c r="D2871" s="203"/>
      <c r="F2871" s="77"/>
      <c r="I2871" s="203"/>
      <c r="J2871" s="203"/>
      <c r="K2871" s="203"/>
      <c r="L2871" s="203"/>
      <c r="M2871" s="203"/>
    </row>
    <row r="2872" spans="1:13">
      <c r="A2872" s="203"/>
      <c r="B2872" s="203"/>
      <c r="C2872" s="203"/>
      <c r="D2872" s="203"/>
      <c r="F2872" s="77"/>
      <c r="I2872" s="203"/>
      <c r="J2872" s="203"/>
      <c r="K2872" s="203"/>
      <c r="L2872" s="203"/>
      <c r="M2872" s="203"/>
    </row>
    <row r="2873" spans="1:13">
      <c r="A2873" s="203"/>
      <c r="B2873" s="203"/>
      <c r="C2873" s="203"/>
      <c r="D2873" s="203"/>
      <c r="F2873" s="77"/>
      <c r="I2873" s="203"/>
      <c r="J2873" s="203"/>
      <c r="K2873" s="203"/>
      <c r="L2873" s="203"/>
      <c r="M2873" s="203"/>
    </row>
    <row r="2874" spans="1:13">
      <c r="A2874" s="203"/>
      <c r="B2874" s="203"/>
      <c r="C2874" s="203"/>
      <c r="D2874" s="203"/>
      <c r="F2874" s="77"/>
      <c r="I2874" s="203"/>
      <c r="J2874" s="203"/>
      <c r="K2874" s="203"/>
      <c r="L2874" s="203"/>
      <c r="M2874" s="203"/>
    </row>
    <row r="2875" spans="1:13">
      <c r="A2875" s="203"/>
      <c r="B2875" s="203"/>
      <c r="C2875" s="203"/>
      <c r="D2875" s="203"/>
      <c r="F2875" s="77"/>
      <c r="I2875" s="203"/>
      <c r="J2875" s="203"/>
      <c r="K2875" s="203"/>
      <c r="L2875" s="203"/>
      <c r="M2875" s="203"/>
    </row>
    <row r="2876" spans="1:13">
      <c r="A2876" s="203"/>
      <c r="B2876" s="203"/>
      <c r="C2876" s="203"/>
      <c r="D2876" s="203"/>
      <c r="F2876" s="77"/>
      <c r="I2876" s="203"/>
      <c r="J2876" s="203"/>
      <c r="K2876" s="203"/>
      <c r="L2876" s="203"/>
      <c r="M2876" s="203"/>
    </row>
    <row r="2877" spans="1:13">
      <c r="A2877" s="203"/>
      <c r="B2877" s="203"/>
      <c r="C2877" s="203"/>
      <c r="D2877" s="203"/>
      <c r="F2877" s="77"/>
      <c r="I2877" s="203"/>
      <c r="J2877" s="203"/>
      <c r="K2877" s="203"/>
      <c r="L2877" s="203"/>
      <c r="M2877" s="203"/>
    </row>
    <row r="2878" spans="1:13">
      <c r="A2878" s="203"/>
      <c r="B2878" s="203"/>
      <c r="C2878" s="203"/>
      <c r="D2878" s="203"/>
      <c r="F2878" s="77"/>
      <c r="I2878" s="203"/>
      <c r="J2878" s="203"/>
      <c r="K2878" s="203"/>
      <c r="L2878" s="203"/>
      <c r="M2878" s="203"/>
    </row>
    <row r="2879" spans="1:13">
      <c r="A2879" s="203"/>
      <c r="B2879" s="203"/>
      <c r="C2879" s="203"/>
      <c r="D2879" s="203"/>
      <c r="F2879" s="77"/>
      <c r="I2879" s="203"/>
      <c r="J2879" s="203"/>
      <c r="K2879" s="203"/>
      <c r="L2879" s="203"/>
      <c r="M2879" s="203"/>
    </row>
    <row r="2880" spans="1:13">
      <c r="A2880" s="203"/>
      <c r="B2880" s="203"/>
      <c r="C2880" s="203"/>
      <c r="D2880" s="203"/>
      <c r="F2880" s="77"/>
      <c r="I2880" s="203"/>
      <c r="J2880" s="203"/>
      <c r="K2880" s="203"/>
      <c r="L2880" s="203"/>
      <c r="M2880" s="203"/>
    </row>
    <row r="2881" spans="1:13">
      <c r="A2881" s="203"/>
      <c r="B2881" s="203"/>
      <c r="C2881" s="203"/>
      <c r="D2881" s="203"/>
      <c r="F2881" s="77"/>
      <c r="I2881" s="203"/>
      <c r="J2881" s="203"/>
      <c r="K2881" s="203"/>
      <c r="L2881" s="203"/>
      <c r="M2881" s="203"/>
    </row>
    <row r="2882" spans="1:13">
      <c r="A2882" s="203"/>
      <c r="B2882" s="203"/>
      <c r="C2882" s="203"/>
      <c r="D2882" s="203"/>
      <c r="F2882" s="77"/>
      <c r="I2882" s="203"/>
      <c r="J2882" s="203"/>
      <c r="K2882" s="203"/>
      <c r="L2882" s="203"/>
      <c r="M2882" s="203"/>
    </row>
    <row r="2883" spans="1:13">
      <c r="A2883" s="203"/>
      <c r="B2883" s="203"/>
      <c r="C2883" s="203"/>
      <c r="D2883" s="203"/>
      <c r="F2883" s="77"/>
      <c r="I2883" s="203"/>
      <c r="J2883" s="203"/>
      <c r="K2883" s="203"/>
      <c r="L2883" s="203"/>
      <c r="M2883" s="203"/>
    </row>
    <row r="2884" spans="1:13">
      <c r="A2884" s="203"/>
      <c r="B2884" s="203"/>
      <c r="C2884" s="203"/>
      <c r="D2884" s="203"/>
      <c r="F2884" s="77"/>
      <c r="I2884" s="203"/>
      <c r="J2884" s="203"/>
      <c r="K2884" s="203"/>
      <c r="L2884" s="203"/>
      <c r="M2884" s="203"/>
    </row>
    <row r="2885" spans="1:13">
      <c r="A2885" s="203"/>
      <c r="B2885" s="203"/>
      <c r="C2885" s="203"/>
      <c r="D2885" s="203"/>
      <c r="F2885" s="77"/>
      <c r="I2885" s="203"/>
      <c r="J2885" s="203"/>
      <c r="K2885" s="203"/>
      <c r="L2885" s="203"/>
      <c r="M2885" s="203"/>
    </row>
    <row r="2886" spans="1:13">
      <c r="A2886" s="203"/>
      <c r="B2886" s="203"/>
      <c r="C2886" s="203"/>
      <c r="D2886" s="203"/>
      <c r="F2886" s="77"/>
      <c r="I2886" s="203"/>
      <c r="J2886" s="203"/>
      <c r="K2886" s="203"/>
      <c r="L2886" s="203"/>
      <c r="M2886" s="203"/>
    </row>
    <row r="2887" spans="1:13">
      <c r="A2887" s="203"/>
      <c r="B2887" s="203"/>
      <c r="C2887" s="203"/>
      <c r="D2887" s="203"/>
      <c r="F2887" s="77"/>
      <c r="I2887" s="203"/>
      <c r="J2887" s="203"/>
      <c r="K2887" s="203"/>
      <c r="L2887" s="203"/>
      <c r="M2887" s="203"/>
    </row>
    <row r="2888" spans="1:13">
      <c r="A2888" s="203"/>
      <c r="B2888" s="203"/>
      <c r="C2888" s="203"/>
      <c r="D2888" s="203"/>
      <c r="F2888" s="77"/>
      <c r="I2888" s="203"/>
      <c r="J2888" s="203"/>
      <c r="K2888" s="203"/>
      <c r="L2888" s="203"/>
      <c r="M2888" s="203"/>
    </row>
    <row r="2889" spans="1:13">
      <c r="A2889" s="203"/>
      <c r="B2889" s="203"/>
      <c r="C2889" s="203"/>
      <c r="D2889" s="203"/>
      <c r="F2889" s="77"/>
      <c r="I2889" s="203"/>
      <c r="J2889" s="203"/>
      <c r="K2889" s="203"/>
      <c r="L2889" s="203"/>
      <c r="M2889" s="203"/>
    </row>
    <row r="2890" spans="1:13">
      <c r="A2890" s="203"/>
      <c r="B2890" s="203"/>
      <c r="C2890" s="203"/>
      <c r="D2890" s="203"/>
      <c r="F2890" s="77"/>
      <c r="I2890" s="203"/>
      <c r="J2890" s="203"/>
      <c r="K2890" s="203"/>
      <c r="L2890" s="203"/>
      <c r="M2890" s="203"/>
    </row>
    <row r="2891" spans="1:13">
      <c r="A2891" s="203"/>
      <c r="B2891" s="203"/>
      <c r="C2891" s="203"/>
      <c r="D2891" s="203"/>
      <c r="F2891" s="77"/>
      <c r="I2891" s="203"/>
      <c r="J2891" s="203"/>
      <c r="K2891" s="203"/>
      <c r="L2891" s="203"/>
      <c r="M2891" s="203"/>
    </row>
    <row r="2892" spans="1:13">
      <c r="A2892" s="203"/>
      <c r="B2892" s="203"/>
      <c r="C2892" s="203"/>
      <c r="D2892" s="203"/>
      <c r="F2892" s="77"/>
      <c r="I2892" s="203"/>
      <c r="J2892" s="203"/>
      <c r="K2892" s="203"/>
      <c r="L2892" s="203"/>
      <c r="M2892" s="203"/>
    </row>
    <row r="2893" spans="1:13">
      <c r="A2893" s="203"/>
      <c r="B2893" s="203"/>
      <c r="C2893" s="203"/>
      <c r="D2893" s="203"/>
      <c r="F2893" s="77"/>
      <c r="I2893" s="203"/>
      <c r="J2893" s="203"/>
      <c r="K2893" s="203"/>
      <c r="L2893" s="203"/>
      <c r="M2893" s="203"/>
    </row>
    <row r="2894" spans="1:13">
      <c r="A2894" s="203"/>
      <c r="B2894" s="203"/>
      <c r="C2894" s="203"/>
      <c r="D2894" s="203"/>
      <c r="F2894" s="77"/>
      <c r="I2894" s="203"/>
      <c r="J2894" s="203"/>
      <c r="K2894" s="203"/>
      <c r="L2894" s="203"/>
      <c r="M2894" s="203"/>
    </row>
    <row r="2895" spans="1:13">
      <c r="A2895" s="203"/>
      <c r="B2895" s="203"/>
      <c r="C2895" s="203"/>
      <c r="D2895" s="203"/>
      <c r="F2895" s="77"/>
      <c r="I2895" s="203"/>
      <c r="J2895" s="203"/>
      <c r="K2895" s="203"/>
      <c r="L2895" s="203"/>
      <c r="M2895" s="203"/>
    </row>
    <row r="2896" spans="1:13">
      <c r="A2896" s="203"/>
      <c r="B2896" s="203"/>
      <c r="C2896" s="203"/>
      <c r="D2896" s="203"/>
      <c r="F2896" s="77"/>
      <c r="I2896" s="203"/>
      <c r="J2896" s="203"/>
      <c r="K2896" s="203"/>
      <c r="L2896" s="203"/>
      <c r="M2896" s="203"/>
    </row>
    <row r="2897" spans="1:13">
      <c r="A2897" s="203"/>
      <c r="B2897" s="203"/>
      <c r="C2897" s="203"/>
      <c r="D2897" s="203"/>
      <c r="F2897" s="77"/>
      <c r="I2897" s="203"/>
      <c r="J2897" s="203"/>
      <c r="K2897" s="203"/>
      <c r="L2897" s="203"/>
      <c r="M2897" s="203"/>
    </row>
    <row r="2898" spans="1:13">
      <c r="A2898" s="203"/>
      <c r="B2898" s="203"/>
      <c r="C2898" s="203"/>
      <c r="D2898" s="203"/>
      <c r="F2898" s="77"/>
      <c r="I2898" s="203"/>
      <c r="J2898" s="203"/>
      <c r="K2898" s="203"/>
      <c r="L2898" s="203"/>
      <c r="M2898" s="203"/>
    </row>
    <row r="2899" spans="1:13">
      <c r="A2899" s="203"/>
      <c r="B2899" s="203"/>
      <c r="C2899" s="203"/>
      <c r="D2899" s="203"/>
      <c r="F2899" s="77"/>
      <c r="I2899" s="203"/>
      <c r="J2899" s="203"/>
      <c r="K2899" s="203"/>
      <c r="L2899" s="203"/>
      <c r="M2899" s="203"/>
    </row>
    <row r="2900" spans="1:13">
      <c r="A2900" s="203"/>
      <c r="B2900" s="203"/>
      <c r="C2900" s="203"/>
      <c r="D2900" s="203"/>
      <c r="F2900" s="77"/>
      <c r="I2900" s="203"/>
      <c r="J2900" s="203"/>
      <c r="K2900" s="203"/>
      <c r="L2900" s="203"/>
      <c r="M2900" s="203"/>
    </row>
    <row r="2901" spans="1:13">
      <c r="A2901" s="203"/>
      <c r="B2901" s="203"/>
      <c r="C2901" s="203"/>
      <c r="D2901" s="203"/>
      <c r="F2901" s="77"/>
      <c r="I2901" s="203"/>
      <c r="J2901" s="203"/>
      <c r="K2901" s="203"/>
      <c r="L2901" s="203"/>
      <c r="M2901" s="203"/>
    </row>
    <row r="2902" spans="1:13">
      <c r="A2902" s="203"/>
      <c r="B2902" s="203"/>
      <c r="C2902" s="203"/>
      <c r="D2902" s="203"/>
      <c r="F2902" s="77"/>
      <c r="I2902" s="203"/>
      <c r="J2902" s="203"/>
      <c r="K2902" s="203"/>
      <c r="L2902" s="203"/>
      <c r="M2902" s="203"/>
    </row>
    <row r="2903" spans="1:13">
      <c r="A2903" s="203"/>
      <c r="B2903" s="203"/>
      <c r="C2903" s="203"/>
      <c r="D2903" s="203"/>
      <c r="F2903" s="77"/>
      <c r="I2903" s="203"/>
      <c r="J2903" s="203"/>
      <c r="K2903" s="203"/>
      <c r="L2903" s="203"/>
      <c r="M2903" s="203"/>
    </row>
    <row r="2904" spans="1:13">
      <c r="A2904" s="203"/>
      <c r="B2904" s="203"/>
      <c r="C2904" s="203"/>
      <c r="D2904" s="203"/>
      <c r="F2904" s="77"/>
      <c r="I2904" s="203"/>
      <c r="J2904" s="203"/>
      <c r="K2904" s="203"/>
      <c r="L2904" s="203"/>
      <c r="M2904" s="203"/>
    </row>
    <row r="2905" spans="1:13">
      <c r="A2905" s="203"/>
      <c r="B2905" s="203"/>
      <c r="C2905" s="203"/>
      <c r="D2905" s="203"/>
      <c r="F2905" s="77"/>
      <c r="I2905" s="203"/>
      <c r="J2905" s="203"/>
      <c r="K2905" s="203"/>
      <c r="L2905" s="203"/>
      <c r="M2905" s="203"/>
    </row>
    <row r="2906" spans="1:13">
      <c r="A2906" s="203"/>
      <c r="B2906" s="203"/>
      <c r="C2906" s="203"/>
      <c r="D2906" s="203"/>
      <c r="F2906" s="77"/>
      <c r="I2906" s="203"/>
      <c r="J2906" s="203"/>
      <c r="K2906" s="203"/>
      <c r="L2906" s="203"/>
      <c r="M2906" s="203"/>
    </row>
    <row r="2907" spans="1:13">
      <c r="A2907" s="203"/>
      <c r="B2907" s="203"/>
      <c r="C2907" s="203"/>
      <c r="D2907" s="203"/>
      <c r="F2907" s="77"/>
      <c r="I2907" s="203"/>
      <c r="J2907" s="203"/>
      <c r="K2907" s="203"/>
      <c r="L2907" s="203"/>
      <c r="M2907" s="203"/>
    </row>
    <row r="2908" spans="1:13">
      <c r="A2908" s="203"/>
      <c r="B2908" s="203"/>
      <c r="C2908" s="203"/>
      <c r="D2908" s="203"/>
      <c r="F2908" s="77"/>
      <c r="I2908" s="203"/>
      <c r="J2908" s="203"/>
      <c r="K2908" s="203"/>
      <c r="L2908" s="203"/>
      <c r="M2908" s="203"/>
    </row>
    <row r="2909" spans="1:13">
      <c r="A2909" s="203"/>
      <c r="B2909" s="203"/>
      <c r="C2909" s="203"/>
      <c r="D2909" s="203"/>
      <c r="F2909" s="77"/>
      <c r="I2909" s="203"/>
      <c r="J2909" s="203"/>
      <c r="K2909" s="203"/>
      <c r="L2909" s="203"/>
      <c r="M2909" s="203"/>
    </row>
    <row r="2910" spans="1:13">
      <c r="A2910" s="203"/>
      <c r="B2910" s="203"/>
      <c r="C2910" s="203"/>
      <c r="D2910" s="203"/>
      <c r="F2910" s="77"/>
      <c r="I2910" s="203"/>
      <c r="J2910" s="203"/>
      <c r="K2910" s="203"/>
      <c r="L2910" s="203"/>
      <c r="M2910" s="203"/>
    </row>
    <row r="2911" spans="1:13">
      <c r="A2911" s="203"/>
      <c r="B2911" s="203"/>
      <c r="C2911" s="203"/>
      <c r="D2911" s="203"/>
      <c r="F2911" s="77"/>
      <c r="I2911" s="203"/>
      <c r="J2911" s="203"/>
      <c r="K2911" s="203"/>
      <c r="L2911" s="203"/>
      <c r="M2911" s="203"/>
    </row>
    <row r="2912" spans="1:13">
      <c r="A2912" s="203"/>
      <c r="B2912" s="203"/>
      <c r="C2912" s="203"/>
      <c r="D2912" s="203"/>
      <c r="F2912" s="77"/>
      <c r="I2912" s="203"/>
      <c r="J2912" s="203"/>
      <c r="K2912" s="203"/>
      <c r="L2912" s="203"/>
      <c r="M2912" s="203"/>
    </row>
    <row r="2913" spans="1:13">
      <c r="A2913" s="203"/>
      <c r="B2913" s="203"/>
      <c r="C2913" s="203"/>
      <c r="D2913" s="203"/>
      <c r="F2913" s="77"/>
      <c r="I2913" s="203"/>
      <c r="J2913" s="203"/>
      <c r="K2913" s="203"/>
      <c r="L2913" s="203"/>
      <c r="M2913" s="203"/>
    </row>
    <row r="2914" spans="1:13">
      <c r="A2914" s="203"/>
      <c r="B2914" s="203"/>
      <c r="C2914" s="203"/>
      <c r="D2914" s="203"/>
      <c r="F2914" s="77"/>
      <c r="I2914" s="203"/>
      <c r="J2914" s="203"/>
      <c r="K2914" s="203"/>
      <c r="L2914" s="203"/>
      <c r="M2914" s="203"/>
    </row>
    <row r="2915" spans="1:13">
      <c r="A2915" s="203"/>
      <c r="B2915" s="203"/>
      <c r="C2915" s="203"/>
      <c r="D2915" s="203"/>
      <c r="F2915" s="77"/>
      <c r="I2915" s="203"/>
      <c r="J2915" s="203"/>
      <c r="K2915" s="203"/>
      <c r="L2915" s="203"/>
      <c r="M2915" s="203"/>
    </row>
    <row r="2916" spans="1:13">
      <c r="A2916" s="203"/>
      <c r="B2916" s="203"/>
      <c r="C2916" s="203"/>
      <c r="D2916" s="203"/>
      <c r="F2916" s="77"/>
      <c r="I2916" s="203"/>
      <c r="J2916" s="203"/>
      <c r="K2916" s="203"/>
      <c r="L2916" s="203"/>
      <c r="M2916" s="203"/>
    </row>
    <row r="2917" spans="1:13">
      <c r="A2917" s="203"/>
      <c r="B2917" s="203"/>
      <c r="C2917" s="203"/>
      <c r="D2917" s="203"/>
      <c r="F2917" s="77"/>
      <c r="I2917" s="203"/>
      <c r="J2917" s="203"/>
      <c r="K2917" s="203"/>
      <c r="L2917" s="203"/>
      <c r="M2917" s="203"/>
    </row>
    <row r="2918" spans="1:13">
      <c r="A2918" s="203"/>
      <c r="B2918" s="203"/>
      <c r="C2918" s="203"/>
      <c r="D2918" s="203"/>
      <c r="F2918" s="77"/>
      <c r="I2918" s="203"/>
      <c r="J2918" s="203"/>
      <c r="K2918" s="203"/>
      <c r="L2918" s="203"/>
      <c r="M2918" s="203"/>
    </row>
    <row r="2919" spans="1:13">
      <c r="A2919" s="203"/>
      <c r="B2919" s="203"/>
      <c r="C2919" s="203"/>
      <c r="D2919" s="203"/>
      <c r="F2919" s="77"/>
      <c r="I2919" s="203"/>
      <c r="J2919" s="203"/>
      <c r="K2919" s="203"/>
      <c r="L2919" s="203"/>
      <c r="M2919" s="203"/>
    </row>
    <row r="2920" spans="1:13">
      <c r="A2920" s="203"/>
      <c r="B2920" s="203"/>
      <c r="C2920" s="203"/>
      <c r="D2920" s="203"/>
      <c r="F2920" s="77"/>
      <c r="I2920" s="203"/>
      <c r="J2920" s="203"/>
      <c r="K2920" s="203"/>
      <c r="L2920" s="203"/>
      <c r="M2920" s="203"/>
    </row>
    <row r="2921" spans="1:13">
      <c r="A2921" s="203"/>
      <c r="B2921" s="203"/>
      <c r="C2921" s="203"/>
      <c r="D2921" s="203"/>
      <c r="F2921" s="77"/>
      <c r="I2921" s="203"/>
      <c r="J2921" s="203"/>
      <c r="K2921" s="203"/>
      <c r="L2921" s="203"/>
      <c r="M2921" s="203"/>
    </row>
    <row r="2922" spans="1:13">
      <c r="A2922" s="203"/>
      <c r="B2922" s="203"/>
      <c r="C2922" s="203"/>
      <c r="D2922" s="203"/>
      <c r="F2922" s="77"/>
      <c r="I2922" s="203"/>
      <c r="J2922" s="203"/>
      <c r="K2922" s="203"/>
      <c r="L2922" s="203"/>
      <c r="M2922" s="203"/>
    </row>
    <row r="2923" spans="1:13">
      <c r="A2923" s="203"/>
      <c r="B2923" s="203"/>
      <c r="C2923" s="203"/>
      <c r="D2923" s="203"/>
      <c r="F2923" s="77"/>
      <c r="I2923" s="203"/>
      <c r="J2923" s="203"/>
      <c r="K2923" s="203"/>
      <c r="L2923" s="203"/>
      <c r="M2923" s="203"/>
    </row>
    <row r="2924" spans="1:13">
      <c r="A2924" s="203"/>
      <c r="B2924" s="203"/>
      <c r="C2924" s="203"/>
      <c r="D2924" s="203"/>
      <c r="F2924" s="77"/>
      <c r="I2924" s="203"/>
      <c r="J2924" s="203"/>
      <c r="K2924" s="203"/>
      <c r="L2924" s="203"/>
      <c r="M2924" s="203"/>
    </row>
    <row r="2925" spans="1:13">
      <c r="A2925" s="203"/>
      <c r="B2925" s="203"/>
      <c r="C2925" s="203"/>
      <c r="D2925" s="203"/>
      <c r="F2925" s="77"/>
      <c r="I2925" s="203"/>
      <c r="J2925" s="203"/>
      <c r="K2925" s="203"/>
      <c r="L2925" s="203"/>
      <c r="M2925" s="203"/>
    </row>
    <row r="2926" spans="1:13">
      <c r="A2926" s="203"/>
      <c r="B2926" s="203"/>
      <c r="C2926" s="203"/>
      <c r="D2926" s="203"/>
      <c r="F2926" s="77"/>
      <c r="I2926" s="203"/>
      <c r="J2926" s="203"/>
      <c r="K2926" s="203"/>
      <c r="L2926" s="203"/>
      <c r="M2926" s="203"/>
    </row>
    <row r="2927" spans="1:13">
      <c r="A2927" s="203"/>
      <c r="B2927" s="203"/>
      <c r="C2927" s="203"/>
      <c r="D2927" s="203"/>
      <c r="F2927" s="77"/>
      <c r="I2927" s="203"/>
      <c r="J2927" s="203"/>
      <c r="K2927" s="203"/>
      <c r="L2927" s="203"/>
      <c r="M2927" s="203"/>
    </row>
    <row r="2928" spans="1:13">
      <c r="A2928" s="203"/>
      <c r="B2928" s="203"/>
      <c r="C2928" s="203"/>
      <c r="D2928" s="203"/>
      <c r="F2928" s="77"/>
      <c r="I2928" s="203"/>
      <c r="J2928" s="203"/>
      <c r="K2928" s="203"/>
      <c r="L2928" s="203"/>
      <c r="M2928" s="203"/>
    </row>
    <row r="2929" spans="1:13">
      <c r="A2929" s="203"/>
      <c r="B2929" s="203"/>
      <c r="C2929" s="203"/>
      <c r="D2929" s="203"/>
      <c r="F2929" s="77"/>
      <c r="I2929" s="203"/>
      <c r="J2929" s="203"/>
      <c r="K2929" s="203"/>
      <c r="L2929" s="203"/>
      <c r="M2929" s="203"/>
    </row>
    <row r="2930" spans="1:13">
      <c r="A2930" s="203"/>
      <c r="B2930" s="203"/>
      <c r="C2930" s="203"/>
      <c r="D2930" s="203"/>
      <c r="F2930" s="77"/>
      <c r="I2930" s="203"/>
      <c r="J2930" s="203"/>
      <c r="K2930" s="203"/>
      <c r="L2930" s="203"/>
      <c r="M2930" s="203"/>
    </row>
    <row r="2931" spans="1:13">
      <c r="A2931" s="203"/>
      <c r="B2931" s="203"/>
      <c r="C2931" s="203"/>
      <c r="D2931" s="203"/>
      <c r="F2931" s="77"/>
      <c r="I2931" s="203"/>
      <c r="J2931" s="203"/>
      <c r="K2931" s="203"/>
      <c r="L2931" s="203"/>
      <c r="M2931" s="203"/>
    </row>
    <row r="2932" spans="1:13">
      <c r="A2932" s="203"/>
      <c r="B2932" s="203"/>
      <c r="C2932" s="203"/>
      <c r="D2932" s="203"/>
      <c r="F2932" s="77"/>
      <c r="I2932" s="203"/>
      <c r="J2932" s="203"/>
      <c r="K2932" s="203"/>
      <c r="L2932" s="203"/>
      <c r="M2932" s="203"/>
    </row>
    <row r="2933" spans="1:13">
      <c r="A2933" s="203"/>
      <c r="B2933" s="203"/>
      <c r="C2933" s="203"/>
      <c r="D2933" s="203"/>
      <c r="F2933" s="77"/>
      <c r="I2933" s="203"/>
      <c r="J2933" s="203"/>
      <c r="K2933" s="203"/>
      <c r="L2933" s="203"/>
      <c r="M2933" s="203"/>
    </row>
    <row r="2934" spans="1:13">
      <c r="A2934" s="203"/>
      <c r="B2934" s="203"/>
      <c r="C2934" s="203"/>
      <c r="D2934" s="203"/>
      <c r="F2934" s="77"/>
      <c r="I2934" s="203"/>
      <c r="J2934" s="203"/>
      <c r="K2934" s="203"/>
      <c r="L2934" s="203"/>
      <c r="M2934" s="203"/>
    </row>
    <row r="2935" spans="1:13">
      <c r="A2935" s="203"/>
      <c r="B2935" s="203"/>
      <c r="C2935" s="203"/>
      <c r="D2935" s="203"/>
      <c r="F2935" s="77"/>
      <c r="I2935" s="203"/>
      <c r="J2935" s="203"/>
      <c r="K2935" s="203"/>
      <c r="L2935" s="203"/>
      <c r="M2935" s="203"/>
    </row>
    <row r="2936" spans="1:13">
      <c r="A2936" s="203"/>
      <c r="B2936" s="203"/>
      <c r="C2936" s="203"/>
      <c r="D2936" s="203"/>
      <c r="F2936" s="77"/>
      <c r="I2936" s="203"/>
      <c r="J2936" s="203"/>
      <c r="K2936" s="203"/>
      <c r="L2936" s="203"/>
      <c r="M2936" s="203"/>
    </row>
    <row r="2937" spans="1:13">
      <c r="A2937" s="203"/>
      <c r="B2937" s="203"/>
      <c r="C2937" s="203"/>
      <c r="D2937" s="203"/>
      <c r="F2937" s="77"/>
      <c r="I2937" s="203"/>
      <c r="J2937" s="203"/>
      <c r="K2937" s="203"/>
      <c r="L2937" s="203"/>
      <c r="M2937" s="203"/>
    </row>
    <row r="2938" spans="1:13">
      <c r="A2938" s="203"/>
      <c r="B2938" s="203"/>
      <c r="C2938" s="203"/>
      <c r="D2938" s="203"/>
      <c r="F2938" s="77"/>
      <c r="I2938" s="203"/>
      <c r="J2938" s="203"/>
      <c r="K2938" s="203"/>
      <c r="L2938" s="203"/>
      <c r="M2938" s="203"/>
    </row>
    <row r="2939" spans="1:13">
      <c r="A2939" s="203"/>
      <c r="B2939" s="203"/>
      <c r="C2939" s="203"/>
      <c r="D2939" s="203"/>
      <c r="F2939" s="77"/>
      <c r="I2939" s="203"/>
      <c r="J2939" s="203"/>
      <c r="K2939" s="203"/>
      <c r="L2939" s="203"/>
      <c r="M2939" s="203"/>
    </row>
    <row r="2940" spans="1:13">
      <c r="A2940" s="203"/>
      <c r="B2940" s="203"/>
      <c r="C2940" s="203"/>
      <c r="D2940" s="203"/>
      <c r="F2940" s="77"/>
      <c r="I2940" s="203"/>
      <c r="J2940" s="203"/>
      <c r="K2940" s="203"/>
      <c r="L2940" s="203"/>
      <c r="M2940" s="203"/>
    </row>
    <row r="2941" spans="1:13">
      <c r="A2941" s="203"/>
      <c r="B2941" s="203"/>
      <c r="C2941" s="203"/>
      <c r="D2941" s="203"/>
      <c r="F2941" s="77"/>
      <c r="I2941" s="203"/>
      <c r="J2941" s="203"/>
      <c r="K2941" s="203"/>
      <c r="L2941" s="203"/>
      <c r="M2941" s="203"/>
    </row>
    <row r="2942" spans="1:13">
      <c r="A2942" s="203"/>
      <c r="B2942" s="203"/>
      <c r="C2942" s="203"/>
      <c r="D2942" s="203"/>
      <c r="F2942" s="77"/>
      <c r="I2942" s="203"/>
      <c r="J2942" s="203"/>
      <c r="K2942" s="203"/>
      <c r="L2942" s="203"/>
      <c r="M2942" s="203"/>
    </row>
    <row r="2943" spans="1:13">
      <c r="A2943" s="203"/>
      <c r="B2943" s="203"/>
      <c r="C2943" s="203"/>
      <c r="D2943" s="203"/>
      <c r="F2943" s="77"/>
      <c r="I2943" s="203"/>
      <c r="J2943" s="203"/>
      <c r="K2943" s="203"/>
      <c r="L2943" s="203"/>
      <c r="M2943" s="203"/>
    </row>
    <row r="2944" spans="1:13">
      <c r="A2944" s="203"/>
      <c r="B2944" s="203"/>
      <c r="C2944" s="203"/>
      <c r="D2944" s="203"/>
      <c r="F2944" s="77"/>
      <c r="I2944" s="203"/>
      <c r="J2944" s="203"/>
      <c r="K2944" s="203"/>
      <c r="L2944" s="203"/>
      <c r="M2944" s="203"/>
    </row>
    <row r="2945" spans="1:13">
      <c r="A2945" s="203"/>
      <c r="B2945" s="203"/>
      <c r="C2945" s="203"/>
      <c r="D2945" s="203"/>
      <c r="F2945" s="77"/>
      <c r="I2945" s="203"/>
      <c r="J2945" s="203"/>
      <c r="K2945" s="203"/>
      <c r="L2945" s="203"/>
      <c r="M2945" s="203"/>
    </row>
    <row r="2946" spans="1:13">
      <c r="A2946" s="203"/>
      <c r="B2946" s="203"/>
      <c r="C2946" s="203"/>
      <c r="D2946" s="203"/>
      <c r="F2946" s="77"/>
      <c r="I2946" s="203"/>
      <c r="J2946" s="203"/>
      <c r="K2946" s="203"/>
      <c r="L2946" s="203"/>
      <c r="M2946" s="203"/>
    </row>
    <row r="2947" spans="1:13">
      <c r="A2947" s="203"/>
      <c r="B2947" s="203"/>
      <c r="C2947" s="203"/>
      <c r="D2947" s="203"/>
      <c r="F2947" s="77"/>
      <c r="I2947" s="203"/>
      <c r="J2947" s="203"/>
      <c r="K2947" s="203"/>
      <c r="L2947" s="203"/>
      <c r="M2947" s="203"/>
    </row>
    <row r="2948" spans="1:13">
      <c r="A2948" s="203"/>
      <c r="B2948" s="203"/>
      <c r="C2948" s="203"/>
      <c r="D2948" s="203"/>
      <c r="F2948" s="77"/>
      <c r="I2948" s="203"/>
      <c r="J2948" s="203"/>
      <c r="K2948" s="203"/>
      <c r="L2948" s="203"/>
      <c r="M2948" s="203"/>
    </row>
    <row r="2949" spans="1:13">
      <c r="A2949" s="203"/>
      <c r="B2949" s="203"/>
      <c r="C2949" s="203"/>
      <c r="D2949" s="203"/>
      <c r="F2949" s="77"/>
      <c r="I2949" s="203"/>
      <c r="J2949" s="203"/>
      <c r="K2949" s="203"/>
      <c r="L2949" s="203"/>
      <c r="M2949" s="203"/>
    </row>
    <row r="2950" spans="1:13">
      <c r="A2950" s="203"/>
      <c r="B2950" s="203"/>
      <c r="C2950" s="203"/>
      <c r="D2950" s="203"/>
      <c r="F2950" s="77"/>
      <c r="I2950" s="203"/>
      <c r="J2950" s="203"/>
      <c r="K2950" s="203"/>
      <c r="L2950" s="203"/>
      <c r="M2950" s="203"/>
    </row>
    <row r="2951" spans="1:13">
      <c r="A2951" s="203"/>
      <c r="B2951" s="203"/>
      <c r="C2951" s="203"/>
      <c r="D2951" s="203"/>
      <c r="F2951" s="77"/>
      <c r="I2951" s="203"/>
      <c r="J2951" s="203"/>
      <c r="K2951" s="203"/>
      <c r="L2951" s="203"/>
      <c r="M2951" s="203"/>
    </row>
    <row r="2952" spans="1:13">
      <c r="A2952" s="203"/>
      <c r="B2952" s="203"/>
      <c r="C2952" s="203"/>
      <c r="D2952" s="203"/>
      <c r="F2952" s="77"/>
      <c r="I2952" s="203"/>
      <c r="J2952" s="203"/>
      <c r="K2952" s="203"/>
      <c r="L2952" s="203"/>
      <c r="M2952" s="203"/>
    </row>
    <row r="2953" spans="1:13">
      <c r="A2953" s="203"/>
      <c r="B2953" s="203"/>
      <c r="C2953" s="203"/>
      <c r="D2953" s="203"/>
      <c r="F2953" s="77"/>
      <c r="I2953" s="203"/>
      <c r="J2953" s="203"/>
      <c r="K2953" s="203"/>
      <c r="L2953" s="203"/>
      <c r="M2953" s="203"/>
    </row>
    <row r="2954" spans="1:13">
      <c r="A2954" s="203"/>
      <c r="B2954" s="203"/>
      <c r="C2954" s="203"/>
      <c r="D2954" s="203"/>
      <c r="F2954" s="77"/>
      <c r="I2954" s="203"/>
      <c r="J2954" s="203"/>
      <c r="K2954" s="203"/>
      <c r="L2954" s="203"/>
      <c r="M2954" s="203"/>
    </row>
    <row r="2955" spans="1:13">
      <c r="A2955" s="203"/>
      <c r="B2955" s="203"/>
      <c r="C2955" s="203"/>
      <c r="D2955" s="203"/>
      <c r="F2955" s="77"/>
      <c r="I2955" s="203"/>
      <c r="J2955" s="203"/>
      <c r="K2955" s="203"/>
      <c r="L2955" s="203"/>
      <c r="M2955" s="203"/>
    </row>
    <row r="2956" spans="1:13">
      <c r="A2956" s="203"/>
      <c r="B2956" s="203"/>
      <c r="C2956" s="203"/>
      <c r="D2956" s="203"/>
      <c r="F2956" s="77"/>
      <c r="I2956" s="203"/>
      <c r="J2956" s="203"/>
      <c r="K2956" s="203"/>
      <c r="L2956" s="203"/>
      <c r="M2956" s="203"/>
    </row>
    <row r="2957" spans="1:13">
      <c r="A2957" s="203"/>
      <c r="B2957" s="203"/>
      <c r="C2957" s="203"/>
      <c r="D2957" s="203"/>
      <c r="F2957" s="77"/>
      <c r="I2957" s="203"/>
      <c r="J2957" s="203"/>
      <c r="K2957" s="203"/>
      <c r="L2957" s="203"/>
      <c r="M2957" s="203"/>
    </row>
    <row r="2958" spans="1:13">
      <c r="A2958" s="203"/>
      <c r="B2958" s="203"/>
      <c r="C2958" s="203"/>
      <c r="D2958" s="203"/>
      <c r="F2958" s="77"/>
      <c r="I2958" s="203"/>
      <c r="J2958" s="203"/>
      <c r="K2958" s="203"/>
      <c r="L2958" s="203"/>
      <c r="M2958" s="203"/>
    </row>
    <row r="2959" spans="1:13">
      <c r="A2959" s="203"/>
      <c r="B2959" s="203"/>
      <c r="C2959" s="203"/>
      <c r="D2959" s="203"/>
      <c r="F2959" s="77"/>
      <c r="I2959" s="203"/>
      <c r="J2959" s="203"/>
      <c r="K2959" s="203"/>
      <c r="L2959" s="203"/>
      <c r="M2959" s="203"/>
    </row>
    <row r="2960" spans="1:13">
      <c r="A2960" s="203"/>
      <c r="B2960" s="203"/>
      <c r="C2960" s="203"/>
      <c r="D2960" s="203"/>
      <c r="F2960" s="77"/>
      <c r="I2960" s="203"/>
      <c r="J2960" s="203"/>
      <c r="K2960" s="203"/>
      <c r="L2960" s="203"/>
      <c r="M2960" s="203"/>
    </row>
    <row r="2961" spans="1:13">
      <c r="A2961" s="203"/>
      <c r="B2961" s="203"/>
      <c r="C2961" s="203"/>
      <c r="D2961" s="203"/>
      <c r="F2961" s="77"/>
      <c r="I2961" s="203"/>
      <c r="J2961" s="203"/>
      <c r="K2961" s="203"/>
      <c r="L2961" s="203"/>
      <c r="M2961" s="203"/>
    </row>
    <row r="2962" spans="1:13">
      <c r="A2962" s="203"/>
      <c r="B2962" s="203"/>
      <c r="C2962" s="203"/>
      <c r="D2962" s="203"/>
      <c r="F2962" s="77"/>
      <c r="I2962" s="203"/>
      <c r="J2962" s="203"/>
      <c r="K2962" s="203"/>
      <c r="L2962" s="203"/>
      <c r="M2962" s="203"/>
    </row>
    <row r="2963" spans="1:13">
      <c r="A2963" s="203"/>
      <c r="B2963" s="203"/>
      <c r="C2963" s="203"/>
      <c r="D2963" s="203"/>
      <c r="F2963" s="77"/>
      <c r="I2963" s="203"/>
      <c r="J2963" s="203"/>
      <c r="K2963" s="203"/>
      <c r="L2963" s="203"/>
      <c r="M2963" s="203"/>
    </row>
    <row r="2964" spans="1:13">
      <c r="A2964" s="203"/>
      <c r="B2964" s="203"/>
      <c r="C2964" s="203"/>
      <c r="D2964" s="203"/>
      <c r="F2964" s="77"/>
      <c r="I2964" s="203"/>
      <c r="J2964" s="203"/>
      <c r="K2964" s="203"/>
      <c r="L2964" s="203"/>
      <c r="M2964" s="203"/>
    </row>
    <row r="2965" spans="1:13">
      <c r="A2965" s="203"/>
      <c r="B2965" s="203"/>
      <c r="C2965" s="203"/>
      <c r="D2965" s="203"/>
      <c r="F2965" s="77"/>
      <c r="I2965" s="203"/>
      <c r="J2965" s="203"/>
      <c r="K2965" s="203"/>
      <c r="L2965" s="203"/>
      <c r="M2965" s="203"/>
    </row>
    <row r="2966" spans="1:13">
      <c r="A2966" s="203"/>
      <c r="B2966" s="203"/>
      <c r="C2966" s="203"/>
      <c r="D2966" s="203"/>
      <c r="F2966" s="77"/>
      <c r="I2966" s="203"/>
      <c r="J2966" s="203"/>
      <c r="K2966" s="203"/>
      <c r="L2966" s="203"/>
      <c r="M2966" s="203"/>
    </row>
    <row r="2967" spans="1:13">
      <c r="A2967" s="203"/>
      <c r="B2967" s="203"/>
      <c r="C2967" s="203"/>
      <c r="D2967" s="203"/>
      <c r="F2967" s="77"/>
      <c r="I2967" s="203"/>
      <c r="J2967" s="203"/>
      <c r="K2967" s="203"/>
      <c r="L2967" s="203"/>
      <c r="M2967" s="203"/>
    </row>
    <row r="2968" spans="1:13">
      <c r="A2968" s="203"/>
      <c r="B2968" s="203"/>
      <c r="C2968" s="203"/>
      <c r="D2968" s="203"/>
      <c r="F2968" s="77"/>
      <c r="I2968" s="203"/>
      <c r="J2968" s="203"/>
      <c r="K2968" s="203"/>
      <c r="L2968" s="203"/>
      <c r="M2968" s="203"/>
    </row>
    <row r="2969" spans="1:13">
      <c r="A2969" s="203"/>
      <c r="B2969" s="203"/>
      <c r="C2969" s="203"/>
      <c r="D2969" s="203"/>
      <c r="F2969" s="77"/>
      <c r="I2969" s="203"/>
      <c r="J2969" s="203"/>
      <c r="K2969" s="203"/>
      <c r="L2969" s="203"/>
      <c r="M2969" s="203"/>
    </row>
    <row r="2970" spans="1:13">
      <c r="A2970" s="203"/>
      <c r="B2970" s="203"/>
      <c r="C2970" s="203"/>
      <c r="D2970" s="203"/>
      <c r="F2970" s="77"/>
      <c r="I2970" s="203"/>
      <c r="J2970" s="203"/>
      <c r="K2970" s="203"/>
      <c r="L2970" s="203"/>
      <c r="M2970" s="203"/>
    </row>
    <row r="2971" spans="1:13">
      <c r="A2971" s="203"/>
      <c r="B2971" s="203"/>
      <c r="C2971" s="203"/>
      <c r="D2971" s="203"/>
      <c r="F2971" s="77"/>
      <c r="I2971" s="203"/>
      <c r="J2971" s="203"/>
      <c r="K2971" s="203"/>
      <c r="L2971" s="203"/>
      <c r="M2971" s="203"/>
    </row>
    <row r="2972" spans="1:13">
      <c r="A2972" s="203"/>
      <c r="B2972" s="203"/>
      <c r="C2972" s="203"/>
      <c r="D2972" s="203"/>
      <c r="F2972" s="77"/>
      <c r="I2972" s="203"/>
      <c r="J2972" s="203"/>
      <c r="K2972" s="203"/>
      <c r="L2972" s="203"/>
      <c r="M2972" s="203"/>
    </row>
    <row r="2973" spans="1:13">
      <c r="A2973" s="203"/>
      <c r="B2973" s="203"/>
      <c r="C2973" s="203"/>
      <c r="D2973" s="203"/>
      <c r="F2973" s="77"/>
      <c r="I2973" s="203"/>
      <c r="J2973" s="203"/>
      <c r="K2973" s="203"/>
      <c r="L2973" s="203"/>
      <c r="M2973" s="203"/>
    </row>
    <row r="2974" spans="1:13">
      <c r="A2974" s="203"/>
      <c r="B2974" s="203"/>
      <c r="C2974" s="203"/>
      <c r="D2974" s="203"/>
      <c r="F2974" s="77"/>
      <c r="I2974" s="203"/>
      <c r="J2974" s="203"/>
      <c r="K2974" s="203"/>
      <c r="L2974" s="203"/>
      <c r="M2974" s="203"/>
    </row>
    <row r="2975" spans="1:13">
      <c r="A2975" s="203"/>
      <c r="B2975" s="203"/>
      <c r="C2975" s="203"/>
      <c r="D2975" s="203"/>
      <c r="F2975" s="77"/>
      <c r="I2975" s="203"/>
      <c r="J2975" s="203"/>
      <c r="K2975" s="203"/>
      <c r="L2975" s="203"/>
      <c r="M2975" s="203"/>
    </row>
    <row r="2976" spans="1:13">
      <c r="A2976" s="203"/>
      <c r="B2976" s="203"/>
      <c r="C2976" s="203"/>
      <c r="D2976" s="203"/>
      <c r="F2976" s="77"/>
      <c r="I2976" s="203"/>
      <c r="J2976" s="203"/>
      <c r="K2976" s="203"/>
      <c r="L2976" s="203"/>
      <c r="M2976" s="203"/>
    </row>
    <row r="2977" spans="1:13">
      <c r="A2977" s="203"/>
      <c r="B2977" s="203"/>
      <c r="C2977" s="203"/>
      <c r="D2977" s="203"/>
      <c r="F2977" s="77"/>
      <c r="I2977" s="203"/>
      <c r="J2977" s="203"/>
      <c r="K2977" s="203"/>
      <c r="L2977" s="203"/>
      <c r="M2977" s="203"/>
    </row>
    <row r="2978" spans="1:13">
      <c r="A2978" s="203"/>
      <c r="B2978" s="203"/>
      <c r="C2978" s="203"/>
      <c r="D2978" s="203"/>
      <c r="F2978" s="77"/>
      <c r="I2978" s="203"/>
      <c r="J2978" s="203"/>
      <c r="K2978" s="203"/>
      <c r="L2978" s="203"/>
      <c r="M2978" s="203"/>
    </row>
    <row r="2979" spans="1:13">
      <c r="A2979" s="203"/>
      <c r="B2979" s="203"/>
      <c r="C2979" s="203"/>
      <c r="D2979" s="203"/>
      <c r="F2979" s="77"/>
      <c r="I2979" s="203"/>
      <c r="J2979" s="203"/>
      <c r="K2979" s="203"/>
      <c r="L2979" s="203"/>
      <c r="M2979" s="203"/>
    </row>
    <row r="2980" spans="1:13">
      <c r="A2980" s="203"/>
      <c r="B2980" s="203"/>
      <c r="C2980" s="203"/>
      <c r="D2980" s="203"/>
      <c r="F2980" s="77"/>
      <c r="I2980" s="203"/>
      <c r="J2980" s="203"/>
      <c r="K2980" s="203"/>
      <c r="L2980" s="203"/>
      <c r="M2980" s="203"/>
    </row>
    <row r="2981" spans="1:13">
      <c r="A2981" s="203"/>
      <c r="B2981" s="203"/>
      <c r="C2981" s="203"/>
      <c r="D2981" s="203"/>
      <c r="F2981" s="77"/>
      <c r="I2981" s="203"/>
      <c r="J2981" s="203"/>
      <c r="K2981" s="203"/>
      <c r="L2981" s="203"/>
      <c r="M2981" s="203"/>
    </row>
    <row r="2982" spans="1:13">
      <c r="A2982" s="203"/>
      <c r="B2982" s="203"/>
      <c r="C2982" s="203"/>
      <c r="D2982" s="203"/>
      <c r="F2982" s="77"/>
      <c r="I2982" s="203"/>
      <c r="J2982" s="203"/>
      <c r="K2982" s="203"/>
      <c r="L2982" s="203"/>
      <c r="M2982" s="203"/>
    </row>
    <row r="2983" spans="1:13">
      <c r="A2983" s="203"/>
      <c r="B2983" s="203"/>
      <c r="C2983" s="203"/>
      <c r="D2983" s="203"/>
      <c r="F2983" s="77"/>
      <c r="I2983" s="203"/>
      <c r="J2983" s="203"/>
      <c r="K2983" s="203"/>
      <c r="L2983" s="203"/>
      <c r="M2983" s="203"/>
    </row>
    <row r="2984" spans="1:13">
      <c r="A2984" s="203"/>
      <c r="B2984" s="203"/>
      <c r="C2984" s="203"/>
      <c r="D2984" s="203"/>
      <c r="F2984" s="77"/>
      <c r="I2984" s="203"/>
      <c r="J2984" s="203"/>
      <c r="K2984" s="203"/>
      <c r="L2984" s="203"/>
      <c r="M2984" s="203"/>
    </row>
    <row r="2985" spans="1:13">
      <c r="A2985" s="203"/>
      <c r="B2985" s="203"/>
      <c r="C2985" s="203"/>
      <c r="D2985" s="203"/>
      <c r="F2985" s="77"/>
      <c r="I2985" s="203"/>
      <c r="J2985" s="203"/>
      <c r="K2985" s="203"/>
      <c r="L2985" s="203"/>
      <c r="M2985" s="203"/>
    </row>
    <row r="2986" spans="1:13">
      <c r="A2986" s="203"/>
      <c r="B2986" s="203"/>
      <c r="C2986" s="203"/>
      <c r="D2986" s="203"/>
      <c r="F2986" s="77"/>
      <c r="I2986" s="203"/>
      <c r="J2986" s="203"/>
      <c r="K2986" s="203"/>
      <c r="L2986" s="203"/>
      <c r="M2986" s="203"/>
    </row>
    <row r="2987" spans="1:13">
      <c r="A2987" s="203"/>
      <c r="B2987" s="203"/>
      <c r="C2987" s="203"/>
      <c r="D2987" s="203"/>
      <c r="F2987" s="77"/>
      <c r="I2987" s="203"/>
      <c r="J2987" s="203"/>
      <c r="K2987" s="203"/>
      <c r="L2987" s="203"/>
      <c r="M2987" s="203"/>
    </row>
    <row r="2988" spans="1:13">
      <c r="A2988" s="203"/>
      <c r="B2988" s="203"/>
      <c r="C2988" s="203"/>
      <c r="D2988" s="203"/>
      <c r="F2988" s="77"/>
      <c r="I2988" s="203"/>
      <c r="J2988" s="203"/>
      <c r="K2988" s="203"/>
      <c r="L2988" s="203"/>
      <c r="M2988" s="203"/>
    </row>
    <row r="2989" spans="1:13">
      <c r="A2989" s="203"/>
      <c r="B2989" s="203"/>
      <c r="C2989" s="203"/>
      <c r="D2989" s="203"/>
      <c r="F2989" s="77"/>
      <c r="I2989" s="203"/>
      <c r="J2989" s="203"/>
      <c r="K2989" s="203"/>
      <c r="L2989" s="203"/>
      <c r="M2989" s="203"/>
    </row>
    <row r="2990" spans="1:13">
      <c r="A2990" s="203"/>
      <c r="B2990" s="203"/>
      <c r="C2990" s="203"/>
      <c r="D2990" s="203"/>
      <c r="F2990" s="77"/>
      <c r="I2990" s="203"/>
      <c r="J2990" s="203"/>
      <c r="K2990" s="203"/>
      <c r="L2990" s="203"/>
      <c r="M2990" s="203"/>
    </row>
    <row r="2991" spans="1:13">
      <c r="A2991" s="203"/>
      <c r="B2991" s="203"/>
      <c r="C2991" s="203"/>
      <c r="D2991" s="203"/>
      <c r="F2991" s="77"/>
      <c r="I2991" s="203"/>
      <c r="J2991" s="203"/>
      <c r="K2991" s="203"/>
      <c r="L2991" s="203"/>
      <c r="M2991" s="203"/>
    </row>
    <row r="2992" spans="1:13">
      <c r="A2992" s="203"/>
      <c r="B2992" s="203"/>
      <c r="C2992" s="203"/>
      <c r="D2992" s="203"/>
      <c r="F2992" s="77"/>
      <c r="I2992" s="203"/>
      <c r="J2992" s="203"/>
      <c r="K2992" s="203"/>
      <c r="L2992" s="203"/>
      <c r="M2992" s="203"/>
    </row>
    <row r="2993" spans="1:13">
      <c r="A2993" s="203"/>
      <c r="B2993" s="203"/>
      <c r="C2993" s="203"/>
      <c r="D2993" s="203"/>
      <c r="F2993" s="77"/>
      <c r="I2993" s="203"/>
      <c r="J2993" s="203"/>
      <c r="K2993" s="203"/>
      <c r="L2993" s="203"/>
      <c r="M2993" s="203"/>
    </row>
    <row r="2994" spans="1:13">
      <c r="A2994" s="203"/>
      <c r="B2994" s="203"/>
      <c r="C2994" s="203"/>
      <c r="D2994" s="203"/>
      <c r="F2994" s="77"/>
      <c r="I2994" s="203"/>
      <c r="J2994" s="203"/>
      <c r="K2994" s="203"/>
      <c r="L2994" s="203"/>
      <c r="M2994" s="203"/>
    </row>
    <row r="2995" spans="1:13">
      <c r="A2995" s="203"/>
      <c r="B2995" s="203"/>
      <c r="C2995" s="203"/>
      <c r="D2995" s="203"/>
      <c r="F2995" s="77"/>
      <c r="I2995" s="203"/>
      <c r="J2995" s="203"/>
      <c r="K2995" s="203"/>
      <c r="L2995" s="203"/>
      <c r="M2995" s="203"/>
    </row>
    <row r="2996" spans="1:13">
      <c r="A2996" s="203"/>
      <c r="B2996" s="203"/>
      <c r="C2996" s="203"/>
      <c r="D2996" s="203"/>
      <c r="F2996" s="77"/>
      <c r="I2996" s="203"/>
      <c r="J2996" s="203"/>
      <c r="K2996" s="203"/>
      <c r="L2996" s="203"/>
      <c r="M2996" s="203"/>
    </row>
    <row r="2997" spans="1:13">
      <c r="A2997" s="203"/>
      <c r="B2997" s="203"/>
      <c r="C2997" s="203"/>
      <c r="D2997" s="203"/>
      <c r="F2997" s="77"/>
      <c r="I2997" s="203"/>
      <c r="J2997" s="203"/>
      <c r="K2997" s="203"/>
      <c r="L2997" s="203"/>
      <c r="M2997" s="203"/>
    </row>
    <row r="2998" spans="1:13">
      <c r="A2998" s="203"/>
      <c r="B2998" s="203"/>
      <c r="C2998" s="203"/>
      <c r="D2998" s="203"/>
      <c r="F2998" s="77"/>
      <c r="I2998" s="203"/>
      <c r="J2998" s="203"/>
      <c r="K2998" s="203"/>
      <c r="L2998" s="203"/>
      <c r="M2998" s="203"/>
    </row>
    <row r="2999" spans="1:13">
      <c r="A2999" s="203"/>
      <c r="B2999" s="203"/>
      <c r="C2999" s="203"/>
      <c r="D2999" s="203"/>
      <c r="F2999" s="77"/>
      <c r="I2999" s="203"/>
      <c r="J2999" s="203"/>
      <c r="K2999" s="203"/>
      <c r="L2999" s="203"/>
      <c r="M2999" s="203"/>
    </row>
    <row r="3000" spans="1:13">
      <c r="A3000" s="203"/>
      <c r="B3000" s="203"/>
      <c r="C3000" s="203"/>
      <c r="D3000" s="203"/>
      <c r="F3000" s="77"/>
      <c r="I3000" s="203"/>
      <c r="J3000" s="203"/>
      <c r="K3000" s="203"/>
      <c r="L3000" s="203"/>
      <c r="M3000" s="203"/>
    </row>
    <row r="3001" spans="1:13">
      <c r="A3001" s="203"/>
      <c r="B3001" s="203"/>
      <c r="C3001" s="203"/>
      <c r="D3001" s="203"/>
      <c r="F3001" s="77"/>
      <c r="I3001" s="203"/>
      <c r="J3001" s="203"/>
      <c r="K3001" s="203"/>
      <c r="L3001" s="203"/>
      <c r="M3001" s="203"/>
    </row>
    <row r="3002" spans="1:13">
      <c r="A3002" s="203"/>
      <c r="B3002" s="203"/>
      <c r="C3002" s="203"/>
      <c r="D3002" s="203"/>
      <c r="F3002" s="77"/>
      <c r="I3002" s="203"/>
      <c r="J3002" s="203"/>
      <c r="K3002" s="203"/>
      <c r="L3002" s="203"/>
      <c r="M3002" s="203"/>
    </row>
    <row r="3003" spans="1:13">
      <c r="A3003" s="203"/>
      <c r="B3003" s="203"/>
      <c r="C3003" s="203"/>
      <c r="D3003" s="203"/>
      <c r="F3003" s="77"/>
      <c r="I3003" s="203"/>
      <c r="J3003" s="203"/>
      <c r="K3003" s="203"/>
      <c r="L3003" s="203"/>
      <c r="M3003" s="203"/>
    </row>
    <row r="3004" spans="1:13">
      <c r="A3004" s="203"/>
      <c r="B3004" s="203"/>
      <c r="C3004" s="203"/>
      <c r="D3004" s="203"/>
      <c r="F3004" s="77"/>
      <c r="I3004" s="203"/>
      <c r="J3004" s="203"/>
      <c r="K3004" s="203"/>
      <c r="L3004" s="203"/>
      <c r="M3004" s="203"/>
    </row>
    <row r="3005" spans="1:13">
      <c r="A3005" s="203"/>
      <c r="B3005" s="203"/>
      <c r="C3005" s="203"/>
      <c r="D3005" s="203"/>
      <c r="F3005" s="77"/>
      <c r="I3005" s="203"/>
      <c r="J3005" s="203"/>
      <c r="K3005" s="203"/>
      <c r="L3005" s="203"/>
      <c r="M3005" s="203"/>
    </row>
    <row r="3006" spans="1:13">
      <c r="A3006" s="203"/>
      <c r="B3006" s="203"/>
      <c r="C3006" s="203"/>
      <c r="D3006" s="203"/>
      <c r="F3006" s="77"/>
      <c r="I3006" s="203"/>
      <c r="J3006" s="203"/>
      <c r="K3006" s="203"/>
      <c r="L3006" s="203"/>
      <c r="M3006" s="203"/>
    </row>
    <row r="3007" spans="1:13">
      <c r="A3007" s="203"/>
      <c r="B3007" s="203"/>
      <c r="C3007" s="203"/>
      <c r="D3007" s="203"/>
      <c r="F3007" s="77"/>
      <c r="I3007" s="203"/>
      <c r="J3007" s="203"/>
      <c r="K3007" s="203"/>
      <c r="L3007" s="203"/>
      <c r="M3007" s="203"/>
    </row>
    <row r="3008" spans="1:13">
      <c r="A3008" s="203"/>
      <c r="B3008" s="203"/>
      <c r="C3008" s="203"/>
      <c r="D3008" s="203"/>
      <c r="F3008" s="77"/>
      <c r="I3008" s="203"/>
      <c r="J3008" s="203"/>
      <c r="K3008" s="203"/>
      <c r="L3008" s="203"/>
      <c r="M3008" s="203"/>
    </row>
    <row r="3009" spans="1:13">
      <c r="A3009" s="203"/>
      <c r="B3009" s="203"/>
      <c r="C3009" s="203"/>
      <c r="D3009" s="203"/>
      <c r="F3009" s="77"/>
      <c r="I3009" s="203"/>
      <c r="J3009" s="203"/>
      <c r="K3009" s="203"/>
      <c r="L3009" s="203"/>
      <c r="M3009" s="203"/>
    </row>
    <row r="3010" spans="1:13">
      <c r="A3010" s="203"/>
      <c r="B3010" s="203"/>
      <c r="C3010" s="203"/>
      <c r="D3010" s="203"/>
      <c r="F3010" s="77"/>
      <c r="I3010" s="203"/>
      <c r="J3010" s="203"/>
      <c r="K3010" s="203"/>
      <c r="L3010" s="203"/>
      <c r="M3010" s="203"/>
    </row>
    <row r="3011" spans="1:13">
      <c r="A3011" s="203"/>
      <c r="B3011" s="203"/>
      <c r="C3011" s="203"/>
      <c r="D3011" s="203"/>
      <c r="F3011" s="77"/>
      <c r="I3011" s="203"/>
      <c r="J3011" s="203"/>
      <c r="K3011" s="203"/>
      <c r="L3011" s="203"/>
      <c r="M3011" s="203"/>
    </row>
    <row r="3012" spans="1:13">
      <c r="A3012" s="203"/>
      <c r="B3012" s="203"/>
      <c r="C3012" s="203"/>
      <c r="D3012" s="203"/>
      <c r="F3012" s="77"/>
      <c r="I3012" s="203"/>
      <c r="J3012" s="203"/>
      <c r="K3012" s="203"/>
      <c r="L3012" s="203"/>
      <c r="M3012" s="203"/>
    </row>
    <row r="3013" spans="1:13">
      <c r="A3013" s="203"/>
      <c r="B3013" s="203"/>
      <c r="C3013" s="203"/>
      <c r="D3013" s="203"/>
      <c r="F3013" s="77"/>
      <c r="I3013" s="203"/>
      <c r="J3013" s="203"/>
      <c r="K3013" s="203"/>
      <c r="L3013" s="203"/>
      <c r="M3013" s="203"/>
    </row>
    <row r="3014" spans="1:13">
      <c r="A3014" s="203"/>
      <c r="B3014" s="203"/>
      <c r="C3014" s="203"/>
      <c r="D3014" s="203"/>
      <c r="F3014" s="77"/>
      <c r="I3014" s="203"/>
      <c r="J3014" s="203"/>
      <c r="K3014" s="203"/>
      <c r="L3014" s="203"/>
      <c r="M3014" s="203"/>
    </row>
    <row r="3015" spans="1:13">
      <c r="A3015" s="203"/>
      <c r="B3015" s="203"/>
      <c r="C3015" s="203"/>
      <c r="D3015" s="203"/>
      <c r="F3015" s="77"/>
      <c r="I3015" s="203"/>
      <c r="J3015" s="203"/>
      <c r="K3015" s="203"/>
      <c r="L3015" s="203"/>
      <c r="M3015" s="203"/>
    </row>
    <row r="3016" spans="1:13">
      <c r="A3016" s="203"/>
      <c r="B3016" s="203"/>
      <c r="C3016" s="203"/>
      <c r="D3016" s="203"/>
      <c r="F3016" s="77"/>
      <c r="I3016" s="203"/>
      <c r="J3016" s="203"/>
      <c r="K3016" s="203"/>
      <c r="L3016" s="203"/>
      <c r="M3016" s="203"/>
    </row>
    <row r="3017" spans="1:13">
      <c r="A3017" s="203"/>
      <c r="B3017" s="203"/>
      <c r="C3017" s="203"/>
      <c r="D3017" s="203"/>
      <c r="F3017" s="77"/>
      <c r="I3017" s="203"/>
      <c r="J3017" s="203"/>
      <c r="K3017" s="203"/>
      <c r="L3017" s="203"/>
      <c r="M3017" s="203"/>
    </row>
    <row r="3018" spans="1:13">
      <c r="A3018" s="203"/>
      <c r="B3018" s="203"/>
      <c r="C3018" s="203"/>
      <c r="D3018" s="203"/>
      <c r="F3018" s="77"/>
      <c r="I3018" s="203"/>
      <c r="J3018" s="203"/>
      <c r="K3018" s="203"/>
      <c r="L3018" s="203"/>
      <c r="M3018" s="203"/>
    </row>
    <row r="3019" spans="1:13">
      <c r="A3019" s="203"/>
      <c r="B3019" s="203"/>
      <c r="C3019" s="203"/>
      <c r="D3019" s="203"/>
      <c r="F3019" s="77"/>
      <c r="I3019" s="203"/>
      <c r="J3019" s="203"/>
      <c r="K3019" s="203"/>
      <c r="L3019" s="203"/>
      <c r="M3019" s="203"/>
    </row>
    <row r="3020" spans="1:13">
      <c r="A3020" s="203"/>
      <c r="B3020" s="203"/>
      <c r="C3020" s="203"/>
      <c r="D3020" s="203"/>
      <c r="F3020" s="77"/>
      <c r="I3020" s="203"/>
      <c r="J3020" s="203"/>
      <c r="K3020" s="203"/>
      <c r="L3020" s="203"/>
      <c r="M3020" s="203"/>
    </row>
    <row r="3021" spans="1:13">
      <c r="A3021" s="203"/>
      <c r="B3021" s="203"/>
      <c r="C3021" s="203"/>
      <c r="D3021" s="203"/>
      <c r="F3021" s="77"/>
      <c r="I3021" s="203"/>
      <c r="J3021" s="203"/>
      <c r="K3021" s="203"/>
      <c r="L3021" s="203"/>
      <c r="M3021" s="203"/>
    </row>
    <row r="3022" spans="1:13">
      <c r="A3022" s="203"/>
      <c r="B3022" s="203"/>
      <c r="C3022" s="203"/>
      <c r="D3022" s="203"/>
      <c r="F3022" s="77"/>
      <c r="I3022" s="203"/>
      <c r="J3022" s="203"/>
      <c r="K3022" s="203"/>
      <c r="L3022" s="203"/>
      <c r="M3022" s="203"/>
    </row>
    <row r="3023" spans="1:13">
      <c r="A3023" s="203"/>
      <c r="B3023" s="203"/>
      <c r="C3023" s="203"/>
      <c r="D3023" s="203"/>
      <c r="F3023" s="77"/>
      <c r="I3023" s="203"/>
      <c r="J3023" s="203"/>
      <c r="K3023" s="203"/>
      <c r="L3023" s="203"/>
      <c r="M3023" s="203"/>
    </row>
    <row r="3024" spans="1:13">
      <c r="A3024" s="203"/>
      <c r="B3024" s="203"/>
      <c r="C3024" s="203"/>
      <c r="D3024" s="203"/>
      <c r="F3024" s="77"/>
      <c r="I3024" s="203"/>
      <c r="J3024" s="203"/>
      <c r="K3024" s="203"/>
      <c r="L3024" s="203"/>
      <c r="M3024" s="203"/>
    </row>
    <row r="3025" spans="1:13">
      <c r="A3025" s="203"/>
      <c r="B3025" s="203"/>
      <c r="C3025" s="203"/>
      <c r="D3025" s="203"/>
      <c r="F3025" s="77"/>
      <c r="I3025" s="203"/>
      <c r="J3025" s="203"/>
      <c r="K3025" s="203"/>
      <c r="L3025" s="203"/>
      <c r="M3025" s="203"/>
    </row>
    <row r="3026" spans="1:13">
      <c r="A3026" s="203"/>
      <c r="B3026" s="203"/>
      <c r="C3026" s="203"/>
      <c r="D3026" s="203"/>
      <c r="F3026" s="77"/>
      <c r="I3026" s="203"/>
      <c r="J3026" s="203"/>
      <c r="K3026" s="203"/>
      <c r="L3026" s="203"/>
      <c r="M3026" s="203"/>
    </row>
    <row r="3027" spans="1:13">
      <c r="A3027" s="203"/>
      <c r="B3027" s="203"/>
      <c r="C3027" s="203"/>
      <c r="D3027" s="203"/>
      <c r="F3027" s="77"/>
      <c r="I3027" s="203"/>
      <c r="J3027" s="203"/>
      <c r="K3027" s="203"/>
      <c r="L3027" s="203"/>
      <c r="M3027" s="203"/>
    </row>
    <row r="3028" spans="1:13">
      <c r="A3028" s="203"/>
      <c r="B3028" s="203"/>
      <c r="C3028" s="203"/>
      <c r="D3028" s="203"/>
      <c r="F3028" s="77"/>
      <c r="I3028" s="203"/>
      <c r="J3028" s="203"/>
      <c r="K3028" s="203"/>
      <c r="L3028" s="203"/>
      <c r="M3028" s="203"/>
    </row>
    <row r="3029" spans="1:13">
      <c r="A3029" s="203"/>
      <c r="B3029" s="203"/>
      <c r="C3029" s="203"/>
      <c r="D3029" s="203"/>
      <c r="F3029" s="77"/>
      <c r="I3029" s="203"/>
      <c r="J3029" s="203"/>
      <c r="K3029" s="203"/>
      <c r="L3029" s="203"/>
      <c r="M3029" s="203"/>
    </row>
    <row r="3030" spans="1:13">
      <c r="A3030" s="203"/>
      <c r="B3030" s="203"/>
      <c r="C3030" s="203"/>
      <c r="D3030" s="203"/>
      <c r="F3030" s="77"/>
      <c r="I3030" s="203"/>
      <c r="J3030" s="203"/>
      <c r="K3030" s="203"/>
      <c r="L3030" s="203"/>
      <c r="M3030" s="203"/>
    </row>
    <row r="3031" spans="1:13">
      <c r="A3031" s="203"/>
      <c r="B3031" s="203"/>
      <c r="C3031" s="203"/>
      <c r="D3031" s="203"/>
      <c r="F3031" s="77"/>
      <c r="I3031" s="203"/>
      <c r="J3031" s="203"/>
      <c r="K3031" s="203"/>
      <c r="L3031" s="203"/>
      <c r="M3031" s="203"/>
    </row>
    <row r="3032" spans="1:13">
      <c r="A3032" s="203"/>
      <c r="B3032" s="203"/>
      <c r="C3032" s="203"/>
      <c r="D3032" s="203"/>
      <c r="F3032" s="77"/>
      <c r="I3032" s="203"/>
      <c r="J3032" s="203"/>
      <c r="K3032" s="203"/>
      <c r="L3032" s="203"/>
      <c r="M3032" s="203"/>
    </row>
    <row r="3033" spans="1:13">
      <c r="A3033" s="203"/>
      <c r="B3033" s="203"/>
      <c r="C3033" s="203"/>
      <c r="D3033" s="203"/>
      <c r="F3033" s="77"/>
      <c r="I3033" s="203"/>
      <c r="J3033" s="203"/>
      <c r="K3033" s="203"/>
      <c r="L3033" s="203"/>
      <c r="M3033" s="203"/>
    </row>
    <row r="3034" spans="1:13">
      <c r="A3034" s="203"/>
      <c r="B3034" s="203"/>
      <c r="C3034" s="203"/>
      <c r="D3034" s="203"/>
      <c r="F3034" s="77"/>
      <c r="I3034" s="203"/>
      <c r="J3034" s="203"/>
      <c r="K3034" s="203"/>
      <c r="L3034" s="203"/>
      <c r="M3034" s="203"/>
    </row>
    <row r="3035" spans="1:13">
      <c r="A3035" s="203"/>
      <c r="B3035" s="203"/>
      <c r="C3035" s="203"/>
      <c r="D3035" s="203"/>
      <c r="F3035" s="77"/>
      <c r="I3035" s="203"/>
      <c r="J3035" s="203"/>
      <c r="K3035" s="203"/>
      <c r="L3035" s="203"/>
      <c r="M3035" s="203"/>
    </row>
    <row r="3036" spans="1:13">
      <c r="A3036" s="203"/>
      <c r="B3036" s="203"/>
      <c r="C3036" s="203"/>
      <c r="D3036" s="203"/>
      <c r="F3036" s="77"/>
      <c r="I3036" s="203"/>
      <c r="J3036" s="203"/>
      <c r="K3036" s="203"/>
      <c r="L3036" s="203"/>
      <c r="M3036" s="203"/>
    </row>
    <row r="3037" spans="1:13">
      <c r="A3037" s="203"/>
      <c r="B3037" s="203"/>
      <c r="C3037" s="203"/>
      <c r="D3037" s="203"/>
      <c r="F3037" s="77"/>
      <c r="I3037" s="203"/>
      <c r="J3037" s="203"/>
      <c r="K3037" s="203"/>
      <c r="L3037" s="203"/>
      <c r="M3037" s="203"/>
    </row>
    <row r="3038" spans="1:13">
      <c r="A3038" s="203"/>
      <c r="B3038" s="203"/>
      <c r="C3038" s="203"/>
      <c r="D3038" s="203"/>
      <c r="F3038" s="77"/>
      <c r="I3038" s="203"/>
      <c r="J3038" s="203"/>
      <c r="K3038" s="203"/>
      <c r="L3038" s="203"/>
      <c r="M3038" s="203"/>
    </row>
    <row r="3039" spans="1:13">
      <c r="A3039" s="203"/>
      <c r="B3039" s="203"/>
      <c r="C3039" s="203"/>
      <c r="D3039" s="203"/>
      <c r="F3039" s="77"/>
      <c r="I3039" s="203"/>
      <c r="J3039" s="203"/>
      <c r="K3039" s="203"/>
      <c r="L3039" s="203"/>
      <c r="M3039" s="203"/>
    </row>
    <row r="3040" spans="1:13">
      <c r="A3040" s="203"/>
      <c r="B3040" s="203"/>
      <c r="C3040" s="203"/>
      <c r="D3040" s="203"/>
      <c r="F3040" s="77"/>
      <c r="I3040" s="203"/>
      <c r="J3040" s="203"/>
      <c r="K3040" s="203"/>
      <c r="L3040" s="203"/>
      <c r="M3040" s="203"/>
    </row>
    <row r="3041" spans="1:13">
      <c r="A3041" s="203"/>
      <c r="B3041" s="203"/>
      <c r="C3041" s="203"/>
      <c r="D3041" s="203"/>
      <c r="F3041" s="77"/>
      <c r="I3041" s="203"/>
      <c r="J3041" s="203"/>
      <c r="K3041" s="203"/>
      <c r="L3041" s="203"/>
      <c r="M3041" s="203"/>
    </row>
    <row r="3042" spans="1:13">
      <c r="A3042" s="203"/>
      <c r="B3042" s="203"/>
      <c r="C3042" s="203"/>
      <c r="D3042" s="203"/>
      <c r="F3042" s="77"/>
      <c r="I3042" s="203"/>
      <c r="J3042" s="203"/>
      <c r="K3042" s="203"/>
      <c r="L3042" s="203"/>
      <c r="M3042" s="203"/>
    </row>
    <row r="3043" spans="1:13">
      <c r="A3043" s="203"/>
      <c r="B3043" s="203"/>
      <c r="C3043" s="203"/>
      <c r="D3043" s="203"/>
      <c r="F3043" s="77"/>
      <c r="I3043" s="203"/>
      <c r="J3043" s="203"/>
      <c r="K3043" s="203"/>
      <c r="L3043" s="203"/>
      <c r="M3043" s="203"/>
    </row>
    <row r="3044" spans="1:13">
      <c r="A3044" s="203"/>
      <c r="B3044" s="203"/>
      <c r="C3044" s="203"/>
      <c r="D3044" s="203"/>
      <c r="F3044" s="77"/>
      <c r="I3044" s="203"/>
      <c r="J3044" s="203"/>
      <c r="K3044" s="203"/>
      <c r="L3044" s="203"/>
      <c r="M3044" s="203"/>
    </row>
    <row r="3045" spans="1:13">
      <c r="A3045" s="203"/>
      <c r="B3045" s="203"/>
      <c r="C3045" s="203"/>
      <c r="D3045" s="203"/>
      <c r="F3045" s="77"/>
      <c r="I3045" s="203"/>
      <c r="J3045" s="203"/>
      <c r="K3045" s="203"/>
      <c r="L3045" s="203"/>
      <c r="M3045" s="203"/>
    </row>
    <row r="3046" spans="1:13">
      <c r="A3046" s="203"/>
      <c r="B3046" s="203"/>
      <c r="C3046" s="203"/>
      <c r="D3046" s="203"/>
      <c r="F3046" s="77"/>
      <c r="I3046" s="203"/>
      <c r="J3046" s="203"/>
      <c r="K3046" s="203"/>
      <c r="L3046" s="203"/>
      <c r="M3046" s="203"/>
    </row>
    <row r="3047" spans="1:13">
      <c r="A3047" s="203"/>
      <c r="B3047" s="203"/>
      <c r="C3047" s="203"/>
      <c r="D3047" s="203"/>
      <c r="F3047" s="77"/>
      <c r="I3047" s="203"/>
      <c r="J3047" s="203"/>
      <c r="K3047" s="203"/>
      <c r="L3047" s="203"/>
      <c r="M3047" s="203"/>
    </row>
    <row r="3048" spans="1:13">
      <c r="A3048" s="203"/>
      <c r="B3048" s="203"/>
      <c r="C3048" s="203"/>
      <c r="D3048" s="203"/>
      <c r="F3048" s="77"/>
      <c r="I3048" s="203"/>
      <c r="J3048" s="203"/>
      <c r="K3048" s="203"/>
      <c r="L3048" s="203"/>
      <c r="M3048" s="203"/>
    </row>
    <row r="3049" spans="1:13">
      <c r="A3049" s="203"/>
      <c r="B3049" s="203"/>
      <c r="C3049" s="203"/>
      <c r="D3049" s="203"/>
      <c r="F3049" s="77"/>
      <c r="I3049" s="203"/>
      <c r="J3049" s="203"/>
      <c r="K3049" s="203"/>
      <c r="L3049" s="203"/>
      <c r="M3049" s="203"/>
    </row>
    <row r="3050" spans="1:13">
      <c r="A3050" s="203"/>
      <c r="B3050" s="203"/>
      <c r="C3050" s="203"/>
      <c r="D3050" s="203"/>
      <c r="F3050" s="77"/>
      <c r="I3050" s="203"/>
      <c r="J3050" s="203"/>
      <c r="K3050" s="203"/>
      <c r="L3050" s="203"/>
      <c r="M3050" s="203"/>
    </row>
    <row r="3051" spans="1:13">
      <c r="A3051" s="203"/>
      <c r="B3051" s="203"/>
      <c r="C3051" s="203"/>
      <c r="D3051" s="203"/>
      <c r="F3051" s="77"/>
      <c r="I3051" s="203"/>
      <c r="J3051" s="203"/>
      <c r="K3051" s="203"/>
      <c r="L3051" s="203"/>
      <c r="M3051" s="203"/>
    </row>
    <row r="3052" spans="1:13">
      <c r="A3052" s="203"/>
      <c r="B3052" s="203"/>
      <c r="C3052" s="203"/>
      <c r="D3052" s="203"/>
      <c r="F3052" s="77"/>
      <c r="I3052" s="203"/>
      <c r="J3052" s="203"/>
      <c r="K3052" s="203"/>
      <c r="L3052" s="203"/>
      <c r="M3052" s="203"/>
    </row>
    <row r="3053" spans="1:13">
      <c r="A3053" s="203"/>
      <c r="B3053" s="203"/>
      <c r="C3053" s="203"/>
      <c r="D3053" s="203"/>
      <c r="F3053" s="77"/>
      <c r="I3053" s="203"/>
      <c r="J3053" s="203"/>
      <c r="K3053" s="203"/>
      <c r="L3053" s="203"/>
      <c r="M3053" s="203"/>
    </row>
    <row r="3054" spans="1:13">
      <c r="A3054" s="203"/>
      <c r="B3054" s="203"/>
      <c r="C3054" s="203"/>
      <c r="D3054" s="203"/>
      <c r="F3054" s="77"/>
      <c r="I3054" s="203"/>
      <c r="J3054" s="203"/>
      <c r="K3054" s="203"/>
      <c r="L3054" s="203"/>
      <c r="M3054" s="203"/>
    </row>
    <row r="3055" spans="1:13">
      <c r="A3055" s="203"/>
      <c r="B3055" s="203"/>
      <c r="C3055" s="203"/>
      <c r="D3055" s="203"/>
      <c r="F3055" s="77"/>
      <c r="I3055" s="203"/>
      <c r="J3055" s="203"/>
      <c r="K3055" s="203"/>
      <c r="L3055" s="203"/>
      <c r="M3055" s="203"/>
    </row>
    <row r="3056" spans="1:13">
      <c r="A3056" s="203"/>
      <c r="B3056" s="203"/>
      <c r="C3056" s="203"/>
      <c r="D3056" s="203"/>
      <c r="F3056" s="77"/>
      <c r="I3056" s="203"/>
      <c r="J3056" s="203"/>
      <c r="K3056" s="203"/>
      <c r="L3056" s="203"/>
      <c r="M3056" s="203"/>
    </row>
    <row r="3057" spans="1:13">
      <c r="A3057" s="203"/>
      <c r="B3057" s="203"/>
      <c r="C3057" s="203"/>
      <c r="D3057" s="203"/>
      <c r="F3057" s="77"/>
      <c r="I3057" s="203"/>
      <c r="J3057" s="203"/>
      <c r="K3057" s="203"/>
      <c r="L3057" s="203"/>
      <c r="M3057" s="203"/>
    </row>
    <row r="3058" spans="1:13">
      <c r="A3058" s="203"/>
      <c r="B3058" s="203"/>
      <c r="C3058" s="203"/>
      <c r="D3058" s="203"/>
      <c r="F3058" s="77"/>
      <c r="I3058" s="203"/>
      <c r="J3058" s="203"/>
      <c r="K3058" s="203"/>
      <c r="L3058" s="203"/>
      <c r="M3058" s="203"/>
    </row>
    <row r="3059" spans="1:13">
      <c r="A3059" s="203"/>
      <c r="B3059" s="203"/>
      <c r="C3059" s="203"/>
      <c r="D3059" s="203"/>
      <c r="F3059" s="77"/>
      <c r="I3059" s="203"/>
      <c r="J3059" s="203"/>
      <c r="K3059" s="203"/>
      <c r="L3059" s="203"/>
      <c r="M3059" s="203"/>
    </row>
    <row r="3060" spans="1:13">
      <c r="A3060" s="203"/>
      <c r="B3060" s="203"/>
      <c r="C3060" s="203"/>
      <c r="D3060" s="203"/>
      <c r="F3060" s="77"/>
      <c r="I3060" s="203"/>
      <c r="J3060" s="203"/>
      <c r="K3060" s="203"/>
      <c r="L3060" s="203"/>
      <c r="M3060" s="203"/>
    </row>
    <row r="3061" spans="1:13">
      <c r="A3061" s="203"/>
      <c r="B3061" s="203"/>
      <c r="C3061" s="203"/>
      <c r="D3061" s="203"/>
      <c r="F3061" s="77"/>
      <c r="I3061" s="203"/>
      <c r="J3061" s="203"/>
      <c r="K3061" s="203"/>
      <c r="L3061" s="203"/>
      <c r="M3061" s="203"/>
    </row>
    <row r="3062" spans="1:13">
      <c r="A3062" s="203"/>
      <c r="B3062" s="203"/>
      <c r="C3062" s="203"/>
      <c r="D3062" s="203"/>
      <c r="F3062" s="77"/>
      <c r="I3062" s="203"/>
      <c r="J3062" s="203"/>
      <c r="K3062" s="203"/>
      <c r="L3062" s="203"/>
      <c r="M3062" s="203"/>
    </row>
    <row r="3063" spans="1:13">
      <c r="A3063" s="203"/>
      <c r="B3063" s="203"/>
      <c r="C3063" s="203"/>
      <c r="D3063" s="203"/>
      <c r="F3063" s="77"/>
      <c r="I3063" s="203"/>
      <c r="J3063" s="203"/>
      <c r="K3063" s="203"/>
      <c r="L3063" s="203"/>
      <c r="M3063" s="203"/>
    </row>
    <row r="3064" spans="1:13">
      <c r="A3064" s="203"/>
      <c r="B3064" s="203"/>
      <c r="C3064" s="203"/>
      <c r="D3064" s="203"/>
      <c r="F3064" s="77"/>
      <c r="I3064" s="203"/>
      <c r="J3064" s="203"/>
      <c r="K3064" s="203"/>
      <c r="L3064" s="203"/>
      <c r="M3064" s="203"/>
    </row>
    <row r="3065" spans="1:13">
      <c r="A3065" s="203"/>
      <c r="B3065" s="203"/>
      <c r="C3065" s="203"/>
      <c r="D3065" s="203"/>
      <c r="F3065" s="77"/>
      <c r="I3065" s="203"/>
      <c r="J3065" s="203"/>
      <c r="K3065" s="203"/>
      <c r="L3065" s="203"/>
      <c r="M3065" s="203"/>
    </row>
    <row r="3066" spans="1:13">
      <c r="A3066" s="203"/>
      <c r="B3066" s="203"/>
      <c r="C3066" s="203"/>
      <c r="D3066" s="203"/>
      <c r="F3066" s="77"/>
      <c r="I3066" s="203"/>
      <c r="J3066" s="203"/>
      <c r="K3066" s="203"/>
      <c r="L3066" s="203"/>
      <c r="M3066" s="203"/>
    </row>
    <row r="3067" spans="1:13">
      <c r="A3067" s="203"/>
      <c r="B3067" s="203"/>
      <c r="C3067" s="203"/>
      <c r="D3067" s="203"/>
      <c r="F3067" s="77"/>
      <c r="I3067" s="203"/>
      <c r="J3067" s="203"/>
      <c r="K3067" s="203"/>
      <c r="L3067" s="203"/>
      <c r="M3067" s="203"/>
    </row>
    <row r="3068" spans="1:13">
      <c r="A3068" s="203"/>
      <c r="B3068" s="203"/>
      <c r="C3068" s="203"/>
      <c r="D3068" s="203"/>
      <c r="F3068" s="77"/>
      <c r="I3068" s="203"/>
      <c r="J3068" s="203"/>
      <c r="K3068" s="203"/>
      <c r="L3068" s="203"/>
      <c r="M3068" s="203"/>
    </row>
    <row r="3069" spans="1:13">
      <c r="A3069" s="203"/>
      <c r="B3069" s="203"/>
      <c r="C3069" s="203"/>
      <c r="D3069" s="203"/>
      <c r="F3069" s="77"/>
      <c r="I3069" s="203"/>
      <c r="J3069" s="203"/>
      <c r="K3069" s="203"/>
      <c r="L3069" s="203"/>
      <c r="M3069" s="203"/>
    </row>
    <row r="3070" spans="1:13">
      <c r="A3070" s="203"/>
      <c r="B3070" s="203"/>
      <c r="C3070" s="203"/>
      <c r="D3070" s="203"/>
      <c r="F3070" s="77"/>
      <c r="I3070" s="203"/>
      <c r="J3070" s="203"/>
      <c r="K3070" s="203"/>
      <c r="L3070" s="203"/>
      <c r="M3070" s="203"/>
    </row>
    <row r="3071" spans="1:13">
      <c r="A3071" s="203"/>
      <c r="B3071" s="203"/>
      <c r="C3071" s="203"/>
      <c r="D3071" s="203"/>
      <c r="F3071" s="77"/>
      <c r="I3071" s="203"/>
      <c r="J3071" s="203"/>
      <c r="K3071" s="203"/>
      <c r="L3071" s="203"/>
      <c r="M3071" s="203"/>
    </row>
    <row r="3072" spans="1:13">
      <c r="A3072" s="203"/>
      <c r="B3072" s="203"/>
      <c r="C3072" s="203"/>
      <c r="D3072" s="203"/>
      <c r="F3072" s="77"/>
      <c r="I3072" s="203"/>
      <c r="J3072" s="203"/>
      <c r="K3072" s="203"/>
      <c r="L3072" s="203"/>
      <c r="M3072" s="203"/>
    </row>
    <row r="3073" spans="1:13">
      <c r="A3073" s="203"/>
      <c r="B3073" s="203"/>
      <c r="C3073" s="203"/>
      <c r="D3073" s="203"/>
      <c r="F3073" s="77"/>
      <c r="I3073" s="203"/>
      <c r="J3073" s="203"/>
      <c r="K3073" s="203"/>
      <c r="L3073" s="203"/>
      <c r="M3073" s="203"/>
    </row>
    <row r="3074" spans="1:13">
      <c r="A3074" s="203"/>
      <c r="B3074" s="203"/>
      <c r="C3074" s="203"/>
      <c r="D3074" s="203"/>
      <c r="F3074" s="77"/>
      <c r="I3074" s="203"/>
      <c r="J3074" s="203"/>
      <c r="K3074" s="203"/>
      <c r="L3074" s="203"/>
      <c r="M3074" s="203"/>
    </row>
    <row r="3075" spans="1:13">
      <c r="A3075" s="203"/>
      <c r="B3075" s="203"/>
      <c r="C3075" s="203"/>
      <c r="D3075" s="203"/>
      <c r="F3075" s="77"/>
      <c r="I3075" s="203"/>
      <c r="J3075" s="203"/>
      <c r="K3075" s="203"/>
      <c r="L3075" s="203"/>
      <c r="M3075" s="203"/>
    </row>
    <row r="3076" spans="1:13">
      <c r="A3076" s="203"/>
      <c r="B3076" s="203"/>
      <c r="C3076" s="203"/>
      <c r="D3076" s="203"/>
      <c r="F3076" s="77"/>
      <c r="I3076" s="203"/>
      <c r="J3076" s="203"/>
      <c r="K3076" s="203"/>
      <c r="L3076" s="203"/>
      <c r="M3076" s="203"/>
    </row>
    <row r="3077" spans="1:13">
      <c r="A3077" s="203"/>
      <c r="B3077" s="203"/>
      <c r="C3077" s="203"/>
      <c r="D3077" s="203"/>
      <c r="F3077" s="77"/>
      <c r="I3077" s="203"/>
      <c r="J3077" s="203"/>
      <c r="K3077" s="203"/>
      <c r="L3077" s="203"/>
      <c r="M3077" s="203"/>
    </row>
    <row r="3078" spans="1:13">
      <c r="A3078" s="203"/>
      <c r="B3078" s="203"/>
      <c r="C3078" s="203"/>
      <c r="D3078" s="203"/>
      <c r="F3078" s="77"/>
      <c r="I3078" s="203"/>
      <c r="J3078" s="203"/>
      <c r="K3078" s="203"/>
      <c r="L3078" s="203"/>
      <c r="M3078" s="203"/>
    </row>
    <row r="3079" spans="1:13">
      <c r="A3079" s="203"/>
      <c r="B3079" s="203"/>
      <c r="C3079" s="203"/>
      <c r="D3079" s="203"/>
      <c r="F3079" s="77"/>
      <c r="I3079" s="203"/>
      <c r="J3079" s="203"/>
      <c r="K3079" s="203"/>
      <c r="L3079" s="203"/>
      <c r="M3079" s="203"/>
    </row>
    <row r="3080" spans="1:13">
      <c r="A3080" s="203"/>
      <c r="B3080" s="203"/>
      <c r="C3080" s="203"/>
      <c r="D3080" s="203"/>
      <c r="F3080" s="77"/>
      <c r="I3080" s="203"/>
      <c r="J3080" s="203"/>
      <c r="K3080" s="203"/>
      <c r="L3080" s="203"/>
      <c r="M3080" s="203"/>
    </row>
    <row r="3081" spans="1:13">
      <c r="A3081" s="203"/>
      <c r="B3081" s="203"/>
      <c r="C3081" s="203"/>
      <c r="D3081" s="203"/>
      <c r="F3081" s="77"/>
      <c r="I3081" s="203"/>
      <c r="J3081" s="203"/>
      <c r="K3081" s="203"/>
      <c r="L3081" s="203"/>
      <c r="M3081" s="203"/>
    </row>
    <row r="3082" spans="1:13">
      <c r="A3082" s="203"/>
      <c r="B3082" s="203"/>
      <c r="C3082" s="203"/>
      <c r="D3082" s="203"/>
      <c r="F3082" s="77"/>
      <c r="I3082" s="203"/>
      <c r="J3082" s="203"/>
      <c r="K3082" s="203"/>
      <c r="L3082" s="203"/>
      <c r="M3082" s="203"/>
    </row>
    <row r="3083" spans="1:13">
      <c r="A3083" s="203"/>
      <c r="B3083" s="203"/>
      <c r="C3083" s="203"/>
      <c r="D3083" s="203"/>
      <c r="F3083" s="77"/>
      <c r="I3083" s="203"/>
      <c r="J3083" s="203"/>
      <c r="K3083" s="203"/>
      <c r="L3083" s="203"/>
      <c r="M3083" s="203"/>
    </row>
    <row r="3084" spans="1:13">
      <c r="A3084" s="203"/>
      <c r="B3084" s="203"/>
      <c r="C3084" s="203"/>
      <c r="D3084" s="203"/>
      <c r="F3084" s="77"/>
      <c r="I3084" s="203"/>
      <c r="J3084" s="203"/>
      <c r="K3084" s="203"/>
      <c r="L3084" s="203"/>
      <c r="M3084" s="203"/>
    </row>
    <row r="3085" spans="1:13">
      <c r="A3085" s="203"/>
      <c r="B3085" s="203"/>
      <c r="C3085" s="203"/>
      <c r="D3085" s="203"/>
      <c r="F3085" s="77"/>
      <c r="I3085" s="203"/>
      <c r="J3085" s="203"/>
      <c r="K3085" s="203"/>
      <c r="L3085" s="203"/>
      <c r="M3085" s="203"/>
    </row>
    <row r="3086" spans="1:13">
      <c r="A3086" s="203"/>
      <c r="B3086" s="203"/>
      <c r="C3086" s="203"/>
      <c r="D3086" s="203"/>
      <c r="F3086" s="77"/>
      <c r="I3086" s="203"/>
      <c r="J3086" s="203"/>
      <c r="K3086" s="203"/>
      <c r="L3086" s="203"/>
      <c r="M3086" s="203"/>
    </row>
    <row r="3087" spans="1:13">
      <c r="A3087" s="203"/>
      <c r="B3087" s="203"/>
      <c r="C3087" s="203"/>
      <c r="D3087" s="203"/>
      <c r="F3087" s="77"/>
      <c r="I3087" s="203"/>
      <c r="J3087" s="203"/>
      <c r="K3087" s="203"/>
      <c r="L3087" s="203"/>
      <c r="M3087" s="203"/>
    </row>
    <row r="3088" spans="1:13">
      <c r="A3088" s="203"/>
      <c r="B3088" s="203"/>
      <c r="C3088" s="203"/>
      <c r="D3088" s="203"/>
      <c r="F3088" s="77"/>
      <c r="I3088" s="203"/>
      <c r="J3088" s="203"/>
      <c r="K3088" s="203"/>
      <c r="L3088" s="203"/>
      <c r="M3088" s="203"/>
    </row>
    <row r="3089" spans="1:13">
      <c r="A3089" s="203"/>
      <c r="B3089" s="203"/>
      <c r="C3089" s="203"/>
      <c r="D3089" s="203"/>
      <c r="F3089" s="77"/>
      <c r="I3089" s="203"/>
      <c r="J3089" s="203"/>
      <c r="K3089" s="203"/>
      <c r="L3089" s="203"/>
      <c r="M3089" s="203"/>
    </row>
    <row r="3090" spans="1:13">
      <c r="A3090" s="203"/>
      <c r="B3090" s="203"/>
      <c r="C3090" s="203"/>
      <c r="D3090" s="203"/>
      <c r="F3090" s="77"/>
      <c r="I3090" s="203"/>
      <c r="J3090" s="203"/>
      <c r="K3090" s="203"/>
      <c r="L3090" s="203"/>
      <c r="M3090" s="203"/>
    </row>
    <row r="3091" spans="1:13">
      <c r="A3091" s="203"/>
      <c r="B3091" s="203"/>
      <c r="C3091" s="203"/>
      <c r="D3091" s="203"/>
      <c r="F3091" s="77"/>
      <c r="I3091" s="203"/>
      <c r="J3091" s="203"/>
      <c r="K3091" s="203"/>
      <c r="L3091" s="203"/>
      <c r="M3091" s="203"/>
    </row>
    <row r="3092" spans="1:13">
      <c r="A3092" s="203"/>
      <c r="B3092" s="203"/>
      <c r="C3092" s="203"/>
      <c r="D3092" s="203"/>
      <c r="F3092" s="77"/>
      <c r="I3092" s="203"/>
      <c r="J3092" s="203"/>
      <c r="K3092" s="203"/>
      <c r="L3092" s="203"/>
      <c r="M3092" s="203"/>
    </row>
    <row r="3093" spans="1:13">
      <c r="A3093" s="203"/>
      <c r="B3093" s="203"/>
      <c r="C3093" s="203"/>
      <c r="D3093" s="203"/>
      <c r="F3093" s="77"/>
      <c r="I3093" s="203"/>
      <c r="J3093" s="203"/>
      <c r="K3093" s="203"/>
      <c r="L3093" s="203"/>
      <c r="M3093" s="203"/>
    </row>
    <row r="3094" spans="1:13">
      <c r="A3094" s="203"/>
      <c r="B3094" s="203"/>
      <c r="C3094" s="203"/>
      <c r="D3094" s="203"/>
      <c r="F3094" s="77"/>
      <c r="I3094" s="203"/>
      <c r="J3094" s="203"/>
      <c r="K3094" s="203"/>
      <c r="L3094" s="203"/>
      <c r="M3094" s="203"/>
    </row>
    <row r="3095" spans="1:13">
      <c r="A3095" s="203"/>
      <c r="B3095" s="203"/>
      <c r="C3095" s="203"/>
      <c r="D3095" s="203"/>
      <c r="F3095" s="77"/>
      <c r="I3095" s="203"/>
      <c r="J3095" s="203"/>
      <c r="K3095" s="203"/>
      <c r="L3095" s="203"/>
      <c r="M3095" s="203"/>
    </row>
    <row r="3096" spans="1:13">
      <c r="A3096" s="203"/>
      <c r="B3096" s="203"/>
      <c r="C3096" s="203"/>
      <c r="D3096" s="203"/>
      <c r="F3096" s="77"/>
      <c r="I3096" s="203"/>
      <c r="J3096" s="203"/>
      <c r="K3096" s="203"/>
      <c r="L3096" s="203"/>
      <c r="M3096" s="203"/>
    </row>
    <row r="3097" spans="1:13">
      <c r="A3097" s="203"/>
      <c r="B3097" s="203"/>
      <c r="C3097" s="203"/>
      <c r="D3097" s="203"/>
      <c r="F3097" s="77"/>
      <c r="I3097" s="203"/>
      <c r="J3097" s="203"/>
      <c r="K3097" s="203"/>
      <c r="L3097" s="203"/>
      <c r="M3097" s="203"/>
    </row>
    <row r="3098" spans="1:13">
      <c r="A3098" s="203"/>
      <c r="B3098" s="203"/>
      <c r="C3098" s="203"/>
      <c r="D3098" s="203"/>
      <c r="F3098" s="77"/>
      <c r="I3098" s="203"/>
      <c r="J3098" s="203"/>
      <c r="K3098" s="203"/>
      <c r="L3098" s="203"/>
      <c r="M3098" s="203"/>
    </row>
    <row r="3099" spans="1:13">
      <c r="A3099" s="203"/>
      <c r="B3099" s="203"/>
      <c r="C3099" s="203"/>
      <c r="D3099" s="203"/>
      <c r="F3099" s="77"/>
      <c r="I3099" s="203"/>
      <c r="J3099" s="203"/>
      <c r="K3099" s="203"/>
      <c r="L3099" s="203"/>
      <c r="M3099" s="203"/>
    </row>
    <row r="3100" spans="1:13">
      <c r="A3100" s="203"/>
      <c r="B3100" s="203"/>
      <c r="C3100" s="203"/>
      <c r="D3100" s="203"/>
      <c r="F3100" s="77"/>
      <c r="I3100" s="203"/>
      <c r="J3100" s="203"/>
      <c r="K3100" s="203"/>
      <c r="L3100" s="203"/>
      <c r="M3100" s="203"/>
    </row>
    <row r="3101" spans="1:13">
      <c r="A3101" s="203"/>
      <c r="B3101" s="203"/>
      <c r="C3101" s="203"/>
      <c r="D3101" s="203"/>
      <c r="F3101" s="77"/>
      <c r="I3101" s="203"/>
      <c r="J3101" s="203"/>
      <c r="K3101" s="203"/>
      <c r="L3101" s="203"/>
      <c r="M3101" s="203"/>
    </row>
    <row r="3102" spans="1:13">
      <c r="A3102" s="203"/>
      <c r="B3102" s="203"/>
      <c r="C3102" s="203"/>
      <c r="D3102" s="203"/>
      <c r="F3102" s="77"/>
      <c r="I3102" s="203"/>
      <c r="J3102" s="203"/>
      <c r="K3102" s="203"/>
      <c r="L3102" s="203"/>
      <c r="M3102" s="203"/>
    </row>
    <row r="3103" spans="1:13">
      <c r="A3103" s="203"/>
      <c r="B3103" s="203"/>
      <c r="C3103" s="203"/>
      <c r="D3103" s="203"/>
      <c r="F3103" s="77"/>
      <c r="I3103" s="203"/>
      <c r="J3103" s="203"/>
      <c r="K3103" s="203"/>
      <c r="L3103" s="203"/>
      <c r="M3103" s="203"/>
    </row>
    <row r="3104" spans="1:13">
      <c r="A3104" s="203"/>
      <c r="B3104" s="203"/>
      <c r="C3104" s="203"/>
      <c r="D3104" s="203"/>
      <c r="F3104" s="77"/>
      <c r="I3104" s="203"/>
      <c r="J3104" s="203"/>
      <c r="K3104" s="203"/>
      <c r="L3104" s="203"/>
      <c r="M3104" s="203"/>
    </row>
    <row r="3105" spans="1:13">
      <c r="A3105" s="203"/>
      <c r="B3105" s="203"/>
      <c r="C3105" s="203"/>
      <c r="D3105" s="203"/>
      <c r="F3105" s="77"/>
      <c r="I3105" s="203"/>
      <c r="J3105" s="203"/>
      <c r="K3105" s="203"/>
      <c r="L3105" s="203"/>
      <c r="M3105" s="203"/>
    </row>
    <row r="3106" spans="1:13">
      <c r="A3106" s="203"/>
      <c r="B3106" s="203"/>
      <c r="C3106" s="203"/>
      <c r="D3106" s="203"/>
      <c r="F3106" s="77"/>
      <c r="I3106" s="203"/>
      <c r="J3106" s="203"/>
      <c r="K3106" s="203"/>
      <c r="L3106" s="203"/>
      <c r="M3106" s="203"/>
    </row>
    <row r="3107" spans="1:13">
      <c r="A3107" s="203"/>
      <c r="B3107" s="203"/>
      <c r="C3107" s="203"/>
      <c r="D3107" s="203"/>
      <c r="F3107" s="77"/>
      <c r="I3107" s="203"/>
      <c r="J3107" s="203"/>
      <c r="K3107" s="203"/>
      <c r="L3107" s="203"/>
      <c r="M3107" s="203"/>
    </row>
    <row r="3108" spans="1:13">
      <c r="A3108" s="203"/>
      <c r="B3108" s="203"/>
      <c r="C3108" s="203"/>
      <c r="D3108" s="203"/>
      <c r="F3108" s="77"/>
      <c r="I3108" s="203"/>
      <c r="J3108" s="203"/>
      <c r="K3108" s="203"/>
      <c r="L3108" s="203"/>
      <c r="M3108" s="203"/>
    </row>
    <row r="3109" spans="1:13">
      <c r="A3109" s="203"/>
      <c r="B3109" s="203"/>
      <c r="C3109" s="203"/>
      <c r="D3109" s="203"/>
      <c r="F3109" s="77"/>
      <c r="I3109" s="203"/>
      <c r="J3109" s="203"/>
      <c r="K3109" s="203"/>
      <c r="L3109" s="203"/>
      <c r="M3109" s="203"/>
    </row>
    <row r="3110" spans="1:13">
      <c r="A3110" s="203"/>
      <c r="B3110" s="203"/>
      <c r="C3110" s="203"/>
      <c r="D3110" s="203"/>
      <c r="F3110" s="77"/>
      <c r="I3110" s="203"/>
      <c r="J3110" s="203"/>
      <c r="K3110" s="203"/>
      <c r="L3110" s="203"/>
      <c r="M3110" s="203"/>
    </row>
    <row r="3111" spans="1:13">
      <c r="A3111" s="203"/>
      <c r="B3111" s="203"/>
      <c r="C3111" s="203"/>
      <c r="D3111" s="203"/>
      <c r="F3111" s="77"/>
      <c r="I3111" s="203"/>
      <c r="J3111" s="203"/>
      <c r="K3111" s="203"/>
      <c r="L3111" s="203"/>
      <c r="M3111" s="203"/>
    </row>
    <row r="3112" spans="1:13">
      <c r="A3112" s="203"/>
      <c r="B3112" s="203"/>
      <c r="C3112" s="203"/>
      <c r="D3112" s="203"/>
      <c r="F3112" s="77"/>
      <c r="I3112" s="203"/>
      <c r="J3112" s="203"/>
      <c r="K3112" s="203"/>
      <c r="L3112" s="203"/>
      <c r="M3112" s="203"/>
    </row>
    <row r="3113" spans="1:13">
      <c r="A3113" s="203"/>
      <c r="B3113" s="203"/>
      <c r="C3113" s="203"/>
      <c r="D3113" s="203"/>
      <c r="F3113" s="77"/>
      <c r="I3113" s="203"/>
      <c r="J3113" s="203"/>
      <c r="K3113" s="203"/>
      <c r="L3113" s="203"/>
      <c r="M3113" s="203"/>
    </row>
    <row r="3114" spans="1:13">
      <c r="A3114" s="203"/>
      <c r="B3114" s="203"/>
      <c r="C3114" s="203"/>
      <c r="D3114" s="203"/>
      <c r="F3114" s="77"/>
      <c r="I3114" s="203"/>
      <c r="J3114" s="203"/>
      <c r="K3114" s="203"/>
      <c r="L3114" s="203"/>
      <c r="M3114" s="203"/>
    </row>
    <row r="3115" spans="1:13">
      <c r="A3115" s="203"/>
      <c r="B3115" s="203"/>
      <c r="C3115" s="203"/>
      <c r="D3115" s="203"/>
      <c r="F3115" s="77"/>
      <c r="I3115" s="203"/>
      <c r="J3115" s="203"/>
      <c r="K3115" s="203"/>
      <c r="L3115" s="203"/>
      <c r="M3115" s="203"/>
    </row>
    <row r="3116" spans="1:13">
      <c r="A3116" s="203"/>
      <c r="B3116" s="203"/>
      <c r="C3116" s="203"/>
      <c r="D3116" s="203"/>
      <c r="F3116" s="77"/>
      <c r="I3116" s="203"/>
      <c r="J3116" s="203"/>
      <c r="K3116" s="203"/>
      <c r="L3116" s="203"/>
      <c r="M3116" s="203"/>
    </row>
    <row r="3117" spans="1:13">
      <c r="A3117" s="203"/>
      <c r="B3117" s="203"/>
      <c r="C3117" s="203"/>
      <c r="D3117" s="203"/>
      <c r="F3117" s="77"/>
      <c r="I3117" s="203"/>
      <c r="J3117" s="203"/>
      <c r="K3117" s="203"/>
      <c r="L3117" s="203"/>
      <c r="M3117" s="203"/>
    </row>
    <row r="3118" spans="1:13">
      <c r="A3118" s="203"/>
      <c r="B3118" s="203"/>
      <c r="C3118" s="203"/>
      <c r="D3118" s="203"/>
      <c r="F3118" s="77"/>
      <c r="I3118" s="203"/>
      <c r="J3118" s="203"/>
      <c r="K3118" s="203"/>
      <c r="L3118" s="203"/>
      <c r="M3118" s="203"/>
    </row>
    <row r="3119" spans="1:13">
      <c r="A3119" s="203"/>
      <c r="B3119" s="203"/>
      <c r="C3119" s="203"/>
      <c r="D3119" s="203"/>
      <c r="F3119" s="77"/>
      <c r="I3119" s="203"/>
      <c r="J3119" s="203"/>
      <c r="K3119" s="203"/>
      <c r="L3119" s="203"/>
      <c r="M3119" s="203"/>
    </row>
    <row r="3120" spans="1:13">
      <c r="A3120" s="203"/>
      <c r="B3120" s="203"/>
      <c r="C3120" s="203"/>
      <c r="D3120" s="203"/>
      <c r="F3120" s="77"/>
      <c r="I3120" s="203"/>
      <c r="J3120" s="203"/>
      <c r="K3120" s="203"/>
      <c r="L3120" s="203"/>
      <c r="M3120" s="203"/>
    </row>
    <row r="3121" spans="1:13">
      <c r="A3121" s="203"/>
      <c r="B3121" s="203"/>
      <c r="C3121" s="203"/>
      <c r="D3121" s="203"/>
      <c r="F3121" s="77"/>
      <c r="I3121" s="203"/>
      <c r="J3121" s="203"/>
      <c r="K3121" s="203"/>
      <c r="L3121" s="203"/>
      <c r="M3121" s="203"/>
    </row>
    <row r="3122" spans="1:13">
      <c r="A3122" s="203"/>
      <c r="B3122" s="203"/>
      <c r="C3122" s="203"/>
      <c r="D3122" s="203"/>
      <c r="F3122" s="77"/>
      <c r="I3122" s="203"/>
      <c r="J3122" s="203"/>
      <c r="K3122" s="203"/>
      <c r="L3122" s="203"/>
      <c r="M3122" s="203"/>
    </row>
    <row r="3123" spans="1:13">
      <c r="A3123" s="203"/>
      <c r="B3123" s="203"/>
      <c r="C3123" s="203"/>
      <c r="D3123" s="203"/>
      <c r="F3123" s="77"/>
      <c r="I3123" s="203"/>
      <c r="J3123" s="203"/>
      <c r="K3123" s="203"/>
      <c r="L3123" s="203"/>
      <c r="M3123" s="203"/>
    </row>
    <row r="3124" spans="1:13">
      <c r="A3124" s="203"/>
      <c r="B3124" s="203"/>
      <c r="C3124" s="203"/>
      <c r="D3124" s="203"/>
      <c r="F3124" s="77"/>
      <c r="I3124" s="203"/>
      <c r="J3124" s="203"/>
      <c r="K3124" s="203"/>
      <c r="L3124" s="203"/>
      <c r="M3124" s="203"/>
    </row>
    <row r="3125" spans="1:13">
      <c r="A3125" s="203"/>
      <c r="B3125" s="203"/>
      <c r="C3125" s="203"/>
      <c r="D3125" s="203"/>
      <c r="F3125" s="77"/>
      <c r="I3125" s="203"/>
      <c r="J3125" s="203"/>
      <c r="K3125" s="203"/>
      <c r="L3125" s="203"/>
      <c r="M3125" s="203"/>
    </row>
    <row r="3126" spans="1:13">
      <c r="A3126" s="203"/>
      <c r="B3126" s="203"/>
      <c r="C3126" s="203"/>
      <c r="D3126" s="203"/>
      <c r="F3126" s="77"/>
      <c r="I3126" s="203"/>
      <c r="J3126" s="203"/>
      <c r="K3126" s="203"/>
      <c r="L3126" s="203"/>
      <c r="M3126" s="203"/>
    </row>
    <row r="3127" spans="1:13">
      <c r="A3127" s="203"/>
      <c r="B3127" s="203"/>
      <c r="C3127" s="203"/>
      <c r="D3127" s="203"/>
      <c r="F3127" s="77"/>
      <c r="I3127" s="203"/>
      <c r="J3127" s="203"/>
      <c r="K3127" s="203"/>
      <c r="L3127" s="203"/>
      <c r="M3127" s="203"/>
    </row>
    <row r="3128" spans="1:13">
      <c r="A3128" s="203"/>
      <c r="B3128" s="203"/>
      <c r="C3128" s="203"/>
      <c r="D3128" s="203"/>
      <c r="F3128" s="77"/>
      <c r="I3128" s="203"/>
      <c r="J3128" s="203"/>
      <c r="K3128" s="203"/>
      <c r="L3128" s="203"/>
      <c r="M3128" s="203"/>
    </row>
    <row r="3129" spans="1:13">
      <c r="A3129" s="203"/>
      <c r="B3129" s="203"/>
      <c r="C3129" s="203"/>
      <c r="D3129" s="203"/>
      <c r="F3129" s="77"/>
      <c r="I3129" s="203"/>
      <c r="J3129" s="203"/>
      <c r="K3129" s="203"/>
      <c r="L3129" s="203"/>
      <c r="M3129" s="203"/>
    </row>
    <row r="3130" spans="1:13">
      <c r="A3130" s="203"/>
      <c r="B3130" s="203"/>
      <c r="C3130" s="203"/>
      <c r="D3130" s="203"/>
      <c r="F3130" s="77"/>
      <c r="I3130" s="203"/>
      <c r="J3130" s="203"/>
      <c r="K3130" s="203"/>
      <c r="L3130" s="203"/>
      <c r="M3130" s="203"/>
    </row>
    <row r="3131" spans="1:13">
      <c r="A3131" s="203"/>
      <c r="B3131" s="203"/>
      <c r="C3131" s="203"/>
      <c r="D3131" s="203"/>
      <c r="F3131" s="77"/>
      <c r="I3131" s="203"/>
      <c r="J3131" s="203"/>
      <c r="K3131" s="203"/>
      <c r="L3131" s="203"/>
      <c r="M3131" s="203"/>
    </row>
    <row r="3132" spans="1:13">
      <c r="A3132" s="203"/>
      <c r="B3132" s="203"/>
      <c r="C3132" s="203"/>
      <c r="D3132" s="203"/>
      <c r="F3132" s="77"/>
      <c r="I3132" s="203"/>
      <c r="J3132" s="203"/>
      <c r="K3132" s="203"/>
      <c r="L3132" s="203"/>
      <c r="M3132" s="203"/>
    </row>
    <row r="3133" spans="1:13">
      <c r="A3133" s="203"/>
      <c r="B3133" s="203"/>
      <c r="C3133" s="203"/>
      <c r="D3133" s="203"/>
      <c r="F3133" s="77"/>
      <c r="I3133" s="203"/>
      <c r="J3133" s="203"/>
      <c r="K3133" s="203"/>
      <c r="L3133" s="203"/>
      <c r="M3133" s="203"/>
    </row>
    <row r="3134" spans="1:13">
      <c r="A3134" s="203"/>
      <c r="B3134" s="203"/>
      <c r="C3134" s="203"/>
      <c r="D3134" s="203"/>
      <c r="F3134" s="77"/>
      <c r="I3134" s="203"/>
      <c r="J3134" s="203"/>
      <c r="K3134" s="203"/>
      <c r="L3134" s="203"/>
      <c r="M3134" s="203"/>
    </row>
    <row r="3135" spans="1:13">
      <c r="A3135" s="203"/>
      <c r="B3135" s="203"/>
      <c r="C3135" s="203"/>
      <c r="D3135" s="203"/>
      <c r="F3135" s="77"/>
      <c r="I3135" s="203"/>
      <c r="J3135" s="203"/>
      <c r="K3135" s="203"/>
      <c r="L3135" s="203"/>
      <c r="M3135" s="203"/>
    </row>
    <row r="3136" spans="1:13">
      <c r="A3136" s="203"/>
      <c r="B3136" s="203"/>
      <c r="C3136" s="203"/>
      <c r="D3136" s="203"/>
      <c r="F3136" s="77"/>
      <c r="I3136" s="203"/>
      <c r="J3136" s="203"/>
      <c r="K3136" s="203"/>
      <c r="L3136" s="203"/>
      <c r="M3136" s="203"/>
    </row>
    <row r="3137" spans="1:13">
      <c r="A3137" s="203"/>
      <c r="B3137" s="203"/>
      <c r="C3137" s="203"/>
      <c r="D3137" s="203"/>
      <c r="F3137" s="77"/>
      <c r="I3137" s="203"/>
      <c r="J3137" s="203"/>
      <c r="K3137" s="203"/>
      <c r="L3137" s="203"/>
      <c r="M3137" s="203"/>
    </row>
    <row r="3138" spans="1:13">
      <c r="A3138" s="203"/>
      <c r="B3138" s="203"/>
      <c r="C3138" s="203"/>
      <c r="D3138" s="203"/>
      <c r="F3138" s="77"/>
      <c r="I3138" s="203"/>
      <c r="J3138" s="203"/>
      <c r="K3138" s="203"/>
      <c r="L3138" s="203"/>
      <c r="M3138" s="203"/>
    </row>
    <row r="3139" spans="1:13">
      <c r="A3139" s="203"/>
      <c r="B3139" s="203"/>
      <c r="C3139" s="203"/>
      <c r="D3139" s="203"/>
      <c r="F3139" s="77"/>
      <c r="I3139" s="203"/>
      <c r="J3139" s="203"/>
      <c r="K3139" s="203"/>
      <c r="L3139" s="203"/>
      <c r="M3139" s="203"/>
    </row>
    <row r="3140" spans="1:13">
      <c r="A3140" s="203"/>
      <c r="B3140" s="203"/>
      <c r="C3140" s="203"/>
      <c r="D3140" s="203"/>
      <c r="F3140" s="77"/>
      <c r="I3140" s="203"/>
      <c r="J3140" s="203"/>
      <c r="K3140" s="203"/>
      <c r="L3140" s="203"/>
      <c r="M3140" s="203"/>
    </row>
    <row r="3141" spans="1:13">
      <c r="A3141" s="203"/>
      <c r="B3141" s="203"/>
      <c r="C3141" s="203"/>
      <c r="D3141" s="203"/>
      <c r="F3141" s="77"/>
      <c r="I3141" s="203"/>
      <c r="J3141" s="203"/>
      <c r="K3141" s="203"/>
      <c r="L3141" s="203"/>
      <c r="M3141" s="203"/>
    </row>
    <row r="3142" spans="1:13">
      <c r="A3142" s="203"/>
      <c r="B3142" s="203"/>
      <c r="C3142" s="203"/>
      <c r="D3142" s="203"/>
      <c r="F3142" s="77"/>
      <c r="I3142" s="203"/>
      <c r="J3142" s="203"/>
      <c r="K3142" s="203"/>
      <c r="L3142" s="203"/>
      <c r="M3142" s="203"/>
    </row>
    <row r="3143" spans="1:13">
      <c r="A3143" s="203"/>
      <c r="B3143" s="203"/>
      <c r="C3143" s="203"/>
      <c r="D3143" s="203"/>
      <c r="F3143" s="77"/>
      <c r="I3143" s="203"/>
      <c r="J3143" s="203"/>
      <c r="K3143" s="203"/>
      <c r="L3143" s="203"/>
      <c r="M3143" s="203"/>
    </row>
    <row r="3144" spans="1:13">
      <c r="A3144" s="203"/>
      <c r="B3144" s="203"/>
      <c r="C3144" s="203"/>
      <c r="D3144" s="203"/>
      <c r="F3144" s="77"/>
      <c r="I3144" s="203"/>
      <c r="J3144" s="203"/>
      <c r="K3144" s="203"/>
      <c r="L3144" s="203"/>
      <c r="M3144" s="203"/>
    </row>
    <row r="3145" spans="1:13">
      <c r="A3145" s="203"/>
      <c r="B3145" s="203"/>
      <c r="C3145" s="203"/>
      <c r="D3145" s="203"/>
      <c r="F3145" s="77"/>
      <c r="I3145" s="203"/>
      <c r="J3145" s="203"/>
      <c r="K3145" s="203"/>
      <c r="L3145" s="203"/>
      <c r="M3145" s="203"/>
    </row>
    <row r="3146" spans="1:13">
      <c r="A3146" s="203"/>
      <c r="B3146" s="203"/>
      <c r="C3146" s="203"/>
      <c r="D3146" s="203"/>
      <c r="F3146" s="77"/>
      <c r="I3146" s="203"/>
      <c r="J3146" s="203"/>
      <c r="K3146" s="203"/>
      <c r="L3146" s="203"/>
      <c r="M3146" s="203"/>
    </row>
    <row r="3147" spans="1:13">
      <c r="A3147" s="203"/>
      <c r="B3147" s="203"/>
      <c r="C3147" s="203"/>
      <c r="D3147" s="203"/>
      <c r="F3147" s="77"/>
      <c r="I3147" s="203"/>
      <c r="J3147" s="203"/>
      <c r="K3147" s="203"/>
      <c r="L3147" s="203"/>
      <c r="M3147" s="203"/>
    </row>
    <row r="3148" spans="1:13">
      <c r="A3148" s="203"/>
      <c r="B3148" s="203"/>
      <c r="C3148" s="203"/>
      <c r="D3148" s="203"/>
      <c r="F3148" s="77"/>
      <c r="I3148" s="203"/>
      <c r="J3148" s="203"/>
      <c r="K3148" s="203"/>
      <c r="L3148" s="203"/>
      <c r="M3148" s="203"/>
    </row>
    <row r="3149" spans="1:13">
      <c r="A3149" s="203"/>
      <c r="B3149" s="203"/>
      <c r="C3149" s="203"/>
      <c r="D3149" s="203"/>
      <c r="F3149" s="77"/>
      <c r="I3149" s="203"/>
      <c r="J3149" s="203"/>
      <c r="K3149" s="203"/>
      <c r="L3149" s="203"/>
      <c r="M3149" s="203"/>
    </row>
    <row r="3150" spans="1:13">
      <c r="A3150" s="203"/>
      <c r="B3150" s="203"/>
      <c r="C3150" s="203"/>
      <c r="D3150" s="203"/>
      <c r="F3150" s="77"/>
      <c r="I3150" s="203"/>
      <c r="J3150" s="203"/>
      <c r="K3150" s="203"/>
      <c r="L3150" s="203"/>
      <c r="M3150" s="203"/>
    </row>
    <row r="3151" spans="1:13">
      <c r="A3151" s="203"/>
      <c r="B3151" s="203"/>
      <c r="C3151" s="203"/>
      <c r="D3151" s="203"/>
      <c r="F3151" s="77"/>
      <c r="I3151" s="203"/>
      <c r="J3151" s="203"/>
      <c r="K3151" s="203"/>
      <c r="L3151" s="203"/>
      <c r="M3151" s="203"/>
    </row>
    <row r="3152" spans="1:13">
      <c r="A3152" s="203"/>
      <c r="B3152" s="203"/>
      <c r="C3152" s="203"/>
      <c r="D3152" s="203"/>
      <c r="F3152" s="77"/>
      <c r="I3152" s="203"/>
      <c r="J3152" s="203"/>
      <c r="K3152" s="203"/>
      <c r="L3152" s="203"/>
      <c r="M3152" s="203"/>
    </row>
    <row r="3153" spans="1:13">
      <c r="A3153" s="203"/>
      <c r="B3153" s="203"/>
      <c r="C3153" s="203"/>
      <c r="D3153" s="203"/>
      <c r="F3153" s="77"/>
      <c r="I3153" s="203"/>
      <c r="J3153" s="203"/>
      <c r="K3153" s="203"/>
      <c r="L3153" s="203"/>
      <c r="M3153" s="203"/>
    </row>
    <row r="3154" spans="1:13">
      <c r="A3154" s="203"/>
      <c r="B3154" s="203"/>
      <c r="C3154" s="203"/>
      <c r="D3154" s="203"/>
      <c r="F3154" s="77"/>
      <c r="I3154" s="203"/>
      <c r="J3154" s="203"/>
      <c r="K3154" s="203"/>
      <c r="L3154" s="203"/>
      <c r="M3154" s="203"/>
    </row>
    <row r="3155" spans="1:13">
      <c r="A3155" s="203"/>
      <c r="B3155" s="203"/>
      <c r="C3155" s="203"/>
      <c r="D3155" s="203"/>
      <c r="F3155" s="77"/>
      <c r="I3155" s="203"/>
      <c r="J3155" s="203"/>
      <c r="K3155" s="203"/>
      <c r="L3155" s="203"/>
      <c r="M3155" s="203"/>
    </row>
    <row r="3156" spans="1:13">
      <c r="A3156" s="203"/>
      <c r="B3156" s="203"/>
      <c r="C3156" s="203"/>
      <c r="D3156" s="203"/>
      <c r="F3156" s="77"/>
      <c r="I3156" s="203"/>
      <c r="J3156" s="203"/>
      <c r="K3156" s="203"/>
      <c r="L3156" s="203"/>
      <c r="M3156" s="203"/>
    </row>
    <row r="3157" spans="1:13">
      <c r="A3157" s="203"/>
      <c r="B3157" s="203"/>
      <c r="C3157" s="203"/>
      <c r="D3157" s="203"/>
      <c r="F3157" s="77"/>
      <c r="I3157" s="203"/>
      <c r="J3157" s="203"/>
      <c r="K3157" s="203"/>
      <c r="L3157" s="203"/>
      <c r="M3157" s="203"/>
    </row>
    <row r="3158" spans="1:13">
      <c r="A3158" s="203"/>
      <c r="B3158" s="203"/>
      <c r="C3158" s="203"/>
      <c r="D3158" s="203"/>
      <c r="F3158" s="77"/>
      <c r="I3158" s="203"/>
      <c r="J3158" s="203"/>
      <c r="K3158" s="203"/>
      <c r="L3158" s="203"/>
      <c r="M3158" s="203"/>
    </row>
    <row r="3159" spans="1:13">
      <c r="A3159" s="203"/>
      <c r="B3159" s="203"/>
      <c r="C3159" s="203"/>
      <c r="D3159" s="203"/>
      <c r="F3159" s="77"/>
      <c r="I3159" s="203"/>
      <c r="J3159" s="203"/>
      <c r="K3159" s="203"/>
      <c r="L3159" s="203"/>
      <c r="M3159" s="203"/>
    </row>
    <row r="3160" spans="1:13">
      <c r="A3160" s="203"/>
      <c r="B3160" s="203"/>
      <c r="C3160" s="203"/>
      <c r="D3160" s="203"/>
      <c r="F3160" s="77"/>
      <c r="I3160" s="203"/>
      <c r="J3160" s="203"/>
      <c r="K3160" s="203"/>
      <c r="L3160" s="203"/>
      <c r="M3160" s="203"/>
    </row>
    <row r="3161" spans="1:13">
      <c r="A3161" s="203"/>
      <c r="B3161" s="203"/>
      <c r="C3161" s="203"/>
      <c r="D3161" s="203"/>
      <c r="F3161" s="77"/>
      <c r="I3161" s="203"/>
      <c r="J3161" s="203"/>
      <c r="K3161" s="203"/>
      <c r="L3161" s="203"/>
      <c r="M3161" s="203"/>
    </row>
    <row r="3162" spans="1:13">
      <c r="A3162" s="203"/>
      <c r="B3162" s="203"/>
      <c r="C3162" s="203"/>
      <c r="D3162" s="203"/>
      <c r="F3162" s="77"/>
      <c r="I3162" s="203"/>
      <c r="J3162" s="203"/>
      <c r="K3162" s="203"/>
      <c r="L3162" s="203"/>
      <c r="M3162" s="203"/>
    </row>
    <row r="3163" spans="1:13">
      <c r="A3163" s="203"/>
      <c r="B3163" s="203"/>
      <c r="C3163" s="203"/>
      <c r="D3163" s="203"/>
      <c r="F3163" s="77"/>
      <c r="I3163" s="203"/>
      <c r="J3163" s="203"/>
      <c r="K3163" s="203"/>
      <c r="L3163" s="203"/>
      <c r="M3163" s="203"/>
    </row>
    <row r="3164" spans="1:13">
      <c r="A3164" s="203"/>
      <c r="B3164" s="203"/>
      <c r="C3164" s="203"/>
      <c r="D3164" s="203"/>
      <c r="F3164" s="77"/>
      <c r="I3164" s="203"/>
      <c r="J3164" s="203"/>
      <c r="K3164" s="203"/>
      <c r="L3164" s="203"/>
      <c r="M3164" s="203"/>
    </row>
    <row r="3165" spans="1:13">
      <c r="A3165" s="203"/>
      <c r="B3165" s="203"/>
      <c r="C3165" s="203"/>
      <c r="D3165" s="203"/>
      <c r="F3165" s="77"/>
      <c r="I3165" s="203"/>
      <c r="J3165" s="203"/>
      <c r="K3165" s="203"/>
      <c r="L3165" s="203"/>
      <c r="M3165" s="203"/>
    </row>
    <row r="3166" spans="1:13">
      <c r="A3166" s="203"/>
      <c r="B3166" s="203"/>
      <c r="C3166" s="203"/>
      <c r="D3166" s="203"/>
      <c r="F3166" s="77"/>
      <c r="I3166" s="203"/>
      <c r="J3166" s="203"/>
      <c r="K3166" s="203"/>
      <c r="L3166" s="203"/>
      <c r="M3166" s="203"/>
    </row>
    <row r="3167" spans="1:13">
      <c r="A3167" s="203"/>
      <c r="B3167" s="203"/>
      <c r="C3167" s="203"/>
      <c r="D3167" s="203"/>
      <c r="F3167" s="77"/>
      <c r="I3167" s="203"/>
      <c r="J3167" s="203"/>
      <c r="K3167" s="203"/>
      <c r="L3167" s="203"/>
      <c r="M3167" s="203"/>
    </row>
    <row r="3168" spans="1:13">
      <c r="A3168" s="203"/>
      <c r="B3168" s="203"/>
      <c r="C3168" s="203"/>
      <c r="D3168" s="203"/>
      <c r="F3168" s="77"/>
      <c r="I3168" s="203"/>
      <c r="J3168" s="203"/>
      <c r="K3168" s="203"/>
      <c r="L3168" s="203"/>
      <c r="M3168" s="203"/>
    </row>
    <row r="3169" spans="1:13">
      <c r="A3169" s="203"/>
      <c r="B3169" s="203"/>
      <c r="C3169" s="203"/>
      <c r="D3169" s="203"/>
      <c r="F3169" s="77"/>
      <c r="I3169" s="203"/>
      <c r="J3169" s="203"/>
      <c r="K3169" s="203"/>
      <c r="L3169" s="203"/>
      <c r="M3169" s="203"/>
    </row>
    <row r="3170" spans="1:13">
      <c r="A3170" s="203"/>
      <c r="B3170" s="203"/>
      <c r="C3170" s="203"/>
      <c r="D3170" s="203"/>
      <c r="F3170" s="77"/>
      <c r="I3170" s="203"/>
      <c r="J3170" s="203"/>
      <c r="K3170" s="203"/>
      <c r="L3170" s="203"/>
      <c r="M3170" s="203"/>
    </row>
    <row r="3171" spans="1:13">
      <c r="A3171" s="203"/>
      <c r="B3171" s="203"/>
      <c r="C3171" s="203"/>
      <c r="D3171" s="203"/>
      <c r="F3171" s="77"/>
      <c r="I3171" s="203"/>
      <c r="J3171" s="203"/>
      <c r="K3171" s="203"/>
      <c r="L3171" s="203"/>
      <c r="M3171" s="203"/>
    </row>
    <row r="3172" spans="1:13">
      <c r="A3172" s="203"/>
      <c r="B3172" s="203"/>
      <c r="C3172" s="203"/>
      <c r="D3172" s="203"/>
      <c r="F3172" s="77"/>
      <c r="I3172" s="203"/>
      <c r="J3172" s="203"/>
      <c r="K3172" s="203"/>
      <c r="L3172" s="203"/>
      <c r="M3172" s="203"/>
    </row>
    <row r="3173" spans="1:13">
      <c r="A3173" s="203"/>
      <c r="B3173" s="203"/>
      <c r="C3173" s="203"/>
      <c r="D3173" s="203"/>
      <c r="F3173" s="77"/>
      <c r="I3173" s="203"/>
      <c r="J3173" s="203"/>
      <c r="K3173" s="203"/>
      <c r="L3173" s="203"/>
      <c r="M3173" s="203"/>
    </row>
    <row r="3174" spans="1:13">
      <c r="A3174" s="203"/>
      <c r="B3174" s="203"/>
      <c r="C3174" s="203"/>
      <c r="D3174" s="203"/>
      <c r="F3174" s="77"/>
      <c r="I3174" s="203"/>
      <c r="J3174" s="203"/>
      <c r="K3174" s="203"/>
      <c r="L3174" s="203"/>
      <c r="M3174" s="203"/>
    </row>
    <row r="3175" spans="1:13">
      <c r="A3175" s="203"/>
      <c r="B3175" s="203"/>
      <c r="C3175" s="203"/>
      <c r="D3175" s="203"/>
      <c r="F3175" s="77"/>
      <c r="I3175" s="203"/>
      <c r="J3175" s="203"/>
      <c r="K3175" s="203"/>
      <c r="L3175" s="203"/>
      <c r="M3175" s="203"/>
    </row>
    <row r="3176" spans="1:13">
      <c r="A3176" s="203"/>
      <c r="B3176" s="203"/>
      <c r="C3176" s="203"/>
      <c r="D3176" s="203"/>
      <c r="F3176" s="77"/>
      <c r="I3176" s="203"/>
      <c r="J3176" s="203"/>
      <c r="K3176" s="203"/>
      <c r="L3176" s="203"/>
      <c r="M3176" s="203"/>
    </row>
    <row r="3177" spans="1:13">
      <c r="A3177" s="203"/>
      <c r="B3177" s="203"/>
      <c r="C3177" s="203"/>
      <c r="D3177" s="203"/>
      <c r="F3177" s="77"/>
      <c r="I3177" s="203"/>
      <c r="J3177" s="203"/>
      <c r="K3177" s="203"/>
      <c r="L3177" s="203"/>
      <c r="M3177" s="203"/>
    </row>
    <row r="3178" spans="1:13">
      <c r="A3178" s="203"/>
      <c r="B3178" s="203"/>
      <c r="C3178" s="203"/>
      <c r="D3178" s="203"/>
      <c r="F3178" s="77"/>
      <c r="I3178" s="203"/>
      <c r="J3178" s="203"/>
      <c r="K3178" s="203"/>
      <c r="L3178" s="203"/>
      <c r="M3178" s="203"/>
    </row>
    <row r="3179" spans="1:13">
      <c r="A3179" s="203"/>
      <c r="B3179" s="203"/>
      <c r="C3179" s="203"/>
      <c r="D3179" s="203"/>
      <c r="F3179" s="77"/>
      <c r="I3179" s="203"/>
      <c r="J3179" s="203"/>
      <c r="K3179" s="203"/>
      <c r="L3179" s="203"/>
      <c r="M3179" s="203"/>
    </row>
    <row r="3180" spans="1:13">
      <c r="A3180" s="203"/>
      <c r="B3180" s="203"/>
      <c r="C3180" s="203"/>
      <c r="D3180" s="203"/>
      <c r="F3180" s="77"/>
      <c r="I3180" s="203"/>
      <c r="J3180" s="203"/>
      <c r="K3180" s="203"/>
      <c r="L3180" s="203"/>
      <c r="M3180" s="203"/>
    </row>
    <row r="3181" spans="1:13">
      <c r="A3181" s="203"/>
      <c r="B3181" s="203"/>
      <c r="C3181" s="203"/>
      <c r="D3181" s="203"/>
      <c r="F3181" s="77"/>
      <c r="I3181" s="203"/>
      <c r="J3181" s="203"/>
      <c r="K3181" s="203"/>
      <c r="L3181" s="203"/>
      <c r="M3181" s="203"/>
    </row>
    <row r="3182" spans="1:13">
      <c r="A3182" s="203"/>
      <c r="B3182" s="203"/>
      <c r="C3182" s="203"/>
      <c r="D3182" s="203"/>
      <c r="F3182" s="77"/>
      <c r="I3182" s="203"/>
      <c r="J3182" s="203"/>
      <c r="K3182" s="203"/>
      <c r="L3182" s="203"/>
      <c r="M3182" s="203"/>
    </row>
    <row r="3183" spans="1:13">
      <c r="A3183" s="203"/>
      <c r="B3183" s="203"/>
      <c r="C3183" s="203"/>
      <c r="D3183" s="203"/>
      <c r="F3183" s="77"/>
      <c r="I3183" s="203"/>
      <c r="J3183" s="203"/>
      <c r="K3183" s="203"/>
      <c r="L3183" s="203"/>
      <c r="M3183" s="203"/>
    </row>
    <row r="3184" spans="1:13">
      <c r="A3184" s="203"/>
      <c r="B3184" s="203"/>
      <c r="C3184" s="203"/>
      <c r="D3184" s="203"/>
      <c r="F3184" s="77"/>
      <c r="I3184" s="203"/>
      <c r="J3184" s="203"/>
      <c r="K3184" s="203"/>
      <c r="L3184" s="203"/>
      <c r="M3184" s="203"/>
    </row>
    <row r="3185" spans="1:13">
      <c r="A3185" s="203"/>
      <c r="B3185" s="203"/>
      <c r="C3185" s="203"/>
      <c r="D3185" s="203"/>
      <c r="F3185" s="77"/>
      <c r="I3185" s="203"/>
      <c r="J3185" s="203"/>
      <c r="K3185" s="203"/>
      <c r="L3185" s="203"/>
      <c r="M3185" s="203"/>
    </row>
    <row r="3186" spans="1:13">
      <c r="A3186" s="203"/>
      <c r="B3186" s="203"/>
      <c r="C3186" s="203"/>
      <c r="D3186" s="203"/>
      <c r="F3186" s="77"/>
      <c r="I3186" s="203"/>
      <c r="J3186" s="203"/>
      <c r="K3186" s="203"/>
      <c r="L3186" s="203"/>
      <c r="M3186" s="203"/>
    </row>
    <row r="3187" spans="1:13">
      <c r="A3187" s="203"/>
      <c r="B3187" s="203"/>
      <c r="C3187" s="203"/>
      <c r="D3187" s="203"/>
      <c r="F3187" s="77"/>
      <c r="I3187" s="203"/>
      <c r="J3187" s="203"/>
      <c r="K3187" s="203"/>
      <c r="L3187" s="203"/>
      <c r="M3187" s="203"/>
    </row>
    <row r="3188" spans="1:13">
      <c r="A3188" s="203"/>
      <c r="B3188" s="203"/>
      <c r="C3188" s="203"/>
      <c r="D3188" s="203"/>
      <c r="F3188" s="77"/>
      <c r="I3188" s="203"/>
      <c r="J3188" s="203"/>
      <c r="K3188" s="203"/>
      <c r="L3188" s="203"/>
      <c r="M3188" s="203"/>
    </row>
    <row r="3189" spans="1:13">
      <c r="A3189" s="203"/>
      <c r="B3189" s="203"/>
      <c r="C3189" s="203"/>
      <c r="D3189" s="203"/>
      <c r="F3189" s="77"/>
      <c r="I3189" s="203"/>
      <c r="J3189" s="203"/>
      <c r="K3189" s="203"/>
      <c r="L3189" s="203"/>
      <c r="M3189" s="203"/>
    </row>
    <row r="3190" spans="1:13">
      <c r="A3190" s="203"/>
      <c r="B3190" s="203"/>
      <c r="C3190" s="203"/>
      <c r="D3190" s="203"/>
      <c r="F3190" s="77"/>
      <c r="I3190" s="203"/>
      <c r="J3190" s="203"/>
      <c r="K3190" s="203"/>
      <c r="L3190" s="203"/>
      <c r="M3190" s="203"/>
    </row>
    <row r="3191" spans="1:13">
      <c r="A3191" s="203"/>
      <c r="B3191" s="203"/>
      <c r="C3191" s="203"/>
      <c r="D3191" s="203"/>
      <c r="F3191" s="77"/>
      <c r="I3191" s="203"/>
      <c r="J3191" s="203"/>
      <c r="K3191" s="203"/>
      <c r="L3191" s="203"/>
      <c r="M3191" s="203"/>
    </row>
    <row r="3192" spans="1:13">
      <c r="A3192" s="203"/>
      <c r="B3192" s="203"/>
      <c r="C3192" s="203"/>
      <c r="D3192" s="203"/>
      <c r="F3192" s="77"/>
      <c r="I3192" s="203"/>
      <c r="J3192" s="203"/>
      <c r="K3192" s="203"/>
      <c r="L3192" s="203"/>
      <c r="M3192" s="203"/>
    </row>
    <row r="3193" spans="1:13">
      <c r="A3193" s="203"/>
      <c r="B3193" s="203"/>
      <c r="C3193" s="203"/>
      <c r="D3193" s="203"/>
      <c r="F3193" s="77"/>
      <c r="I3193" s="203"/>
      <c r="J3193" s="203"/>
      <c r="K3193" s="203"/>
      <c r="L3193" s="203"/>
      <c r="M3193" s="203"/>
    </row>
    <row r="3194" spans="1:13">
      <c r="A3194" s="203"/>
      <c r="B3194" s="203"/>
      <c r="C3194" s="203"/>
      <c r="D3194" s="203"/>
      <c r="F3194" s="77"/>
      <c r="I3194" s="203"/>
      <c r="J3194" s="203"/>
      <c r="K3194" s="203"/>
      <c r="L3194" s="203"/>
      <c r="M3194" s="203"/>
    </row>
    <row r="3195" spans="1:13">
      <c r="A3195" s="203"/>
      <c r="B3195" s="203"/>
      <c r="C3195" s="203"/>
      <c r="D3195" s="203"/>
      <c r="F3195" s="77"/>
      <c r="I3195" s="203"/>
      <c r="J3195" s="203"/>
      <c r="K3195" s="203"/>
      <c r="L3195" s="203"/>
      <c r="M3195" s="203"/>
    </row>
    <row r="3196" spans="1:13">
      <c r="A3196" s="203"/>
      <c r="B3196" s="203"/>
      <c r="C3196" s="203"/>
      <c r="D3196" s="203"/>
      <c r="F3196" s="77"/>
      <c r="I3196" s="203"/>
      <c r="J3196" s="203"/>
      <c r="K3196" s="203"/>
      <c r="L3196" s="203"/>
      <c r="M3196" s="203"/>
    </row>
    <row r="3197" spans="1:13">
      <c r="A3197" s="203"/>
      <c r="B3197" s="203"/>
      <c r="C3197" s="203"/>
      <c r="D3197" s="203"/>
      <c r="F3197" s="77"/>
      <c r="I3197" s="203"/>
      <c r="J3197" s="203"/>
      <c r="K3197" s="203"/>
      <c r="L3197" s="203"/>
      <c r="M3197" s="203"/>
    </row>
    <row r="3198" spans="1:13">
      <c r="A3198" s="203"/>
      <c r="B3198" s="203"/>
      <c r="C3198" s="203"/>
      <c r="D3198" s="203"/>
      <c r="F3198" s="77"/>
      <c r="I3198" s="203"/>
      <c r="J3198" s="203"/>
      <c r="K3198" s="203"/>
      <c r="L3198" s="203"/>
      <c r="M3198" s="203"/>
    </row>
    <row r="3199" spans="1:13">
      <c r="A3199" s="203"/>
      <c r="B3199" s="203"/>
      <c r="C3199" s="203"/>
      <c r="D3199" s="203"/>
      <c r="F3199" s="77"/>
      <c r="I3199" s="203"/>
      <c r="J3199" s="203"/>
      <c r="K3199" s="203"/>
      <c r="L3199" s="203"/>
      <c r="M3199" s="203"/>
    </row>
    <row r="3200" spans="1:13">
      <c r="A3200" s="203"/>
      <c r="B3200" s="203"/>
      <c r="C3200" s="203"/>
      <c r="D3200" s="203"/>
      <c r="F3200" s="77"/>
      <c r="I3200" s="203"/>
      <c r="J3200" s="203"/>
      <c r="K3200" s="203"/>
      <c r="L3200" s="203"/>
      <c r="M3200" s="203"/>
    </row>
    <row r="3201" spans="1:13">
      <c r="A3201" s="203"/>
      <c r="B3201" s="203"/>
      <c r="C3201" s="203"/>
      <c r="D3201" s="203"/>
      <c r="F3201" s="77"/>
      <c r="I3201" s="203"/>
      <c r="J3201" s="203"/>
      <c r="K3201" s="203"/>
      <c r="L3201" s="203"/>
      <c r="M3201" s="203"/>
    </row>
    <row r="3202" spans="1:13">
      <c r="A3202" s="203"/>
      <c r="B3202" s="203"/>
      <c r="C3202" s="203"/>
      <c r="D3202" s="203"/>
      <c r="F3202" s="77"/>
      <c r="I3202" s="203"/>
      <c r="J3202" s="203"/>
      <c r="K3202" s="203"/>
      <c r="L3202" s="203"/>
      <c r="M3202" s="203"/>
    </row>
    <row r="3203" spans="1:13">
      <c r="A3203" s="203"/>
      <c r="B3203" s="203"/>
      <c r="C3203" s="203"/>
      <c r="D3203" s="203"/>
      <c r="F3203" s="77"/>
      <c r="I3203" s="203"/>
      <c r="J3203" s="203"/>
      <c r="K3203" s="203"/>
      <c r="L3203" s="203"/>
      <c r="M3203" s="203"/>
    </row>
    <row r="3204" spans="1:13">
      <c r="A3204" s="203"/>
      <c r="B3204" s="203"/>
      <c r="C3204" s="203"/>
      <c r="D3204" s="203"/>
      <c r="F3204" s="77"/>
      <c r="I3204" s="203"/>
      <c r="J3204" s="203"/>
      <c r="K3204" s="203"/>
      <c r="L3204" s="203"/>
      <c r="M3204" s="203"/>
    </row>
    <row r="3205" spans="1:13">
      <c r="A3205" s="203"/>
      <c r="B3205" s="203"/>
      <c r="C3205" s="203"/>
      <c r="D3205" s="203"/>
      <c r="F3205" s="77"/>
      <c r="I3205" s="203"/>
      <c r="J3205" s="203"/>
      <c r="K3205" s="203"/>
      <c r="L3205" s="203"/>
      <c r="M3205" s="203"/>
    </row>
    <row r="3206" spans="1:13">
      <c r="A3206" s="203"/>
      <c r="B3206" s="203"/>
      <c r="C3206" s="203"/>
      <c r="D3206" s="203"/>
      <c r="F3206" s="77"/>
      <c r="I3206" s="203"/>
      <c r="J3206" s="203"/>
      <c r="K3206" s="203"/>
      <c r="L3206" s="203"/>
      <c r="M3206" s="203"/>
    </row>
    <row r="3207" spans="1:13">
      <c r="A3207" s="203"/>
      <c r="B3207" s="203"/>
      <c r="C3207" s="203"/>
      <c r="D3207" s="203"/>
      <c r="F3207" s="77"/>
      <c r="I3207" s="203"/>
      <c r="J3207" s="203"/>
      <c r="K3207" s="203"/>
      <c r="L3207" s="203"/>
      <c r="M3207" s="203"/>
    </row>
    <row r="3208" spans="1:13">
      <c r="A3208" s="203"/>
      <c r="B3208" s="203"/>
      <c r="C3208" s="203"/>
      <c r="D3208" s="203"/>
      <c r="F3208" s="77"/>
      <c r="I3208" s="203"/>
      <c r="J3208" s="203"/>
      <c r="K3208" s="203"/>
      <c r="L3208" s="203"/>
      <c r="M3208" s="203"/>
    </row>
    <row r="3209" spans="1:13">
      <c r="A3209" s="203"/>
      <c r="B3209" s="203"/>
      <c r="C3209" s="203"/>
      <c r="D3209" s="203"/>
      <c r="F3209" s="77"/>
      <c r="I3209" s="203"/>
      <c r="J3209" s="203"/>
      <c r="K3209" s="203"/>
      <c r="L3209" s="203"/>
      <c r="M3209" s="203"/>
    </row>
    <row r="3210" spans="1:13">
      <c r="A3210" s="203"/>
      <c r="B3210" s="203"/>
      <c r="C3210" s="203"/>
      <c r="D3210" s="203"/>
      <c r="F3210" s="77"/>
      <c r="I3210" s="203"/>
      <c r="J3210" s="203"/>
      <c r="K3210" s="203"/>
      <c r="L3210" s="203"/>
      <c r="M3210" s="203"/>
    </row>
    <row r="3211" spans="1:13">
      <c r="A3211" s="203"/>
      <c r="B3211" s="203"/>
      <c r="C3211" s="203"/>
      <c r="D3211" s="203"/>
      <c r="F3211" s="77"/>
      <c r="I3211" s="203"/>
      <c r="J3211" s="203"/>
      <c r="K3211" s="203"/>
      <c r="L3211" s="203"/>
      <c r="M3211" s="203"/>
    </row>
    <row r="3212" spans="1:13">
      <c r="A3212" s="203"/>
      <c r="B3212" s="203"/>
      <c r="C3212" s="203"/>
      <c r="D3212" s="203"/>
      <c r="F3212" s="77"/>
      <c r="I3212" s="203"/>
      <c r="J3212" s="203"/>
      <c r="K3212" s="203"/>
      <c r="L3212" s="203"/>
      <c r="M3212" s="203"/>
    </row>
    <row r="3213" spans="1:13">
      <c r="A3213" s="203"/>
      <c r="B3213" s="203"/>
      <c r="C3213" s="203"/>
      <c r="D3213" s="203"/>
      <c r="F3213" s="77"/>
      <c r="I3213" s="203"/>
      <c r="J3213" s="203"/>
      <c r="K3213" s="203"/>
      <c r="L3213" s="203"/>
      <c r="M3213" s="203"/>
    </row>
    <row r="3214" spans="1:13">
      <c r="A3214" s="203"/>
      <c r="B3214" s="203"/>
      <c r="C3214" s="203"/>
      <c r="D3214" s="203"/>
      <c r="F3214" s="77"/>
      <c r="I3214" s="203"/>
      <c r="J3214" s="203"/>
      <c r="K3214" s="203"/>
      <c r="L3214" s="203"/>
      <c r="M3214" s="203"/>
    </row>
    <row r="3215" spans="1:13">
      <c r="A3215" s="203"/>
      <c r="B3215" s="203"/>
      <c r="C3215" s="203"/>
      <c r="D3215" s="203"/>
      <c r="F3215" s="77"/>
      <c r="I3215" s="203"/>
      <c r="J3215" s="203"/>
      <c r="K3215" s="203"/>
      <c r="L3215" s="203"/>
      <c r="M3215" s="203"/>
    </row>
    <row r="3216" spans="1:13">
      <c r="A3216" s="203"/>
      <c r="B3216" s="203"/>
      <c r="C3216" s="203"/>
      <c r="D3216" s="203"/>
      <c r="F3216" s="77"/>
      <c r="I3216" s="203"/>
      <c r="J3216" s="203"/>
      <c r="K3216" s="203"/>
      <c r="L3216" s="203"/>
      <c r="M3216" s="203"/>
    </row>
    <row r="3217" spans="1:13">
      <c r="A3217" s="203"/>
      <c r="B3217" s="203"/>
      <c r="C3217" s="203"/>
      <c r="D3217" s="203"/>
      <c r="F3217" s="77"/>
      <c r="I3217" s="203"/>
      <c r="J3217" s="203"/>
      <c r="K3217" s="203"/>
      <c r="L3217" s="203"/>
      <c r="M3217" s="203"/>
    </row>
    <row r="3218" spans="1:13">
      <c r="A3218" s="203"/>
      <c r="B3218" s="203"/>
      <c r="C3218" s="203"/>
      <c r="D3218" s="203"/>
      <c r="F3218" s="77"/>
      <c r="I3218" s="203"/>
      <c r="J3218" s="203"/>
      <c r="K3218" s="203"/>
      <c r="L3218" s="203"/>
      <c r="M3218" s="203"/>
    </row>
    <row r="3219" spans="1:13">
      <c r="A3219" s="203"/>
      <c r="B3219" s="203"/>
      <c r="C3219" s="203"/>
      <c r="D3219" s="203"/>
      <c r="F3219" s="77"/>
      <c r="I3219" s="203"/>
      <c r="J3219" s="203"/>
      <c r="K3219" s="203"/>
      <c r="L3219" s="203"/>
      <c r="M3219" s="203"/>
    </row>
    <row r="3220" spans="1:13">
      <c r="A3220" s="203"/>
      <c r="B3220" s="203"/>
      <c r="C3220" s="203"/>
      <c r="D3220" s="203"/>
      <c r="F3220" s="77"/>
      <c r="I3220" s="203"/>
      <c r="J3220" s="203"/>
      <c r="K3220" s="203"/>
      <c r="L3220" s="203"/>
      <c r="M3220" s="203"/>
    </row>
    <row r="3221" spans="1:13">
      <c r="A3221" s="203"/>
      <c r="B3221" s="203"/>
      <c r="C3221" s="203"/>
      <c r="D3221" s="203"/>
      <c r="F3221" s="77"/>
      <c r="I3221" s="203"/>
      <c r="J3221" s="203"/>
      <c r="K3221" s="203"/>
      <c r="L3221" s="203"/>
      <c r="M3221" s="203"/>
    </row>
    <row r="3222" spans="1:13">
      <c r="A3222" s="203"/>
      <c r="B3222" s="203"/>
      <c r="C3222" s="203"/>
      <c r="D3222" s="203"/>
      <c r="F3222" s="77"/>
      <c r="I3222" s="203"/>
      <c r="J3222" s="203"/>
      <c r="K3222" s="203"/>
      <c r="L3222" s="203"/>
      <c r="M3222" s="203"/>
    </row>
    <row r="3223" spans="1:13">
      <c r="A3223" s="203"/>
      <c r="B3223" s="203"/>
      <c r="C3223" s="203"/>
      <c r="D3223" s="203"/>
      <c r="F3223" s="77"/>
      <c r="I3223" s="203"/>
      <c r="J3223" s="203"/>
      <c r="K3223" s="203"/>
      <c r="L3223" s="203"/>
      <c r="M3223" s="203"/>
    </row>
    <row r="3224" spans="1:13">
      <c r="A3224" s="203"/>
      <c r="B3224" s="203"/>
      <c r="C3224" s="203"/>
      <c r="D3224" s="203"/>
      <c r="F3224" s="77"/>
      <c r="I3224" s="203"/>
      <c r="J3224" s="203"/>
      <c r="K3224" s="203"/>
      <c r="L3224" s="203"/>
      <c r="M3224" s="203"/>
    </row>
    <row r="3225" spans="1:13">
      <c r="A3225" s="203"/>
      <c r="B3225" s="203"/>
      <c r="C3225" s="203"/>
      <c r="D3225" s="203"/>
      <c r="F3225" s="77"/>
      <c r="I3225" s="203"/>
      <c r="J3225" s="203"/>
      <c r="K3225" s="203"/>
      <c r="L3225" s="203"/>
      <c r="M3225" s="203"/>
    </row>
    <row r="3226" spans="1:13">
      <c r="A3226" s="203"/>
      <c r="B3226" s="203"/>
      <c r="C3226" s="203"/>
      <c r="D3226" s="203"/>
      <c r="F3226" s="77"/>
      <c r="I3226" s="203"/>
      <c r="J3226" s="203"/>
      <c r="K3226" s="203"/>
      <c r="L3226" s="203"/>
      <c r="M3226" s="203"/>
    </row>
    <row r="3227" spans="1:13">
      <c r="A3227" s="203"/>
      <c r="B3227" s="203"/>
      <c r="C3227" s="203"/>
      <c r="D3227" s="203"/>
      <c r="F3227" s="77"/>
      <c r="I3227" s="203"/>
      <c r="J3227" s="203"/>
      <c r="K3227" s="203"/>
      <c r="L3227" s="203"/>
      <c r="M3227" s="203"/>
    </row>
    <row r="3228" spans="1:13">
      <c r="A3228" s="203"/>
      <c r="B3228" s="203"/>
      <c r="C3228" s="203"/>
      <c r="D3228" s="203"/>
      <c r="F3228" s="77"/>
      <c r="I3228" s="203"/>
      <c r="J3228" s="203"/>
      <c r="K3228" s="203"/>
      <c r="L3228" s="203"/>
      <c r="M3228" s="203"/>
    </row>
    <row r="3229" spans="1:13">
      <c r="A3229" s="203"/>
      <c r="B3229" s="203"/>
      <c r="C3229" s="203"/>
      <c r="D3229" s="203"/>
      <c r="F3229" s="77"/>
      <c r="I3229" s="203"/>
      <c r="J3229" s="203"/>
      <c r="K3229" s="203"/>
      <c r="L3229" s="203"/>
      <c r="M3229" s="203"/>
    </row>
    <row r="3230" spans="1:13">
      <c r="A3230" s="203"/>
      <c r="B3230" s="203"/>
      <c r="C3230" s="203"/>
      <c r="D3230" s="203"/>
      <c r="F3230" s="77"/>
      <c r="I3230" s="203"/>
      <c r="J3230" s="203"/>
      <c r="K3230" s="203"/>
      <c r="L3230" s="203"/>
      <c r="M3230" s="203"/>
    </row>
    <row r="3231" spans="1:13">
      <c r="A3231" s="203"/>
      <c r="B3231" s="203"/>
      <c r="C3231" s="203"/>
      <c r="D3231" s="203"/>
      <c r="F3231" s="77"/>
      <c r="I3231" s="203"/>
      <c r="J3231" s="203"/>
      <c r="K3231" s="203"/>
      <c r="L3231" s="203"/>
      <c r="M3231" s="203"/>
    </row>
    <row r="3232" spans="1:13">
      <c r="A3232" s="203"/>
      <c r="B3232" s="203"/>
      <c r="C3232" s="203"/>
      <c r="D3232" s="203"/>
      <c r="F3232" s="77"/>
      <c r="I3232" s="203"/>
      <c r="J3232" s="203"/>
      <c r="K3232" s="203"/>
      <c r="L3232" s="203"/>
      <c r="M3232" s="203"/>
    </row>
    <row r="3233" spans="1:13">
      <c r="A3233" s="203"/>
      <c r="B3233" s="203"/>
      <c r="C3233" s="203"/>
      <c r="D3233" s="203"/>
      <c r="F3233" s="77"/>
      <c r="I3233" s="203"/>
      <c r="J3233" s="203"/>
      <c r="K3233" s="203"/>
      <c r="L3233" s="203"/>
      <c r="M3233" s="203"/>
    </row>
    <row r="3234" spans="1:13">
      <c r="A3234" s="203"/>
      <c r="B3234" s="203"/>
      <c r="C3234" s="203"/>
      <c r="D3234" s="203"/>
      <c r="F3234" s="77"/>
      <c r="I3234" s="203"/>
      <c r="J3234" s="203"/>
      <c r="K3234" s="203"/>
      <c r="L3234" s="203"/>
      <c r="M3234" s="203"/>
    </row>
    <row r="3235" spans="1:13">
      <c r="A3235" s="203"/>
      <c r="B3235" s="203"/>
      <c r="C3235" s="203"/>
      <c r="D3235" s="203"/>
      <c r="F3235" s="77"/>
      <c r="I3235" s="203"/>
      <c r="J3235" s="203"/>
      <c r="K3235" s="203"/>
      <c r="L3235" s="203"/>
      <c r="M3235" s="203"/>
    </row>
    <row r="3236" spans="1:13">
      <c r="A3236" s="203"/>
      <c r="B3236" s="203"/>
      <c r="C3236" s="203"/>
      <c r="D3236" s="203"/>
      <c r="F3236" s="77"/>
      <c r="I3236" s="203"/>
      <c r="J3236" s="203"/>
      <c r="K3236" s="203"/>
      <c r="L3236" s="203"/>
      <c r="M3236" s="203"/>
    </row>
    <row r="3237" spans="1:13">
      <c r="A3237" s="203"/>
      <c r="B3237" s="203"/>
      <c r="C3237" s="203"/>
      <c r="D3237" s="203"/>
      <c r="F3237" s="77"/>
      <c r="I3237" s="203"/>
      <c r="J3237" s="203"/>
      <c r="K3237" s="203"/>
      <c r="L3237" s="203"/>
      <c r="M3237" s="203"/>
    </row>
    <row r="3238" spans="1:13">
      <c r="A3238" s="203"/>
      <c r="B3238" s="203"/>
      <c r="C3238" s="203"/>
      <c r="D3238" s="203"/>
      <c r="F3238" s="77"/>
      <c r="I3238" s="203"/>
      <c r="J3238" s="203"/>
      <c r="K3238" s="203"/>
      <c r="L3238" s="203"/>
      <c r="M3238" s="203"/>
    </row>
    <row r="3239" spans="1:13">
      <c r="A3239" s="203"/>
      <c r="B3239" s="203"/>
      <c r="C3239" s="203"/>
      <c r="D3239" s="203"/>
      <c r="F3239" s="77"/>
      <c r="I3239" s="203"/>
      <c r="J3239" s="203"/>
      <c r="K3239" s="203"/>
      <c r="L3239" s="203"/>
      <c r="M3239" s="203"/>
    </row>
    <row r="3240" spans="1:13">
      <c r="A3240" s="203"/>
      <c r="B3240" s="203"/>
      <c r="C3240" s="203"/>
      <c r="D3240" s="203"/>
      <c r="F3240" s="77"/>
      <c r="I3240" s="203"/>
      <c r="J3240" s="203"/>
      <c r="K3240" s="203"/>
      <c r="L3240" s="203"/>
      <c r="M3240" s="203"/>
    </row>
    <row r="3241" spans="1:13">
      <c r="A3241" s="203"/>
      <c r="B3241" s="203"/>
      <c r="C3241" s="203"/>
      <c r="D3241" s="203"/>
      <c r="F3241" s="77"/>
      <c r="I3241" s="203"/>
      <c r="J3241" s="203"/>
      <c r="K3241" s="203"/>
      <c r="L3241" s="203"/>
      <c r="M3241" s="203"/>
    </row>
    <row r="3242" spans="1:13">
      <c r="A3242" s="203"/>
      <c r="B3242" s="203"/>
      <c r="C3242" s="203"/>
      <c r="D3242" s="203"/>
      <c r="F3242" s="77"/>
      <c r="I3242" s="203"/>
      <c r="J3242" s="203"/>
      <c r="K3242" s="203"/>
      <c r="L3242" s="203"/>
      <c r="M3242" s="203"/>
    </row>
    <row r="3243" spans="1:13">
      <c r="A3243" s="203"/>
      <c r="B3243" s="203"/>
      <c r="C3243" s="203"/>
      <c r="D3243" s="203"/>
      <c r="F3243" s="77"/>
      <c r="I3243" s="203"/>
      <c r="J3243" s="203"/>
      <c r="K3243" s="203"/>
      <c r="L3243" s="203"/>
      <c r="M3243" s="203"/>
    </row>
    <row r="3244" spans="1:13">
      <c r="A3244" s="203"/>
      <c r="B3244" s="203"/>
      <c r="C3244" s="203"/>
      <c r="D3244" s="203"/>
      <c r="F3244" s="77"/>
      <c r="I3244" s="203"/>
      <c r="J3244" s="203"/>
      <c r="K3244" s="203"/>
      <c r="L3244" s="203"/>
      <c r="M3244" s="203"/>
    </row>
    <row r="3245" spans="1:13">
      <c r="A3245" s="203"/>
      <c r="B3245" s="203"/>
      <c r="C3245" s="203"/>
      <c r="D3245" s="203"/>
      <c r="F3245" s="77"/>
      <c r="I3245" s="203"/>
      <c r="J3245" s="203"/>
      <c r="K3245" s="203"/>
      <c r="L3245" s="203"/>
      <c r="M3245" s="203"/>
    </row>
    <row r="3246" spans="1:13">
      <c r="A3246" s="203"/>
      <c r="B3246" s="203"/>
      <c r="C3246" s="203"/>
      <c r="D3246" s="203"/>
      <c r="F3246" s="77"/>
      <c r="I3246" s="203"/>
      <c r="J3246" s="203"/>
      <c r="K3246" s="203"/>
      <c r="L3246" s="203"/>
      <c r="M3246" s="203"/>
    </row>
    <row r="3247" spans="1:13">
      <c r="A3247" s="203"/>
      <c r="B3247" s="203"/>
      <c r="C3247" s="203"/>
      <c r="D3247" s="203"/>
      <c r="F3247" s="77"/>
      <c r="I3247" s="203"/>
      <c r="J3247" s="203"/>
      <c r="K3247" s="203"/>
      <c r="L3247" s="203"/>
      <c r="M3247" s="203"/>
    </row>
    <row r="3248" spans="1:13">
      <c r="A3248" s="203"/>
      <c r="B3248" s="203"/>
      <c r="C3248" s="203"/>
      <c r="D3248" s="203"/>
      <c r="F3248" s="77"/>
      <c r="I3248" s="203"/>
      <c r="J3248" s="203"/>
      <c r="K3248" s="203"/>
      <c r="L3248" s="203"/>
      <c r="M3248" s="203"/>
    </row>
    <row r="3249" spans="1:13">
      <c r="A3249" s="203"/>
      <c r="B3249" s="203"/>
      <c r="C3249" s="203"/>
      <c r="D3249" s="203"/>
      <c r="F3249" s="77"/>
      <c r="I3249" s="203"/>
      <c r="J3249" s="203"/>
      <c r="K3249" s="203"/>
      <c r="L3249" s="203"/>
      <c r="M3249" s="203"/>
    </row>
    <row r="3250" spans="1:13">
      <c r="A3250" s="203"/>
      <c r="B3250" s="203"/>
      <c r="C3250" s="203"/>
      <c r="D3250" s="203"/>
      <c r="F3250" s="77"/>
      <c r="I3250" s="203"/>
      <c r="J3250" s="203"/>
      <c r="K3250" s="203"/>
      <c r="L3250" s="203"/>
      <c r="M3250" s="203"/>
    </row>
    <row r="3251" spans="1:13">
      <c r="A3251" s="203"/>
      <c r="B3251" s="203"/>
      <c r="C3251" s="203"/>
      <c r="D3251" s="203"/>
      <c r="F3251" s="77"/>
      <c r="I3251" s="203"/>
      <c r="J3251" s="203"/>
      <c r="K3251" s="203"/>
      <c r="L3251" s="203"/>
      <c r="M3251" s="203"/>
    </row>
    <row r="3252" spans="1:13">
      <c r="A3252" s="203"/>
      <c r="B3252" s="203"/>
      <c r="C3252" s="203"/>
      <c r="D3252" s="203"/>
      <c r="F3252" s="77"/>
      <c r="I3252" s="203"/>
      <c r="J3252" s="203"/>
      <c r="K3252" s="203"/>
      <c r="L3252" s="203"/>
      <c r="M3252" s="203"/>
    </row>
    <row r="3253" spans="1:13">
      <c r="A3253" s="203"/>
      <c r="B3253" s="203"/>
      <c r="C3253" s="203"/>
      <c r="D3253" s="203"/>
      <c r="F3253" s="77"/>
      <c r="I3253" s="203"/>
      <c r="J3253" s="203"/>
      <c r="K3253" s="203"/>
      <c r="L3253" s="203"/>
      <c r="M3253" s="203"/>
    </row>
    <row r="3254" spans="1:13">
      <c r="A3254" s="203"/>
      <c r="B3254" s="203"/>
      <c r="C3254" s="203"/>
      <c r="D3254" s="203"/>
      <c r="F3254" s="77"/>
      <c r="I3254" s="203"/>
      <c r="J3254" s="203"/>
      <c r="K3254" s="203"/>
      <c r="L3254" s="203"/>
      <c r="M3254" s="203"/>
    </row>
    <row r="3255" spans="1:13">
      <c r="A3255" s="203"/>
      <c r="B3255" s="203"/>
      <c r="C3255" s="203"/>
      <c r="D3255" s="203"/>
      <c r="F3255" s="77"/>
      <c r="I3255" s="203"/>
      <c r="J3255" s="203"/>
      <c r="K3255" s="203"/>
      <c r="L3255" s="203"/>
      <c r="M3255" s="203"/>
    </row>
    <row r="3256" spans="1:13">
      <c r="A3256" s="203"/>
      <c r="B3256" s="203"/>
      <c r="C3256" s="203"/>
      <c r="D3256" s="203"/>
      <c r="F3256" s="77"/>
      <c r="I3256" s="203"/>
      <c r="J3256" s="203"/>
      <c r="K3256" s="203"/>
      <c r="L3256" s="203"/>
      <c r="M3256" s="203"/>
    </row>
    <row r="3257" spans="1:13">
      <c r="A3257" s="203"/>
      <c r="B3257" s="203"/>
      <c r="C3257" s="203"/>
      <c r="D3257" s="203"/>
      <c r="F3257" s="77"/>
      <c r="I3257" s="203"/>
      <c r="J3257" s="203"/>
      <c r="K3257" s="203"/>
      <c r="L3257" s="203"/>
      <c r="M3257" s="203"/>
    </row>
    <row r="3258" spans="1:13">
      <c r="A3258" s="203"/>
      <c r="B3258" s="203"/>
      <c r="C3258" s="203"/>
      <c r="D3258" s="203"/>
      <c r="F3258" s="77"/>
      <c r="I3258" s="203"/>
      <c r="J3258" s="203"/>
      <c r="K3258" s="203"/>
      <c r="L3258" s="203"/>
      <c r="M3258" s="203"/>
    </row>
    <row r="3259" spans="1:13">
      <c r="A3259" s="203"/>
      <c r="B3259" s="203"/>
      <c r="C3259" s="203"/>
      <c r="D3259" s="203"/>
      <c r="F3259" s="77"/>
      <c r="I3259" s="203"/>
      <c r="J3259" s="203"/>
      <c r="K3259" s="203"/>
      <c r="L3259" s="203"/>
      <c r="M3259" s="203"/>
    </row>
    <row r="3260" spans="1:13">
      <c r="A3260" s="203"/>
      <c r="B3260" s="203"/>
      <c r="C3260" s="203"/>
      <c r="D3260" s="203"/>
      <c r="F3260" s="77"/>
      <c r="I3260" s="203"/>
      <c r="J3260" s="203"/>
      <c r="K3260" s="203"/>
      <c r="L3260" s="203"/>
      <c r="M3260" s="203"/>
    </row>
    <row r="3261" spans="1:13">
      <c r="A3261" s="203"/>
      <c r="B3261" s="203"/>
      <c r="C3261" s="203"/>
      <c r="D3261" s="203"/>
      <c r="F3261" s="77"/>
      <c r="I3261" s="203"/>
      <c r="J3261" s="203"/>
      <c r="K3261" s="203"/>
      <c r="L3261" s="203"/>
      <c r="M3261" s="203"/>
    </row>
    <row r="3262" spans="1:13">
      <c r="A3262" s="203"/>
      <c r="B3262" s="203"/>
      <c r="C3262" s="203"/>
      <c r="D3262" s="203"/>
      <c r="F3262" s="77"/>
      <c r="I3262" s="203"/>
      <c r="J3262" s="203"/>
      <c r="K3262" s="203"/>
      <c r="L3262" s="203"/>
      <c r="M3262" s="203"/>
    </row>
    <row r="3263" spans="1:13">
      <c r="A3263" s="203"/>
      <c r="B3263" s="203"/>
      <c r="C3263" s="203"/>
      <c r="D3263" s="203"/>
      <c r="F3263" s="77"/>
      <c r="I3263" s="203"/>
      <c r="J3263" s="203"/>
      <c r="K3263" s="203"/>
      <c r="L3263" s="203"/>
      <c r="M3263" s="203"/>
    </row>
    <row r="3264" spans="1:13">
      <c r="A3264" s="203"/>
      <c r="B3264" s="203"/>
      <c r="C3264" s="203"/>
      <c r="D3264" s="203"/>
      <c r="F3264" s="77"/>
      <c r="I3264" s="203"/>
      <c r="J3264" s="203"/>
      <c r="K3264" s="203"/>
      <c r="L3264" s="203"/>
      <c r="M3264" s="203"/>
    </row>
    <row r="3265" spans="1:13">
      <c r="A3265" s="203"/>
      <c r="B3265" s="203"/>
      <c r="C3265" s="203"/>
      <c r="D3265" s="203"/>
      <c r="F3265" s="77"/>
      <c r="I3265" s="203"/>
      <c r="J3265" s="203"/>
      <c r="K3265" s="203"/>
      <c r="L3265" s="203"/>
      <c r="M3265" s="203"/>
    </row>
    <row r="3266" spans="1:13">
      <c r="A3266" s="203"/>
      <c r="B3266" s="203"/>
      <c r="C3266" s="203"/>
      <c r="D3266" s="203"/>
      <c r="F3266" s="77"/>
      <c r="I3266" s="203"/>
      <c r="J3266" s="203"/>
      <c r="K3266" s="203"/>
      <c r="L3266" s="203"/>
      <c r="M3266" s="203"/>
    </row>
    <row r="3267" spans="1:13">
      <c r="A3267" s="203"/>
      <c r="B3267" s="203"/>
      <c r="C3267" s="203"/>
      <c r="D3267" s="203"/>
      <c r="F3267" s="77"/>
      <c r="I3267" s="203"/>
      <c r="J3267" s="203"/>
      <c r="K3267" s="203"/>
      <c r="L3267" s="203"/>
      <c r="M3267" s="203"/>
    </row>
    <row r="3268" spans="1:13">
      <c r="A3268" s="203"/>
      <c r="B3268" s="203"/>
      <c r="C3268" s="203"/>
      <c r="D3268" s="203"/>
      <c r="F3268" s="77"/>
      <c r="I3268" s="203"/>
      <c r="J3268" s="203"/>
      <c r="K3268" s="203"/>
      <c r="L3268" s="203"/>
      <c r="M3268" s="203"/>
    </row>
    <row r="3269" spans="1:13">
      <c r="A3269" s="203"/>
      <c r="B3269" s="203"/>
      <c r="C3269" s="203"/>
      <c r="D3269" s="203"/>
      <c r="F3269" s="77"/>
      <c r="I3269" s="203"/>
      <c r="J3269" s="203"/>
      <c r="K3269" s="203"/>
      <c r="L3269" s="203"/>
      <c r="M3269" s="203"/>
    </row>
    <row r="3270" spans="1:13">
      <c r="A3270" s="203"/>
      <c r="B3270" s="203"/>
      <c r="C3270" s="203"/>
      <c r="D3270" s="203"/>
      <c r="F3270" s="77"/>
      <c r="I3270" s="203"/>
      <c r="J3270" s="203"/>
      <c r="K3270" s="203"/>
      <c r="L3270" s="203"/>
      <c r="M3270" s="203"/>
    </row>
    <row r="3271" spans="1:13">
      <c r="A3271" s="203"/>
      <c r="B3271" s="203"/>
      <c r="C3271" s="203"/>
      <c r="D3271" s="203"/>
      <c r="F3271" s="77"/>
      <c r="I3271" s="203"/>
      <c r="J3271" s="203"/>
      <c r="K3271" s="203"/>
      <c r="L3271" s="203"/>
      <c r="M3271" s="203"/>
    </row>
    <row r="3272" spans="1:13">
      <c r="A3272" s="203"/>
      <c r="B3272" s="203"/>
      <c r="C3272" s="203"/>
      <c r="D3272" s="203"/>
      <c r="F3272" s="77"/>
      <c r="I3272" s="203"/>
      <c r="J3272" s="203"/>
      <c r="K3272" s="203"/>
      <c r="L3272" s="203"/>
      <c r="M3272" s="203"/>
    </row>
    <row r="3273" spans="1:13">
      <c r="A3273" s="203"/>
      <c r="B3273" s="203"/>
      <c r="C3273" s="203"/>
      <c r="D3273" s="203"/>
      <c r="F3273" s="77"/>
      <c r="I3273" s="203"/>
      <c r="J3273" s="203"/>
      <c r="K3273" s="203"/>
      <c r="L3273" s="203"/>
      <c r="M3273" s="203"/>
    </row>
    <row r="3274" spans="1:13">
      <c r="A3274" s="203"/>
      <c r="B3274" s="203"/>
      <c r="C3274" s="203"/>
      <c r="D3274" s="203"/>
      <c r="F3274" s="77"/>
      <c r="I3274" s="203"/>
      <c r="J3274" s="203"/>
      <c r="K3274" s="203"/>
      <c r="L3274" s="203"/>
      <c r="M3274" s="203"/>
    </row>
    <row r="3275" spans="1:13">
      <c r="A3275" s="203"/>
      <c r="B3275" s="203"/>
      <c r="C3275" s="203"/>
      <c r="D3275" s="203"/>
      <c r="F3275" s="77"/>
      <c r="I3275" s="203"/>
      <c r="J3275" s="203"/>
      <c r="K3275" s="203"/>
      <c r="L3275" s="203"/>
      <c r="M3275" s="203"/>
    </row>
    <row r="3276" spans="1:13">
      <c r="A3276" s="203"/>
      <c r="B3276" s="203"/>
      <c r="C3276" s="203"/>
      <c r="D3276" s="203"/>
      <c r="F3276" s="77"/>
      <c r="I3276" s="203"/>
      <c r="J3276" s="203"/>
      <c r="K3276" s="203"/>
      <c r="L3276" s="203"/>
      <c r="M3276" s="203"/>
    </row>
    <row r="3277" spans="1:13">
      <c r="A3277" s="203"/>
      <c r="B3277" s="203"/>
      <c r="C3277" s="203"/>
      <c r="D3277" s="203"/>
      <c r="F3277" s="77"/>
      <c r="I3277" s="203"/>
      <c r="J3277" s="203"/>
      <c r="K3277" s="203"/>
      <c r="L3277" s="203"/>
      <c r="M3277" s="203"/>
    </row>
    <row r="3278" spans="1:13">
      <c r="A3278" s="203"/>
      <c r="B3278" s="203"/>
      <c r="C3278" s="203"/>
      <c r="D3278" s="203"/>
      <c r="F3278" s="77"/>
      <c r="I3278" s="203"/>
      <c r="J3278" s="203"/>
      <c r="K3278" s="203"/>
      <c r="L3278" s="203"/>
      <c r="M3278" s="203"/>
    </row>
    <row r="3279" spans="1:13">
      <c r="A3279" s="203"/>
      <c r="B3279" s="203"/>
      <c r="C3279" s="203"/>
      <c r="D3279" s="203"/>
      <c r="F3279" s="77"/>
      <c r="I3279" s="203"/>
      <c r="J3279" s="203"/>
      <c r="K3279" s="203"/>
      <c r="L3279" s="203"/>
      <c r="M3279" s="203"/>
    </row>
    <row r="3280" spans="1:13">
      <c r="A3280" s="203"/>
      <c r="B3280" s="203"/>
      <c r="C3280" s="203"/>
      <c r="D3280" s="203"/>
      <c r="F3280" s="77"/>
      <c r="I3280" s="203"/>
      <c r="J3280" s="203"/>
      <c r="K3280" s="203"/>
      <c r="L3280" s="203"/>
      <c r="M3280" s="203"/>
    </row>
    <row r="3281" spans="1:13">
      <c r="A3281" s="203"/>
      <c r="B3281" s="203"/>
      <c r="C3281" s="203"/>
      <c r="D3281" s="203"/>
      <c r="F3281" s="77"/>
      <c r="I3281" s="203"/>
      <c r="J3281" s="203"/>
      <c r="K3281" s="203"/>
      <c r="L3281" s="203"/>
      <c r="M3281" s="203"/>
    </row>
    <row r="3282" spans="1:13">
      <c r="A3282" s="203"/>
      <c r="B3282" s="203"/>
      <c r="C3282" s="203"/>
      <c r="D3282" s="203"/>
      <c r="F3282" s="77"/>
      <c r="I3282" s="203"/>
      <c r="J3282" s="203"/>
      <c r="K3282" s="203"/>
      <c r="L3282" s="203"/>
      <c r="M3282" s="203"/>
    </row>
    <row r="3283" spans="1:13">
      <c r="A3283" s="203"/>
      <c r="B3283" s="203"/>
      <c r="C3283" s="203"/>
      <c r="D3283" s="203"/>
      <c r="F3283" s="77"/>
      <c r="I3283" s="203"/>
      <c r="J3283" s="203"/>
      <c r="K3283" s="203"/>
      <c r="L3283" s="203"/>
      <c r="M3283" s="203"/>
    </row>
    <row r="3284" spans="1:13">
      <c r="A3284" s="203"/>
      <c r="B3284" s="203"/>
      <c r="C3284" s="203"/>
      <c r="D3284" s="203"/>
      <c r="F3284" s="77"/>
      <c r="I3284" s="203"/>
      <c r="J3284" s="203"/>
      <c r="K3284" s="203"/>
      <c r="L3284" s="203"/>
      <c r="M3284" s="203"/>
    </row>
    <row r="3285" spans="1:13">
      <c r="A3285" s="203"/>
      <c r="B3285" s="203"/>
      <c r="C3285" s="203"/>
      <c r="D3285" s="203"/>
      <c r="F3285" s="77"/>
      <c r="I3285" s="203"/>
      <c r="J3285" s="203"/>
      <c r="K3285" s="203"/>
      <c r="L3285" s="203"/>
      <c r="M3285" s="203"/>
    </row>
    <row r="3286" spans="1:13">
      <c r="A3286" s="203"/>
      <c r="B3286" s="203"/>
      <c r="C3286" s="203"/>
      <c r="D3286" s="203"/>
      <c r="F3286" s="77"/>
      <c r="I3286" s="203"/>
      <c r="J3286" s="203"/>
      <c r="K3286" s="203"/>
      <c r="L3286" s="203"/>
      <c r="M3286" s="203"/>
    </row>
    <row r="3287" spans="1:13">
      <c r="A3287" s="203"/>
      <c r="B3287" s="203"/>
      <c r="C3287" s="203"/>
      <c r="D3287" s="203"/>
      <c r="F3287" s="77"/>
      <c r="I3287" s="203"/>
      <c r="J3287" s="203"/>
      <c r="K3287" s="203"/>
      <c r="L3287" s="203"/>
      <c r="M3287" s="203"/>
    </row>
    <row r="3288" spans="1:13">
      <c r="A3288" s="203"/>
      <c r="B3288" s="203"/>
      <c r="C3288" s="203"/>
      <c r="D3288" s="203"/>
      <c r="F3288" s="77"/>
      <c r="I3288" s="203"/>
      <c r="J3288" s="203"/>
      <c r="K3288" s="203"/>
      <c r="L3288" s="203"/>
      <c r="M3288" s="203"/>
    </row>
    <row r="3289" spans="1:13">
      <c r="A3289" s="203"/>
      <c r="B3289" s="203"/>
      <c r="C3289" s="203"/>
      <c r="D3289" s="203"/>
      <c r="F3289" s="77"/>
      <c r="I3289" s="203"/>
      <c r="J3289" s="203"/>
      <c r="K3289" s="203"/>
      <c r="L3289" s="203"/>
      <c r="M3289" s="203"/>
    </row>
    <row r="3290" spans="1:13">
      <c r="A3290" s="203"/>
      <c r="B3290" s="203"/>
      <c r="C3290" s="203"/>
      <c r="D3290" s="203"/>
      <c r="F3290" s="77"/>
      <c r="I3290" s="203"/>
      <c r="J3290" s="203"/>
      <c r="K3290" s="203"/>
      <c r="L3290" s="203"/>
      <c r="M3290" s="203"/>
    </row>
    <row r="3291" spans="1:13">
      <c r="A3291" s="203"/>
      <c r="B3291" s="203"/>
      <c r="C3291" s="203"/>
      <c r="D3291" s="203"/>
      <c r="F3291" s="77"/>
      <c r="I3291" s="203"/>
      <c r="J3291" s="203"/>
      <c r="K3291" s="203"/>
      <c r="L3291" s="203"/>
      <c r="M3291" s="203"/>
    </row>
    <row r="3292" spans="1:13">
      <c r="A3292" s="203"/>
      <c r="B3292" s="203"/>
      <c r="C3292" s="203"/>
      <c r="D3292" s="203"/>
      <c r="F3292" s="77"/>
      <c r="I3292" s="203"/>
      <c r="J3292" s="203"/>
      <c r="K3292" s="203"/>
      <c r="L3292" s="203"/>
      <c r="M3292" s="203"/>
    </row>
    <row r="3293" spans="1:13">
      <c r="A3293" s="203"/>
      <c r="B3293" s="203"/>
      <c r="C3293" s="203"/>
      <c r="D3293" s="203"/>
      <c r="F3293" s="77"/>
      <c r="I3293" s="203"/>
      <c r="J3293" s="203"/>
      <c r="K3293" s="203"/>
      <c r="L3293" s="203"/>
      <c r="M3293" s="203"/>
    </row>
    <row r="3294" spans="1:13">
      <c r="A3294" s="203"/>
      <c r="B3294" s="203"/>
      <c r="C3294" s="203"/>
      <c r="D3294" s="203"/>
      <c r="F3294" s="77"/>
      <c r="I3294" s="203"/>
      <c r="J3294" s="203"/>
      <c r="K3294" s="203"/>
      <c r="L3294" s="203"/>
      <c r="M3294" s="203"/>
    </row>
    <row r="3295" spans="1:13">
      <c r="A3295" s="203"/>
      <c r="B3295" s="203"/>
      <c r="C3295" s="203"/>
      <c r="D3295" s="203"/>
      <c r="F3295" s="77"/>
      <c r="I3295" s="203"/>
      <c r="J3295" s="203"/>
      <c r="K3295" s="203"/>
      <c r="L3295" s="203"/>
      <c r="M3295" s="203"/>
    </row>
    <row r="3296" spans="1:13">
      <c r="A3296" s="203"/>
      <c r="B3296" s="203"/>
      <c r="C3296" s="203"/>
      <c r="D3296" s="203"/>
      <c r="F3296" s="77"/>
      <c r="I3296" s="203"/>
      <c r="J3296" s="203"/>
      <c r="K3296" s="203"/>
      <c r="L3296" s="203"/>
      <c r="M3296" s="203"/>
    </row>
    <row r="3297" spans="1:13">
      <c r="A3297" s="203"/>
      <c r="B3297" s="203"/>
      <c r="C3297" s="203"/>
      <c r="D3297" s="203"/>
      <c r="F3297" s="77"/>
      <c r="I3297" s="203"/>
      <c r="J3297" s="203"/>
      <c r="K3297" s="203"/>
      <c r="L3297" s="203"/>
      <c r="M3297" s="203"/>
    </row>
    <row r="3298" spans="1:13">
      <c r="A3298" s="203"/>
      <c r="B3298" s="203"/>
      <c r="C3298" s="203"/>
      <c r="D3298" s="203"/>
      <c r="F3298" s="77"/>
      <c r="I3298" s="203"/>
      <c r="J3298" s="203"/>
      <c r="K3298" s="203"/>
      <c r="L3298" s="203"/>
      <c r="M3298" s="203"/>
    </row>
    <row r="3299" spans="1:13">
      <c r="A3299" s="203"/>
      <c r="B3299" s="203"/>
      <c r="C3299" s="203"/>
      <c r="D3299" s="203"/>
      <c r="F3299" s="77"/>
      <c r="I3299" s="203"/>
      <c r="J3299" s="203"/>
      <c r="K3299" s="203"/>
      <c r="L3299" s="203"/>
      <c r="M3299" s="203"/>
    </row>
    <row r="3300" spans="1:13">
      <c r="A3300" s="203"/>
      <c r="B3300" s="203"/>
      <c r="C3300" s="203"/>
      <c r="D3300" s="203"/>
      <c r="F3300" s="77"/>
      <c r="I3300" s="203"/>
      <c r="J3300" s="203"/>
      <c r="K3300" s="203"/>
      <c r="L3300" s="203"/>
      <c r="M3300" s="203"/>
    </row>
    <row r="3301" spans="1:13">
      <c r="A3301" s="203"/>
      <c r="B3301" s="203"/>
      <c r="C3301" s="203"/>
      <c r="D3301" s="203"/>
      <c r="F3301" s="77"/>
      <c r="I3301" s="203"/>
      <c r="J3301" s="203"/>
      <c r="K3301" s="203"/>
      <c r="L3301" s="203"/>
      <c r="M3301" s="203"/>
    </row>
    <row r="3302" spans="1:13">
      <c r="A3302" s="203"/>
      <c r="B3302" s="203"/>
      <c r="C3302" s="203"/>
      <c r="D3302" s="203"/>
      <c r="F3302" s="77"/>
      <c r="I3302" s="203"/>
      <c r="J3302" s="203"/>
      <c r="K3302" s="203"/>
      <c r="L3302" s="203"/>
      <c r="M3302" s="203"/>
    </row>
    <row r="3303" spans="1:13">
      <c r="A3303" s="203"/>
      <c r="B3303" s="203"/>
      <c r="C3303" s="203"/>
      <c r="D3303" s="203"/>
      <c r="F3303" s="77"/>
      <c r="I3303" s="203"/>
      <c r="J3303" s="203"/>
      <c r="K3303" s="203"/>
      <c r="L3303" s="203"/>
      <c r="M3303" s="203"/>
    </row>
    <row r="3304" spans="1:13">
      <c r="A3304" s="203"/>
      <c r="B3304" s="203"/>
      <c r="C3304" s="203"/>
      <c r="D3304" s="203"/>
      <c r="F3304" s="77"/>
      <c r="I3304" s="203"/>
      <c r="J3304" s="203"/>
      <c r="K3304" s="203"/>
      <c r="L3304" s="203"/>
      <c r="M3304" s="203"/>
    </row>
    <row r="3305" spans="1:13">
      <c r="A3305" s="203"/>
      <c r="B3305" s="203"/>
      <c r="C3305" s="203"/>
      <c r="D3305" s="203"/>
      <c r="F3305" s="77"/>
      <c r="I3305" s="203"/>
      <c r="J3305" s="203"/>
      <c r="K3305" s="203"/>
      <c r="L3305" s="203"/>
      <c r="M3305" s="203"/>
    </row>
    <row r="3306" spans="1:13">
      <c r="A3306" s="203"/>
      <c r="B3306" s="203"/>
      <c r="C3306" s="203"/>
      <c r="D3306" s="203"/>
      <c r="F3306" s="77"/>
      <c r="I3306" s="203"/>
      <c r="J3306" s="203"/>
      <c r="K3306" s="203"/>
      <c r="L3306" s="203"/>
      <c r="M3306" s="203"/>
    </row>
    <row r="3307" spans="1:13">
      <c r="A3307" s="203"/>
      <c r="B3307" s="203"/>
      <c r="C3307" s="203"/>
      <c r="D3307" s="203"/>
      <c r="F3307" s="77"/>
      <c r="I3307" s="203"/>
      <c r="J3307" s="203"/>
      <c r="K3307" s="203"/>
      <c r="L3307" s="203"/>
      <c r="M3307" s="203"/>
    </row>
    <row r="3308" spans="1:13">
      <c r="A3308" s="203"/>
      <c r="B3308" s="203"/>
      <c r="C3308" s="203"/>
      <c r="D3308" s="203"/>
      <c r="F3308" s="77"/>
      <c r="I3308" s="203"/>
      <c r="J3308" s="203"/>
      <c r="K3308" s="203"/>
      <c r="L3308" s="203"/>
      <c r="M3308" s="203"/>
    </row>
    <row r="3309" spans="1:13">
      <c r="A3309" s="203"/>
      <c r="B3309" s="203"/>
      <c r="C3309" s="203"/>
      <c r="D3309" s="203"/>
      <c r="F3309" s="77"/>
      <c r="I3309" s="203"/>
      <c r="J3309" s="203"/>
      <c r="K3309" s="203"/>
      <c r="L3309" s="203"/>
      <c r="M3309" s="203"/>
    </row>
    <row r="3310" spans="1:13">
      <c r="A3310" s="203"/>
      <c r="B3310" s="203"/>
      <c r="C3310" s="203"/>
      <c r="D3310" s="203"/>
      <c r="F3310" s="77"/>
      <c r="I3310" s="203"/>
      <c r="J3310" s="203"/>
      <c r="K3310" s="203"/>
      <c r="L3310" s="203"/>
      <c r="M3310" s="203"/>
    </row>
    <row r="3311" spans="1:13">
      <c r="A3311" s="203"/>
      <c r="B3311" s="203"/>
      <c r="C3311" s="203"/>
      <c r="D3311" s="203"/>
      <c r="F3311" s="77"/>
      <c r="I3311" s="203"/>
      <c r="J3311" s="203"/>
      <c r="K3311" s="203"/>
      <c r="L3311" s="203"/>
      <c r="M3311" s="203"/>
    </row>
    <row r="3312" spans="1:13">
      <c r="A3312" s="203"/>
      <c r="B3312" s="203"/>
      <c r="C3312" s="203"/>
      <c r="D3312" s="203"/>
      <c r="F3312" s="77"/>
      <c r="I3312" s="203"/>
      <c r="J3312" s="203"/>
      <c r="K3312" s="203"/>
      <c r="L3312" s="203"/>
      <c r="M3312" s="203"/>
    </row>
    <row r="3313" spans="1:13">
      <c r="A3313" s="203"/>
      <c r="B3313" s="203"/>
      <c r="C3313" s="203"/>
      <c r="D3313" s="203"/>
      <c r="F3313" s="77"/>
      <c r="I3313" s="203"/>
      <c r="J3313" s="203"/>
      <c r="K3313" s="203"/>
      <c r="L3313" s="203"/>
      <c r="M3313" s="203"/>
    </row>
    <row r="3314" spans="1:13">
      <c r="A3314" s="203"/>
      <c r="B3314" s="203"/>
      <c r="C3314" s="203"/>
      <c r="D3314" s="203"/>
      <c r="F3314" s="77"/>
      <c r="I3314" s="203"/>
      <c r="J3314" s="203"/>
      <c r="K3314" s="203"/>
      <c r="L3314" s="203"/>
      <c r="M3314" s="203"/>
    </row>
    <row r="3315" spans="1:13">
      <c r="A3315" s="203"/>
      <c r="B3315" s="203"/>
      <c r="C3315" s="203"/>
      <c r="D3315" s="203"/>
      <c r="F3315" s="77"/>
      <c r="I3315" s="203"/>
      <c r="J3315" s="203"/>
      <c r="K3315" s="203"/>
      <c r="L3315" s="203"/>
      <c r="M3315" s="203"/>
    </row>
    <row r="3316" spans="1:13">
      <c r="A3316" s="203"/>
      <c r="B3316" s="203"/>
      <c r="C3316" s="203"/>
      <c r="D3316" s="203"/>
      <c r="F3316" s="77"/>
      <c r="I3316" s="203"/>
      <c r="J3316" s="203"/>
      <c r="K3316" s="203"/>
      <c r="L3316" s="203"/>
      <c r="M3316" s="203"/>
    </row>
    <row r="3317" spans="1:13">
      <c r="A3317" s="203"/>
      <c r="B3317" s="203"/>
      <c r="C3317" s="203"/>
      <c r="D3317" s="203"/>
      <c r="F3317" s="77"/>
      <c r="I3317" s="203"/>
      <c r="J3317" s="203"/>
      <c r="K3317" s="203"/>
      <c r="L3317" s="203"/>
      <c r="M3317" s="203"/>
    </row>
    <row r="3318" spans="1:13">
      <c r="A3318" s="203"/>
      <c r="B3318" s="203"/>
      <c r="C3318" s="203"/>
      <c r="D3318" s="203"/>
      <c r="F3318" s="77"/>
      <c r="I3318" s="203"/>
      <c r="J3318" s="203"/>
      <c r="K3318" s="203"/>
      <c r="L3318" s="203"/>
      <c r="M3318" s="203"/>
    </row>
    <row r="3319" spans="1:13">
      <c r="A3319" s="203"/>
      <c r="B3319" s="203"/>
      <c r="C3319" s="203"/>
      <c r="D3319" s="203"/>
      <c r="F3319" s="77"/>
      <c r="I3319" s="203"/>
      <c r="J3319" s="203"/>
      <c r="K3319" s="203"/>
      <c r="L3319" s="203"/>
      <c r="M3319" s="203"/>
    </row>
    <row r="3320" spans="1:13">
      <c r="A3320" s="203"/>
      <c r="B3320" s="203"/>
      <c r="C3320" s="203"/>
      <c r="D3320" s="203"/>
      <c r="F3320" s="77"/>
      <c r="I3320" s="203"/>
      <c r="J3320" s="203"/>
      <c r="K3320" s="203"/>
      <c r="L3320" s="203"/>
      <c r="M3320" s="203"/>
    </row>
    <row r="3321" spans="1:13">
      <c r="A3321" s="203"/>
      <c r="B3321" s="203"/>
      <c r="C3321" s="203"/>
      <c r="D3321" s="203"/>
      <c r="F3321" s="77"/>
      <c r="I3321" s="203"/>
      <c r="J3321" s="203"/>
      <c r="K3321" s="203"/>
      <c r="L3321" s="203"/>
      <c r="M3321" s="203"/>
    </row>
    <row r="3322" spans="1:13">
      <c r="A3322" s="203"/>
      <c r="B3322" s="203"/>
      <c r="C3322" s="203"/>
      <c r="D3322" s="203"/>
      <c r="F3322" s="77"/>
      <c r="I3322" s="203"/>
      <c r="J3322" s="203"/>
      <c r="K3322" s="203"/>
      <c r="L3322" s="203"/>
      <c r="M3322" s="203"/>
    </row>
    <row r="3323" spans="1:13">
      <c r="A3323" s="203"/>
      <c r="B3323" s="203"/>
      <c r="C3323" s="203"/>
      <c r="D3323" s="203"/>
      <c r="F3323" s="77"/>
      <c r="I3323" s="203"/>
      <c r="J3323" s="203"/>
      <c r="K3323" s="203"/>
      <c r="L3323" s="203"/>
      <c r="M3323" s="203"/>
    </row>
    <row r="3324" spans="1:13">
      <c r="A3324" s="203"/>
      <c r="B3324" s="203"/>
      <c r="C3324" s="203"/>
      <c r="D3324" s="203"/>
      <c r="F3324" s="77"/>
      <c r="I3324" s="203"/>
      <c r="J3324" s="203"/>
      <c r="K3324" s="203"/>
      <c r="L3324" s="203"/>
      <c r="M3324" s="203"/>
    </row>
    <row r="3325" spans="1:13">
      <c r="A3325" s="203"/>
      <c r="B3325" s="203"/>
      <c r="C3325" s="203"/>
      <c r="D3325" s="203"/>
      <c r="F3325" s="77"/>
      <c r="I3325" s="203"/>
      <c r="J3325" s="203"/>
      <c r="K3325" s="203"/>
      <c r="L3325" s="203"/>
      <c r="M3325" s="203"/>
    </row>
    <row r="3326" spans="1:13">
      <c r="A3326" s="203"/>
      <c r="B3326" s="203"/>
      <c r="C3326" s="203"/>
      <c r="D3326" s="203"/>
      <c r="F3326" s="77"/>
      <c r="I3326" s="203"/>
      <c r="J3326" s="203"/>
      <c r="K3326" s="203"/>
      <c r="L3326" s="203"/>
      <c r="M3326" s="203"/>
    </row>
    <row r="3327" spans="1:13">
      <c r="A3327" s="203"/>
      <c r="B3327" s="203"/>
      <c r="C3327" s="203"/>
      <c r="D3327" s="203"/>
      <c r="F3327" s="77"/>
      <c r="I3327" s="203"/>
      <c r="J3327" s="203"/>
      <c r="K3327" s="203"/>
      <c r="L3327" s="203"/>
      <c r="M3327" s="203"/>
    </row>
    <row r="3328" spans="1:13">
      <c r="A3328" s="203"/>
      <c r="B3328" s="203"/>
      <c r="C3328" s="203"/>
      <c r="D3328" s="203"/>
      <c r="F3328" s="77"/>
      <c r="I3328" s="203"/>
      <c r="J3328" s="203"/>
      <c r="K3328" s="203"/>
      <c r="L3328" s="203"/>
      <c r="M3328" s="203"/>
    </row>
    <row r="3329" spans="1:13">
      <c r="A3329" s="203"/>
      <c r="B3329" s="203"/>
      <c r="C3329" s="203"/>
      <c r="D3329" s="203"/>
      <c r="F3329" s="77"/>
      <c r="I3329" s="203"/>
      <c r="J3329" s="203"/>
      <c r="K3329" s="203"/>
      <c r="L3329" s="203"/>
      <c r="M3329" s="203"/>
    </row>
    <row r="3330" spans="1:13">
      <c r="A3330" s="203"/>
      <c r="B3330" s="203"/>
      <c r="C3330" s="203"/>
      <c r="D3330" s="203"/>
      <c r="F3330" s="77"/>
      <c r="I3330" s="203"/>
      <c r="J3330" s="203"/>
      <c r="K3330" s="203"/>
      <c r="L3330" s="203"/>
      <c r="M3330" s="203"/>
    </row>
    <row r="3331" spans="1:13">
      <c r="A3331" s="203"/>
      <c r="B3331" s="203"/>
      <c r="C3331" s="203"/>
      <c r="D3331" s="203"/>
      <c r="F3331" s="77"/>
      <c r="I3331" s="203"/>
      <c r="J3331" s="203"/>
      <c r="K3331" s="203"/>
      <c r="L3331" s="203"/>
      <c r="M3331" s="203"/>
    </row>
    <row r="3332" spans="1:13">
      <c r="A3332" s="203"/>
      <c r="B3332" s="203"/>
      <c r="C3332" s="203"/>
      <c r="D3332" s="203"/>
      <c r="F3332" s="77"/>
      <c r="I3332" s="203"/>
      <c r="J3332" s="203"/>
      <c r="K3332" s="203"/>
      <c r="L3332" s="203"/>
      <c r="M3332" s="203"/>
    </row>
    <row r="3333" spans="1:13">
      <c r="A3333" s="203"/>
      <c r="B3333" s="203"/>
      <c r="C3333" s="203"/>
      <c r="D3333" s="203"/>
      <c r="F3333" s="77"/>
      <c r="I3333" s="203"/>
      <c r="J3333" s="203"/>
      <c r="K3333" s="203"/>
      <c r="L3333" s="203"/>
      <c r="M3333" s="203"/>
    </row>
    <row r="3334" spans="1:13">
      <c r="A3334" s="203"/>
      <c r="B3334" s="203"/>
      <c r="C3334" s="203"/>
      <c r="D3334" s="203"/>
      <c r="F3334" s="77"/>
      <c r="I3334" s="203"/>
      <c r="J3334" s="203"/>
      <c r="K3334" s="203"/>
      <c r="L3334" s="203"/>
      <c r="M3334" s="203"/>
    </row>
    <row r="3335" spans="1:13">
      <c r="A3335" s="203"/>
      <c r="B3335" s="203"/>
      <c r="C3335" s="203"/>
      <c r="D3335" s="203"/>
      <c r="F3335" s="77"/>
      <c r="I3335" s="203"/>
      <c r="J3335" s="203"/>
      <c r="K3335" s="203"/>
      <c r="L3335" s="203"/>
      <c r="M3335" s="203"/>
    </row>
    <row r="3336" spans="1:13">
      <c r="A3336" s="203"/>
      <c r="B3336" s="203"/>
      <c r="C3336" s="203"/>
      <c r="D3336" s="203"/>
      <c r="F3336" s="77"/>
      <c r="I3336" s="203"/>
      <c r="J3336" s="203"/>
      <c r="K3336" s="203"/>
      <c r="L3336" s="203"/>
      <c r="M3336" s="203"/>
    </row>
    <row r="3337" spans="1:13">
      <c r="A3337" s="203"/>
      <c r="B3337" s="203"/>
      <c r="C3337" s="203"/>
      <c r="D3337" s="203"/>
      <c r="F3337" s="77"/>
      <c r="I3337" s="203"/>
      <c r="J3337" s="203"/>
      <c r="K3337" s="203"/>
      <c r="L3337" s="203"/>
      <c r="M3337" s="203"/>
    </row>
    <row r="3338" spans="1:13">
      <c r="A3338" s="203"/>
      <c r="B3338" s="203"/>
      <c r="C3338" s="203"/>
      <c r="D3338" s="203"/>
      <c r="F3338" s="77"/>
      <c r="I3338" s="203"/>
      <c r="J3338" s="203"/>
      <c r="K3338" s="203"/>
      <c r="L3338" s="203"/>
      <c r="M3338" s="203"/>
    </row>
    <row r="3339" spans="1:13">
      <c r="A3339" s="203"/>
      <c r="B3339" s="203"/>
      <c r="C3339" s="203"/>
      <c r="D3339" s="203"/>
      <c r="F3339" s="77"/>
      <c r="I3339" s="203"/>
      <c r="J3339" s="203"/>
      <c r="K3339" s="203"/>
      <c r="L3339" s="203"/>
      <c r="M3339" s="203"/>
    </row>
    <row r="3340" spans="1:13">
      <c r="A3340" s="203"/>
      <c r="B3340" s="203"/>
      <c r="C3340" s="203"/>
      <c r="D3340" s="203"/>
      <c r="F3340" s="77"/>
      <c r="I3340" s="203"/>
      <c r="J3340" s="203"/>
      <c r="K3340" s="203"/>
      <c r="L3340" s="203"/>
      <c r="M3340" s="203"/>
    </row>
    <row r="3341" spans="1:13">
      <c r="A3341" s="203"/>
      <c r="B3341" s="203"/>
      <c r="C3341" s="203"/>
      <c r="D3341" s="203"/>
      <c r="F3341" s="77"/>
      <c r="I3341" s="203"/>
      <c r="J3341" s="203"/>
      <c r="K3341" s="203"/>
      <c r="L3341" s="203"/>
      <c r="M3341" s="203"/>
    </row>
    <row r="3342" spans="1:13">
      <c r="A3342" s="203"/>
      <c r="B3342" s="203"/>
      <c r="C3342" s="203"/>
      <c r="D3342" s="203"/>
      <c r="F3342" s="77"/>
      <c r="I3342" s="203"/>
      <c r="J3342" s="203"/>
      <c r="K3342" s="203"/>
      <c r="L3342" s="203"/>
      <c r="M3342" s="203"/>
    </row>
    <row r="3343" spans="1:13">
      <c r="A3343" s="203"/>
      <c r="B3343" s="203"/>
      <c r="C3343" s="203"/>
      <c r="D3343" s="203"/>
      <c r="F3343" s="77"/>
      <c r="I3343" s="203"/>
      <c r="J3343" s="203"/>
      <c r="K3343" s="203"/>
      <c r="L3343" s="203"/>
      <c r="M3343" s="203"/>
    </row>
    <row r="3344" spans="1:13">
      <c r="A3344" s="203"/>
      <c r="B3344" s="203"/>
      <c r="C3344" s="203"/>
      <c r="D3344" s="203"/>
      <c r="F3344" s="77"/>
      <c r="I3344" s="203"/>
      <c r="J3344" s="203"/>
      <c r="K3344" s="203"/>
      <c r="L3344" s="203"/>
      <c r="M3344" s="203"/>
    </row>
    <row r="3345" spans="1:13">
      <c r="A3345" s="203"/>
      <c r="B3345" s="203"/>
      <c r="C3345" s="203"/>
      <c r="D3345" s="203"/>
      <c r="F3345" s="77"/>
      <c r="I3345" s="203"/>
      <c r="J3345" s="203"/>
      <c r="K3345" s="203"/>
      <c r="L3345" s="203"/>
      <c r="M3345" s="203"/>
    </row>
    <row r="3346" spans="1:13">
      <c r="A3346" s="203"/>
      <c r="B3346" s="203"/>
      <c r="C3346" s="203"/>
      <c r="D3346" s="203"/>
      <c r="F3346" s="77"/>
      <c r="I3346" s="203"/>
      <c r="J3346" s="203"/>
      <c r="K3346" s="203"/>
      <c r="L3346" s="203"/>
      <c r="M3346" s="203"/>
    </row>
    <row r="3347" spans="1:13">
      <c r="A3347" s="203"/>
      <c r="B3347" s="203"/>
      <c r="C3347" s="203"/>
      <c r="D3347" s="203"/>
      <c r="F3347" s="77"/>
      <c r="I3347" s="203"/>
      <c r="J3347" s="203"/>
      <c r="K3347" s="203"/>
      <c r="L3347" s="203"/>
      <c r="M3347" s="203"/>
    </row>
    <row r="3348" spans="1:13">
      <c r="A3348" s="203"/>
      <c r="B3348" s="203"/>
      <c r="C3348" s="203"/>
      <c r="D3348" s="203"/>
      <c r="F3348" s="77"/>
      <c r="I3348" s="203"/>
      <c r="J3348" s="203"/>
      <c r="K3348" s="203"/>
      <c r="L3348" s="203"/>
      <c r="M3348" s="203"/>
    </row>
    <row r="3349" spans="1:13">
      <c r="A3349" s="203"/>
      <c r="B3349" s="203"/>
      <c r="C3349" s="203"/>
      <c r="D3349" s="203"/>
      <c r="F3349" s="77"/>
      <c r="I3349" s="203"/>
      <c r="J3349" s="203"/>
      <c r="K3349" s="203"/>
      <c r="L3349" s="203"/>
      <c r="M3349" s="203"/>
    </row>
    <row r="3350" spans="1:13">
      <c r="A3350" s="203"/>
      <c r="B3350" s="203"/>
      <c r="C3350" s="203"/>
      <c r="D3350" s="203"/>
      <c r="F3350" s="77"/>
      <c r="I3350" s="203"/>
      <c r="J3350" s="203"/>
      <c r="K3350" s="203"/>
      <c r="L3350" s="203"/>
      <c r="M3350" s="203"/>
    </row>
    <row r="3351" spans="1:13">
      <c r="A3351" s="203"/>
      <c r="B3351" s="203"/>
      <c r="C3351" s="203"/>
      <c r="D3351" s="203"/>
      <c r="F3351" s="77"/>
      <c r="I3351" s="203"/>
      <c r="J3351" s="203"/>
      <c r="K3351" s="203"/>
      <c r="L3351" s="203"/>
      <c r="M3351" s="203"/>
    </row>
    <row r="3352" spans="1:13">
      <c r="A3352" s="203"/>
      <c r="B3352" s="203"/>
      <c r="C3352" s="203"/>
      <c r="D3352" s="203"/>
      <c r="F3352" s="77"/>
      <c r="I3352" s="203"/>
      <c r="J3352" s="203"/>
      <c r="K3352" s="203"/>
      <c r="L3352" s="203"/>
      <c r="M3352" s="203"/>
    </row>
    <row r="3353" spans="1:13">
      <c r="A3353" s="203"/>
      <c r="B3353" s="203"/>
      <c r="C3353" s="203"/>
      <c r="D3353" s="203"/>
      <c r="F3353" s="77"/>
      <c r="I3353" s="203"/>
      <c r="J3353" s="203"/>
      <c r="K3353" s="203"/>
      <c r="L3353" s="203"/>
      <c r="M3353" s="203"/>
    </row>
    <row r="3354" spans="1:13">
      <c r="A3354" s="203"/>
      <c r="B3354" s="203"/>
      <c r="C3354" s="203"/>
      <c r="D3354" s="203"/>
      <c r="F3354" s="77"/>
      <c r="I3354" s="203"/>
      <c r="J3354" s="203"/>
      <c r="K3354" s="203"/>
      <c r="L3354" s="203"/>
      <c r="M3354" s="203"/>
    </row>
    <row r="3355" spans="1:13">
      <c r="A3355" s="203"/>
      <c r="B3355" s="203"/>
      <c r="C3355" s="203"/>
      <c r="D3355" s="203"/>
      <c r="F3355" s="77"/>
      <c r="I3355" s="203"/>
      <c r="J3355" s="203"/>
      <c r="K3355" s="203"/>
      <c r="L3355" s="203"/>
      <c r="M3355" s="203"/>
    </row>
    <row r="3356" spans="1:13">
      <c r="A3356" s="203"/>
      <c r="B3356" s="203"/>
      <c r="C3356" s="203"/>
      <c r="D3356" s="203"/>
      <c r="F3356" s="77"/>
      <c r="I3356" s="203"/>
      <c r="J3356" s="203"/>
      <c r="K3356" s="203"/>
      <c r="L3356" s="203"/>
      <c r="M3356" s="203"/>
    </row>
    <row r="3357" spans="1:13">
      <c r="A3357" s="203"/>
      <c r="B3357" s="203"/>
      <c r="C3357" s="203"/>
      <c r="D3357" s="203"/>
      <c r="F3357" s="77"/>
      <c r="I3357" s="203"/>
      <c r="J3357" s="203"/>
      <c r="K3357" s="203"/>
      <c r="L3357" s="203"/>
      <c r="M3357" s="203"/>
    </row>
    <row r="3358" spans="1:13">
      <c r="A3358" s="203"/>
      <c r="B3358" s="203"/>
      <c r="C3358" s="203"/>
      <c r="D3358" s="203"/>
      <c r="F3358" s="77"/>
      <c r="I3358" s="203"/>
      <c r="J3358" s="203"/>
      <c r="K3358" s="203"/>
      <c r="L3358" s="203"/>
      <c r="M3358" s="203"/>
    </row>
    <row r="3359" spans="1:13">
      <c r="A3359" s="203"/>
      <c r="B3359" s="203"/>
      <c r="C3359" s="203"/>
      <c r="D3359" s="203"/>
      <c r="F3359" s="77"/>
      <c r="I3359" s="203"/>
      <c r="J3359" s="203"/>
      <c r="K3359" s="203"/>
      <c r="L3359" s="203"/>
      <c r="M3359" s="203"/>
    </row>
    <row r="3360" spans="1:13">
      <c r="A3360" s="203"/>
      <c r="B3360" s="203"/>
      <c r="C3360" s="203"/>
      <c r="D3360" s="203"/>
      <c r="F3360" s="77"/>
      <c r="I3360" s="203"/>
      <c r="J3360" s="203"/>
      <c r="K3360" s="203"/>
      <c r="L3360" s="203"/>
      <c r="M3360" s="203"/>
    </row>
    <row r="3361" spans="1:13">
      <c r="A3361" s="203"/>
      <c r="B3361" s="203"/>
      <c r="C3361" s="203"/>
      <c r="D3361" s="203"/>
      <c r="F3361" s="77"/>
      <c r="I3361" s="203"/>
      <c r="J3361" s="203"/>
      <c r="K3361" s="203"/>
      <c r="L3361" s="203"/>
      <c r="M3361" s="203"/>
    </row>
    <row r="3362" spans="1:13">
      <c r="A3362" s="203"/>
      <c r="B3362" s="203"/>
      <c r="C3362" s="203"/>
      <c r="D3362" s="203"/>
      <c r="F3362" s="77"/>
      <c r="I3362" s="203"/>
      <c r="J3362" s="203"/>
      <c r="K3362" s="203"/>
      <c r="L3362" s="203"/>
      <c r="M3362" s="203"/>
    </row>
    <row r="3363" spans="1:13">
      <c r="A3363" s="203"/>
      <c r="B3363" s="203"/>
      <c r="C3363" s="203"/>
      <c r="D3363" s="203"/>
      <c r="F3363" s="77"/>
      <c r="I3363" s="203"/>
      <c r="J3363" s="203"/>
      <c r="K3363" s="203"/>
      <c r="L3363" s="203"/>
      <c r="M3363" s="203"/>
    </row>
    <row r="3364" spans="1:13">
      <c r="A3364" s="203"/>
      <c r="B3364" s="203"/>
      <c r="C3364" s="203"/>
      <c r="D3364" s="203"/>
      <c r="F3364" s="77"/>
      <c r="I3364" s="203"/>
      <c r="J3364" s="203"/>
      <c r="K3364" s="203"/>
      <c r="L3364" s="203"/>
      <c r="M3364" s="203"/>
    </row>
    <row r="3365" spans="1:13">
      <c r="A3365" s="203"/>
      <c r="B3365" s="203"/>
      <c r="C3365" s="203"/>
      <c r="D3365" s="203"/>
      <c r="F3365" s="77"/>
      <c r="I3365" s="203"/>
      <c r="J3365" s="203"/>
      <c r="K3365" s="203"/>
      <c r="L3365" s="203"/>
      <c r="M3365" s="203"/>
    </row>
    <row r="3366" spans="1:13">
      <c r="A3366" s="203"/>
      <c r="B3366" s="203"/>
      <c r="C3366" s="203"/>
      <c r="D3366" s="203"/>
      <c r="F3366" s="77"/>
      <c r="I3366" s="203"/>
      <c r="J3366" s="203"/>
      <c r="K3366" s="203"/>
      <c r="L3366" s="203"/>
      <c r="M3366" s="203"/>
    </row>
    <row r="3367" spans="1:13">
      <c r="A3367" s="203"/>
      <c r="B3367" s="203"/>
      <c r="C3367" s="203"/>
      <c r="D3367" s="203"/>
      <c r="F3367" s="77"/>
      <c r="I3367" s="203"/>
      <c r="J3367" s="203"/>
      <c r="K3367" s="203"/>
      <c r="L3367" s="203"/>
      <c r="M3367" s="203"/>
    </row>
    <row r="3368" spans="1:13">
      <c r="A3368" s="203"/>
      <c r="B3368" s="203"/>
      <c r="C3368" s="203"/>
      <c r="D3368" s="203"/>
      <c r="F3368" s="77"/>
      <c r="I3368" s="203"/>
      <c r="J3368" s="203"/>
      <c r="K3368" s="203"/>
      <c r="L3368" s="203"/>
      <c r="M3368" s="203"/>
    </row>
    <row r="3369" spans="1:13">
      <c r="A3369" s="203"/>
      <c r="B3369" s="203"/>
      <c r="C3369" s="203"/>
      <c r="D3369" s="203"/>
      <c r="F3369" s="77"/>
      <c r="I3369" s="203"/>
      <c r="J3369" s="203"/>
      <c r="K3369" s="203"/>
      <c r="L3369" s="203"/>
      <c r="M3369" s="203"/>
    </row>
    <row r="3370" spans="1:13">
      <c r="A3370" s="203"/>
      <c r="B3370" s="203"/>
      <c r="C3370" s="203"/>
      <c r="D3370" s="203"/>
      <c r="F3370" s="77"/>
      <c r="I3370" s="203"/>
      <c r="J3370" s="203"/>
      <c r="K3370" s="203"/>
      <c r="L3370" s="203"/>
      <c r="M3370" s="203"/>
    </row>
    <row r="3371" spans="1:13">
      <c r="A3371" s="203"/>
      <c r="B3371" s="203"/>
      <c r="C3371" s="203"/>
      <c r="D3371" s="203"/>
      <c r="F3371" s="77"/>
      <c r="I3371" s="203"/>
      <c r="J3371" s="203"/>
      <c r="K3371" s="203"/>
      <c r="L3371" s="203"/>
      <c r="M3371" s="203"/>
    </row>
    <row r="3372" spans="1:13">
      <c r="A3372" s="203"/>
      <c r="B3372" s="203"/>
      <c r="C3372" s="203"/>
      <c r="D3372" s="203"/>
      <c r="F3372" s="77"/>
      <c r="I3372" s="203"/>
      <c r="J3372" s="203"/>
      <c r="K3372" s="203"/>
      <c r="L3372" s="203"/>
      <c r="M3372" s="203"/>
    </row>
    <row r="3373" spans="1:13">
      <c r="A3373" s="203"/>
      <c r="B3373" s="203"/>
      <c r="C3373" s="203"/>
      <c r="D3373" s="203"/>
      <c r="F3373" s="77"/>
      <c r="I3373" s="203"/>
      <c r="J3373" s="203"/>
      <c r="K3373" s="203"/>
      <c r="L3373" s="203"/>
      <c r="M3373" s="203"/>
    </row>
    <row r="3374" spans="1:13">
      <c r="A3374" s="203"/>
      <c r="B3374" s="203"/>
      <c r="C3374" s="203"/>
      <c r="D3374" s="203"/>
      <c r="F3374" s="77"/>
      <c r="I3374" s="203"/>
      <c r="J3374" s="203"/>
      <c r="K3374" s="203"/>
      <c r="L3374" s="203"/>
      <c r="M3374" s="203"/>
    </row>
    <row r="3375" spans="1:13">
      <c r="A3375" s="203"/>
      <c r="B3375" s="203"/>
      <c r="C3375" s="203"/>
      <c r="D3375" s="203"/>
      <c r="F3375" s="77"/>
      <c r="I3375" s="203"/>
      <c r="J3375" s="203"/>
      <c r="K3375" s="203"/>
      <c r="L3375" s="203"/>
      <c r="M3375" s="203"/>
    </row>
    <row r="3376" spans="1:13">
      <c r="A3376" s="203"/>
      <c r="B3376" s="203"/>
      <c r="C3376" s="203"/>
      <c r="D3376" s="203"/>
      <c r="F3376" s="77"/>
      <c r="I3376" s="203"/>
      <c r="J3376" s="203"/>
      <c r="K3376" s="203"/>
      <c r="L3376" s="203"/>
      <c r="M3376" s="203"/>
    </row>
    <row r="3377" spans="1:13">
      <c r="A3377" s="203"/>
      <c r="B3377" s="203"/>
      <c r="C3377" s="203"/>
      <c r="D3377" s="203"/>
      <c r="F3377" s="77"/>
      <c r="I3377" s="203"/>
      <c r="J3377" s="203"/>
      <c r="K3377" s="203"/>
      <c r="L3377" s="203"/>
      <c r="M3377" s="203"/>
    </row>
    <row r="3378" spans="1:13">
      <c r="A3378" s="203"/>
      <c r="B3378" s="203"/>
      <c r="C3378" s="203"/>
      <c r="D3378" s="203"/>
      <c r="F3378" s="77"/>
      <c r="I3378" s="203"/>
      <c r="J3378" s="203"/>
      <c r="K3378" s="203"/>
      <c r="L3378" s="203"/>
      <c r="M3378" s="203"/>
    </row>
    <row r="3379" spans="1:13">
      <c r="A3379" s="203"/>
      <c r="B3379" s="203"/>
      <c r="C3379" s="203"/>
      <c r="D3379" s="203"/>
      <c r="F3379" s="77"/>
      <c r="I3379" s="203"/>
      <c r="J3379" s="203"/>
      <c r="K3379" s="203"/>
      <c r="L3379" s="203"/>
      <c r="M3379" s="203"/>
    </row>
    <row r="3380" spans="1:13">
      <c r="A3380" s="203"/>
      <c r="B3380" s="203"/>
      <c r="C3380" s="203"/>
      <c r="D3380" s="203"/>
      <c r="F3380" s="77"/>
      <c r="I3380" s="203"/>
      <c r="J3380" s="203"/>
      <c r="K3380" s="203"/>
      <c r="L3380" s="203"/>
      <c r="M3380" s="203"/>
    </row>
    <row r="3381" spans="1:13">
      <c r="A3381" s="203"/>
      <c r="B3381" s="203"/>
      <c r="C3381" s="203"/>
      <c r="D3381" s="203"/>
      <c r="F3381" s="77"/>
      <c r="I3381" s="203"/>
      <c r="J3381" s="203"/>
      <c r="K3381" s="203"/>
      <c r="L3381" s="203"/>
      <c r="M3381" s="203"/>
    </row>
    <row r="3382" spans="1:13">
      <c r="A3382" s="203"/>
      <c r="B3382" s="203"/>
      <c r="C3382" s="203"/>
      <c r="D3382" s="203"/>
      <c r="F3382" s="77"/>
      <c r="I3382" s="203"/>
      <c r="J3382" s="203"/>
      <c r="K3382" s="203"/>
      <c r="L3382" s="203"/>
      <c r="M3382" s="203"/>
    </row>
    <row r="3383" spans="1:13">
      <c r="A3383" s="203"/>
      <c r="B3383" s="203"/>
      <c r="C3383" s="203"/>
      <c r="D3383" s="203"/>
      <c r="F3383" s="77"/>
      <c r="I3383" s="203"/>
      <c r="J3383" s="203"/>
      <c r="K3383" s="203"/>
      <c r="L3383" s="203"/>
      <c r="M3383" s="203"/>
    </row>
    <row r="3384" spans="1:13">
      <c r="A3384" s="203"/>
      <c r="B3384" s="203"/>
      <c r="C3384" s="203"/>
      <c r="D3384" s="203"/>
      <c r="F3384" s="77"/>
      <c r="I3384" s="203"/>
      <c r="J3384" s="203"/>
      <c r="K3384" s="203"/>
      <c r="L3384" s="203"/>
      <c r="M3384" s="203"/>
    </row>
    <row r="3385" spans="1:13">
      <c r="A3385" s="203"/>
      <c r="B3385" s="203"/>
      <c r="C3385" s="203"/>
      <c r="D3385" s="203"/>
      <c r="F3385" s="77"/>
      <c r="I3385" s="203"/>
      <c r="J3385" s="203"/>
      <c r="K3385" s="203"/>
      <c r="L3385" s="203"/>
      <c r="M3385" s="203"/>
    </row>
    <row r="3386" spans="1:13">
      <c r="A3386" s="203"/>
      <c r="B3386" s="203"/>
      <c r="C3386" s="203"/>
      <c r="D3386" s="203"/>
      <c r="F3386" s="77"/>
      <c r="I3386" s="203"/>
      <c r="J3386" s="203"/>
      <c r="K3386" s="203"/>
      <c r="L3386" s="203"/>
      <c r="M3386" s="203"/>
    </row>
    <row r="3387" spans="1:13">
      <c r="A3387" s="203"/>
      <c r="B3387" s="203"/>
      <c r="C3387" s="203"/>
      <c r="D3387" s="203"/>
      <c r="F3387" s="77"/>
      <c r="I3387" s="203"/>
      <c r="J3387" s="203"/>
      <c r="K3387" s="203"/>
      <c r="L3387" s="203"/>
      <c r="M3387" s="203"/>
    </row>
    <row r="3388" spans="1:13">
      <c r="A3388" s="203"/>
      <c r="B3388" s="203"/>
      <c r="C3388" s="203"/>
      <c r="D3388" s="203"/>
      <c r="F3388" s="77"/>
      <c r="I3388" s="203"/>
      <c r="J3388" s="203"/>
      <c r="K3388" s="203"/>
      <c r="L3388" s="203"/>
      <c r="M3388" s="203"/>
    </row>
    <row r="3389" spans="1:13">
      <c r="A3389" s="203"/>
      <c r="B3389" s="203"/>
      <c r="C3389" s="203"/>
      <c r="D3389" s="203"/>
      <c r="F3389" s="77"/>
      <c r="I3389" s="203"/>
      <c r="J3389" s="203"/>
      <c r="K3389" s="203"/>
      <c r="L3389" s="203"/>
      <c r="M3389" s="203"/>
    </row>
    <row r="3390" spans="1:13">
      <c r="A3390" s="203"/>
      <c r="B3390" s="203"/>
      <c r="C3390" s="203"/>
      <c r="D3390" s="203"/>
      <c r="F3390" s="77"/>
      <c r="I3390" s="203"/>
      <c r="J3390" s="203"/>
      <c r="K3390" s="203"/>
      <c r="L3390" s="203"/>
      <c r="M3390" s="203"/>
    </row>
    <row r="3391" spans="1:13">
      <c r="A3391" s="203"/>
      <c r="B3391" s="203"/>
      <c r="C3391" s="203"/>
      <c r="D3391" s="203"/>
      <c r="F3391" s="77"/>
      <c r="I3391" s="203"/>
      <c r="J3391" s="203"/>
      <c r="K3391" s="203"/>
      <c r="L3391" s="203"/>
      <c r="M3391" s="203"/>
    </row>
    <row r="3392" spans="1:13">
      <c r="A3392" s="203"/>
      <c r="B3392" s="203"/>
      <c r="C3392" s="203"/>
      <c r="D3392" s="203"/>
      <c r="F3392" s="77"/>
      <c r="I3392" s="203"/>
      <c r="J3392" s="203"/>
      <c r="K3392" s="203"/>
      <c r="L3392" s="203"/>
      <c r="M3392" s="203"/>
    </row>
    <row r="3393" spans="1:13">
      <c r="A3393" s="203"/>
      <c r="B3393" s="203"/>
      <c r="C3393" s="203"/>
      <c r="D3393" s="203"/>
      <c r="F3393" s="77"/>
      <c r="I3393" s="203"/>
      <c r="J3393" s="203"/>
      <c r="K3393" s="203"/>
      <c r="L3393" s="203"/>
      <c r="M3393" s="203"/>
    </row>
    <row r="3394" spans="1:13">
      <c r="A3394" s="203"/>
      <c r="B3394" s="203"/>
      <c r="C3394" s="203"/>
      <c r="D3394" s="203"/>
      <c r="F3394" s="77"/>
      <c r="I3394" s="203"/>
      <c r="J3394" s="203"/>
      <c r="K3394" s="203"/>
      <c r="L3394" s="203"/>
      <c r="M3394" s="203"/>
    </row>
    <row r="3395" spans="1:13">
      <c r="A3395" s="203"/>
      <c r="B3395" s="203"/>
      <c r="C3395" s="203"/>
      <c r="D3395" s="203"/>
      <c r="F3395" s="77"/>
      <c r="I3395" s="203"/>
      <c r="J3395" s="203"/>
      <c r="K3395" s="203"/>
      <c r="L3395" s="203"/>
      <c r="M3395" s="203"/>
    </row>
    <row r="3396" spans="1:13">
      <c r="A3396" s="203"/>
      <c r="B3396" s="203"/>
      <c r="C3396" s="203"/>
      <c r="D3396" s="203"/>
      <c r="F3396" s="77"/>
      <c r="I3396" s="203"/>
      <c r="J3396" s="203"/>
      <c r="K3396" s="203"/>
      <c r="L3396" s="203"/>
      <c r="M3396" s="203"/>
    </row>
    <row r="3397" spans="1:13">
      <c r="A3397" s="203"/>
      <c r="B3397" s="203"/>
      <c r="C3397" s="203"/>
      <c r="D3397" s="203"/>
      <c r="F3397" s="77"/>
      <c r="I3397" s="203"/>
      <c r="J3397" s="203"/>
      <c r="K3397" s="203"/>
      <c r="L3397" s="203"/>
      <c r="M3397" s="203"/>
    </row>
    <row r="3398" spans="1:13">
      <c r="A3398" s="203"/>
      <c r="B3398" s="203"/>
      <c r="C3398" s="203"/>
      <c r="D3398" s="203"/>
      <c r="F3398" s="77"/>
      <c r="I3398" s="203"/>
      <c r="J3398" s="203"/>
      <c r="K3398" s="203"/>
      <c r="L3398" s="203"/>
      <c r="M3398" s="203"/>
    </row>
    <row r="3399" spans="1:13">
      <c r="A3399" s="203"/>
      <c r="B3399" s="203"/>
      <c r="C3399" s="203"/>
      <c r="D3399" s="203"/>
      <c r="F3399" s="77"/>
      <c r="I3399" s="203"/>
      <c r="J3399" s="203"/>
      <c r="K3399" s="203"/>
      <c r="L3399" s="203"/>
      <c r="M3399" s="203"/>
    </row>
    <row r="3400" spans="1:13">
      <c r="A3400" s="203"/>
      <c r="B3400" s="203"/>
      <c r="C3400" s="203"/>
      <c r="D3400" s="203"/>
      <c r="F3400" s="77"/>
      <c r="I3400" s="203"/>
      <c r="J3400" s="203"/>
      <c r="K3400" s="203"/>
      <c r="L3400" s="203"/>
      <c r="M3400" s="203"/>
    </row>
    <row r="3401" spans="1:13">
      <c r="A3401" s="203"/>
      <c r="B3401" s="203"/>
      <c r="C3401" s="203"/>
      <c r="D3401" s="203"/>
      <c r="F3401" s="77"/>
      <c r="I3401" s="203"/>
      <c r="J3401" s="203"/>
      <c r="K3401" s="203"/>
      <c r="L3401" s="203"/>
      <c r="M3401" s="203"/>
    </row>
    <row r="3402" spans="1:13">
      <c r="A3402" s="203"/>
      <c r="B3402" s="203"/>
      <c r="C3402" s="203"/>
      <c r="D3402" s="203"/>
      <c r="F3402" s="77"/>
      <c r="I3402" s="203"/>
      <c r="J3402" s="203"/>
      <c r="K3402" s="203"/>
      <c r="L3402" s="203"/>
      <c r="M3402" s="203"/>
    </row>
    <row r="3403" spans="1:13">
      <c r="A3403" s="203"/>
      <c r="B3403" s="203"/>
      <c r="C3403" s="203"/>
      <c r="D3403" s="203"/>
      <c r="F3403" s="77"/>
      <c r="I3403" s="203"/>
      <c r="J3403" s="203"/>
      <c r="K3403" s="203"/>
      <c r="L3403" s="203"/>
      <c r="M3403" s="203"/>
    </row>
    <row r="3404" spans="1:13">
      <c r="A3404" s="203"/>
      <c r="B3404" s="203"/>
      <c r="C3404" s="203"/>
      <c r="D3404" s="203"/>
      <c r="F3404" s="77"/>
      <c r="I3404" s="203"/>
      <c r="J3404" s="203"/>
      <c r="K3404" s="203"/>
      <c r="L3404" s="203"/>
      <c r="M3404" s="203"/>
    </row>
    <row r="3405" spans="1:13">
      <c r="A3405" s="203"/>
      <c r="B3405" s="203"/>
      <c r="C3405" s="203"/>
      <c r="D3405" s="203"/>
      <c r="F3405" s="77"/>
      <c r="I3405" s="203"/>
      <c r="J3405" s="203"/>
      <c r="K3405" s="203"/>
      <c r="L3405" s="203"/>
      <c r="M3405" s="203"/>
    </row>
    <row r="3406" spans="1:13">
      <c r="A3406" s="203"/>
      <c r="B3406" s="203"/>
      <c r="C3406" s="203"/>
      <c r="D3406" s="203"/>
      <c r="F3406" s="77"/>
      <c r="I3406" s="203"/>
      <c r="J3406" s="203"/>
      <c r="K3406" s="203"/>
      <c r="L3406" s="203"/>
      <c r="M3406" s="203"/>
    </row>
    <row r="3407" spans="1:13">
      <c r="A3407" s="203"/>
      <c r="B3407" s="203"/>
      <c r="C3407" s="203"/>
      <c r="D3407" s="203"/>
      <c r="F3407" s="77"/>
      <c r="I3407" s="203"/>
      <c r="J3407" s="203"/>
      <c r="K3407" s="203"/>
      <c r="L3407" s="203"/>
      <c r="M3407" s="203"/>
    </row>
    <row r="3408" spans="1:13">
      <c r="A3408" s="203"/>
      <c r="B3408" s="203"/>
      <c r="C3408" s="203"/>
      <c r="D3408" s="203"/>
      <c r="F3408" s="77"/>
      <c r="I3408" s="203"/>
      <c r="J3408" s="203"/>
      <c r="K3408" s="203"/>
      <c r="L3408" s="203"/>
      <c r="M3408" s="203"/>
    </row>
    <row r="3409" spans="1:13">
      <c r="A3409" s="203"/>
      <c r="B3409" s="203"/>
      <c r="C3409" s="203"/>
      <c r="D3409" s="203"/>
      <c r="F3409" s="77"/>
      <c r="I3409" s="203"/>
      <c r="J3409" s="203"/>
      <c r="K3409" s="203"/>
      <c r="L3409" s="203"/>
      <c r="M3409" s="203"/>
    </row>
    <row r="3410" spans="1:13">
      <c r="A3410" s="203"/>
      <c r="B3410" s="203"/>
      <c r="C3410" s="203"/>
      <c r="D3410" s="203"/>
      <c r="F3410" s="77"/>
      <c r="I3410" s="203"/>
      <c r="J3410" s="203"/>
      <c r="K3410" s="203"/>
      <c r="L3410" s="203"/>
      <c r="M3410" s="203"/>
    </row>
    <row r="3411" spans="1:13">
      <c r="A3411" s="203"/>
      <c r="B3411" s="203"/>
      <c r="C3411" s="203"/>
      <c r="D3411" s="203"/>
      <c r="F3411" s="77"/>
      <c r="I3411" s="203"/>
      <c r="J3411" s="203"/>
      <c r="K3411" s="203"/>
      <c r="L3411" s="203"/>
      <c r="M3411" s="203"/>
    </row>
    <row r="3412" spans="1:13">
      <c r="A3412" s="203"/>
      <c r="B3412" s="203"/>
      <c r="C3412" s="203"/>
      <c r="D3412" s="203"/>
      <c r="F3412" s="77"/>
      <c r="I3412" s="203"/>
      <c r="J3412" s="203"/>
      <c r="K3412" s="203"/>
      <c r="L3412" s="203"/>
      <c r="M3412" s="203"/>
    </row>
    <row r="3413" spans="1:13">
      <c r="A3413" s="203"/>
      <c r="B3413" s="203"/>
      <c r="C3413" s="203"/>
      <c r="D3413" s="203"/>
      <c r="F3413" s="77"/>
      <c r="I3413" s="203"/>
      <c r="J3413" s="203"/>
      <c r="K3413" s="203"/>
      <c r="L3413" s="203"/>
      <c r="M3413" s="203"/>
    </row>
    <row r="3414" spans="1:13">
      <c r="A3414" s="203"/>
      <c r="B3414" s="203"/>
      <c r="C3414" s="203"/>
      <c r="D3414" s="203"/>
      <c r="F3414" s="77"/>
      <c r="I3414" s="203"/>
      <c r="J3414" s="203"/>
      <c r="K3414" s="203"/>
      <c r="L3414" s="203"/>
      <c r="M3414" s="203"/>
    </row>
    <row r="3415" spans="1:13">
      <c r="A3415" s="203"/>
      <c r="B3415" s="203"/>
      <c r="C3415" s="203"/>
      <c r="D3415" s="203"/>
      <c r="F3415" s="77"/>
      <c r="I3415" s="203"/>
      <c r="J3415" s="203"/>
      <c r="K3415" s="203"/>
      <c r="L3415" s="203"/>
      <c r="M3415" s="203"/>
    </row>
    <row r="3416" spans="1:13">
      <c r="A3416" s="203"/>
      <c r="B3416" s="203"/>
      <c r="C3416" s="203"/>
      <c r="D3416" s="203"/>
      <c r="F3416" s="77"/>
      <c r="I3416" s="203"/>
      <c r="J3416" s="203"/>
      <c r="K3416" s="203"/>
      <c r="L3416" s="203"/>
      <c r="M3416" s="203"/>
    </row>
    <row r="3417" spans="1:13">
      <c r="A3417" s="203"/>
      <c r="B3417" s="203"/>
      <c r="C3417" s="203"/>
      <c r="D3417" s="203"/>
      <c r="F3417" s="77"/>
      <c r="I3417" s="203"/>
      <c r="J3417" s="203"/>
      <c r="K3417" s="203"/>
      <c r="L3417" s="203"/>
      <c r="M3417" s="203"/>
    </row>
    <row r="3418" spans="1:13">
      <c r="A3418" s="203"/>
      <c r="B3418" s="203"/>
      <c r="C3418" s="203"/>
      <c r="D3418" s="203"/>
      <c r="F3418" s="77"/>
      <c r="I3418" s="203"/>
      <c r="J3418" s="203"/>
      <c r="K3418" s="203"/>
      <c r="L3418" s="203"/>
      <c r="M3418" s="203"/>
    </row>
    <row r="3419" spans="1:13">
      <c r="A3419" s="203"/>
      <c r="B3419" s="203"/>
      <c r="C3419" s="203"/>
      <c r="D3419" s="203"/>
      <c r="F3419" s="77"/>
      <c r="I3419" s="203"/>
      <c r="J3419" s="203"/>
      <c r="K3419" s="203"/>
      <c r="L3419" s="203"/>
      <c r="M3419" s="203"/>
    </row>
    <row r="3420" spans="1:13">
      <c r="A3420" s="203"/>
      <c r="B3420" s="203"/>
      <c r="C3420" s="203"/>
      <c r="D3420" s="203"/>
      <c r="F3420" s="77"/>
      <c r="I3420" s="203"/>
      <c r="J3420" s="203"/>
      <c r="K3420" s="203"/>
      <c r="L3420" s="203"/>
      <c r="M3420" s="203"/>
    </row>
    <row r="3421" spans="1:13">
      <c r="A3421" s="203"/>
      <c r="B3421" s="203"/>
      <c r="C3421" s="203"/>
      <c r="D3421" s="203"/>
      <c r="F3421" s="77"/>
      <c r="I3421" s="203"/>
      <c r="J3421" s="203"/>
      <c r="K3421" s="203"/>
      <c r="L3421" s="203"/>
      <c r="M3421" s="203"/>
    </row>
    <row r="3422" spans="1:13">
      <c r="A3422" s="203"/>
      <c r="B3422" s="203"/>
      <c r="C3422" s="203"/>
      <c r="D3422" s="203"/>
      <c r="F3422" s="77"/>
      <c r="I3422" s="203"/>
      <c r="J3422" s="203"/>
      <c r="K3422" s="203"/>
      <c r="L3422" s="203"/>
      <c r="M3422" s="203"/>
    </row>
    <row r="3423" spans="1:13">
      <c r="A3423" s="203"/>
      <c r="B3423" s="203"/>
      <c r="C3423" s="203"/>
      <c r="D3423" s="203"/>
      <c r="F3423" s="77"/>
      <c r="I3423" s="203"/>
      <c r="J3423" s="203"/>
      <c r="K3423" s="203"/>
      <c r="L3423" s="203"/>
      <c r="M3423" s="203"/>
    </row>
    <row r="3424" spans="1:13">
      <c r="A3424" s="203"/>
      <c r="B3424" s="203"/>
      <c r="C3424" s="203"/>
      <c r="D3424" s="203"/>
      <c r="F3424" s="77"/>
      <c r="I3424" s="203"/>
      <c r="J3424" s="203"/>
      <c r="K3424" s="203"/>
      <c r="L3424" s="203"/>
      <c r="M3424" s="203"/>
    </row>
    <row r="3425" spans="1:13">
      <c r="A3425" s="203"/>
      <c r="B3425" s="203"/>
      <c r="C3425" s="203"/>
      <c r="D3425" s="203"/>
      <c r="F3425" s="77"/>
      <c r="I3425" s="203"/>
      <c r="J3425" s="203"/>
      <c r="K3425" s="203"/>
      <c r="L3425" s="203"/>
      <c r="M3425" s="203"/>
    </row>
    <row r="3426" spans="1:13">
      <c r="A3426" s="203"/>
      <c r="B3426" s="203"/>
      <c r="C3426" s="203"/>
      <c r="D3426" s="203"/>
      <c r="F3426" s="77"/>
      <c r="I3426" s="203"/>
      <c r="J3426" s="203"/>
      <c r="K3426" s="203"/>
      <c r="L3426" s="203"/>
      <c r="M3426" s="203"/>
    </row>
    <row r="3427" spans="1:13">
      <c r="A3427" s="203"/>
      <c r="B3427" s="203"/>
      <c r="C3427" s="203"/>
      <c r="D3427" s="203"/>
      <c r="F3427" s="77"/>
      <c r="I3427" s="203"/>
      <c r="J3427" s="203"/>
      <c r="K3427" s="203"/>
      <c r="L3427" s="203"/>
      <c r="M3427" s="203"/>
    </row>
    <row r="3428" spans="1:13">
      <c r="A3428" s="203"/>
      <c r="B3428" s="203"/>
      <c r="C3428" s="203"/>
      <c r="D3428" s="203"/>
      <c r="F3428" s="77"/>
      <c r="I3428" s="203"/>
      <c r="J3428" s="203"/>
      <c r="K3428" s="203"/>
      <c r="L3428" s="203"/>
      <c r="M3428" s="203"/>
    </row>
    <row r="3429" spans="1:13">
      <c r="A3429" s="203"/>
      <c r="B3429" s="203"/>
      <c r="C3429" s="203"/>
      <c r="D3429" s="203"/>
      <c r="F3429" s="77"/>
      <c r="I3429" s="203"/>
      <c r="J3429" s="203"/>
      <c r="K3429" s="203"/>
      <c r="L3429" s="203"/>
      <c r="M3429" s="203"/>
    </row>
    <row r="3430" spans="1:13">
      <c r="A3430" s="203"/>
      <c r="B3430" s="203"/>
      <c r="C3430" s="203"/>
      <c r="D3430" s="203"/>
      <c r="F3430" s="77"/>
      <c r="I3430" s="203"/>
      <c r="J3430" s="203"/>
      <c r="K3430" s="203"/>
      <c r="L3430" s="203"/>
      <c r="M3430" s="203"/>
    </row>
    <row r="3431" spans="1:13">
      <c r="A3431" s="203"/>
      <c r="B3431" s="203"/>
      <c r="C3431" s="203"/>
      <c r="D3431" s="203"/>
      <c r="F3431" s="77"/>
      <c r="I3431" s="203"/>
      <c r="J3431" s="203"/>
      <c r="K3431" s="203"/>
      <c r="L3431" s="203"/>
      <c r="M3431" s="203"/>
    </row>
    <row r="3432" spans="1:13">
      <c r="A3432" s="203"/>
      <c r="B3432" s="203"/>
      <c r="C3432" s="203"/>
      <c r="D3432" s="203"/>
      <c r="F3432" s="77"/>
      <c r="I3432" s="203"/>
      <c r="J3432" s="203"/>
      <c r="K3432" s="203"/>
      <c r="L3432" s="203"/>
      <c r="M3432" s="203"/>
    </row>
    <row r="3433" spans="1:13">
      <c r="A3433" s="203"/>
      <c r="B3433" s="203"/>
      <c r="C3433" s="203"/>
      <c r="D3433" s="203"/>
      <c r="F3433" s="77"/>
      <c r="I3433" s="203"/>
      <c r="J3433" s="203"/>
      <c r="K3433" s="203"/>
      <c r="L3433" s="203"/>
      <c r="M3433" s="203"/>
    </row>
    <row r="3434" spans="1:13">
      <c r="A3434" s="203"/>
      <c r="B3434" s="203"/>
      <c r="C3434" s="203"/>
      <c r="D3434" s="203"/>
      <c r="F3434" s="77"/>
      <c r="I3434" s="203"/>
      <c r="J3434" s="203"/>
      <c r="K3434" s="203"/>
      <c r="L3434" s="203"/>
      <c r="M3434" s="203"/>
    </row>
    <row r="3435" spans="1:13">
      <c r="A3435" s="203"/>
      <c r="B3435" s="203"/>
      <c r="C3435" s="203"/>
      <c r="D3435" s="203"/>
      <c r="F3435" s="77"/>
      <c r="I3435" s="203"/>
      <c r="J3435" s="203"/>
      <c r="K3435" s="203"/>
      <c r="L3435" s="203"/>
      <c r="M3435" s="203"/>
    </row>
    <row r="3436" spans="1:13">
      <c r="A3436" s="203"/>
      <c r="B3436" s="203"/>
      <c r="C3436" s="203"/>
      <c r="D3436" s="203"/>
      <c r="F3436" s="77"/>
      <c r="I3436" s="203"/>
      <c r="J3436" s="203"/>
      <c r="K3436" s="203"/>
      <c r="L3436" s="203"/>
      <c r="M3436" s="203"/>
    </row>
    <row r="3437" spans="1:13">
      <c r="A3437" s="203"/>
      <c r="B3437" s="203"/>
      <c r="C3437" s="203"/>
      <c r="D3437" s="203"/>
      <c r="F3437" s="77"/>
      <c r="I3437" s="203"/>
      <c r="J3437" s="203"/>
      <c r="K3437" s="203"/>
      <c r="L3437" s="203"/>
      <c r="M3437" s="203"/>
    </row>
    <row r="3438" spans="1:13">
      <c r="A3438" s="203"/>
      <c r="B3438" s="203"/>
      <c r="C3438" s="203"/>
      <c r="D3438" s="203"/>
      <c r="F3438" s="77"/>
      <c r="I3438" s="203"/>
      <c r="J3438" s="203"/>
      <c r="K3438" s="203"/>
      <c r="L3438" s="203"/>
      <c r="M3438" s="203"/>
    </row>
    <row r="3439" spans="1:13">
      <c r="A3439" s="203"/>
      <c r="B3439" s="203"/>
      <c r="C3439" s="203"/>
      <c r="D3439" s="203"/>
      <c r="F3439" s="77"/>
      <c r="I3439" s="203"/>
      <c r="J3439" s="203"/>
      <c r="K3439" s="203"/>
      <c r="L3439" s="203"/>
      <c r="M3439" s="203"/>
    </row>
    <row r="3440" spans="1:13">
      <c r="A3440" s="203"/>
      <c r="B3440" s="203"/>
      <c r="C3440" s="203"/>
      <c r="D3440" s="203"/>
      <c r="F3440" s="77"/>
      <c r="I3440" s="203"/>
      <c r="J3440" s="203"/>
      <c r="K3440" s="203"/>
      <c r="L3440" s="203"/>
      <c r="M3440" s="203"/>
    </row>
    <row r="3441" spans="1:13">
      <c r="A3441" s="203"/>
      <c r="B3441" s="203"/>
      <c r="C3441" s="203"/>
      <c r="D3441" s="203"/>
      <c r="F3441" s="77"/>
      <c r="I3441" s="203"/>
      <c r="J3441" s="203"/>
      <c r="K3441" s="203"/>
      <c r="L3441" s="203"/>
      <c r="M3441" s="203"/>
    </row>
    <row r="3442" spans="1:13">
      <c r="A3442" s="203"/>
      <c r="B3442" s="203"/>
      <c r="C3442" s="203"/>
      <c r="D3442" s="203"/>
      <c r="F3442" s="77"/>
      <c r="I3442" s="203"/>
      <c r="J3442" s="203"/>
      <c r="K3442" s="203"/>
      <c r="L3442" s="203"/>
      <c r="M3442" s="203"/>
    </row>
    <row r="3443" spans="1:13">
      <c r="A3443" s="203"/>
      <c r="B3443" s="203"/>
      <c r="C3443" s="203"/>
      <c r="D3443" s="203"/>
      <c r="F3443" s="77"/>
      <c r="I3443" s="203"/>
      <c r="J3443" s="203"/>
      <c r="K3443" s="203"/>
      <c r="L3443" s="203"/>
      <c r="M3443" s="203"/>
    </row>
    <row r="3444" spans="1:13">
      <c r="A3444" s="203"/>
      <c r="B3444" s="203"/>
      <c r="C3444" s="203"/>
      <c r="D3444" s="203"/>
      <c r="F3444" s="77"/>
      <c r="I3444" s="203"/>
      <c r="J3444" s="203"/>
      <c r="K3444" s="203"/>
      <c r="L3444" s="203"/>
      <c r="M3444" s="203"/>
    </row>
    <row r="3445" spans="1:13">
      <c r="A3445" s="203"/>
      <c r="B3445" s="203"/>
      <c r="C3445" s="203"/>
      <c r="D3445" s="203"/>
      <c r="F3445" s="77"/>
      <c r="I3445" s="203"/>
      <c r="J3445" s="203"/>
      <c r="K3445" s="203"/>
      <c r="L3445" s="203"/>
      <c r="M3445" s="203"/>
    </row>
    <row r="3446" spans="1:13">
      <c r="A3446" s="203"/>
      <c r="B3446" s="203"/>
      <c r="C3446" s="203"/>
      <c r="D3446" s="203"/>
      <c r="F3446" s="77"/>
      <c r="I3446" s="203"/>
      <c r="J3446" s="203"/>
      <c r="K3446" s="203"/>
      <c r="L3446" s="203"/>
      <c r="M3446" s="203"/>
    </row>
    <row r="3447" spans="1:13">
      <c r="A3447" s="203"/>
      <c r="B3447" s="203"/>
      <c r="C3447" s="203"/>
      <c r="D3447" s="203"/>
      <c r="F3447" s="77"/>
      <c r="I3447" s="203"/>
      <c r="J3447" s="203"/>
      <c r="K3447" s="203"/>
      <c r="L3447" s="203"/>
      <c r="M3447" s="203"/>
    </row>
    <row r="3448" spans="1:13">
      <c r="A3448" s="203"/>
      <c r="B3448" s="203"/>
      <c r="C3448" s="203"/>
      <c r="D3448" s="203"/>
      <c r="F3448" s="77"/>
      <c r="I3448" s="203"/>
      <c r="J3448" s="203"/>
      <c r="K3448" s="203"/>
      <c r="L3448" s="203"/>
      <c r="M3448" s="203"/>
    </row>
    <row r="3449" spans="1:13">
      <c r="A3449" s="203"/>
      <c r="B3449" s="203"/>
      <c r="C3449" s="203"/>
      <c r="D3449" s="203"/>
      <c r="F3449" s="77"/>
      <c r="I3449" s="203"/>
      <c r="J3449" s="203"/>
      <c r="K3449" s="203"/>
      <c r="L3449" s="203"/>
      <c r="M3449" s="203"/>
    </row>
    <row r="3450" spans="1:13">
      <c r="A3450" s="203"/>
      <c r="B3450" s="203"/>
      <c r="C3450" s="203"/>
      <c r="D3450" s="203"/>
      <c r="F3450" s="77"/>
      <c r="I3450" s="203"/>
      <c r="J3450" s="203"/>
      <c r="K3450" s="203"/>
      <c r="L3450" s="203"/>
      <c r="M3450" s="203"/>
    </row>
    <row r="3451" spans="1:13">
      <c r="A3451" s="203"/>
      <c r="B3451" s="203"/>
      <c r="C3451" s="203"/>
      <c r="D3451" s="203"/>
      <c r="F3451" s="77"/>
      <c r="I3451" s="203"/>
      <c r="J3451" s="203"/>
      <c r="K3451" s="203"/>
      <c r="L3451" s="203"/>
      <c r="M3451" s="203"/>
    </row>
    <row r="3452" spans="1:13">
      <c r="A3452" s="203"/>
      <c r="B3452" s="203"/>
      <c r="C3452" s="203"/>
      <c r="D3452" s="203"/>
      <c r="F3452" s="77"/>
      <c r="I3452" s="203"/>
      <c r="J3452" s="203"/>
      <c r="K3452" s="203"/>
      <c r="L3452" s="203"/>
      <c r="M3452" s="203"/>
    </row>
    <row r="3453" spans="1:13">
      <c r="A3453" s="203"/>
      <c r="B3453" s="203"/>
      <c r="C3453" s="203"/>
      <c r="D3453" s="203"/>
      <c r="F3453" s="77"/>
      <c r="I3453" s="203"/>
      <c r="J3453" s="203"/>
      <c r="K3453" s="203"/>
      <c r="L3453" s="203"/>
      <c r="M3453" s="203"/>
    </row>
    <row r="3454" spans="1:13">
      <c r="A3454" s="203"/>
      <c r="B3454" s="203"/>
      <c r="C3454" s="203"/>
      <c r="D3454" s="203"/>
      <c r="F3454" s="77"/>
      <c r="I3454" s="203"/>
      <c r="J3454" s="203"/>
      <c r="K3454" s="203"/>
      <c r="L3454" s="203"/>
      <c r="M3454" s="203"/>
    </row>
    <row r="3455" spans="1:13">
      <c r="A3455" s="203"/>
      <c r="B3455" s="203"/>
      <c r="C3455" s="203"/>
      <c r="D3455" s="203"/>
      <c r="F3455" s="77"/>
      <c r="I3455" s="203"/>
      <c r="J3455" s="203"/>
      <c r="K3455" s="203"/>
      <c r="L3455" s="203"/>
      <c r="M3455" s="203"/>
    </row>
    <row r="3456" spans="1:13">
      <c r="A3456" s="203"/>
      <c r="B3456" s="203"/>
      <c r="C3456" s="203"/>
      <c r="D3456" s="203"/>
      <c r="F3456" s="77"/>
      <c r="I3456" s="203"/>
      <c r="J3456" s="203"/>
      <c r="K3456" s="203"/>
      <c r="L3456" s="203"/>
      <c r="M3456" s="203"/>
    </row>
    <row r="3457" spans="1:13">
      <c r="A3457" s="203"/>
      <c r="B3457" s="203"/>
      <c r="C3457" s="203"/>
      <c r="D3457" s="203"/>
      <c r="F3457" s="77"/>
      <c r="I3457" s="203"/>
      <c r="J3457" s="203"/>
      <c r="K3457" s="203"/>
      <c r="L3457" s="203"/>
      <c r="M3457" s="203"/>
    </row>
    <row r="3458" spans="1:13">
      <c r="A3458" s="203"/>
      <c r="B3458" s="203"/>
      <c r="C3458" s="203"/>
      <c r="D3458" s="203"/>
      <c r="F3458" s="77"/>
      <c r="I3458" s="203"/>
      <c r="J3458" s="203"/>
      <c r="K3458" s="203"/>
      <c r="L3458" s="203"/>
      <c r="M3458" s="203"/>
    </row>
    <row r="3459" spans="1:13">
      <c r="A3459" s="203"/>
      <c r="B3459" s="203"/>
      <c r="C3459" s="203"/>
      <c r="D3459" s="203"/>
      <c r="F3459" s="77"/>
      <c r="I3459" s="203"/>
      <c r="J3459" s="203"/>
      <c r="K3459" s="203"/>
      <c r="L3459" s="203"/>
      <c r="M3459" s="203"/>
    </row>
    <row r="3460" spans="1:13">
      <c r="A3460" s="203"/>
      <c r="B3460" s="203"/>
      <c r="C3460" s="203"/>
      <c r="D3460" s="203"/>
      <c r="F3460" s="77"/>
      <c r="I3460" s="203"/>
      <c r="J3460" s="203"/>
      <c r="K3460" s="203"/>
      <c r="L3460" s="203"/>
      <c r="M3460" s="203"/>
    </row>
    <row r="3461" spans="1:13">
      <c r="A3461" s="203"/>
      <c r="B3461" s="203"/>
      <c r="C3461" s="203"/>
      <c r="D3461" s="203"/>
      <c r="F3461" s="77"/>
      <c r="I3461" s="203"/>
      <c r="J3461" s="203"/>
      <c r="K3461" s="203"/>
      <c r="L3461" s="203"/>
      <c r="M3461" s="203"/>
    </row>
    <row r="3462" spans="1:13">
      <c r="A3462" s="203"/>
      <c r="B3462" s="203"/>
      <c r="C3462" s="203"/>
      <c r="D3462" s="203"/>
      <c r="F3462" s="77"/>
      <c r="I3462" s="203"/>
      <c r="J3462" s="203"/>
      <c r="K3462" s="203"/>
      <c r="L3462" s="203"/>
      <c r="M3462" s="203"/>
    </row>
    <row r="3463" spans="1:13">
      <c r="A3463" s="203"/>
      <c r="B3463" s="203"/>
      <c r="C3463" s="203"/>
      <c r="D3463" s="203"/>
      <c r="F3463" s="77"/>
      <c r="I3463" s="203"/>
      <c r="J3463" s="203"/>
      <c r="K3463" s="203"/>
      <c r="L3463" s="203"/>
      <c r="M3463" s="203"/>
    </row>
    <row r="3464" spans="1:13">
      <c r="A3464" s="203"/>
      <c r="B3464" s="203"/>
      <c r="C3464" s="203"/>
      <c r="D3464" s="203"/>
      <c r="F3464" s="77"/>
      <c r="I3464" s="203"/>
      <c r="J3464" s="203"/>
      <c r="K3464" s="203"/>
      <c r="L3464" s="203"/>
      <c r="M3464" s="203"/>
    </row>
    <row r="3465" spans="1:13">
      <c r="A3465" s="203"/>
      <c r="B3465" s="203"/>
      <c r="C3465" s="203"/>
      <c r="D3465" s="203"/>
      <c r="F3465" s="77"/>
      <c r="I3465" s="203"/>
      <c r="J3465" s="203"/>
      <c r="K3465" s="203"/>
      <c r="L3465" s="203"/>
      <c r="M3465" s="203"/>
    </row>
    <row r="3466" spans="1:13">
      <c r="A3466" s="203"/>
      <c r="B3466" s="203"/>
      <c r="C3466" s="203"/>
      <c r="D3466" s="203"/>
      <c r="F3466" s="77"/>
      <c r="I3466" s="203"/>
      <c r="J3466" s="203"/>
      <c r="K3466" s="203"/>
      <c r="L3466" s="203"/>
      <c r="M3466" s="203"/>
    </row>
    <row r="3467" spans="1:13">
      <c r="A3467" s="203"/>
      <c r="B3467" s="203"/>
      <c r="C3467" s="203"/>
      <c r="D3467" s="203"/>
      <c r="F3467" s="77"/>
      <c r="I3467" s="203"/>
      <c r="J3467" s="203"/>
      <c r="K3467" s="203"/>
      <c r="L3467" s="203"/>
      <c r="M3467" s="203"/>
    </row>
    <row r="3468" spans="1:13">
      <c r="A3468" s="203"/>
      <c r="B3468" s="203"/>
      <c r="C3468" s="203"/>
      <c r="D3468" s="203"/>
      <c r="F3468" s="77"/>
      <c r="I3468" s="203"/>
      <c r="J3468" s="203"/>
      <c r="K3468" s="203"/>
      <c r="L3468" s="203"/>
      <c r="M3468" s="203"/>
    </row>
    <row r="3469" spans="1:13">
      <c r="A3469" s="203"/>
      <c r="B3469" s="203"/>
      <c r="C3469" s="203"/>
      <c r="D3469" s="203"/>
      <c r="F3469" s="77"/>
      <c r="I3469" s="203"/>
      <c r="J3469" s="203"/>
      <c r="K3469" s="203"/>
      <c r="L3469" s="203"/>
      <c r="M3469" s="203"/>
    </row>
    <row r="3470" spans="1:13">
      <c r="A3470" s="203"/>
      <c r="B3470" s="203"/>
      <c r="C3470" s="203"/>
      <c r="D3470" s="203"/>
      <c r="F3470" s="77"/>
      <c r="I3470" s="203"/>
      <c r="J3470" s="203"/>
      <c r="K3470" s="203"/>
      <c r="L3470" s="203"/>
      <c r="M3470" s="203"/>
    </row>
    <row r="3471" spans="1:13">
      <c r="A3471" s="203"/>
      <c r="B3471" s="203"/>
      <c r="C3471" s="203"/>
      <c r="D3471" s="203"/>
      <c r="F3471" s="77"/>
      <c r="I3471" s="203"/>
      <c r="J3471" s="203"/>
      <c r="K3471" s="203"/>
      <c r="L3471" s="203"/>
      <c r="M3471" s="203"/>
    </row>
    <row r="3472" spans="1:13">
      <c r="A3472" s="203"/>
      <c r="B3472" s="203"/>
      <c r="C3472" s="203"/>
      <c r="D3472" s="203"/>
      <c r="F3472" s="77"/>
      <c r="I3472" s="203"/>
      <c r="J3472" s="203"/>
      <c r="K3472" s="203"/>
      <c r="L3472" s="203"/>
      <c r="M3472" s="203"/>
    </row>
    <row r="3473" spans="1:13">
      <c r="A3473" s="203"/>
      <c r="B3473" s="203"/>
      <c r="C3473" s="203"/>
      <c r="D3473" s="203"/>
      <c r="F3473" s="77"/>
      <c r="I3473" s="203"/>
      <c r="J3473" s="203"/>
      <c r="K3473" s="203"/>
      <c r="L3473" s="203"/>
      <c r="M3473" s="203"/>
    </row>
    <row r="3474" spans="1:13">
      <c r="A3474" s="203"/>
      <c r="B3474" s="203"/>
      <c r="C3474" s="203"/>
      <c r="D3474" s="203"/>
      <c r="F3474" s="77"/>
      <c r="I3474" s="203"/>
      <c r="J3474" s="203"/>
      <c r="K3474" s="203"/>
      <c r="L3474" s="203"/>
      <c r="M3474" s="203"/>
    </row>
    <row r="3475" spans="1:13">
      <c r="A3475" s="203"/>
      <c r="B3475" s="203"/>
      <c r="C3475" s="203"/>
      <c r="D3475" s="203"/>
      <c r="F3475" s="77"/>
      <c r="I3475" s="203"/>
      <c r="J3475" s="203"/>
      <c r="K3475" s="203"/>
      <c r="L3475" s="203"/>
      <c r="M3475" s="203"/>
    </row>
    <row r="3476" spans="1:13">
      <c r="A3476" s="203"/>
      <c r="B3476" s="203"/>
      <c r="C3476" s="203"/>
      <c r="D3476" s="203"/>
      <c r="F3476" s="77"/>
      <c r="I3476" s="203"/>
      <c r="J3476" s="203"/>
      <c r="K3476" s="203"/>
      <c r="L3476" s="203"/>
      <c r="M3476" s="203"/>
    </row>
    <row r="3477" spans="1:13">
      <c r="A3477" s="203"/>
      <c r="B3477" s="203"/>
      <c r="C3477" s="203"/>
      <c r="D3477" s="203"/>
      <c r="F3477" s="77"/>
      <c r="I3477" s="203"/>
      <c r="J3477" s="203"/>
      <c r="K3477" s="203"/>
      <c r="L3477" s="203"/>
      <c r="M3477" s="203"/>
    </row>
    <row r="3478" spans="1:13">
      <c r="A3478" s="203"/>
      <c r="B3478" s="203"/>
      <c r="C3478" s="203"/>
      <c r="D3478" s="203"/>
      <c r="F3478" s="77"/>
      <c r="I3478" s="203"/>
      <c r="J3478" s="203"/>
      <c r="K3478" s="203"/>
      <c r="L3478" s="203"/>
      <c r="M3478" s="203"/>
    </row>
    <row r="3479" spans="1:13">
      <c r="A3479" s="203"/>
      <c r="B3479" s="203"/>
      <c r="C3479" s="203"/>
      <c r="D3479" s="203"/>
      <c r="F3479" s="77"/>
      <c r="I3479" s="203"/>
      <c r="J3479" s="203"/>
      <c r="K3479" s="203"/>
      <c r="L3479" s="203"/>
      <c r="M3479" s="203"/>
    </row>
    <row r="3480" spans="1:13">
      <c r="A3480" s="203"/>
      <c r="B3480" s="203"/>
      <c r="C3480" s="203"/>
      <c r="D3480" s="203"/>
      <c r="F3480" s="77"/>
      <c r="I3480" s="203"/>
      <c r="J3480" s="203"/>
      <c r="K3480" s="203"/>
      <c r="L3480" s="203"/>
      <c r="M3480" s="203"/>
    </row>
    <row r="3481" spans="1:13">
      <c r="A3481" s="203"/>
      <c r="B3481" s="203"/>
      <c r="C3481" s="203"/>
      <c r="D3481" s="203"/>
      <c r="F3481" s="77"/>
      <c r="I3481" s="203"/>
      <c r="J3481" s="203"/>
      <c r="K3481" s="203"/>
      <c r="L3481" s="203"/>
      <c r="M3481" s="203"/>
    </row>
    <row r="3482" spans="1:13">
      <c r="A3482" s="203"/>
      <c r="B3482" s="203"/>
      <c r="C3482" s="203"/>
      <c r="D3482" s="203"/>
      <c r="F3482" s="77"/>
      <c r="I3482" s="203"/>
      <c r="J3482" s="203"/>
      <c r="K3482" s="203"/>
      <c r="L3482" s="203"/>
      <c r="M3482" s="203"/>
    </row>
    <row r="3483" spans="1:13">
      <c r="A3483" s="203"/>
      <c r="B3483" s="203"/>
      <c r="C3483" s="203"/>
      <c r="D3483" s="203"/>
      <c r="F3483" s="77"/>
      <c r="I3483" s="203"/>
      <c r="J3483" s="203"/>
      <c r="K3483" s="203"/>
      <c r="L3483" s="203"/>
      <c r="M3483" s="203"/>
    </row>
    <row r="3484" spans="1:13">
      <c r="A3484" s="203"/>
      <c r="B3484" s="203"/>
      <c r="C3484" s="203"/>
      <c r="D3484" s="203"/>
      <c r="F3484" s="77"/>
      <c r="I3484" s="203"/>
      <c r="J3484" s="203"/>
      <c r="K3484" s="203"/>
      <c r="L3484" s="203"/>
      <c r="M3484" s="203"/>
    </row>
    <row r="3485" spans="1:13">
      <c r="A3485" s="203"/>
      <c r="B3485" s="203"/>
      <c r="C3485" s="203"/>
      <c r="D3485" s="203"/>
      <c r="F3485" s="77"/>
      <c r="I3485" s="203"/>
      <c r="J3485" s="203"/>
      <c r="K3485" s="203"/>
      <c r="L3485" s="203"/>
      <c r="M3485" s="203"/>
    </row>
    <row r="3486" spans="1:13">
      <c r="A3486" s="203"/>
      <c r="B3486" s="203"/>
      <c r="C3486" s="203"/>
      <c r="D3486" s="203"/>
      <c r="F3486" s="77"/>
      <c r="I3486" s="203"/>
      <c r="J3486" s="203"/>
      <c r="K3486" s="203"/>
      <c r="L3486" s="203"/>
      <c r="M3486" s="203"/>
    </row>
    <row r="3487" spans="1:13">
      <c r="A3487" s="203"/>
      <c r="B3487" s="203"/>
      <c r="C3487" s="203"/>
      <c r="D3487" s="203"/>
      <c r="F3487" s="77"/>
      <c r="I3487" s="203"/>
      <c r="J3487" s="203"/>
      <c r="K3487" s="203"/>
      <c r="L3487" s="203"/>
      <c r="M3487" s="203"/>
    </row>
    <row r="3488" spans="1:13">
      <c r="A3488" s="203"/>
      <c r="B3488" s="203"/>
      <c r="C3488" s="203"/>
      <c r="D3488" s="203"/>
      <c r="F3488" s="77"/>
      <c r="I3488" s="203"/>
      <c r="J3488" s="203"/>
      <c r="K3488" s="203"/>
      <c r="L3488" s="203"/>
      <c r="M3488" s="203"/>
    </row>
    <row r="3489" spans="1:13">
      <c r="A3489" s="203"/>
      <c r="B3489" s="203"/>
      <c r="C3489" s="203"/>
      <c r="D3489" s="203"/>
      <c r="F3489" s="77"/>
      <c r="I3489" s="203"/>
      <c r="J3489" s="203"/>
      <c r="K3489" s="203"/>
      <c r="L3489" s="203"/>
      <c r="M3489" s="203"/>
    </row>
    <row r="3490" spans="1:13">
      <c r="A3490" s="203"/>
      <c r="B3490" s="203"/>
      <c r="C3490" s="203"/>
      <c r="D3490" s="203"/>
      <c r="F3490" s="77"/>
      <c r="I3490" s="203"/>
      <c r="J3490" s="203"/>
      <c r="K3490" s="203"/>
      <c r="L3490" s="203"/>
      <c r="M3490" s="203"/>
    </row>
    <row r="3491" spans="1:13">
      <c r="A3491" s="203"/>
      <c r="B3491" s="203"/>
      <c r="C3491" s="203"/>
      <c r="D3491" s="203"/>
      <c r="F3491" s="77"/>
      <c r="I3491" s="203"/>
      <c r="J3491" s="203"/>
      <c r="K3491" s="203"/>
      <c r="L3491" s="203"/>
      <c r="M3491" s="203"/>
    </row>
    <row r="3492" spans="1:13">
      <c r="A3492" s="203"/>
      <c r="B3492" s="203"/>
      <c r="C3492" s="203"/>
      <c r="D3492" s="203"/>
      <c r="F3492" s="77"/>
      <c r="I3492" s="203"/>
      <c r="J3492" s="203"/>
      <c r="K3492" s="203"/>
      <c r="L3492" s="203"/>
      <c r="M3492" s="203"/>
    </row>
    <row r="3493" spans="1:13">
      <c r="A3493" s="203"/>
      <c r="B3493" s="203"/>
      <c r="C3493" s="203"/>
      <c r="D3493" s="203"/>
      <c r="F3493" s="77"/>
      <c r="I3493" s="203"/>
      <c r="J3493" s="203"/>
      <c r="K3493" s="203"/>
      <c r="L3493" s="203"/>
      <c r="M3493" s="203"/>
    </row>
    <row r="3494" spans="1:13">
      <c r="A3494" s="203"/>
      <c r="B3494" s="203"/>
      <c r="C3494" s="203"/>
      <c r="D3494" s="203"/>
      <c r="F3494" s="77"/>
      <c r="I3494" s="203"/>
      <c r="J3494" s="203"/>
      <c r="K3494" s="203"/>
      <c r="L3494" s="203"/>
      <c r="M3494" s="203"/>
    </row>
    <row r="3495" spans="1:13">
      <c r="A3495" s="203"/>
      <c r="B3495" s="203"/>
      <c r="C3495" s="203"/>
      <c r="D3495" s="203"/>
      <c r="F3495" s="77"/>
      <c r="I3495" s="203"/>
      <c r="J3495" s="203"/>
      <c r="K3495" s="203"/>
      <c r="L3495" s="203"/>
      <c r="M3495" s="203"/>
    </row>
    <row r="3496" spans="1:13">
      <c r="A3496" s="203"/>
      <c r="B3496" s="203"/>
      <c r="C3496" s="203"/>
      <c r="D3496" s="203"/>
      <c r="F3496" s="77"/>
      <c r="I3496" s="203"/>
      <c r="J3496" s="203"/>
      <c r="K3496" s="203"/>
      <c r="L3496" s="203"/>
      <c r="M3496" s="203"/>
    </row>
    <row r="3497" spans="1:13">
      <c r="A3497" s="203"/>
      <c r="B3497" s="203"/>
      <c r="C3497" s="203"/>
      <c r="D3497" s="203"/>
      <c r="F3497" s="77"/>
      <c r="I3497" s="203"/>
      <c r="J3497" s="203"/>
      <c r="K3497" s="203"/>
      <c r="L3497" s="203"/>
      <c r="M3497" s="203"/>
    </row>
    <row r="3498" spans="1:13">
      <c r="A3498" s="203"/>
      <c r="B3498" s="203"/>
      <c r="C3498" s="203"/>
      <c r="D3498" s="203"/>
      <c r="F3498" s="77"/>
      <c r="I3498" s="203"/>
      <c r="J3498" s="203"/>
      <c r="K3498" s="203"/>
      <c r="L3498" s="203"/>
      <c r="M3498" s="203"/>
    </row>
    <row r="3499" spans="1:13">
      <c r="A3499" s="203"/>
      <c r="B3499" s="203"/>
      <c r="C3499" s="203"/>
      <c r="D3499" s="203"/>
      <c r="F3499" s="77"/>
      <c r="I3499" s="203"/>
      <c r="J3499" s="203"/>
      <c r="K3499" s="203"/>
      <c r="L3499" s="203"/>
      <c r="M3499" s="203"/>
    </row>
    <row r="3500" spans="1:13">
      <c r="A3500" s="203"/>
      <c r="B3500" s="203"/>
      <c r="C3500" s="203"/>
      <c r="D3500" s="203"/>
      <c r="F3500" s="77"/>
      <c r="I3500" s="203"/>
      <c r="J3500" s="203"/>
      <c r="K3500" s="203"/>
      <c r="L3500" s="203"/>
      <c r="M3500" s="203"/>
    </row>
    <row r="3501" spans="1:13">
      <c r="A3501" s="203"/>
      <c r="B3501" s="203"/>
      <c r="C3501" s="203"/>
      <c r="D3501" s="203"/>
      <c r="F3501" s="77"/>
      <c r="I3501" s="203"/>
      <c r="J3501" s="203"/>
      <c r="K3501" s="203"/>
      <c r="L3501" s="203"/>
      <c r="M3501" s="203"/>
    </row>
    <row r="3502" spans="1:13">
      <c r="A3502" s="203"/>
      <c r="B3502" s="203"/>
      <c r="C3502" s="203"/>
      <c r="D3502" s="203"/>
      <c r="F3502" s="77"/>
      <c r="I3502" s="203"/>
      <c r="J3502" s="203"/>
      <c r="K3502" s="203"/>
      <c r="L3502" s="203"/>
      <c r="M3502" s="203"/>
    </row>
    <row r="3503" spans="1:13">
      <c r="A3503" s="203"/>
      <c r="B3503" s="203"/>
      <c r="C3503" s="203"/>
      <c r="D3503" s="203"/>
      <c r="F3503" s="77"/>
      <c r="I3503" s="203"/>
      <c r="J3503" s="203"/>
      <c r="K3503" s="203"/>
      <c r="L3503" s="203"/>
      <c r="M3503" s="203"/>
    </row>
    <row r="3504" spans="1:13">
      <c r="A3504" s="203"/>
      <c r="B3504" s="203"/>
      <c r="C3504" s="203"/>
      <c r="D3504" s="203"/>
      <c r="F3504" s="77"/>
      <c r="I3504" s="203"/>
      <c r="J3504" s="203"/>
      <c r="K3504" s="203"/>
      <c r="L3504" s="203"/>
      <c r="M3504" s="203"/>
    </row>
    <row r="3505" spans="1:13">
      <c r="A3505" s="203"/>
      <c r="B3505" s="203"/>
      <c r="C3505" s="203"/>
      <c r="D3505" s="203"/>
      <c r="F3505" s="77"/>
      <c r="I3505" s="203"/>
      <c r="J3505" s="203"/>
      <c r="K3505" s="203"/>
      <c r="L3505" s="203"/>
      <c r="M3505" s="203"/>
    </row>
    <row r="3506" spans="1:13">
      <c r="A3506" s="203"/>
      <c r="B3506" s="203"/>
      <c r="C3506" s="203"/>
      <c r="D3506" s="203"/>
      <c r="F3506" s="77"/>
      <c r="I3506" s="203"/>
      <c r="J3506" s="203"/>
      <c r="K3506" s="203"/>
      <c r="L3506" s="203"/>
      <c r="M3506" s="203"/>
    </row>
    <row r="3507" spans="1:13">
      <c r="A3507" s="203"/>
      <c r="B3507" s="203"/>
      <c r="C3507" s="203"/>
      <c r="D3507" s="203"/>
      <c r="F3507" s="77"/>
      <c r="I3507" s="203"/>
      <c r="J3507" s="203"/>
      <c r="K3507" s="203"/>
      <c r="L3507" s="203"/>
      <c r="M3507" s="203"/>
    </row>
    <row r="3508" spans="1:13">
      <c r="A3508" s="203"/>
      <c r="B3508" s="203"/>
      <c r="C3508" s="203"/>
      <c r="D3508" s="203"/>
      <c r="F3508" s="77"/>
      <c r="I3508" s="203"/>
      <c r="J3508" s="203"/>
      <c r="K3508" s="203"/>
      <c r="L3508" s="203"/>
      <c r="M3508" s="203"/>
    </row>
    <row r="3509" spans="1:13">
      <c r="A3509" s="203"/>
      <c r="B3509" s="203"/>
      <c r="C3509" s="203"/>
      <c r="D3509" s="203"/>
      <c r="F3509" s="77"/>
      <c r="I3509" s="203"/>
      <c r="J3509" s="203"/>
      <c r="K3509" s="203"/>
      <c r="L3509" s="203"/>
      <c r="M3509" s="203"/>
    </row>
    <row r="3510" spans="1:13">
      <c r="A3510" s="203"/>
      <c r="B3510" s="203"/>
      <c r="C3510" s="203"/>
      <c r="D3510" s="203"/>
      <c r="F3510" s="77"/>
      <c r="I3510" s="203"/>
      <c r="J3510" s="203"/>
      <c r="K3510" s="203"/>
      <c r="L3510" s="203"/>
      <c r="M3510" s="203"/>
    </row>
    <row r="3511" spans="1:13">
      <c r="A3511" s="203"/>
      <c r="B3511" s="203"/>
      <c r="C3511" s="203"/>
      <c r="D3511" s="203"/>
      <c r="F3511" s="77"/>
      <c r="I3511" s="203"/>
      <c r="J3511" s="203"/>
      <c r="K3511" s="203"/>
      <c r="L3511" s="203"/>
      <c r="M3511" s="203"/>
    </row>
    <row r="3512" spans="1:13">
      <c r="A3512" s="203"/>
      <c r="B3512" s="203"/>
      <c r="C3512" s="203"/>
      <c r="D3512" s="203"/>
      <c r="F3512" s="77"/>
      <c r="I3512" s="203"/>
      <c r="J3512" s="203"/>
      <c r="K3512" s="203"/>
      <c r="L3512" s="203"/>
      <c r="M3512" s="203"/>
    </row>
    <row r="3513" spans="1:13">
      <c r="A3513" s="203"/>
      <c r="B3513" s="203"/>
      <c r="C3513" s="203"/>
      <c r="D3513" s="203"/>
      <c r="F3513" s="77"/>
      <c r="I3513" s="203"/>
      <c r="J3513" s="203"/>
      <c r="K3513" s="203"/>
      <c r="L3513" s="203"/>
      <c r="M3513" s="203"/>
    </row>
    <row r="3514" spans="1:13">
      <c r="A3514" s="203"/>
      <c r="B3514" s="203"/>
      <c r="C3514" s="203"/>
      <c r="D3514" s="203"/>
      <c r="F3514" s="77"/>
      <c r="I3514" s="203"/>
      <c r="J3514" s="203"/>
      <c r="K3514" s="203"/>
      <c r="L3514" s="203"/>
      <c r="M3514" s="203"/>
    </row>
    <row r="3515" spans="1:13">
      <c r="A3515" s="203"/>
      <c r="B3515" s="203"/>
      <c r="C3515" s="203"/>
      <c r="D3515" s="203"/>
      <c r="F3515" s="77"/>
      <c r="I3515" s="203"/>
      <c r="J3515" s="203"/>
      <c r="K3515" s="203"/>
      <c r="L3515" s="203"/>
      <c r="M3515" s="203"/>
    </row>
    <row r="3516" spans="1:13">
      <c r="A3516" s="203"/>
      <c r="B3516" s="203"/>
      <c r="C3516" s="203"/>
      <c r="D3516" s="203"/>
      <c r="F3516" s="77"/>
      <c r="I3516" s="203"/>
      <c r="J3516" s="203"/>
      <c r="K3516" s="203"/>
      <c r="L3516" s="203"/>
      <c r="M3516" s="203"/>
    </row>
    <row r="3517" spans="1:13">
      <c r="A3517" s="203"/>
      <c r="B3517" s="203"/>
      <c r="C3517" s="203"/>
      <c r="D3517" s="203"/>
      <c r="F3517" s="77"/>
      <c r="I3517" s="203"/>
      <c r="J3517" s="203"/>
      <c r="K3517" s="203"/>
      <c r="L3517" s="203"/>
      <c r="M3517" s="203"/>
    </row>
    <row r="3518" spans="1:13">
      <c r="A3518" s="203"/>
      <c r="B3518" s="203"/>
      <c r="C3518" s="203"/>
      <c r="D3518" s="203"/>
      <c r="F3518" s="77"/>
      <c r="I3518" s="203"/>
      <c r="J3518" s="203"/>
      <c r="K3518" s="203"/>
      <c r="L3518" s="203"/>
      <c r="M3518" s="203"/>
    </row>
    <row r="3519" spans="1:13">
      <c r="A3519" s="203"/>
      <c r="B3519" s="203"/>
      <c r="C3519" s="203"/>
      <c r="D3519" s="203"/>
      <c r="F3519" s="77"/>
      <c r="I3519" s="203"/>
      <c r="J3519" s="203"/>
      <c r="K3519" s="203"/>
      <c r="L3519" s="203"/>
      <c r="M3519" s="203"/>
    </row>
    <row r="3520" spans="1:13">
      <c r="A3520" s="203"/>
      <c r="B3520" s="203"/>
      <c r="C3520" s="203"/>
      <c r="D3520" s="203"/>
      <c r="F3520" s="77"/>
      <c r="I3520" s="203"/>
      <c r="J3520" s="203"/>
      <c r="K3520" s="203"/>
      <c r="L3520" s="203"/>
      <c r="M3520" s="203"/>
    </row>
    <row r="3521" spans="1:13">
      <c r="A3521" s="203"/>
      <c r="B3521" s="203"/>
      <c r="C3521" s="203"/>
      <c r="D3521" s="203"/>
      <c r="F3521" s="77"/>
      <c r="I3521" s="203"/>
      <c r="J3521" s="203"/>
      <c r="K3521" s="203"/>
      <c r="L3521" s="203"/>
      <c r="M3521" s="203"/>
    </row>
    <row r="3522" spans="1:13">
      <c r="A3522" s="203"/>
      <c r="B3522" s="203"/>
      <c r="C3522" s="203"/>
      <c r="D3522" s="203"/>
      <c r="F3522" s="77"/>
      <c r="I3522" s="203"/>
      <c r="J3522" s="203"/>
      <c r="K3522" s="203"/>
      <c r="L3522" s="203"/>
      <c r="M3522" s="203"/>
    </row>
    <row r="3523" spans="1:13">
      <c r="A3523" s="203"/>
      <c r="B3523" s="203"/>
      <c r="C3523" s="203"/>
      <c r="D3523" s="203"/>
      <c r="F3523" s="77"/>
      <c r="I3523" s="203"/>
      <c r="J3523" s="203"/>
      <c r="K3523" s="203"/>
      <c r="L3523" s="203"/>
      <c r="M3523" s="203"/>
    </row>
    <row r="3524" spans="1:13">
      <c r="A3524" s="203"/>
      <c r="B3524" s="203"/>
      <c r="C3524" s="203"/>
      <c r="D3524" s="203"/>
      <c r="F3524" s="77"/>
      <c r="I3524" s="203"/>
      <c r="J3524" s="203"/>
      <c r="K3524" s="203"/>
      <c r="L3524" s="203"/>
      <c r="M3524" s="203"/>
    </row>
    <row r="3525" spans="1:13">
      <c r="A3525" s="203"/>
      <c r="B3525" s="203"/>
      <c r="C3525" s="203"/>
      <c r="D3525" s="203"/>
      <c r="F3525" s="77"/>
      <c r="I3525" s="203"/>
      <c r="J3525" s="203"/>
      <c r="K3525" s="203"/>
      <c r="L3525" s="203"/>
      <c r="M3525" s="203"/>
    </row>
    <row r="3526" spans="1:13">
      <c r="A3526" s="203"/>
      <c r="B3526" s="203"/>
      <c r="C3526" s="203"/>
      <c r="D3526" s="203"/>
      <c r="F3526" s="77"/>
      <c r="I3526" s="203"/>
      <c r="J3526" s="203"/>
      <c r="K3526" s="203"/>
      <c r="L3526" s="203"/>
      <c r="M3526" s="203"/>
    </row>
    <row r="3527" spans="1:13">
      <c r="A3527" s="203"/>
      <c r="B3527" s="203"/>
      <c r="C3527" s="203"/>
      <c r="D3527" s="203"/>
      <c r="F3527" s="77"/>
      <c r="I3527" s="203"/>
      <c r="J3527" s="203"/>
      <c r="K3527" s="203"/>
      <c r="L3527" s="203"/>
      <c r="M3527" s="203"/>
    </row>
    <row r="3528" spans="1:13">
      <c r="A3528" s="203"/>
      <c r="B3528" s="203"/>
      <c r="C3528" s="203"/>
      <c r="D3528" s="203"/>
      <c r="F3528" s="77"/>
      <c r="I3528" s="203"/>
      <c r="J3528" s="203"/>
      <c r="K3528" s="203"/>
      <c r="L3528" s="203"/>
      <c r="M3528" s="203"/>
    </row>
    <row r="3529" spans="1:13">
      <c r="A3529" s="203"/>
      <c r="B3529" s="203"/>
      <c r="C3529" s="203"/>
      <c r="D3529" s="203"/>
      <c r="F3529" s="77"/>
      <c r="I3529" s="203"/>
      <c r="J3529" s="203"/>
      <c r="K3529" s="203"/>
      <c r="L3529" s="203"/>
      <c r="M3529" s="203"/>
    </row>
    <row r="3530" spans="1:13">
      <c r="A3530" s="203"/>
      <c r="B3530" s="203"/>
      <c r="C3530" s="203"/>
      <c r="D3530" s="203"/>
      <c r="F3530" s="77"/>
      <c r="I3530" s="203"/>
      <c r="J3530" s="203"/>
      <c r="K3530" s="203"/>
      <c r="L3530" s="203"/>
      <c r="M3530" s="203"/>
    </row>
    <row r="3531" spans="1:13">
      <c r="A3531" s="203"/>
      <c r="B3531" s="203"/>
      <c r="C3531" s="203"/>
      <c r="D3531" s="203"/>
      <c r="F3531" s="77"/>
      <c r="I3531" s="203"/>
      <c r="J3531" s="203"/>
      <c r="K3531" s="203"/>
      <c r="L3531" s="203"/>
      <c r="M3531" s="203"/>
    </row>
    <row r="3532" spans="1:13">
      <c r="A3532" s="203"/>
      <c r="B3532" s="203"/>
      <c r="C3532" s="203"/>
      <c r="D3532" s="203"/>
      <c r="F3532" s="77"/>
      <c r="I3532" s="203"/>
      <c r="J3532" s="203"/>
      <c r="K3532" s="203"/>
      <c r="L3532" s="203"/>
      <c r="M3532" s="203"/>
    </row>
    <row r="3533" spans="1:13">
      <c r="A3533" s="203"/>
      <c r="B3533" s="203"/>
      <c r="C3533" s="203"/>
      <c r="D3533" s="203"/>
      <c r="F3533" s="77"/>
      <c r="I3533" s="203"/>
      <c r="J3533" s="203"/>
      <c r="K3533" s="203"/>
      <c r="L3533" s="203"/>
      <c r="M3533" s="203"/>
    </row>
    <row r="3534" spans="1:13">
      <c r="A3534" s="203"/>
      <c r="B3534" s="203"/>
      <c r="C3534" s="203"/>
      <c r="D3534" s="203"/>
      <c r="F3534" s="77"/>
      <c r="I3534" s="203"/>
      <c r="J3534" s="203"/>
      <c r="K3534" s="203"/>
      <c r="L3534" s="203"/>
      <c r="M3534" s="203"/>
    </row>
    <row r="3535" spans="1:13">
      <c r="A3535" s="203"/>
      <c r="B3535" s="203"/>
      <c r="C3535" s="203"/>
      <c r="D3535" s="203"/>
      <c r="F3535" s="77"/>
      <c r="I3535" s="203"/>
      <c r="J3535" s="203"/>
      <c r="K3535" s="203"/>
      <c r="L3535" s="203"/>
      <c r="M3535" s="203"/>
    </row>
    <row r="3536" spans="1:13">
      <c r="A3536" s="203"/>
      <c r="B3536" s="203"/>
      <c r="C3536" s="203"/>
      <c r="D3536" s="203"/>
      <c r="F3536" s="77"/>
      <c r="I3536" s="203"/>
      <c r="J3536" s="203"/>
      <c r="K3536" s="203"/>
      <c r="L3536" s="203"/>
      <c r="M3536" s="203"/>
    </row>
    <row r="3537" spans="1:13">
      <c r="A3537" s="203"/>
      <c r="B3537" s="203"/>
      <c r="C3537" s="203"/>
      <c r="D3537" s="203"/>
      <c r="F3537" s="77"/>
      <c r="I3537" s="203"/>
      <c r="J3537" s="203"/>
      <c r="K3537" s="203"/>
      <c r="L3537" s="203"/>
      <c r="M3537" s="203"/>
    </row>
    <row r="3538" spans="1:13">
      <c r="A3538" s="203"/>
      <c r="B3538" s="203"/>
      <c r="C3538" s="203"/>
      <c r="D3538" s="203"/>
      <c r="F3538" s="77"/>
      <c r="I3538" s="203"/>
      <c r="J3538" s="203"/>
      <c r="K3538" s="203"/>
      <c r="L3538" s="203"/>
      <c r="M3538" s="203"/>
    </row>
    <row r="3539" spans="1:13">
      <c r="A3539" s="203"/>
      <c r="B3539" s="203"/>
      <c r="C3539" s="203"/>
      <c r="D3539" s="203"/>
      <c r="F3539" s="77"/>
      <c r="I3539" s="203"/>
      <c r="J3539" s="203"/>
      <c r="K3539" s="203"/>
      <c r="L3539" s="203"/>
      <c r="M3539" s="203"/>
    </row>
    <row r="3540" spans="1:13">
      <c r="A3540" s="203"/>
      <c r="B3540" s="203"/>
      <c r="C3540" s="203"/>
      <c r="D3540" s="203"/>
      <c r="F3540" s="77"/>
      <c r="I3540" s="203"/>
      <c r="J3540" s="203"/>
      <c r="K3540" s="203"/>
      <c r="L3540" s="203"/>
      <c r="M3540" s="203"/>
    </row>
    <row r="3541" spans="1:13">
      <c r="A3541" s="203"/>
      <c r="B3541" s="203"/>
      <c r="C3541" s="203"/>
      <c r="D3541" s="203"/>
      <c r="F3541" s="77"/>
      <c r="I3541" s="203"/>
      <c r="J3541" s="203"/>
      <c r="K3541" s="203"/>
      <c r="L3541" s="203"/>
      <c r="M3541" s="203"/>
    </row>
    <row r="3542" spans="1:13">
      <c r="A3542" s="203"/>
      <c r="B3542" s="203"/>
      <c r="C3542" s="203"/>
      <c r="D3542" s="203"/>
      <c r="F3542" s="77"/>
      <c r="I3542" s="203"/>
      <c r="J3542" s="203"/>
      <c r="K3542" s="203"/>
      <c r="L3542" s="203"/>
      <c r="M3542" s="203"/>
    </row>
    <row r="3543" spans="1:13">
      <c r="A3543" s="203"/>
      <c r="B3543" s="203"/>
      <c r="C3543" s="203"/>
      <c r="D3543" s="203"/>
      <c r="F3543" s="77"/>
      <c r="I3543" s="203"/>
      <c r="J3543" s="203"/>
      <c r="K3543" s="203"/>
      <c r="L3543" s="203"/>
      <c r="M3543" s="203"/>
    </row>
    <row r="3544" spans="1:13">
      <c r="A3544" s="203"/>
      <c r="B3544" s="203"/>
      <c r="C3544" s="203"/>
      <c r="D3544" s="203"/>
      <c r="F3544" s="77"/>
      <c r="I3544" s="203"/>
      <c r="J3544" s="203"/>
      <c r="K3544" s="203"/>
      <c r="L3544" s="203"/>
      <c r="M3544" s="203"/>
    </row>
    <row r="3545" spans="1:13">
      <c r="A3545" s="203"/>
      <c r="B3545" s="203"/>
      <c r="C3545" s="203"/>
      <c r="D3545" s="203"/>
      <c r="F3545" s="77"/>
      <c r="I3545" s="203"/>
      <c r="J3545" s="203"/>
      <c r="K3545" s="203"/>
      <c r="L3545" s="203"/>
      <c r="M3545" s="203"/>
    </row>
    <row r="3546" spans="1:13">
      <c r="A3546" s="203"/>
      <c r="B3546" s="203"/>
      <c r="C3546" s="203"/>
      <c r="D3546" s="203"/>
      <c r="F3546" s="77"/>
      <c r="I3546" s="203"/>
      <c r="J3546" s="203"/>
      <c r="K3546" s="203"/>
      <c r="L3546" s="203"/>
      <c r="M3546" s="203"/>
    </row>
    <row r="3547" spans="1:13">
      <c r="A3547" s="203"/>
      <c r="B3547" s="203"/>
      <c r="C3547" s="203"/>
      <c r="D3547" s="203"/>
      <c r="F3547" s="77"/>
      <c r="I3547" s="203"/>
      <c r="J3547" s="203"/>
      <c r="K3547" s="203"/>
      <c r="L3547" s="203"/>
      <c r="M3547" s="203"/>
    </row>
    <row r="3548" spans="1:13">
      <c r="A3548" s="203"/>
      <c r="B3548" s="203"/>
      <c r="C3548" s="203"/>
      <c r="D3548" s="203"/>
      <c r="F3548" s="77"/>
      <c r="I3548" s="203"/>
      <c r="J3548" s="203"/>
      <c r="K3548" s="203"/>
      <c r="L3548" s="203"/>
      <c r="M3548" s="203"/>
    </row>
    <row r="3549" spans="1:13">
      <c r="A3549" s="203"/>
      <c r="B3549" s="203"/>
      <c r="C3549" s="203"/>
      <c r="D3549" s="203"/>
      <c r="F3549" s="77"/>
      <c r="I3549" s="203"/>
      <c r="J3549" s="203"/>
      <c r="K3549" s="203"/>
      <c r="L3549" s="203"/>
      <c r="M3549" s="203"/>
    </row>
    <row r="3550" spans="1:13">
      <c r="A3550" s="203"/>
      <c r="B3550" s="203"/>
      <c r="C3550" s="203"/>
      <c r="D3550" s="203"/>
      <c r="F3550" s="77"/>
      <c r="I3550" s="203"/>
      <c r="J3550" s="203"/>
      <c r="K3550" s="203"/>
      <c r="L3550" s="203"/>
      <c r="M3550" s="203"/>
    </row>
    <row r="3551" spans="1:13">
      <c r="A3551" s="203"/>
      <c r="B3551" s="203"/>
      <c r="C3551" s="203"/>
      <c r="D3551" s="203"/>
      <c r="F3551" s="77"/>
      <c r="I3551" s="203"/>
      <c r="J3551" s="203"/>
      <c r="K3551" s="203"/>
      <c r="L3551" s="203"/>
      <c r="M3551" s="203"/>
    </row>
    <row r="3552" spans="1:13">
      <c r="A3552" s="203"/>
      <c r="B3552" s="203"/>
      <c r="C3552" s="203"/>
      <c r="D3552" s="203"/>
      <c r="F3552" s="77"/>
      <c r="I3552" s="203"/>
      <c r="J3552" s="203"/>
      <c r="K3552" s="203"/>
      <c r="L3552" s="203"/>
      <c r="M3552" s="203"/>
    </row>
    <row r="3553" spans="1:13">
      <c r="A3553" s="203"/>
      <c r="B3553" s="203"/>
      <c r="C3553" s="203"/>
      <c r="D3553" s="203"/>
      <c r="F3553" s="77"/>
      <c r="I3553" s="203"/>
      <c r="J3553" s="203"/>
      <c r="K3553" s="203"/>
      <c r="L3553" s="203"/>
      <c r="M3553" s="203"/>
    </row>
    <row r="3554" spans="1:13">
      <c r="A3554" s="203"/>
      <c r="B3554" s="203"/>
      <c r="C3554" s="203"/>
      <c r="D3554" s="203"/>
      <c r="F3554" s="77"/>
      <c r="I3554" s="203"/>
      <c r="J3554" s="203"/>
      <c r="K3554" s="203"/>
      <c r="L3554" s="203"/>
      <c r="M3554" s="203"/>
    </row>
    <row r="3555" spans="1:13">
      <c r="A3555" s="203"/>
      <c r="B3555" s="203"/>
      <c r="C3555" s="203"/>
      <c r="D3555" s="203"/>
      <c r="F3555" s="77"/>
      <c r="I3555" s="203"/>
      <c r="J3555" s="203"/>
      <c r="K3555" s="203"/>
      <c r="L3555" s="203"/>
      <c r="M3555" s="203"/>
    </row>
    <row r="3556" spans="1:13">
      <c r="A3556" s="203"/>
      <c r="B3556" s="203"/>
      <c r="C3556" s="203"/>
      <c r="D3556" s="203"/>
      <c r="F3556" s="77"/>
      <c r="I3556" s="203"/>
      <c r="J3556" s="203"/>
      <c r="K3556" s="203"/>
      <c r="L3556" s="203"/>
      <c r="M3556" s="203"/>
    </row>
    <row r="3557" spans="1:13">
      <c r="A3557" s="203"/>
      <c r="B3557" s="203"/>
      <c r="C3557" s="203"/>
      <c r="D3557" s="203"/>
      <c r="F3557" s="77"/>
      <c r="I3557" s="203"/>
      <c r="J3557" s="203"/>
      <c r="K3557" s="203"/>
      <c r="L3557" s="203"/>
      <c r="M3557" s="203"/>
    </row>
    <row r="3558" spans="1:13">
      <c r="A3558" s="203"/>
      <c r="B3558" s="203"/>
      <c r="C3558" s="203"/>
      <c r="D3558" s="203"/>
      <c r="F3558" s="77"/>
      <c r="I3558" s="203"/>
      <c r="J3558" s="203"/>
      <c r="K3558" s="203"/>
      <c r="L3558" s="203"/>
      <c r="M3558" s="203"/>
    </row>
    <row r="3559" spans="1:13">
      <c r="A3559" s="203"/>
      <c r="B3559" s="203"/>
      <c r="C3559" s="203"/>
      <c r="D3559" s="203"/>
      <c r="F3559" s="77"/>
      <c r="I3559" s="203"/>
      <c r="J3559" s="203"/>
      <c r="K3559" s="203"/>
      <c r="L3559" s="203"/>
      <c r="M3559" s="203"/>
    </row>
    <row r="3560" spans="1:13">
      <c r="A3560" s="203"/>
      <c r="B3560" s="203"/>
      <c r="C3560" s="203"/>
      <c r="D3560" s="203"/>
      <c r="F3560" s="77"/>
      <c r="I3560" s="203"/>
      <c r="J3560" s="203"/>
      <c r="K3560" s="203"/>
      <c r="L3560" s="203"/>
      <c r="M3560" s="203"/>
    </row>
    <row r="3561" spans="1:13">
      <c r="A3561" s="203"/>
      <c r="B3561" s="203"/>
      <c r="C3561" s="203"/>
      <c r="D3561" s="203"/>
      <c r="F3561" s="77"/>
      <c r="I3561" s="203"/>
      <c r="J3561" s="203"/>
      <c r="K3561" s="203"/>
      <c r="L3561" s="203"/>
      <c r="M3561" s="203"/>
    </row>
    <row r="3562" spans="1:13">
      <c r="A3562" s="203"/>
      <c r="B3562" s="203"/>
      <c r="C3562" s="203"/>
      <c r="D3562" s="203"/>
      <c r="F3562" s="77"/>
      <c r="I3562" s="203"/>
      <c r="J3562" s="203"/>
      <c r="K3562" s="203"/>
      <c r="L3562" s="203"/>
      <c r="M3562" s="203"/>
    </row>
    <row r="3563" spans="1:13">
      <c r="A3563" s="203"/>
      <c r="B3563" s="203"/>
      <c r="C3563" s="203"/>
      <c r="D3563" s="203"/>
      <c r="F3563" s="77"/>
      <c r="I3563" s="203"/>
      <c r="J3563" s="203"/>
      <c r="K3563" s="203"/>
      <c r="L3563" s="203"/>
      <c r="M3563" s="203"/>
    </row>
    <row r="3564" spans="1:13">
      <c r="A3564" s="203"/>
      <c r="B3564" s="203"/>
      <c r="C3564" s="203"/>
      <c r="D3564" s="203"/>
      <c r="F3564" s="77"/>
      <c r="I3564" s="203"/>
      <c r="J3564" s="203"/>
      <c r="K3564" s="203"/>
      <c r="L3564" s="203"/>
      <c r="M3564" s="203"/>
    </row>
    <row r="3565" spans="1:13">
      <c r="A3565" s="203"/>
      <c r="B3565" s="203"/>
      <c r="C3565" s="203"/>
      <c r="D3565" s="203"/>
      <c r="F3565" s="77"/>
      <c r="I3565" s="203"/>
      <c r="J3565" s="203"/>
      <c r="K3565" s="203"/>
      <c r="L3565" s="203"/>
      <c r="M3565" s="203"/>
    </row>
    <row r="3566" spans="1:13">
      <c r="A3566" s="203"/>
      <c r="B3566" s="203"/>
      <c r="C3566" s="203"/>
      <c r="D3566" s="203"/>
      <c r="F3566" s="77"/>
      <c r="I3566" s="203"/>
      <c r="J3566" s="203"/>
      <c r="K3566" s="203"/>
      <c r="L3566" s="203"/>
      <c r="M3566" s="203"/>
    </row>
    <row r="3567" spans="1:13">
      <c r="A3567" s="203"/>
      <c r="B3567" s="203"/>
      <c r="C3567" s="203"/>
      <c r="D3567" s="203"/>
      <c r="F3567" s="77"/>
      <c r="I3567" s="203"/>
      <c r="J3567" s="203"/>
      <c r="K3567" s="203"/>
      <c r="L3567" s="203"/>
      <c r="M3567" s="203"/>
    </row>
    <row r="3568" spans="1:13">
      <c r="A3568" s="203"/>
      <c r="B3568" s="203"/>
      <c r="C3568" s="203"/>
      <c r="D3568" s="203"/>
      <c r="F3568" s="77"/>
      <c r="I3568" s="203"/>
      <c r="J3568" s="203"/>
      <c r="K3568" s="203"/>
      <c r="L3568" s="203"/>
      <c r="M3568" s="203"/>
    </row>
    <row r="3569" spans="1:13">
      <c r="A3569" s="203"/>
      <c r="B3569" s="203"/>
      <c r="C3569" s="203"/>
      <c r="D3569" s="203"/>
      <c r="F3569" s="77"/>
      <c r="I3569" s="203"/>
      <c r="J3569" s="203"/>
      <c r="K3569" s="203"/>
      <c r="L3569" s="203"/>
      <c r="M3569" s="203"/>
    </row>
    <row r="3570" spans="1:13">
      <c r="A3570" s="203"/>
      <c r="B3570" s="203"/>
      <c r="C3570" s="203"/>
      <c r="D3570" s="203"/>
      <c r="F3570" s="77"/>
      <c r="I3570" s="203"/>
      <c r="J3570" s="203"/>
      <c r="K3570" s="203"/>
      <c r="L3570" s="203"/>
      <c r="M3570" s="203"/>
    </row>
    <row r="3571" spans="1:13">
      <c r="A3571" s="203"/>
      <c r="B3571" s="203"/>
      <c r="C3571" s="203"/>
      <c r="D3571" s="203"/>
      <c r="F3571" s="77"/>
      <c r="I3571" s="203"/>
      <c r="J3571" s="203"/>
      <c r="K3571" s="203"/>
      <c r="L3571" s="203"/>
      <c r="M3571" s="203"/>
    </row>
    <row r="3572" spans="1:13">
      <c r="A3572" s="203"/>
      <c r="B3572" s="203"/>
      <c r="C3572" s="203"/>
      <c r="D3572" s="203"/>
      <c r="F3572" s="77"/>
      <c r="I3572" s="203"/>
      <c r="J3572" s="203"/>
      <c r="K3572" s="203"/>
      <c r="L3572" s="203"/>
      <c r="M3572" s="203"/>
    </row>
    <row r="3573" spans="1:13">
      <c r="A3573" s="203"/>
      <c r="B3573" s="203"/>
      <c r="C3573" s="203"/>
      <c r="D3573" s="203"/>
      <c r="F3573" s="77"/>
      <c r="I3573" s="203"/>
      <c r="J3573" s="203"/>
      <c r="K3573" s="203"/>
      <c r="L3573" s="203"/>
      <c r="M3573" s="203"/>
    </row>
    <row r="3574" spans="1:13">
      <c r="A3574" s="203"/>
      <c r="B3574" s="203"/>
      <c r="C3574" s="203"/>
      <c r="D3574" s="203"/>
      <c r="F3574" s="77"/>
      <c r="I3574" s="203"/>
      <c r="J3574" s="203"/>
      <c r="K3574" s="203"/>
      <c r="L3574" s="203"/>
      <c r="M3574" s="203"/>
    </row>
    <row r="3575" spans="1:13">
      <c r="A3575" s="203"/>
      <c r="B3575" s="203"/>
      <c r="C3575" s="203"/>
      <c r="D3575" s="203"/>
      <c r="F3575" s="77"/>
      <c r="I3575" s="203"/>
      <c r="J3575" s="203"/>
      <c r="K3575" s="203"/>
      <c r="L3575" s="203"/>
      <c r="M3575" s="203"/>
    </row>
    <row r="3576" spans="1:13">
      <c r="A3576" s="203"/>
      <c r="B3576" s="203"/>
      <c r="C3576" s="203"/>
      <c r="D3576" s="203"/>
      <c r="F3576" s="77"/>
      <c r="I3576" s="203"/>
      <c r="J3576" s="203"/>
      <c r="K3576" s="203"/>
      <c r="L3576" s="203"/>
      <c r="M3576" s="203"/>
    </row>
    <row r="3577" spans="1:13">
      <c r="A3577" s="203"/>
      <c r="B3577" s="203"/>
      <c r="C3577" s="203"/>
      <c r="D3577" s="203"/>
      <c r="F3577" s="77"/>
      <c r="I3577" s="203"/>
      <c r="J3577" s="203"/>
      <c r="K3577" s="203"/>
      <c r="L3577" s="203"/>
      <c r="M3577" s="203"/>
    </row>
    <row r="3578" spans="1:13">
      <c r="A3578" s="203"/>
      <c r="B3578" s="203"/>
      <c r="C3578" s="203"/>
      <c r="D3578" s="203"/>
      <c r="F3578" s="77"/>
      <c r="I3578" s="203"/>
      <c r="J3578" s="203"/>
      <c r="K3578" s="203"/>
      <c r="L3578" s="203"/>
      <c r="M3578" s="203"/>
    </row>
    <row r="3579" spans="1:13">
      <c r="A3579" s="203"/>
      <c r="B3579" s="203"/>
      <c r="C3579" s="203"/>
      <c r="D3579" s="203"/>
      <c r="F3579" s="77"/>
      <c r="I3579" s="203"/>
      <c r="J3579" s="203"/>
      <c r="K3579" s="203"/>
      <c r="L3579" s="203"/>
      <c r="M3579" s="203"/>
    </row>
    <row r="3580" spans="1:13">
      <c r="A3580" s="203"/>
      <c r="B3580" s="203"/>
      <c r="C3580" s="203"/>
      <c r="D3580" s="203"/>
      <c r="F3580" s="77"/>
      <c r="I3580" s="203"/>
      <c r="J3580" s="203"/>
      <c r="K3580" s="203"/>
      <c r="L3580" s="203"/>
      <c r="M3580" s="203"/>
    </row>
    <row r="3581" spans="1:13">
      <c r="A3581" s="203"/>
      <c r="B3581" s="203"/>
      <c r="C3581" s="203"/>
      <c r="D3581" s="203"/>
      <c r="F3581" s="77"/>
      <c r="I3581" s="203"/>
      <c r="J3581" s="203"/>
      <c r="K3581" s="203"/>
      <c r="L3581" s="203"/>
      <c r="M3581" s="203"/>
    </row>
    <row r="3582" spans="1:13">
      <c r="A3582" s="203"/>
      <c r="B3582" s="203"/>
      <c r="C3582" s="203"/>
      <c r="D3582" s="203"/>
      <c r="F3582" s="77"/>
      <c r="I3582" s="203"/>
      <c r="J3582" s="203"/>
      <c r="K3582" s="203"/>
      <c r="L3582" s="203"/>
      <c r="M3582" s="203"/>
    </row>
    <row r="3583" spans="1:13">
      <c r="A3583" s="203"/>
      <c r="B3583" s="203"/>
      <c r="C3583" s="203"/>
      <c r="D3583" s="203"/>
      <c r="F3583" s="77"/>
      <c r="I3583" s="203"/>
      <c r="J3583" s="203"/>
      <c r="K3583" s="203"/>
      <c r="L3583" s="203"/>
      <c r="M3583" s="203"/>
    </row>
    <row r="3584" spans="1:13">
      <c r="A3584" s="203"/>
      <c r="B3584" s="203"/>
      <c r="C3584" s="203"/>
      <c r="D3584" s="203"/>
      <c r="F3584" s="77"/>
      <c r="I3584" s="203"/>
      <c r="J3584" s="203"/>
      <c r="K3584" s="203"/>
      <c r="L3584" s="203"/>
      <c r="M3584" s="203"/>
    </row>
    <row r="3585" spans="1:13">
      <c r="A3585" s="203"/>
      <c r="B3585" s="203"/>
      <c r="C3585" s="203"/>
      <c r="D3585" s="203"/>
      <c r="F3585" s="77"/>
      <c r="I3585" s="203"/>
      <c r="J3585" s="203"/>
      <c r="K3585" s="203"/>
      <c r="L3585" s="203"/>
      <c r="M3585" s="203"/>
    </row>
    <row r="3586" spans="1:13">
      <c r="A3586" s="203"/>
      <c r="B3586" s="203"/>
      <c r="C3586" s="203"/>
      <c r="D3586" s="203"/>
      <c r="F3586" s="77"/>
      <c r="I3586" s="203"/>
      <c r="J3586" s="203"/>
      <c r="K3586" s="203"/>
      <c r="L3586" s="203"/>
      <c r="M3586" s="203"/>
    </row>
    <row r="3587" spans="1:13">
      <c r="A3587" s="203"/>
      <c r="B3587" s="203"/>
      <c r="C3587" s="203"/>
      <c r="D3587" s="203"/>
      <c r="F3587" s="77"/>
      <c r="I3587" s="203"/>
      <c r="J3587" s="203"/>
      <c r="K3587" s="203"/>
      <c r="L3587" s="203"/>
      <c r="M3587" s="203"/>
    </row>
    <row r="3588" spans="1:13">
      <c r="A3588" s="203"/>
      <c r="B3588" s="203"/>
      <c r="C3588" s="203"/>
      <c r="D3588" s="203"/>
      <c r="F3588" s="77"/>
      <c r="I3588" s="203"/>
      <c r="J3588" s="203"/>
      <c r="K3588" s="203"/>
      <c r="L3588" s="203"/>
      <c r="M3588" s="203"/>
    </row>
    <row r="3589" spans="1:13">
      <c r="A3589" s="203"/>
      <c r="B3589" s="203"/>
      <c r="C3589" s="203"/>
      <c r="D3589" s="203"/>
      <c r="F3589" s="77"/>
      <c r="I3589" s="203"/>
      <c r="J3589" s="203"/>
      <c r="K3589" s="203"/>
      <c r="L3589" s="203"/>
      <c r="M3589" s="203"/>
    </row>
    <row r="3590" spans="1:13">
      <c r="A3590" s="203"/>
      <c r="B3590" s="203"/>
      <c r="C3590" s="203"/>
      <c r="D3590" s="203"/>
      <c r="F3590" s="77"/>
      <c r="I3590" s="203"/>
      <c r="J3590" s="203"/>
      <c r="K3590" s="203"/>
      <c r="L3590" s="203"/>
      <c r="M3590" s="203"/>
    </row>
    <row r="3591" spans="1:13">
      <c r="A3591" s="203"/>
      <c r="B3591" s="203"/>
      <c r="C3591" s="203"/>
      <c r="D3591" s="203"/>
      <c r="F3591" s="77"/>
      <c r="I3591" s="203"/>
      <c r="J3591" s="203"/>
      <c r="K3591" s="203"/>
      <c r="L3591" s="203"/>
      <c r="M3591" s="203"/>
    </row>
    <row r="3592" spans="1:13">
      <c r="A3592" s="203"/>
      <c r="B3592" s="203"/>
      <c r="C3592" s="203"/>
      <c r="D3592" s="203"/>
      <c r="F3592" s="77"/>
      <c r="I3592" s="203"/>
      <c r="J3592" s="203"/>
      <c r="K3592" s="203"/>
      <c r="L3592" s="203"/>
      <c r="M3592" s="203"/>
    </row>
    <row r="3593" spans="1:13">
      <c r="A3593" s="203"/>
      <c r="B3593" s="203"/>
      <c r="C3593" s="203"/>
      <c r="D3593" s="203"/>
      <c r="F3593" s="77"/>
      <c r="I3593" s="203"/>
      <c r="J3593" s="203"/>
      <c r="K3593" s="203"/>
      <c r="L3593" s="203"/>
      <c r="M3593" s="203"/>
    </row>
    <row r="3594" spans="1:13">
      <c r="A3594" s="203"/>
      <c r="B3594" s="203"/>
      <c r="C3594" s="203"/>
      <c r="D3594" s="203"/>
      <c r="F3594" s="77"/>
      <c r="I3594" s="203"/>
      <c r="J3594" s="203"/>
      <c r="K3594" s="203"/>
      <c r="L3594" s="203"/>
      <c r="M3594" s="203"/>
    </row>
    <row r="3595" spans="1:13">
      <c r="A3595" s="203"/>
      <c r="B3595" s="203"/>
      <c r="C3595" s="203"/>
      <c r="D3595" s="203"/>
      <c r="F3595" s="77"/>
      <c r="I3595" s="203"/>
      <c r="J3595" s="203"/>
      <c r="K3595" s="203"/>
      <c r="L3595" s="203"/>
      <c r="M3595" s="203"/>
    </row>
    <row r="3596" spans="1:13">
      <c r="A3596" s="203"/>
      <c r="B3596" s="203"/>
      <c r="C3596" s="203"/>
      <c r="D3596" s="203"/>
      <c r="F3596" s="77"/>
      <c r="I3596" s="203"/>
      <c r="J3596" s="203"/>
      <c r="K3596" s="203"/>
      <c r="L3596" s="203"/>
      <c r="M3596" s="203"/>
    </row>
    <row r="3597" spans="1:13">
      <c r="A3597" s="203"/>
      <c r="B3597" s="203"/>
      <c r="C3597" s="203"/>
      <c r="D3597" s="203"/>
      <c r="F3597" s="77"/>
      <c r="I3597" s="203"/>
      <c r="J3597" s="203"/>
      <c r="K3597" s="203"/>
      <c r="L3597" s="203"/>
      <c r="M3597" s="203"/>
    </row>
    <row r="3598" spans="1:13">
      <c r="A3598" s="203"/>
      <c r="B3598" s="203"/>
      <c r="C3598" s="203"/>
      <c r="D3598" s="203"/>
      <c r="F3598" s="77"/>
      <c r="I3598" s="203"/>
      <c r="J3598" s="203"/>
      <c r="K3598" s="203"/>
      <c r="L3598" s="203"/>
      <c r="M3598" s="203"/>
    </row>
    <row r="3599" spans="1:13">
      <c r="A3599" s="203"/>
      <c r="B3599" s="203"/>
      <c r="C3599" s="203"/>
      <c r="D3599" s="203"/>
      <c r="F3599" s="77"/>
      <c r="I3599" s="203"/>
      <c r="J3599" s="203"/>
      <c r="K3599" s="203"/>
      <c r="L3599" s="203"/>
      <c r="M3599" s="203"/>
    </row>
    <row r="3600" spans="1:13">
      <c r="A3600" s="203"/>
      <c r="B3600" s="203"/>
      <c r="C3600" s="203"/>
      <c r="D3600" s="203"/>
      <c r="F3600" s="77"/>
      <c r="I3600" s="203"/>
      <c r="J3600" s="203"/>
      <c r="K3600" s="203"/>
      <c r="L3600" s="203"/>
      <c r="M3600" s="203"/>
    </row>
    <row r="3601" spans="1:13">
      <c r="A3601" s="203"/>
      <c r="B3601" s="203"/>
      <c r="C3601" s="203"/>
      <c r="D3601" s="203"/>
      <c r="F3601" s="77"/>
      <c r="I3601" s="203"/>
      <c r="J3601" s="203"/>
      <c r="K3601" s="203"/>
      <c r="L3601" s="203"/>
      <c r="M3601" s="203"/>
    </row>
    <row r="3602" spans="1:13">
      <c r="A3602" s="203"/>
      <c r="B3602" s="203"/>
      <c r="C3602" s="203"/>
      <c r="D3602" s="203"/>
      <c r="F3602" s="77"/>
      <c r="I3602" s="203"/>
      <c r="J3602" s="203"/>
      <c r="K3602" s="203"/>
      <c r="L3602" s="203"/>
      <c r="M3602" s="203"/>
    </row>
    <row r="3603" spans="1:13">
      <c r="A3603" s="203"/>
      <c r="B3603" s="203"/>
      <c r="C3603" s="203"/>
      <c r="D3603" s="203"/>
      <c r="F3603" s="77"/>
      <c r="I3603" s="203"/>
      <c r="J3603" s="203"/>
      <c r="K3603" s="203"/>
      <c r="L3603" s="203"/>
      <c r="M3603" s="203"/>
    </row>
    <row r="3604" spans="1:13">
      <c r="A3604" s="203"/>
      <c r="B3604" s="203"/>
      <c r="C3604" s="203"/>
      <c r="D3604" s="203"/>
      <c r="F3604" s="77"/>
      <c r="I3604" s="203"/>
      <c r="J3604" s="203"/>
      <c r="K3604" s="203"/>
      <c r="L3604" s="203"/>
      <c r="M3604" s="203"/>
    </row>
    <row r="3605" spans="1:13">
      <c r="A3605" s="203"/>
      <c r="B3605" s="203"/>
      <c r="C3605" s="203"/>
      <c r="D3605" s="203"/>
      <c r="F3605" s="77"/>
      <c r="I3605" s="203"/>
      <c r="J3605" s="203"/>
      <c r="K3605" s="203"/>
      <c r="L3605" s="203"/>
      <c r="M3605" s="203"/>
    </row>
    <row r="3606" spans="1:13">
      <c r="A3606" s="203"/>
      <c r="B3606" s="203"/>
      <c r="C3606" s="203"/>
      <c r="D3606" s="203"/>
      <c r="F3606" s="77"/>
      <c r="I3606" s="203"/>
      <c r="J3606" s="203"/>
      <c r="K3606" s="203"/>
      <c r="L3606" s="203"/>
      <c r="M3606" s="203"/>
    </row>
    <row r="3607" spans="1:13">
      <c r="A3607" s="203"/>
      <c r="B3607" s="203"/>
      <c r="C3607" s="203"/>
      <c r="D3607" s="203"/>
      <c r="F3607" s="77"/>
      <c r="I3607" s="203"/>
      <c r="J3607" s="203"/>
      <c r="K3607" s="203"/>
      <c r="L3607" s="203"/>
      <c r="M3607" s="203"/>
    </row>
    <row r="3608" spans="1:13">
      <c r="A3608" s="203"/>
      <c r="B3608" s="203"/>
      <c r="C3608" s="203"/>
      <c r="D3608" s="203"/>
      <c r="F3608" s="77"/>
      <c r="I3608" s="203"/>
      <c r="J3608" s="203"/>
      <c r="K3608" s="203"/>
      <c r="L3608" s="203"/>
      <c r="M3608" s="203"/>
    </row>
    <row r="3609" spans="1:13">
      <c r="A3609" s="203"/>
      <c r="B3609" s="203"/>
      <c r="C3609" s="203"/>
      <c r="D3609" s="203"/>
      <c r="F3609" s="77"/>
      <c r="I3609" s="203"/>
      <c r="J3609" s="203"/>
      <c r="K3609" s="203"/>
      <c r="L3609" s="203"/>
      <c r="M3609" s="203"/>
    </row>
    <row r="3610" spans="1:13">
      <c r="A3610" s="203"/>
      <c r="B3610" s="203"/>
      <c r="C3610" s="203"/>
      <c r="D3610" s="203"/>
      <c r="F3610" s="77"/>
      <c r="I3610" s="203"/>
      <c r="J3610" s="203"/>
      <c r="K3610" s="203"/>
      <c r="L3610" s="203"/>
      <c r="M3610" s="203"/>
    </row>
    <row r="3611" spans="1:13">
      <c r="A3611" s="203"/>
      <c r="B3611" s="203"/>
      <c r="C3611" s="203"/>
      <c r="D3611" s="203"/>
      <c r="F3611" s="77"/>
      <c r="I3611" s="203"/>
      <c r="J3611" s="203"/>
      <c r="K3611" s="203"/>
      <c r="L3611" s="203"/>
      <c r="M3611" s="203"/>
    </row>
    <row r="3612" spans="1:13">
      <c r="A3612" s="203"/>
      <c r="B3612" s="203"/>
      <c r="C3612" s="203"/>
      <c r="D3612" s="203"/>
      <c r="F3612" s="77"/>
      <c r="I3612" s="203"/>
      <c r="J3612" s="203"/>
      <c r="K3612" s="203"/>
      <c r="L3612" s="203"/>
      <c r="M3612" s="203"/>
    </row>
    <row r="3613" spans="1:13">
      <c r="A3613" s="203"/>
      <c r="B3613" s="203"/>
      <c r="C3613" s="203"/>
      <c r="D3613" s="203"/>
      <c r="F3613" s="77"/>
      <c r="I3613" s="203"/>
      <c r="J3613" s="203"/>
      <c r="K3613" s="203"/>
      <c r="L3613" s="203"/>
      <c r="M3613" s="203"/>
    </row>
    <row r="3614" spans="1:13">
      <c r="A3614" s="203"/>
      <c r="B3614" s="203"/>
      <c r="C3614" s="203"/>
      <c r="D3614" s="203"/>
      <c r="F3614" s="77"/>
      <c r="I3614" s="203"/>
      <c r="J3614" s="203"/>
      <c r="K3614" s="203"/>
      <c r="L3614" s="203"/>
      <c r="M3614" s="203"/>
    </row>
    <row r="3615" spans="1:13">
      <c r="A3615" s="203"/>
      <c r="B3615" s="203"/>
      <c r="C3615" s="203"/>
      <c r="D3615" s="203"/>
      <c r="F3615" s="77"/>
      <c r="I3615" s="203"/>
      <c r="J3615" s="203"/>
      <c r="K3615" s="203"/>
      <c r="L3615" s="203"/>
      <c r="M3615" s="203"/>
    </row>
    <row r="3616" spans="1:13">
      <c r="A3616" s="203"/>
      <c r="B3616" s="203"/>
      <c r="C3616" s="203"/>
      <c r="D3616" s="203"/>
      <c r="F3616" s="77"/>
      <c r="I3616" s="203"/>
      <c r="J3616" s="203"/>
      <c r="K3616" s="203"/>
      <c r="L3616" s="203"/>
      <c r="M3616" s="203"/>
    </row>
    <row r="3617" spans="1:13">
      <c r="A3617" s="203"/>
      <c r="B3617" s="203"/>
      <c r="C3617" s="203"/>
      <c r="D3617" s="203"/>
      <c r="F3617" s="77"/>
      <c r="I3617" s="203"/>
      <c r="J3617" s="203"/>
      <c r="K3617" s="203"/>
      <c r="L3617" s="203"/>
      <c r="M3617" s="203"/>
    </row>
    <row r="3618" spans="1:13">
      <c r="A3618" s="203"/>
      <c r="B3618" s="203"/>
      <c r="C3618" s="203"/>
      <c r="D3618" s="203"/>
      <c r="F3618" s="77"/>
      <c r="I3618" s="203"/>
      <c r="J3618" s="203"/>
      <c r="K3618" s="203"/>
      <c r="L3618" s="203"/>
      <c r="M3618" s="203"/>
    </row>
    <row r="3619" spans="1:13">
      <c r="A3619" s="203"/>
      <c r="B3619" s="203"/>
      <c r="C3619" s="203"/>
      <c r="D3619" s="203"/>
      <c r="F3619" s="77"/>
      <c r="I3619" s="203"/>
      <c r="J3619" s="203"/>
      <c r="K3619" s="203"/>
      <c r="L3619" s="203"/>
      <c r="M3619" s="203"/>
    </row>
    <row r="3620" spans="1:13">
      <c r="A3620" s="203"/>
      <c r="B3620" s="203"/>
      <c r="C3620" s="203"/>
      <c r="D3620" s="203"/>
      <c r="F3620" s="77"/>
      <c r="I3620" s="203"/>
      <c r="J3620" s="203"/>
      <c r="K3620" s="203"/>
      <c r="L3620" s="203"/>
      <c r="M3620" s="203"/>
    </row>
    <row r="3621" spans="1:13">
      <c r="A3621" s="203"/>
      <c r="B3621" s="203"/>
      <c r="C3621" s="203"/>
      <c r="D3621" s="203"/>
      <c r="F3621" s="77"/>
      <c r="I3621" s="203"/>
      <c r="J3621" s="203"/>
      <c r="K3621" s="203"/>
      <c r="L3621" s="203"/>
      <c r="M3621" s="203"/>
    </row>
    <row r="3622" spans="1:13">
      <c r="A3622" s="203"/>
      <c r="B3622" s="203"/>
      <c r="C3622" s="203"/>
      <c r="D3622" s="203"/>
      <c r="F3622" s="77"/>
      <c r="I3622" s="203"/>
      <c r="J3622" s="203"/>
      <c r="K3622" s="203"/>
      <c r="L3622" s="203"/>
      <c r="M3622" s="203"/>
    </row>
    <row r="3623" spans="1:13">
      <c r="A3623" s="203"/>
      <c r="B3623" s="203"/>
      <c r="C3623" s="203"/>
      <c r="D3623" s="203"/>
      <c r="F3623" s="77"/>
      <c r="I3623" s="203"/>
      <c r="J3623" s="203"/>
      <c r="K3623" s="203"/>
      <c r="L3623" s="203"/>
      <c r="M3623" s="203"/>
    </row>
    <row r="3624" spans="1:13">
      <c r="A3624" s="203"/>
      <c r="B3624" s="203"/>
      <c r="C3624" s="203"/>
      <c r="D3624" s="203"/>
      <c r="F3624" s="77"/>
      <c r="I3624" s="203"/>
      <c r="J3624" s="203"/>
      <c r="K3624" s="203"/>
      <c r="L3624" s="203"/>
      <c r="M3624" s="203"/>
    </row>
    <row r="3625" spans="1:13">
      <c r="A3625" s="203"/>
      <c r="B3625" s="203"/>
      <c r="C3625" s="203"/>
      <c r="D3625" s="203"/>
      <c r="F3625" s="77"/>
      <c r="I3625" s="203"/>
      <c r="J3625" s="203"/>
      <c r="K3625" s="203"/>
      <c r="L3625" s="203"/>
      <c r="M3625" s="203"/>
    </row>
    <row r="3626" spans="1:13">
      <c r="A3626" s="203"/>
      <c r="B3626" s="203"/>
      <c r="C3626" s="203"/>
      <c r="D3626" s="203"/>
      <c r="F3626" s="77"/>
      <c r="I3626" s="203"/>
      <c r="J3626" s="203"/>
      <c r="K3626" s="203"/>
      <c r="L3626" s="203"/>
      <c r="M3626" s="203"/>
    </row>
    <row r="3627" spans="1:13">
      <c r="A3627" s="203"/>
      <c r="B3627" s="203"/>
      <c r="C3627" s="203"/>
      <c r="D3627" s="203"/>
      <c r="F3627" s="77"/>
      <c r="I3627" s="203"/>
      <c r="J3627" s="203"/>
      <c r="K3627" s="203"/>
      <c r="L3627" s="203"/>
      <c r="M3627" s="203"/>
    </row>
    <row r="3628" spans="1:13">
      <c r="A3628" s="203"/>
      <c r="B3628" s="203"/>
      <c r="C3628" s="203"/>
      <c r="D3628" s="203"/>
      <c r="F3628" s="77"/>
      <c r="I3628" s="203"/>
      <c r="J3628" s="203"/>
      <c r="K3628" s="203"/>
      <c r="L3628" s="203"/>
      <c r="M3628" s="203"/>
    </row>
    <row r="3629" spans="1:13">
      <c r="A3629" s="203"/>
      <c r="B3629" s="203"/>
      <c r="C3629" s="203"/>
      <c r="D3629" s="203"/>
      <c r="F3629" s="77"/>
      <c r="I3629" s="203"/>
      <c r="J3629" s="203"/>
      <c r="K3629" s="203"/>
      <c r="L3629" s="203"/>
      <c r="M3629" s="203"/>
    </row>
    <row r="3630" spans="1:13">
      <c r="A3630" s="203"/>
      <c r="B3630" s="203"/>
      <c r="C3630" s="203"/>
      <c r="D3630" s="203"/>
      <c r="F3630" s="77"/>
      <c r="I3630" s="203"/>
      <c r="J3630" s="203"/>
      <c r="K3630" s="203"/>
      <c r="L3630" s="203"/>
      <c r="M3630" s="203"/>
    </row>
    <row r="3631" spans="1:13">
      <c r="A3631" s="203"/>
      <c r="B3631" s="203"/>
      <c r="C3631" s="203"/>
      <c r="D3631" s="203"/>
      <c r="F3631" s="77"/>
      <c r="I3631" s="203"/>
      <c r="J3631" s="203"/>
      <c r="K3631" s="203"/>
      <c r="L3631" s="203"/>
      <c r="M3631" s="203"/>
    </row>
    <row r="3632" spans="1:13">
      <c r="A3632" s="203"/>
      <c r="B3632" s="203"/>
      <c r="C3632" s="203"/>
      <c r="D3632" s="203"/>
      <c r="F3632" s="77"/>
      <c r="I3632" s="203"/>
      <c r="J3632" s="203"/>
      <c r="K3632" s="203"/>
      <c r="L3632" s="203"/>
      <c r="M3632" s="203"/>
    </row>
    <row r="3633" spans="1:13">
      <c r="A3633" s="203"/>
      <c r="B3633" s="203"/>
      <c r="C3633" s="203"/>
      <c r="D3633" s="203"/>
      <c r="F3633" s="77"/>
      <c r="I3633" s="203"/>
      <c r="J3633" s="203"/>
      <c r="K3633" s="203"/>
      <c r="L3633" s="203"/>
      <c r="M3633" s="203"/>
    </row>
    <row r="3634" spans="1:13">
      <c r="A3634" s="203"/>
      <c r="B3634" s="203"/>
      <c r="C3634" s="203"/>
      <c r="D3634" s="203"/>
      <c r="F3634" s="77"/>
      <c r="I3634" s="203"/>
      <c r="J3634" s="203"/>
      <c r="K3634" s="203"/>
      <c r="L3634" s="203"/>
      <c r="M3634" s="203"/>
    </row>
    <row r="3635" spans="1:13">
      <c r="A3635" s="203"/>
      <c r="B3635" s="203"/>
      <c r="C3635" s="203"/>
      <c r="D3635" s="203"/>
      <c r="F3635" s="77"/>
      <c r="I3635" s="203"/>
      <c r="J3635" s="203"/>
      <c r="K3635" s="203"/>
      <c r="L3635" s="203"/>
      <c r="M3635" s="203"/>
    </row>
    <row r="3636" spans="1:13">
      <c r="A3636" s="203"/>
      <c r="B3636" s="203"/>
      <c r="C3636" s="203"/>
      <c r="D3636" s="203"/>
      <c r="F3636" s="77"/>
      <c r="I3636" s="203"/>
      <c r="J3636" s="203"/>
      <c r="K3636" s="203"/>
      <c r="L3636" s="203"/>
      <c r="M3636" s="203"/>
    </row>
    <row r="3637" spans="1:13">
      <c r="A3637" s="203"/>
      <c r="B3637" s="203"/>
      <c r="C3637" s="203"/>
      <c r="D3637" s="203"/>
      <c r="F3637" s="77"/>
      <c r="I3637" s="203"/>
      <c r="J3637" s="203"/>
      <c r="K3637" s="203"/>
      <c r="L3637" s="203"/>
      <c r="M3637" s="203"/>
    </row>
    <row r="3638" spans="1:13">
      <c r="A3638" s="203"/>
      <c r="B3638" s="203"/>
      <c r="C3638" s="203"/>
      <c r="D3638" s="203"/>
      <c r="F3638" s="77"/>
      <c r="I3638" s="203"/>
      <c r="J3638" s="203"/>
      <c r="K3638" s="203"/>
      <c r="L3638" s="203"/>
      <c r="M3638" s="203"/>
    </row>
    <row r="3639" spans="1:13">
      <c r="A3639" s="203"/>
      <c r="B3639" s="203"/>
      <c r="C3639" s="203"/>
      <c r="D3639" s="203"/>
      <c r="F3639" s="77"/>
      <c r="I3639" s="203"/>
      <c r="J3639" s="203"/>
      <c r="K3639" s="203"/>
      <c r="L3639" s="203"/>
      <c r="M3639" s="203"/>
    </row>
    <row r="3640" spans="1:13">
      <c r="A3640" s="203"/>
      <c r="B3640" s="203"/>
      <c r="C3640" s="203"/>
      <c r="D3640" s="203"/>
      <c r="F3640" s="77"/>
      <c r="I3640" s="203"/>
      <c r="J3640" s="203"/>
      <c r="K3640" s="203"/>
      <c r="L3640" s="203"/>
      <c r="M3640" s="203"/>
    </row>
    <row r="3641" spans="1:13">
      <c r="A3641" s="203"/>
      <c r="B3641" s="203"/>
      <c r="C3641" s="203"/>
      <c r="D3641" s="203"/>
      <c r="F3641" s="77"/>
      <c r="I3641" s="203"/>
      <c r="J3641" s="203"/>
      <c r="K3641" s="203"/>
      <c r="L3641" s="203"/>
      <c r="M3641" s="203"/>
    </row>
    <row r="3642" spans="1:13">
      <c r="A3642" s="203"/>
      <c r="B3642" s="203"/>
      <c r="C3642" s="203"/>
      <c r="D3642" s="203"/>
      <c r="F3642" s="77"/>
      <c r="I3642" s="203"/>
      <c r="J3642" s="203"/>
      <c r="K3642" s="203"/>
      <c r="L3642" s="203"/>
      <c r="M3642" s="203"/>
    </row>
    <row r="3643" spans="1:13">
      <c r="A3643" s="203"/>
      <c r="B3643" s="203"/>
      <c r="C3643" s="203"/>
      <c r="D3643" s="203"/>
      <c r="F3643" s="77"/>
      <c r="I3643" s="203"/>
      <c r="J3643" s="203"/>
      <c r="K3643" s="203"/>
      <c r="L3643" s="203"/>
      <c r="M3643" s="203"/>
    </row>
    <row r="3644" spans="1:13">
      <c r="A3644" s="203"/>
      <c r="B3644" s="203"/>
      <c r="C3644" s="203"/>
      <c r="D3644" s="203"/>
      <c r="F3644" s="77"/>
      <c r="I3644" s="203"/>
      <c r="J3644" s="203"/>
      <c r="K3644" s="203"/>
      <c r="L3644" s="203"/>
      <c r="M3644" s="203"/>
    </row>
    <row r="3645" spans="1:13">
      <c r="A3645" s="203"/>
      <c r="B3645" s="203"/>
      <c r="C3645" s="203"/>
      <c r="D3645" s="203"/>
      <c r="F3645" s="77"/>
      <c r="I3645" s="203"/>
      <c r="J3645" s="203"/>
      <c r="K3645" s="203"/>
      <c r="L3645" s="203"/>
      <c r="M3645" s="203"/>
    </row>
    <row r="3646" spans="1:13">
      <c r="A3646" s="203"/>
      <c r="B3646" s="203"/>
      <c r="C3646" s="203"/>
      <c r="D3646" s="203"/>
      <c r="F3646" s="77"/>
      <c r="I3646" s="203"/>
      <c r="J3646" s="203"/>
      <c r="K3646" s="203"/>
      <c r="L3646" s="203"/>
      <c r="M3646" s="203"/>
    </row>
    <row r="3647" spans="1:13">
      <c r="A3647" s="203"/>
      <c r="B3647" s="203"/>
      <c r="C3647" s="203"/>
      <c r="D3647" s="203"/>
      <c r="F3647" s="77"/>
      <c r="I3647" s="203"/>
      <c r="J3647" s="203"/>
      <c r="K3647" s="203"/>
      <c r="L3647" s="203"/>
      <c r="M3647" s="203"/>
    </row>
    <row r="3648" spans="1:13">
      <c r="A3648" s="203"/>
      <c r="B3648" s="203"/>
      <c r="C3648" s="203"/>
      <c r="D3648" s="203"/>
      <c r="F3648" s="77"/>
      <c r="I3648" s="203"/>
      <c r="J3648" s="203"/>
      <c r="K3648" s="203"/>
      <c r="L3648" s="203"/>
      <c r="M3648" s="203"/>
    </row>
    <row r="3649" spans="1:13">
      <c r="A3649" s="203"/>
      <c r="B3649" s="203"/>
      <c r="C3649" s="203"/>
      <c r="D3649" s="203"/>
      <c r="F3649" s="77"/>
      <c r="I3649" s="203"/>
      <c r="J3649" s="203"/>
      <c r="K3649" s="203"/>
      <c r="L3649" s="203"/>
      <c r="M3649" s="203"/>
    </row>
    <row r="3650" spans="1:13">
      <c r="A3650" s="203"/>
      <c r="B3650" s="203"/>
      <c r="C3650" s="203"/>
      <c r="D3650" s="203"/>
      <c r="F3650" s="77"/>
      <c r="I3650" s="203"/>
      <c r="J3650" s="203"/>
      <c r="K3650" s="203"/>
      <c r="L3650" s="203"/>
      <c r="M3650" s="203"/>
    </row>
    <row r="3651" spans="1:13">
      <c r="A3651" s="203"/>
      <c r="B3651" s="203"/>
      <c r="C3651" s="203"/>
      <c r="D3651" s="203"/>
      <c r="F3651" s="77"/>
      <c r="I3651" s="203"/>
      <c r="J3651" s="203"/>
      <c r="K3651" s="203"/>
      <c r="L3651" s="203"/>
      <c r="M3651" s="203"/>
    </row>
    <row r="3652" spans="1:13">
      <c r="A3652" s="203"/>
      <c r="B3652" s="203"/>
      <c r="C3652" s="203"/>
      <c r="D3652" s="203"/>
      <c r="F3652" s="77"/>
      <c r="I3652" s="203"/>
      <c r="J3652" s="203"/>
      <c r="K3652" s="203"/>
      <c r="L3652" s="203"/>
      <c r="M3652" s="203"/>
    </row>
    <row r="3653" spans="1:13">
      <c r="A3653" s="203"/>
      <c r="B3653" s="203"/>
      <c r="C3653" s="203"/>
      <c r="D3653" s="203"/>
      <c r="F3653" s="77"/>
      <c r="I3653" s="203"/>
      <c r="J3653" s="203"/>
      <c r="K3653" s="203"/>
      <c r="L3653" s="203"/>
      <c r="M3653" s="203"/>
    </row>
    <row r="3654" spans="1:13">
      <c r="A3654" s="203"/>
      <c r="B3654" s="203"/>
      <c r="C3654" s="203"/>
      <c r="D3654" s="203"/>
      <c r="F3654" s="77"/>
      <c r="I3654" s="203"/>
      <c r="J3654" s="203"/>
      <c r="K3654" s="203"/>
      <c r="L3654" s="203"/>
      <c r="M3654" s="203"/>
    </row>
    <row r="3655" spans="1:13">
      <c r="A3655" s="203"/>
      <c r="B3655" s="203"/>
      <c r="C3655" s="203"/>
      <c r="D3655" s="203"/>
      <c r="F3655" s="77"/>
      <c r="I3655" s="203"/>
      <c r="J3655" s="203"/>
      <c r="K3655" s="203"/>
      <c r="L3655" s="203"/>
      <c r="M3655" s="203"/>
    </row>
    <row r="3656" spans="1:13">
      <c r="A3656" s="203"/>
      <c r="B3656" s="203"/>
      <c r="C3656" s="203"/>
      <c r="D3656" s="203"/>
      <c r="F3656" s="77"/>
      <c r="I3656" s="203"/>
      <c r="J3656" s="203"/>
      <c r="K3656" s="203"/>
      <c r="L3656" s="203"/>
      <c r="M3656" s="203"/>
    </row>
    <row r="3657" spans="1:13">
      <c r="A3657" s="203"/>
      <c r="B3657" s="203"/>
      <c r="C3657" s="203"/>
      <c r="D3657" s="203"/>
      <c r="F3657" s="77"/>
      <c r="I3657" s="203"/>
      <c r="J3657" s="203"/>
      <c r="K3657" s="203"/>
      <c r="L3657" s="203"/>
      <c r="M3657" s="203"/>
    </row>
    <row r="3658" spans="1:13">
      <c r="A3658" s="203"/>
      <c r="B3658" s="203"/>
      <c r="C3658" s="203"/>
      <c r="D3658" s="203"/>
      <c r="F3658" s="77"/>
      <c r="I3658" s="203"/>
      <c r="J3658" s="203"/>
      <c r="K3658" s="203"/>
      <c r="L3658" s="203"/>
      <c r="M3658" s="203"/>
    </row>
    <row r="3659" spans="1:13">
      <c r="A3659" s="203"/>
      <c r="B3659" s="203"/>
      <c r="C3659" s="203"/>
      <c r="D3659" s="203"/>
      <c r="F3659" s="77"/>
      <c r="I3659" s="203"/>
      <c r="J3659" s="203"/>
      <c r="K3659" s="203"/>
      <c r="L3659" s="203"/>
      <c r="M3659" s="203"/>
    </row>
    <row r="3660" spans="1:13">
      <c r="A3660" s="203"/>
      <c r="B3660" s="203"/>
      <c r="C3660" s="203"/>
      <c r="D3660" s="203"/>
      <c r="F3660" s="77"/>
      <c r="I3660" s="203"/>
      <c r="J3660" s="203"/>
      <c r="K3660" s="203"/>
      <c r="L3660" s="203"/>
      <c r="M3660" s="203"/>
    </row>
    <row r="3661" spans="1:13">
      <c r="A3661" s="203"/>
      <c r="B3661" s="203"/>
      <c r="C3661" s="203"/>
      <c r="D3661" s="203"/>
      <c r="F3661" s="77"/>
      <c r="I3661" s="203"/>
      <c r="J3661" s="203"/>
      <c r="K3661" s="203"/>
      <c r="L3661" s="203"/>
      <c r="M3661" s="203"/>
    </row>
    <row r="3662" spans="1:13">
      <c r="A3662" s="203"/>
      <c r="B3662" s="203"/>
      <c r="C3662" s="203"/>
      <c r="D3662" s="203"/>
      <c r="F3662" s="77"/>
      <c r="I3662" s="203"/>
      <c r="J3662" s="203"/>
      <c r="K3662" s="203"/>
      <c r="L3662" s="203"/>
      <c r="M3662" s="203"/>
    </row>
    <row r="3663" spans="1:13">
      <c r="A3663" s="203"/>
      <c r="B3663" s="203"/>
      <c r="C3663" s="203"/>
      <c r="D3663" s="203"/>
      <c r="F3663" s="77"/>
      <c r="I3663" s="203"/>
      <c r="J3663" s="203"/>
      <c r="K3663" s="203"/>
      <c r="L3663" s="203"/>
      <c r="M3663" s="203"/>
    </row>
    <row r="3664" spans="1:13">
      <c r="A3664" s="203"/>
      <c r="B3664" s="203"/>
      <c r="C3664" s="203"/>
      <c r="D3664" s="203"/>
      <c r="F3664" s="77"/>
      <c r="I3664" s="203"/>
      <c r="J3664" s="203"/>
      <c r="K3664" s="203"/>
      <c r="L3664" s="203"/>
      <c r="M3664" s="203"/>
    </row>
    <row r="3665" spans="1:13">
      <c r="A3665" s="203"/>
      <c r="B3665" s="203"/>
      <c r="C3665" s="203"/>
      <c r="D3665" s="203"/>
      <c r="F3665" s="77"/>
      <c r="I3665" s="203"/>
      <c r="J3665" s="203"/>
      <c r="K3665" s="203"/>
      <c r="L3665" s="203"/>
      <c r="M3665" s="203"/>
    </row>
    <row r="3666" spans="1:13">
      <c r="A3666" s="203"/>
      <c r="B3666" s="203"/>
      <c r="C3666" s="203"/>
      <c r="D3666" s="203"/>
      <c r="F3666" s="77"/>
      <c r="I3666" s="203"/>
      <c r="J3666" s="203"/>
      <c r="K3666" s="203"/>
      <c r="L3666" s="203"/>
      <c r="M3666" s="203"/>
    </row>
    <row r="3667" spans="1:13">
      <c r="A3667" s="203"/>
      <c r="B3667" s="203"/>
      <c r="C3667" s="203"/>
      <c r="D3667" s="203"/>
      <c r="F3667" s="77"/>
      <c r="I3667" s="203"/>
      <c r="J3667" s="203"/>
      <c r="K3667" s="203"/>
      <c r="L3667" s="203"/>
      <c r="M3667" s="203"/>
    </row>
    <row r="3668" spans="1:13">
      <c r="A3668" s="203"/>
      <c r="B3668" s="203"/>
      <c r="C3668" s="203"/>
      <c r="D3668" s="203"/>
      <c r="F3668" s="77"/>
      <c r="I3668" s="203"/>
      <c r="J3668" s="203"/>
      <c r="K3668" s="203"/>
      <c r="L3668" s="203"/>
      <c r="M3668" s="203"/>
    </row>
    <row r="3669" spans="1:13">
      <c r="A3669" s="203"/>
      <c r="B3669" s="203"/>
      <c r="C3669" s="203"/>
      <c r="D3669" s="203"/>
      <c r="F3669" s="77"/>
      <c r="I3669" s="203"/>
      <c r="J3669" s="203"/>
      <c r="K3669" s="203"/>
      <c r="L3669" s="203"/>
      <c r="M3669" s="203"/>
    </row>
    <row r="3670" spans="1:13">
      <c r="A3670" s="203"/>
      <c r="B3670" s="203"/>
      <c r="C3670" s="203"/>
      <c r="D3670" s="203"/>
      <c r="F3670" s="77"/>
      <c r="I3670" s="203"/>
      <c r="J3670" s="203"/>
      <c r="K3670" s="203"/>
      <c r="L3670" s="203"/>
      <c r="M3670" s="203"/>
    </row>
    <row r="3671" spans="1:13">
      <c r="A3671" s="203"/>
      <c r="B3671" s="203"/>
      <c r="C3671" s="203"/>
      <c r="D3671" s="203"/>
      <c r="F3671" s="77"/>
      <c r="I3671" s="203"/>
      <c r="J3671" s="203"/>
      <c r="K3671" s="203"/>
      <c r="L3671" s="203"/>
      <c r="M3671" s="203"/>
    </row>
    <row r="3672" spans="1:13">
      <c r="A3672" s="203"/>
      <c r="B3672" s="203"/>
      <c r="C3672" s="203"/>
      <c r="D3672" s="203"/>
      <c r="F3672" s="77"/>
      <c r="I3672" s="203"/>
      <c r="J3672" s="203"/>
      <c r="K3672" s="203"/>
      <c r="L3672" s="203"/>
      <c r="M3672" s="203"/>
    </row>
    <row r="3673" spans="1:13">
      <c r="A3673" s="203"/>
      <c r="B3673" s="203"/>
      <c r="C3673" s="203"/>
      <c r="D3673" s="203"/>
      <c r="F3673" s="77"/>
      <c r="I3673" s="203"/>
      <c r="J3673" s="203"/>
      <c r="K3673" s="203"/>
      <c r="L3673" s="203"/>
      <c r="M3673" s="203"/>
    </row>
    <row r="3674" spans="1:13">
      <c r="A3674" s="203"/>
      <c r="B3674" s="203"/>
      <c r="C3674" s="203"/>
      <c r="D3674" s="203"/>
      <c r="F3674" s="77"/>
      <c r="I3674" s="203"/>
      <c r="J3674" s="203"/>
      <c r="K3674" s="203"/>
      <c r="L3674" s="203"/>
      <c r="M3674" s="203"/>
    </row>
    <row r="3675" spans="1:13">
      <c r="A3675" s="203"/>
      <c r="B3675" s="203"/>
      <c r="C3675" s="203"/>
      <c r="D3675" s="203"/>
      <c r="F3675" s="77"/>
      <c r="I3675" s="203"/>
      <c r="J3675" s="203"/>
      <c r="K3675" s="203"/>
      <c r="L3675" s="203"/>
      <c r="M3675" s="203"/>
    </row>
    <row r="3676" spans="1:13">
      <c r="A3676" s="203"/>
      <c r="B3676" s="203"/>
      <c r="C3676" s="203"/>
      <c r="D3676" s="203"/>
      <c r="F3676" s="77"/>
      <c r="I3676" s="203"/>
      <c r="J3676" s="203"/>
      <c r="K3676" s="203"/>
      <c r="L3676" s="203"/>
      <c r="M3676" s="203"/>
    </row>
    <row r="3677" spans="1:13">
      <c r="A3677" s="203"/>
      <c r="B3677" s="203"/>
      <c r="C3677" s="203"/>
      <c r="D3677" s="203"/>
      <c r="F3677" s="77"/>
      <c r="I3677" s="203"/>
      <c r="J3677" s="203"/>
      <c r="K3677" s="203"/>
      <c r="L3677" s="203"/>
      <c r="M3677" s="203"/>
    </row>
    <row r="3678" spans="1:13">
      <c r="A3678" s="203"/>
      <c r="B3678" s="203"/>
      <c r="C3678" s="203"/>
      <c r="D3678" s="203"/>
      <c r="F3678" s="77"/>
      <c r="I3678" s="203"/>
      <c r="J3678" s="203"/>
      <c r="K3678" s="203"/>
      <c r="L3678" s="203"/>
      <c r="M3678" s="203"/>
    </row>
    <row r="3679" spans="1:13">
      <c r="A3679" s="203"/>
      <c r="B3679" s="203"/>
      <c r="C3679" s="203"/>
      <c r="D3679" s="203"/>
      <c r="F3679" s="77"/>
      <c r="I3679" s="203"/>
      <c r="J3679" s="203"/>
      <c r="K3679" s="203"/>
      <c r="L3679" s="203"/>
      <c r="M3679" s="203"/>
    </row>
    <row r="3680" spans="1:13">
      <c r="A3680" s="203"/>
      <c r="B3680" s="203"/>
      <c r="C3680" s="203"/>
      <c r="D3680" s="203"/>
      <c r="F3680" s="77"/>
      <c r="I3680" s="203"/>
      <c r="J3680" s="203"/>
      <c r="K3680" s="203"/>
      <c r="L3680" s="203"/>
      <c r="M3680" s="203"/>
    </row>
    <row r="3681" spans="1:13">
      <c r="A3681" s="203"/>
      <c r="B3681" s="203"/>
      <c r="C3681" s="203"/>
      <c r="D3681" s="203"/>
      <c r="F3681" s="77"/>
      <c r="I3681" s="203"/>
      <c r="J3681" s="203"/>
      <c r="K3681" s="203"/>
      <c r="L3681" s="203"/>
      <c r="M3681" s="203"/>
    </row>
    <row r="3682" spans="1:13">
      <c r="A3682" s="203"/>
      <c r="B3682" s="203"/>
      <c r="C3682" s="203"/>
      <c r="D3682" s="203"/>
      <c r="F3682" s="77"/>
      <c r="I3682" s="203"/>
      <c r="J3682" s="203"/>
      <c r="K3682" s="203"/>
      <c r="L3682" s="203"/>
      <c r="M3682" s="203"/>
    </row>
    <row r="3683" spans="1:13">
      <c r="A3683" s="203"/>
      <c r="B3683" s="203"/>
      <c r="C3683" s="203"/>
      <c r="D3683" s="203"/>
      <c r="F3683" s="77"/>
      <c r="I3683" s="203"/>
      <c r="J3683" s="203"/>
      <c r="K3683" s="203"/>
      <c r="L3683" s="203"/>
      <c r="M3683" s="203"/>
    </row>
    <row r="3684" spans="1:13">
      <c r="A3684" s="203"/>
      <c r="B3684" s="203"/>
      <c r="C3684" s="203"/>
      <c r="D3684" s="203"/>
      <c r="F3684" s="77"/>
      <c r="I3684" s="203"/>
      <c r="J3684" s="203"/>
      <c r="K3684" s="203"/>
      <c r="L3684" s="203"/>
      <c r="M3684" s="203"/>
    </row>
    <row r="3685" spans="1:13">
      <c r="A3685" s="203"/>
      <c r="B3685" s="203"/>
      <c r="C3685" s="203"/>
      <c r="D3685" s="203"/>
      <c r="F3685" s="77"/>
      <c r="I3685" s="203"/>
      <c r="J3685" s="203"/>
      <c r="K3685" s="203"/>
      <c r="L3685" s="203"/>
      <c r="M3685" s="203"/>
    </row>
    <row r="3686" spans="1:13">
      <c r="A3686" s="203"/>
      <c r="B3686" s="203"/>
      <c r="C3686" s="203"/>
      <c r="D3686" s="203"/>
      <c r="F3686" s="77"/>
      <c r="I3686" s="203"/>
      <c r="J3686" s="203"/>
      <c r="K3686" s="203"/>
      <c r="L3686" s="203"/>
      <c r="M3686" s="203"/>
    </row>
    <row r="3687" spans="1:13">
      <c r="A3687" s="203"/>
      <c r="B3687" s="203"/>
      <c r="C3687" s="203"/>
      <c r="D3687" s="203"/>
      <c r="F3687" s="77"/>
      <c r="I3687" s="203"/>
      <c r="J3687" s="203"/>
      <c r="K3687" s="203"/>
      <c r="L3687" s="203"/>
      <c r="M3687" s="203"/>
    </row>
    <row r="3688" spans="1:13">
      <c r="A3688" s="203"/>
      <c r="B3688" s="203"/>
      <c r="C3688" s="203"/>
      <c r="D3688" s="203"/>
      <c r="F3688" s="77"/>
      <c r="I3688" s="203"/>
      <c r="J3688" s="203"/>
      <c r="K3688" s="203"/>
      <c r="L3688" s="203"/>
      <c r="M3688" s="203"/>
    </row>
    <row r="3689" spans="1:13">
      <c r="A3689" s="203"/>
      <c r="B3689" s="203"/>
      <c r="C3689" s="203"/>
      <c r="D3689" s="203"/>
      <c r="F3689" s="77"/>
      <c r="I3689" s="203"/>
      <c r="J3689" s="203"/>
      <c r="K3689" s="203"/>
      <c r="L3689" s="203"/>
      <c r="M3689" s="203"/>
    </row>
    <row r="3690" spans="1:13">
      <c r="A3690" s="203"/>
      <c r="B3690" s="203"/>
      <c r="C3690" s="203"/>
      <c r="D3690" s="203"/>
      <c r="F3690" s="77"/>
      <c r="I3690" s="203"/>
      <c r="J3690" s="203"/>
      <c r="K3690" s="203"/>
      <c r="L3690" s="203"/>
      <c r="M3690" s="203"/>
    </row>
    <row r="3691" spans="1:13">
      <c r="A3691" s="203"/>
      <c r="B3691" s="203"/>
      <c r="C3691" s="203"/>
      <c r="D3691" s="203"/>
      <c r="F3691" s="77"/>
      <c r="I3691" s="203"/>
      <c r="J3691" s="203"/>
      <c r="K3691" s="203"/>
      <c r="L3691" s="203"/>
      <c r="M3691" s="203"/>
    </row>
    <row r="3692" spans="1:13">
      <c r="A3692" s="203"/>
      <c r="B3692" s="203"/>
      <c r="C3692" s="203"/>
      <c r="D3692" s="203"/>
      <c r="F3692" s="77"/>
      <c r="I3692" s="203"/>
      <c r="J3692" s="203"/>
      <c r="K3692" s="203"/>
      <c r="L3692" s="203"/>
      <c r="M3692" s="203"/>
    </row>
    <row r="3693" spans="1:13">
      <c r="A3693" s="203"/>
      <c r="B3693" s="203"/>
      <c r="C3693" s="203"/>
      <c r="D3693" s="203"/>
      <c r="F3693" s="77"/>
      <c r="I3693" s="203"/>
      <c r="J3693" s="203"/>
      <c r="K3693" s="203"/>
      <c r="L3693" s="203"/>
      <c r="M3693" s="203"/>
    </row>
    <row r="3694" spans="1:13">
      <c r="A3694" s="203"/>
      <c r="B3694" s="203"/>
      <c r="C3694" s="203"/>
      <c r="D3694" s="203"/>
      <c r="F3694" s="77"/>
      <c r="I3694" s="203"/>
      <c r="J3694" s="203"/>
      <c r="K3694" s="203"/>
      <c r="L3694" s="203"/>
      <c r="M3694" s="203"/>
    </row>
    <row r="3695" spans="1:13">
      <c r="A3695" s="203"/>
      <c r="B3695" s="203"/>
      <c r="C3695" s="203"/>
      <c r="D3695" s="203"/>
      <c r="F3695" s="77"/>
      <c r="I3695" s="203"/>
      <c r="J3695" s="203"/>
      <c r="K3695" s="203"/>
      <c r="L3695" s="203"/>
      <c r="M3695" s="203"/>
    </row>
    <row r="3696" spans="1:13">
      <c r="A3696" s="203"/>
      <c r="B3696" s="203"/>
      <c r="C3696" s="203"/>
      <c r="D3696" s="203"/>
      <c r="F3696" s="77"/>
      <c r="I3696" s="203"/>
      <c r="J3696" s="203"/>
      <c r="K3696" s="203"/>
      <c r="L3696" s="203"/>
      <c r="M3696" s="203"/>
    </row>
    <row r="3697" spans="1:13">
      <c r="A3697" s="203"/>
      <c r="B3697" s="203"/>
      <c r="C3697" s="203"/>
      <c r="D3697" s="203"/>
      <c r="F3697" s="77"/>
      <c r="I3697" s="203"/>
      <c r="J3697" s="203"/>
      <c r="K3697" s="203"/>
      <c r="L3697" s="203"/>
      <c r="M3697" s="203"/>
    </row>
    <row r="3698" spans="1:13">
      <c r="A3698" s="203"/>
      <c r="B3698" s="203"/>
      <c r="C3698" s="203"/>
      <c r="D3698" s="203"/>
      <c r="F3698" s="77"/>
      <c r="I3698" s="203"/>
      <c r="J3698" s="203"/>
      <c r="K3698" s="203"/>
      <c r="L3698" s="203"/>
      <c r="M3698" s="203"/>
    </row>
    <row r="3699" spans="1:13">
      <c r="A3699" s="203"/>
      <c r="B3699" s="203"/>
      <c r="C3699" s="203"/>
      <c r="D3699" s="203"/>
      <c r="F3699" s="77"/>
      <c r="I3699" s="203"/>
      <c r="J3699" s="203"/>
      <c r="K3699" s="203"/>
      <c r="L3699" s="203"/>
      <c r="M3699" s="203"/>
    </row>
    <row r="3700" spans="1:13">
      <c r="A3700" s="203"/>
      <c r="B3700" s="203"/>
      <c r="C3700" s="203"/>
      <c r="D3700" s="203"/>
      <c r="F3700" s="77"/>
      <c r="I3700" s="203"/>
      <c r="J3700" s="203"/>
      <c r="K3700" s="203"/>
      <c r="L3700" s="203"/>
      <c r="M3700" s="203"/>
    </row>
    <row r="3701" spans="1:13">
      <c r="A3701" s="203"/>
      <c r="B3701" s="203"/>
      <c r="C3701" s="203"/>
      <c r="D3701" s="203"/>
      <c r="F3701" s="77"/>
      <c r="I3701" s="203"/>
      <c r="J3701" s="203"/>
      <c r="K3701" s="203"/>
      <c r="L3701" s="203"/>
      <c r="M3701" s="203"/>
    </row>
    <row r="3702" spans="1:13">
      <c r="A3702" s="203"/>
      <c r="B3702" s="203"/>
      <c r="C3702" s="203"/>
      <c r="D3702" s="203"/>
      <c r="F3702" s="77"/>
      <c r="I3702" s="203"/>
      <c r="J3702" s="203"/>
      <c r="K3702" s="203"/>
      <c r="L3702" s="203"/>
      <c r="M3702" s="203"/>
    </row>
    <row r="3703" spans="1:13">
      <c r="A3703" s="203"/>
      <c r="B3703" s="203"/>
      <c r="C3703" s="203"/>
      <c r="D3703" s="203"/>
      <c r="F3703" s="77"/>
      <c r="I3703" s="203"/>
      <c r="J3703" s="203"/>
      <c r="K3703" s="203"/>
      <c r="L3703" s="203"/>
      <c r="M3703" s="203"/>
    </row>
    <row r="3704" spans="1:13">
      <c r="A3704" s="203"/>
      <c r="B3704" s="203"/>
      <c r="C3704" s="203"/>
      <c r="D3704" s="203"/>
      <c r="F3704" s="77"/>
      <c r="I3704" s="203"/>
      <c r="J3704" s="203"/>
      <c r="K3704" s="203"/>
      <c r="L3704" s="203"/>
      <c r="M3704" s="203"/>
    </row>
    <row r="3705" spans="1:13">
      <c r="A3705" s="203"/>
      <c r="B3705" s="203"/>
      <c r="C3705" s="203"/>
      <c r="D3705" s="203"/>
      <c r="F3705" s="77"/>
      <c r="I3705" s="203"/>
      <c r="J3705" s="203"/>
      <c r="K3705" s="203"/>
      <c r="L3705" s="203"/>
      <c r="M3705" s="203"/>
    </row>
    <row r="3706" spans="1:13">
      <c r="A3706" s="203"/>
      <c r="B3706" s="203"/>
      <c r="C3706" s="203"/>
      <c r="D3706" s="203"/>
      <c r="F3706" s="77"/>
      <c r="I3706" s="203"/>
      <c r="J3706" s="203"/>
      <c r="K3706" s="203"/>
      <c r="L3706" s="203"/>
      <c r="M3706" s="203"/>
    </row>
    <row r="3707" spans="1:13">
      <c r="A3707" s="203"/>
      <c r="B3707" s="203"/>
      <c r="C3707" s="203"/>
      <c r="D3707" s="203"/>
      <c r="F3707" s="77"/>
      <c r="I3707" s="203"/>
      <c r="J3707" s="203"/>
      <c r="K3707" s="203"/>
      <c r="L3707" s="203"/>
      <c r="M3707" s="203"/>
    </row>
    <row r="3708" spans="1:13">
      <c r="A3708" s="203"/>
      <c r="B3708" s="203"/>
      <c r="C3708" s="203"/>
      <c r="D3708" s="203"/>
      <c r="F3708" s="77"/>
      <c r="I3708" s="203"/>
      <c r="J3708" s="203"/>
      <c r="K3708" s="203"/>
      <c r="L3708" s="203"/>
      <c r="M3708" s="203"/>
    </row>
    <row r="3709" spans="1:13">
      <c r="A3709" s="203"/>
      <c r="B3709" s="203"/>
      <c r="C3709" s="203"/>
      <c r="D3709" s="203"/>
      <c r="F3709" s="77"/>
      <c r="I3709" s="203"/>
      <c r="J3709" s="203"/>
      <c r="K3709" s="203"/>
      <c r="L3709" s="203"/>
      <c r="M3709" s="203"/>
    </row>
    <row r="3710" spans="1:13">
      <c r="A3710" s="203"/>
      <c r="B3710" s="203"/>
      <c r="C3710" s="203"/>
      <c r="D3710" s="203"/>
      <c r="F3710" s="77"/>
      <c r="I3710" s="203"/>
      <c r="J3710" s="203"/>
      <c r="K3710" s="203"/>
      <c r="L3710" s="203"/>
      <c r="M3710" s="203"/>
    </row>
    <row r="3711" spans="1:13">
      <c r="A3711" s="203"/>
      <c r="B3711" s="203"/>
      <c r="C3711" s="203"/>
      <c r="D3711" s="203"/>
      <c r="F3711" s="77"/>
      <c r="I3711" s="203"/>
      <c r="J3711" s="203"/>
      <c r="K3711" s="203"/>
      <c r="L3711" s="203"/>
      <c r="M3711" s="203"/>
    </row>
    <row r="3712" spans="1:13">
      <c r="A3712" s="203"/>
      <c r="B3712" s="203"/>
      <c r="C3712" s="203"/>
      <c r="D3712" s="203"/>
      <c r="F3712" s="77"/>
      <c r="I3712" s="203"/>
      <c r="J3712" s="203"/>
      <c r="K3712" s="203"/>
      <c r="L3712" s="203"/>
      <c r="M3712" s="203"/>
    </row>
    <row r="3713" spans="1:13">
      <c r="A3713" s="203"/>
      <c r="B3713" s="203"/>
      <c r="C3713" s="203"/>
      <c r="D3713" s="203"/>
      <c r="F3713" s="77"/>
      <c r="I3713" s="203"/>
      <c r="J3713" s="203"/>
      <c r="K3713" s="203"/>
      <c r="L3713" s="203"/>
      <c r="M3713" s="203"/>
    </row>
    <row r="3714" spans="1:13">
      <c r="A3714" s="203"/>
      <c r="B3714" s="203"/>
      <c r="C3714" s="203"/>
      <c r="D3714" s="203"/>
      <c r="F3714" s="77"/>
      <c r="I3714" s="203"/>
      <c r="J3714" s="203"/>
      <c r="K3714" s="203"/>
      <c r="L3714" s="203"/>
      <c r="M3714" s="203"/>
    </row>
    <row r="3715" spans="1:13">
      <c r="A3715" s="203"/>
      <c r="B3715" s="203"/>
      <c r="C3715" s="203"/>
      <c r="D3715" s="203"/>
      <c r="F3715" s="77"/>
      <c r="I3715" s="203"/>
      <c r="J3715" s="203"/>
      <c r="K3715" s="203"/>
      <c r="L3715" s="203"/>
      <c r="M3715" s="203"/>
    </row>
    <row r="3716" spans="1:13">
      <c r="A3716" s="203"/>
      <c r="B3716" s="203"/>
      <c r="C3716" s="203"/>
      <c r="D3716" s="203"/>
      <c r="F3716" s="77"/>
      <c r="I3716" s="203"/>
      <c r="J3716" s="203"/>
      <c r="K3716" s="203"/>
      <c r="L3716" s="203"/>
      <c r="M3716" s="203"/>
    </row>
    <row r="3717" spans="1:13">
      <c r="A3717" s="203"/>
      <c r="B3717" s="203"/>
      <c r="C3717" s="203"/>
      <c r="D3717" s="203"/>
      <c r="F3717" s="77"/>
      <c r="I3717" s="203"/>
      <c r="J3717" s="203"/>
      <c r="K3717" s="203"/>
      <c r="L3717" s="203"/>
      <c r="M3717" s="203"/>
    </row>
    <row r="3718" spans="1:13">
      <c r="A3718" s="203"/>
      <c r="B3718" s="203"/>
      <c r="C3718" s="203"/>
      <c r="D3718" s="203"/>
      <c r="F3718" s="77"/>
      <c r="I3718" s="203"/>
      <c r="J3718" s="203"/>
      <c r="K3718" s="203"/>
      <c r="L3718" s="203"/>
      <c r="M3718" s="203"/>
    </row>
    <row r="3719" spans="1:13">
      <c r="A3719" s="203"/>
      <c r="B3719" s="203"/>
      <c r="C3719" s="203"/>
      <c r="D3719" s="203"/>
      <c r="F3719" s="77"/>
      <c r="I3719" s="203"/>
      <c r="J3719" s="203"/>
      <c r="K3719" s="203"/>
      <c r="L3719" s="203"/>
      <c r="M3719" s="203"/>
    </row>
    <row r="3720" spans="1:13">
      <c r="A3720" s="203"/>
      <c r="B3720" s="203"/>
      <c r="C3720" s="203"/>
      <c r="D3720" s="203"/>
      <c r="F3720" s="77"/>
      <c r="I3720" s="203"/>
      <c r="J3720" s="203"/>
      <c r="K3720" s="203"/>
      <c r="L3720" s="203"/>
      <c r="M3720" s="203"/>
    </row>
    <row r="3721" spans="1:13">
      <c r="A3721" s="203"/>
      <c r="B3721" s="203"/>
      <c r="C3721" s="203"/>
      <c r="D3721" s="203"/>
      <c r="F3721" s="77"/>
      <c r="I3721" s="203"/>
      <c r="J3721" s="203"/>
      <c r="K3721" s="203"/>
      <c r="L3721" s="203"/>
      <c r="M3721" s="203"/>
    </row>
    <row r="3722" spans="1:13">
      <c r="A3722" s="203"/>
      <c r="B3722" s="203"/>
      <c r="C3722" s="203"/>
      <c r="D3722" s="203"/>
      <c r="F3722" s="77"/>
      <c r="I3722" s="203"/>
      <c r="J3722" s="203"/>
      <c r="K3722" s="203"/>
      <c r="L3722" s="203"/>
      <c r="M3722" s="203"/>
    </row>
    <row r="3723" spans="1:13">
      <c r="A3723" s="203"/>
      <c r="B3723" s="203"/>
      <c r="C3723" s="203"/>
      <c r="D3723" s="203"/>
      <c r="F3723" s="77"/>
      <c r="I3723" s="203"/>
      <c r="J3723" s="203"/>
      <c r="K3723" s="203"/>
      <c r="L3723" s="203"/>
      <c r="M3723" s="203"/>
    </row>
    <row r="3724" spans="1:13">
      <c r="A3724" s="203"/>
      <c r="B3724" s="203"/>
      <c r="C3724" s="203"/>
      <c r="D3724" s="203"/>
      <c r="F3724" s="77"/>
      <c r="I3724" s="203"/>
      <c r="J3724" s="203"/>
      <c r="K3724" s="203"/>
      <c r="L3724" s="203"/>
      <c r="M3724" s="203"/>
    </row>
    <row r="3725" spans="1:13">
      <c r="A3725" s="203"/>
      <c r="B3725" s="203"/>
      <c r="C3725" s="203"/>
      <c r="D3725" s="203"/>
      <c r="F3725" s="77"/>
      <c r="I3725" s="203"/>
      <c r="J3725" s="203"/>
      <c r="K3725" s="203"/>
      <c r="L3725" s="203"/>
      <c r="M3725" s="203"/>
    </row>
    <row r="3726" spans="1:13">
      <c r="A3726" s="203"/>
      <c r="B3726" s="203"/>
      <c r="C3726" s="203"/>
      <c r="D3726" s="203"/>
      <c r="F3726" s="77"/>
      <c r="I3726" s="203"/>
      <c r="J3726" s="203"/>
      <c r="K3726" s="203"/>
      <c r="L3726" s="203"/>
      <c r="M3726" s="203"/>
    </row>
    <row r="3727" spans="1:13">
      <c r="A3727" s="203"/>
      <c r="B3727" s="203"/>
      <c r="C3727" s="203"/>
      <c r="D3727" s="203"/>
      <c r="F3727" s="77"/>
      <c r="I3727" s="203"/>
      <c r="J3727" s="203"/>
      <c r="K3727" s="203"/>
      <c r="L3727" s="203"/>
      <c r="M3727" s="203"/>
    </row>
    <row r="3728" spans="1:13">
      <c r="A3728" s="203"/>
      <c r="B3728" s="203"/>
      <c r="C3728" s="203"/>
      <c r="D3728" s="203"/>
      <c r="F3728" s="77"/>
      <c r="I3728" s="203"/>
      <c r="J3728" s="203"/>
      <c r="K3728" s="203"/>
      <c r="L3728" s="203"/>
      <c r="M3728" s="203"/>
    </row>
    <row r="3729" spans="1:13">
      <c r="A3729" s="203"/>
      <c r="B3729" s="203"/>
      <c r="C3729" s="203"/>
      <c r="D3729" s="203"/>
      <c r="F3729" s="77"/>
      <c r="I3729" s="203"/>
      <c r="J3729" s="203"/>
      <c r="K3729" s="203"/>
      <c r="L3729" s="203"/>
      <c r="M3729" s="203"/>
    </row>
    <row r="3730" spans="1:13">
      <c r="A3730" s="203"/>
      <c r="B3730" s="203"/>
      <c r="C3730" s="203"/>
      <c r="D3730" s="203"/>
      <c r="F3730" s="77"/>
      <c r="I3730" s="203"/>
      <c r="J3730" s="203"/>
      <c r="K3730" s="203"/>
      <c r="L3730" s="203"/>
      <c r="M3730" s="203"/>
    </row>
    <row r="3731" spans="1:13">
      <c r="A3731" s="203"/>
      <c r="B3731" s="203"/>
      <c r="C3731" s="203"/>
      <c r="D3731" s="203"/>
      <c r="F3731" s="77"/>
      <c r="I3731" s="203"/>
      <c r="J3731" s="203"/>
      <c r="K3731" s="203"/>
      <c r="L3731" s="203"/>
      <c r="M3731" s="203"/>
    </row>
    <row r="3732" spans="1:13">
      <c r="A3732" s="203"/>
      <c r="B3732" s="203"/>
      <c r="C3732" s="203"/>
      <c r="D3732" s="203"/>
      <c r="F3732" s="77"/>
      <c r="I3732" s="203"/>
      <c r="J3732" s="203"/>
      <c r="K3732" s="203"/>
      <c r="L3732" s="203"/>
      <c r="M3732" s="203"/>
    </row>
    <row r="3733" spans="1:13">
      <c r="A3733" s="203"/>
      <c r="B3733" s="203"/>
      <c r="C3733" s="203"/>
      <c r="D3733" s="203"/>
      <c r="F3733" s="77"/>
      <c r="I3733" s="203"/>
      <c r="J3733" s="203"/>
      <c r="K3733" s="203"/>
      <c r="L3733" s="203"/>
      <c r="M3733" s="203"/>
    </row>
    <row r="3734" spans="1:13">
      <c r="A3734" s="203"/>
      <c r="B3734" s="203"/>
      <c r="C3734" s="203"/>
      <c r="D3734" s="203"/>
      <c r="F3734" s="77"/>
      <c r="I3734" s="203"/>
      <c r="J3734" s="203"/>
      <c r="K3734" s="203"/>
      <c r="L3734" s="203"/>
      <c r="M3734" s="203"/>
    </row>
    <row r="3735" spans="1:13">
      <c r="A3735" s="203"/>
      <c r="B3735" s="203"/>
      <c r="C3735" s="203"/>
      <c r="D3735" s="203"/>
      <c r="F3735" s="77"/>
      <c r="I3735" s="203"/>
      <c r="J3735" s="203"/>
      <c r="K3735" s="203"/>
      <c r="L3735" s="203"/>
      <c r="M3735" s="203"/>
    </row>
    <row r="3736" spans="1:13">
      <c r="A3736" s="203"/>
      <c r="B3736" s="203"/>
      <c r="C3736" s="203"/>
      <c r="D3736" s="203"/>
      <c r="F3736" s="77"/>
      <c r="I3736" s="203"/>
      <c r="J3736" s="203"/>
      <c r="K3736" s="203"/>
      <c r="L3736" s="203"/>
      <c r="M3736" s="203"/>
    </row>
    <row r="3737" spans="1:13">
      <c r="A3737" s="203"/>
      <c r="B3737" s="203"/>
      <c r="C3737" s="203"/>
      <c r="D3737" s="203"/>
      <c r="F3737" s="77"/>
      <c r="I3737" s="203"/>
      <c r="J3737" s="203"/>
      <c r="K3737" s="203"/>
      <c r="L3737" s="203"/>
      <c r="M3737" s="203"/>
    </row>
    <row r="3738" spans="1:13">
      <c r="A3738" s="203"/>
      <c r="B3738" s="203"/>
      <c r="C3738" s="203"/>
      <c r="D3738" s="203"/>
      <c r="F3738" s="77"/>
      <c r="I3738" s="203"/>
      <c r="J3738" s="203"/>
      <c r="K3738" s="203"/>
      <c r="L3738" s="203"/>
      <c r="M3738" s="203"/>
    </row>
    <row r="3739" spans="1:13">
      <c r="A3739" s="203"/>
      <c r="B3739" s="203"/>
      <c r="C3739" s="203"/>
      <c r="D3739" s="203"/>
      <c r="F3739" s="77"/>
      <c r="I3739" s="203"/>
      <c r="J3739" s="203"/>
      <c r="K3739" s="203"/>
      <c r="L3739" s="203"/>
      <c r="M3739" s="203"/>
    </row>
    <row r="3740" spans="1:13">
      <c r="A3740" s="203"/>
      <c r="B3740" s="203"/>
      <c r="C3740" s="203"/>
      <c r="D3740" s="203"/>
      <c r="F3740" s="77"/>
      <c r="I3740" s="203"/>
      <c r="J3740" s="203"/>
      <c r="K3740" s="203"/>
      <c r="L3740" s="203"/>
      <c r="M3740" s="203"/>
    </row>
    <row r="3741" spans="1:13">
      <c r="A3741" s="203"/>
      <c r="B3741" s="203"/>
      <c r="C3741" s="203"/>
      <c r="D3741" s="203"/>
      <c r="F3741" s="77"/>
      <c r="I3741" s="203"/>
      <c r="J3741" s="203"/>
      <c r="K3741" s="203"/>
      <c r="L3741" s="203"/>
      <c r="M3741" s="203"/>
    </row>
    <row r="3742" spans="1:13">
      <c r="A3742" s="203"/>
      <c r="B3742" s="203"/>
      <c r="C3742" s="203"/>
      <c r="D3742" s="203"/>
      <c r="F3742" s="77"/>
      <c r="I3742" s="203"/>
      <c r="J3742" s="203"/>
      <c r="K3742" s="203"/>
      <c r="L3742" s="203"/>
      <c r="M3742" s="203"/>
    </row>
    <row r="3743" spans="1:13">
      <c r="A3743" s="203"/>
      <c r="B3743" s="203"/>
      <c r="C3743" s="203"/>
      <c r="D3743" s="203"/>
      <c r="F3743" s="77"/>
      <c r="I3743" s="203"/>
      <c r="J3743" s="203"/>
      <c r="K3743" s="203"/>
      <c r="L3743" s="203"/>
      <c r="M3743" s="203"/>
    </row>
    <row r="3744" spans="1:13">
      <c r="A3744" s="203"/>
      <c r="B3744" s="203"/>
      <c r="C3744" s="203"/>
      <c r="D3744" s="203"/>
      <c r="F3744" s="77"/>
      <c r="I3744" s="203"/>
      <c r="J3744" s="203"/>
      <c r="K3744" s="203"/>
      <c r="L3744" s="203"/>
      <c r="M3744" s="203"/>
    </row>
    <row r="3745" spans="1:13">
      <c r="A3745" s="203"/>
      <c r="B3745" s="203"/>
      <c r="C3745" s="203"/>
      <c r="D3745" s="203"/>
      <c r="F3745" s="77"/>
      <c r="I3745" s="203"/>
      <c r="J3745" s="203"/>
      <c r="K3745" s="203"/>
      <c r="L3745" s="203"/>
      <c r="M3745" s="203"/>
    </row>
    <row r="3746" spans="1:13">
      <c r="A3746" s="203"/>
      <c r="B3746" s="203"/>
      <c r="C3746" s="203"/>
      <c r="D3746" s="203"/>
      <c r="F3746" s="77"/>
      <c r="I3746" s="203"/>
      <c r="J3746" s="203"/>
      <c r="K3746" s="203"/>
      <c r="L3746" s="203"/>
      <c r="M3746" s="203"/>
    </row>
    <row r="3747" spans="1:13">
      <c r="A3747" s="203"/>
      <c r="B3747" s="203"/>
      <c r="C3747" s="203"/>
      <c r="D3747" s="203"/>
      <c r="F3747" s="77"/>
      <c r="I3747" s="203"/>
      <c r="J3747" s="203"/>
      <c r="K3747" s="203"/>
      <c r="L3747" s="203"/>
      <c r="M3747" s="203"/>
    </row>
    <row r="3748" spans="1:13">
      <c r="A3748" s="203"/>
      <c r="B3748" s="203"/>
      <c r="C3748" s="203"/>
      <c r="D3748" s="203"/>
      <c r="F3748" s="77"/>
      <c r="I3748" s="203"/>
      <c r="J3748" s="203"/>
      <c r="K3748" s="203"/>
      <c r="L3748" s="203"/>
      <c r="M3748" s="203"/>
    </row>
    <row r="3749" spans="1:13">
      <c r="A3749" s="203"/>
      <c r="B3749" s="203"/>
      <c r="C3749" s="203"/>
      <c r="D3749" s="203"/>
      <c r="F3749" s="77"/>
      <c r="I3749" s="203"/>
      <c r="J3749" s="203"/>
      <c r="K3749" s="203"/>
      <c r="L3749" s="203"/>
      <c r="M3749" s="203"/>
    </row>
    <row r="3750" spans="1:13">
      <c r="A3750" s="203"/>
      <c r="B3750" s="203"/>
      <c r="C3750" s="203"/>
      <c r="D3750" s="203"/>
      <c r="F3750" s="77"/>
      <c r="I3750" s="203"/>
      <c r="J3750" s="203"/>
      <c r="K3750" s="203"/>
      <c r="L3750" s="203"/>
      <c r="M3750" s="203"/>
    </row>
    <row r="3751" spans="1:13">
      <c r="A3751" s="203"/>
      <c r="B3751" s="203"/>
      <c r="C3751" s="203"/>
      <c r="D3751" s="203"/>
      <c r="F3751" s="77"/>
      <c r="I3751" s="203"/>
      <c r="J3751" s="203"/>
      <c r="K3751" s="203"/>
      <c r="L3751" s="203"/>
      <c r="M3751" s="203"/>
    </row>
    <row r="3752" spans="1:13">
      <c r="A3752" s="203"/>
      <c r="B3752" s="203"/>
      <c r="C3752" s="203"/>
      <c r="D3752" s="203"/>
      <c r="F3752" s="77"/>
      <c r="I3752" s="203"/>
      <c r="J3752" s="203"/>
      <c r="K3752" s="203"/>
      <c r="L3752" s="203"/>
      <c r="M3752" s="203"/>
    </row>
    <row r="3753" spans="1:13">
      <c r="A3753" s="203"/>
      <c r="B3753" s="203"/>
      <c r="C3753" s="203"/>
      <c r="D3753" s="203"/>
      <c r="F3753" s="77"/>
      <c r="I3753" s="203"/>
      <c r="J3753" s="203"/>
      <c r="K3753" s="203"/>
      <c r="L3753" s="203"/>
      <c r="M3753" s="203"/>
    </row>
    <row r="3754" spans="1:13">
      <c r="A3754" s="203"/>
      <c r="B3754" s="203"/>
      <c r="C3754" s="203"/>
      <c r="D3754" s="203"/>
      <c r="F3754" s="77"/>
      <c r="I3754" s="203"/>
      <c r="J3754" s="203"/>
      <c r="K3754" s="203"/>
      <c r="L3754" s="203"/>
      <c r="M3754" s="203"/>
    </row>
    <row r="3755" spans="1:13">
      <c r="A3755" s="203"/>
      <c r="B3755" s="203"/>
      <c r="C3755" s="203"/>
      <c r="D3755" s="203"/>
      <c r="F3755" s="77"/>
      <c r="I3755" s="203"/>
      <c r="J3755" s="203"/>
      <c r="K3755" s="203"/>
      <c r="L3755" s="203"/>
      <c r="M3755" s="203"/>
    </row>
    <row r="3756" spans="1:13">
      <c r="A3756" s="203"/>
      <c r="B3756" s="203"/>
      <c r="C3756" s="203"/>
      <c r="D3756" s="203"/>
      <c r="F3756" s="77"/>
      <c r="I3756" s="203"/>
      <c r="J3756" s="203"/>
      <c r="K3756" s="203"/>
      <c r="L3756" s="203"/>
      <c r="M3756" s="203"/>
    </row>
    <row r="3757" spans="1:13">
      <c r="A3757" s="203"/>
      <c r="B3757" s="203"/>
      <c r="C3757" s="203"/>
      <c r="D3757" s="203"/>
      <c r="F3757" s="77"/>
      <c r="I3757" s="203"/>
      <c r="J3757" s="203"/>
      <c r="K3757" s="203"/>
      <c r="L3757" s="203"/>
      <c r="M3757" s="203"/>
    </row>
    <row r="3758" spans="1:13">
      <c r="A3758" s="203"/>
      <c r="B3758" s="203"/>
      <c r="C3758" s="203"/>
      <c r="D3758" s="203"/>
      <c r="F3758" s="77"/>
      <c r="I3758" s="203"/>
      <c r="J3758" s="203"/>
      <c r="K3758" s="203"/>
      <c r="L3758" s="203"/>
      <c r="M3758" s="203"/>
    </row>
    <row r="3759" spans="1:13">
      <c r="A3759" s="203"/>
      <c r="B3759" s="203"/>
      <c r="C3759" s="203"/>
      <c r="D3759" s="203"/>
      <c r="F3759" s="77"/>
      <c r="I3759" s="203"/>
      <c r="J3759" s="203"/>
      <c r="K3759" s="203"/>
      <c r="L3759" s="203"/>
      <c r="M3759" s="203"/>
    </row>
    <row r="3760" spans="1:13">
      <c r="A3760" s="203"/>
      <c r="B3760" s="203"/>
      <c r="C3760" s="203"/>
      <c r="D3760" s="203"/>
      <c r="F3760" s="77"/>
      <c r="I3760" s="203"/>
      <c r="J3760" s="203"/>
      <c r="K3760" s="203"/>
      <c r="L3760" s="203"/>
      <c r="M3760" s="203"/>
    </row>
    <row r="3761" spans="1:13">
      <c r="A3761" s="203"/>
      <c r="B3761" s="203"/>
      <c r="C3761" s="203"/>
      <c r="D3761" s="203"/>
      <c r="F3761" s="77"/>
      <c r="I3761" s="203"/>
      <c r="J3761" s="203"/>
      <c r="K3761" s="203"/>
      <c r="L3761" s="203"/>
      <c r="M3761" s="203"/>
    </row>
    <row r="3762" spans="1:13">
      <c r="A3762" s="203"/>
      <c r="B3762" s="203"/>
      <c r="C3762" s="203"/>
      <c r="D3762" s="203"/>
      <c r="F3762" s="77"/>
      <c r="I3762" s="203"/>
      <c r="J3762" s="203"/>
      <c r="K3762" s="203"/>
      <c r="L3762" s="203"/>
      <c r="M3762" s="203"/>
    </row>
    <row r="3763" spans="1:13">
      <c r="A3763" s="203"/>
      <c r="B3763" s="203"/>
      <c r="C3763" s="203"/>
      <c r="D3763" s="203"/>
      <c r="F3763" s="77"/>
      <c r="I3763" s="203"/>
      <c r="J3763" s="203"/>
      <c r="K3763" s="203"/>
      <c r="L3763" s="203"/>
      <c r="M3763" s="203"/>
    </row>
    <row r="3764" spans="1:13">
      <c r="A3764" s="203"/>
      <c r="B3764" s="203"/>
      <c r="C3764" s="203"/>
      <c r="D3764" s="203"/>
      <c r="F3764" s="77"/>
      <c r="I3764" s="203"/>
      <c r="J3764" s="203"/>
      <c r="K3764" s="203"/>
      <c r="L3764" s="203"/>
      <c r="M3764" s="203"/>
    </row>
    <row r="3765" spans="1:13">
      <c r="A3765" s="203"/>
      <c r="B3765" s="203"/>
      <c r="C3765" s="203"/>
      <c r="D3765" s="203"/>
      <c r="F3765" s="77"/>
      <c r="I3765" s="203"/>
      <c r="J3765" s="203"/>
      <c r="K3765" s="203"/>
      <c r="L3765" s="203"/>
      <c r="M3765" s="203"/>
    </row>
    <row r="3766" spans="1:13">
      <c r="A3766" s="203"/>
      <c r="B3766" s="203"/>
      <c r="C3766" s="203"/>
      <c r="D3766" s="203"/>
      <c r="F3766" s="77"/>
      <c r="I3766" s="203"/>
      <c r="J3766" s="203"/>
      <c r="K3766" s="203"/>
      <c r="L3766" s="203"/>
      <c r="M3766" s="203"/>
    </row>
    <row r="3767" spans="1:13">
      <c r="A3767" s="203"/>
      <c r="B3767" s="203"/>
      <c r="C3767" s="203"/>
      <c r="D3767" s="203"/>
      <c r="F3767" s="77"/>
      <c r="I3767" s="203"/>
      <c r="J3767" s="203"/>
      <c r="K3767" s="203"/>
      <c r="L3767" s="203"/>
      <c r="M3767" s="203"/>
    </row>
    <row r="3768" spans="1:13">
      <c r="A3768" s="203"/>
      <c r="B3768" s="203"/>
      <c r="C3768" s="203"/>
      <c r="D3768" s="203"/>
      <c r="F3768" s="77"/>
      <c r="I3768" s="203"/>
      <c r="J3768" s="203"/>
      <c r="K3768" s="203"/>
      <c r="L3768" s="203"/>
      <c r="M3768" s="203"/>
    </row>
    <row r="3769" spans="1:13">
      <c r="A3769" s="203"/>
      <c r="B3769" s="203"/>
      <c r="C3769" s="203"/>
      <c r="D3769" s="203"/>
      <c r="F3769" s="77"/>
      <c r="I3769" s="203"/>
      <c r="J3769" s="203"/>
      <c r="K3769" s="203"/>
      <c r="L3769" s="203"/>
      <c r="M3769" s="203"/>
    </row>
    <row r="3770" spans="1:13">
      <c r="A3770" s="203"/>
      <c r="B3770" s="203"/>
      <c r="C3770" s="203"/>
      <c r="D3770" s="203"/>
      <c r="F3770" s="77"/>
      <c r="I3770" s="203"/>
      <c r="J3770" s="203"/>
      <c r="K3770" s="203"/>
      <c r="L3770" s="203"/>
      <c r="M3770" s="203"/>
    </row>
    <row r="3771" spans="1:13">
      <c r="A3771" s="203"/>
      <c r="B3771" s="203"/>
      <c r="C3771" s="203"/>
      <c r="D3771" s="203"/>
      <c r="F3771" s="77"/>
      <c r="I3771" s="203"/>
      <c r="J3771" s="203"/>
      <c r="K3771" s="203"/>
      <c r="L3771" s="203"/>
      <c r="M3771" s="203"/>
    </row>
    <row r="3772" spans="1:13">
      <c r="A3772" s="203"/>
      <c r="B3772" s="203"/>
      <c r="C3772" s="203"/>
      <c r="D3772" s="203"/>
      <c r="F3772" s="77"/>
      <c r="I3772" s="203"/>
      <c r="J3772" s="203"/>
      <c r="K3772" s="203"/>
      <c r="L3772" s="203"/>
      <c r="M3772" s="203"/>
    </row>
    <row r="3773" spans="1:13">
      <c r="A3773" s="203"/>
      <c r="B3773" s="203"/>
      <c r="C3773" s="203"/>
      <c r="D3773" s="203"/>
      <c r="F3773" s="77"/>
      <c r="I3773" s="203"/>
      <c r="J3773" s="203"/>
      <c r="K3773" s="203"/>
      <c r="L3773" s="203"/>
      <c r="M3773" s="203"/>
    </row>
    <row r="3774" spans="1:13">
      <c r="A3774" s="203"/>
      <c r="B3774" s="203"/>
      <c r="C3774" s="203"/>
      <c r="D3774" s="203"/>
      <c r="F3774" s="77"/>
      <c r="I3774" s="203"/>
      <c r="J3774" s="203"/>
      <c r="K3774" s="203"/>
      <c r="L3774" s="203"/>
      <c r="M3774" s="203"/>
    </row>
    <row r="3775" spans="1:13">
      <c r="A3775" s="203"/>
      <c r="B3775" s="203"/>
      <c r="C3775" s="203"/>
      <c r="D3775" s="203"/>
      <c r="F3775" s="77"/>
      <c r="I3775" s="203"/>
      <c r="J3775" s="203"/>
      <c r="K3775" s="203"/>
      <c r="L3775" s="203"/>
      <c r="M3775" s="203"/>
    </row>
    <row r="3776" spans="1:13">
      <c r="A3776" s="203"/>
      <c r="B3776" s="203"/>
      <c r="C3776" s="203"/>
      <c r="D3776" s="203"/>
      <c r="F3776" s="77"/>
      <c r="I3776" s="203"/>
      <c r="J3776" s="203"/>
      <c r="K3776" s="203"/>
      <c r="L3776" s="203"/>
      <c r="M3776" s="203"/>
    </row>
    <row r="3777" spans="1:13">
      <c r="A3777" s="203"/>
      <c r="B3777" s="203"/>
      <c r="C3777" s="203"/>
      <c r="D3777" s="203"/>
      <c r="F3777" s="77"/>
      <c r="I3777" s="203"/>
      <c r="J3777" s="203"/>
      <c r="K3777" s="203"/>
      <c r="L3777" s="203"/>
      <c r="M3777" s="203"/>
    </row>
    <row r="3778" spans="1:13">
      <c r="A3778" s="203"/>
      <c r="B3778" s="203"/>
      <c r="C3778" s="203"/>
      <c r="D3778" s="203"/>
      <c r="F3778" s="77"/>
      <c r="I3778" s="203"/>
      <c r="J3778" s="203"/>
      <c r="K3778" s="203"/>
      <c r="L3778" s="203"/>
      <c r="M3778" s="203"/>
    </row>
    <row r="3779" spans="1:13">
      <c r="A3779" s="203"/>
      <c r="B3779" s="203"/>
      <c r="C3779" s="203"/>
      <c r="D3779" s="203"/>
      <c r="F3779" s="77"/>
      <c r="I3779" s="203"/>
      <c r="J3779" s="203"/>
      <c r="K3779" s="203"/>
      <c r="L3779" s="203"/>
      <c r="M3779" s="203"/>
    </row>
    <row r="3780" spans="1:13">
      <c r="A3780" s="203"/>
      <c r="B3780" s="203"/>
      <c r="C3780" s="203"/>
      <c r="D3780" s="203"/>
      <c r="F3780" s="77"/>
      <c r="I3780" s="203"/>
      <c r="J3780" s="203"/>
      <c r="K3780" s="203"/>
      <c r="L3780" s="203"/>
      <c r="M3780" s="203"/>
    </row>
    <row r="3781" spans="1:13">
      <c r="A3781" s="203"/>
      <c r="B3781" s="203"/>
      <c r="C3781" s="203"/>
      <c r="D3781" s="203"/>
      <c r="F3781" s="77"/>
      <c r="I3781" s="203"/>
      <c r="J3781" s="203"/>
      <c r="K3781" s="203"/>
      <c r="L3781" s="203"/>
      <c r="M3781" s="203"/>
    </row>
    <row r="3782" spans="1:13">
      <c r="A3782" s="203"/>
      <c r="B3782" s="203"/>
      <c r="C3782" s="203"/>
      <c r="D3782" s="203"/>
      <c r="F3782" s="77"/>
      <c r="I3782" s="203"/>
      <c r="J3782" s="203"/>
      <c r="K3782" s="203"/>
      <c r="L3782" s="203"/>
      <c r="M3782" s="203"/>
    </row>
    <row r="3783" spans="1:13">
      <c r="A3783" s="203"/>
      <c r="B3783" s="203"/>
      <c r="C3783" s="203"/>
      <c r="D3783" s="203"/>
      <c r="F3783" s="77"/>
      <c r="I3783" s="203"/>
      <c r="J3783" s="203"/>
      <c r="K3783" s="203"/>
      <c r="L3783" s="203"/>
      <c r="M3783" s="203"/>
    </row>
    <row r="3784" spans="1:13">
      <c r="A3784" s="203"/>
      <c r="B3784" s="203"/>
      <c r="C3784" s="203"/>
      <c r="D3784" s="203"/>
      <c r="F3784" s="77"/>
      <c r="I3784" s="203"/>
      <c r="J3784" s="203"/>
      <c r="K3784" s="203"/>
      <c r="L3784" s="203"/>
      <c r="M3784" s="203"/>
    </row>
    <row r="3785" spans="1:13">
      <c r="A3785" s="203"/>
      <c r="B3785" s="203"/>
      <c r="C3785" s="203"/>
      <c r="D3785" s="203"/>
      <c r="F3785" s="77"/>
      <c r="I3785" s="203"/>
      <c r="J3785" s="203"/>
      <c r="K3785" s="203"/>
      <c r="L3785" s="203"/>
      <c r="M3785" s="203"/>
    </row>
    <row r="3786" spans="1:13">
      <c r="A3786" s="203"/>
      <c r="B3786" s="203"/>
      <c r="C3786" s="203"/>
      <c r="D3786" s="203"/>
      <c r="F3786" s="77"/>
      <c r="I3786" s="203"/>
      <c r="J3786" s="203"/>
      <c r="K3786" s="203"/>
      <c r="L3786" s="203"/>
      <c r="M3786" s="203"/>
    </row>
    <row r="3787" spans="1:13">
      <c r="A3787" s="203"/>
      <c r="B3787" s="203"/>
      <c r="C3787" s="203"/>
      <c r="D3787" s="203"/>
      <c r="F3787" s="77"/>
      <c r="I3787" s="203"/>
      <c r="J3787" s="203"/>
      <c r="K3787" s="203"/>
      <c r="L3787" s="203"/>
      <c r="M3787" s="203"/>
    </row>
    <row r="3788" spans="1:13">
      <c r="A3788" s="203"/>
      <c r="B3788" s="203"/>
      <c r="C3788" s="203"/>
      <c r="D3788" s="203"/>
      <c r="F3788" s="77"/>
      <c r="I3788" s="203"/>
      <c r="J3788" s="203"/>
      <c r="K3788" s="203"/>
      <c r="L3788" s="203"/>
      <c r="M3788" s="203"/>
    </row>
    <row r="3789" spans="1:13">
      <c r="A3789" s="203"/>
      <c r="B3789" s="203"/>
      <c r="C3789" s="203"/>
      <c r="D3789" s="203"/>
      <c r="F3789" s="77"/>
      <c r="I3789" s="203"/>
      <c r="J3789" s="203"/>
      <c r="K3789" s="203"/>
      <c r="L3789" s="203"/>
      <c r="M3789" s="203"/>
    </row>
    <row r="3790" spans="1:13">
      <c r="A3790" s="203"/>
      <c r="B3790" s="203"/>
      <c r="C3790" s="203"/>
      <c r="D3790" s="203"/>
      <c r="F3790" s="77"/>
      <c r="I3790" s="203"/>
      <c r="J3790" s="203"/>
      <c r="K3790" s="203"/>
      <c r="L3790" s="203"/>
      <c r="M3790" s="203"/>
    </row>
    <row r="3791" spans="1:13">
      <c r="A3791" s="203"/>
      <c r="B3791" s="203"/>
      <c r="C3791" s="203"/>
      <c r="D3791" s="203"/>
      <c r="F3791" s="77"/>
      <c r="I3791" s="203"/>
      <c r="J3791" s="203"/>
      <c r="K3791" s="203"/>
      <c r="L3791" s="203"/>
      <c r="M3791" s="203"/>
    </row>
    <row r="3792" spans="1:13">
      <c r="A3792" s="203"/>
      <c r="B3792" s="203"/>
      <c r="C3792" s="203"/>
      <c r="D3792" s="203"/>
      <c r="F3792" s="77"/>
      <c r="I3792" s="203"/>
      <c r="J3792" s="203"/>
      <c r="K3792" s="203"/>
      <c r="L3792" s="203"/>
      <c r="M3792" s="203"/>
    </row>
    <row r="3793" spans="1:13">
      <c r="A3793" s="203"/>
      <c r="B3793" s="203"/>
      <c r="C3793" s="203"/>
      <c r="D3793" s="203"/>
      <c r="F3793" s="77"/>
      <c r="I3793" s="203"/>
      <c r="J3793" s="203"/>
      <c r="K3793" s="203"/>
      <c r="L3793" s="203"/>
      <c r="M3793" s="203"/>
    </row>
    <row r="3794" spans="1:13">
      <c r="A3794" s="203"/>
      <c r="B3794" s="203"/>
      <c r="C3794" s="203"/>
      <c r="D3794" s="203"/>
      <c r="F3794" s="77"/>
      <c r="I3794" s="203"/>
      <c r="J3794" s="203"/>
      <c r="K3794" s="203"/>
      <c r="L3794" s="203"/>
      <c r="M3794" s="203"/>
    </row>
    <row r="3795" spans="1:13">
      <c r="A3795" s="203"/>
      <c r="B3795" s="203"/>
      <c r="C3795" s="203"/>
      <c r="D3795" s="203"/>
      <c r="F3795" s="77"/>
      <c r="I3795" s="203"/>
      <c r="J3795" s="203"/>
      <c r="K3795" s="203"/>
      <c r="L3795" s="203"/>
      <c r="M3795" s="203"/>
    </row>
    <row r="3796" spans="1:13">
      <c r="A3796" s="203"/>
      <c r="B3796" s="203"/>
      <c r="C3796" s="203"/>
      <c r="D3796" s="203"/>
      <c r="F3796" s="77"/>
      <c r="I3796" s="203"/>
      <c r="J3796" s="203"/>
      <c r="K3796" s="203"/>
      <c r="L3796" s="203"/>
      <c r="M3796" s="203"/>
    </row>
    <row r="3797" spans="1:13">
      <c r="A3797" s="203"/>
      <c r="B3797" s="203"/>
      <c r="C3797" s="203"/>
      <c r="D3797" s="203"/>
      <c r="F3797" s="77"/>
      <c r="I3797" s="203"/>
      <c r="J3797" s="203"/>
      <c r="K3797" s="203"/>
      <c r="L3797" s="203"/>
      <c r="M3797" s="203"/>
    </row>
    <row r="3798" spans="1:13">
      <c r="A3798" s="203"/>
      <c r="B3798" s="203"/>
      <c r="C3798" s="203"/>
      <c r="D3798" s="203"/>
      <c r="F3798" s="77"/>
      <c r="I3798" s="203"/>
      <c r="J3798" s="203"/>
      <c r="K3798" s="203"/>
      <c r="L3798" s="203"/>
      <c r="M3798" s="203"/>
    </row>
    <row r="3799" spans="1:13">
      <c r="A3799" s="203"/>
      <c r="B3799" s="203"/>
      <c r="C3799" s="203"/>
      <c r="D3799" s="203"/>
      <c r="F3799" s="77"/>
      <c r="I3799" s="203"/>
      <c r="J3799" s="203"/>
      <c r="K3799" s="203"/>
      <c r="L3799" s="203"/>
      <c r="M3799" s="203"/>
    </row>
    <row r="3800" spans="1:13">
      <c r="A3800" s="203"/>
      <c r="B3800" s="203"/>
      <c r="C3800" s="203"/>
      <c r="D3800" s="203"/>
      <c r="F3800" s="77"/>
      <c r="I3800" s="203"/>
      <c r="J3800" s="203"/>
      <c r="K3800" s="203"/>
      <c r="L3800" s="203"/>
      <c r="M3800" s="203"/>
    </row>
    <row r="3801" spans="1:13">
      <c r="A3801" s="203"/>
      <c r="B3801" s="203"/>
      <c r="C3801" s="203"/>
      <c r="D3801" s="203"/>
      <c r="F3801" s="77"/>
      <c r="I3801" s="203"/>
      <c r="J3801" s="203"/>
      <c r="K3801" s="203"/>
      <c r="L3801" s="203"/>
      <c r="M3801" s="203"/>
    </row>
    <row r="3802" spans="1:13">
      <c r="A3802" s="203"/>
      <c r="B3802" s="203"/>
      <c r="C3802" s="203"/>
      <c r="D3802" s="203"/>
      <c r="F3802" s="77"/>
      <c r="I3802" s="203"/>
      <c r="J3802" s="203"/>
      <c r="K3802" s="203"/>
      <c r="L3802" s="203"/>
      <c r="M3802" s="203"/>
    </row>
    <row r="3803" spans="1:13">
      <c r="A3803" s="203"/>
      <c r="B3803" s="203"/>
      <c r="C3803" s="203"/>
      <c r="D3803" s="203"/>
      <c r="F3803" s="77"/>
      <c r="I3803" s="203"/>
      <c r="J3803" s="203"/>
      <c r="K3803" s="203"/>
      <c r="L3803" s="203"/>
      <c r="M3803" s="203"/>
    </row>
    <row r="3804" spans="1:13">
      <c r="A3804" s="203"/>
      <c r="B3804" s="203"/>
      <c r="C3804" s="203"/>
      <c r="D3804" s="203"/>
      <c r="F3804" s="77"/>
      <c r="I3804" s="203"/>
      <c r="J3804" s="203"/>
      <c r="K3804" s="203"/>
      <c r="L3804" s="203"/>
      <c r="M3804" s="203"/>
    </row>
    <row r="3805" spans="1:13">
      <c r="A3805" s="203"/>
      <c r="B3805" s="203"/>
      <c r="C3805" s="203"/>
      <c r="D3805" s="203"/>
      <c r="F3805" s="77"/>
      <c r="I3805" s="203"/>
      <c r="J3805" s="203"/>
      <c r="K3805" s="203"/>
      <c r="L3805" s="203"/>
      <c r="M3805" s="203"/>
    </row>
    <row r="3806" spans="1:13">
      <c r="A3806" s="203"/>
      <c r="B3806" s="203"/>
      <c r="C3806" s="203"/>
      <c r="D3806" s="203"/>
      <c r="F3806" s="77"/>
      <c r="I3806" s="203"/>
      <c r="J3806" s="203"/>
      <c r="K3806" s="203"/>
      <c r="L3806" s="203"/>
      <c r="M3806" s="203"/>
    </row>
    <row r="3807" spans="1:13">
      <c r="A3807" s="203"/>
      <c r="B3807" s="203"/>
      <c r="C3807" s="203"/>
      <c r="D3807" s="203"/>
      <c r="F3807" s="77"/>
      <c r="I3807" s="203"/>
      <c r="J3807" s="203"/>
      <c r="K3807" s="203"/>
      <c r="L3807" s="203"/>
      <c r="M3807" s="203"/>
    </row>
    <row r="3808" spans="1:13">
      <c r="A3808" s="203"/>
      <c r="B3808" s="203"/>
      <c r="C3808" s="203"/>
      <c r="D3808" s="203"/>
      <c r="F3808" s="77"/>
      <c r="I3808" s="203"/>
      <c r="J3808" s="203"/>
      <c r="K3808" s="203"/>
      <c r="L3808" s="203"/>
      <c r="M3808" s="203"/>
    </row>
    <row r="3809" spans="1:13">
      <c r="A3809" s="203"/>
      <c r="B3809" s="203"/>
      <c r="C3809" s="203"/>
      <c r="D3809" s="203"/>
      <c r="F3809" s="77"/>
      <c r="I3809" s="203"/>
      <c r="J3809" s="203"/>
      <c r="K3809" s="203"/>
      <c r="L3809" s="203"/>
      <c r="M3809" s="203"/>
    </row>
    <row r="3810" spans="1:13">
      <c r="A3810" s="203"/>
      <c r="B3810" s="203"/>
      <c r="C3810" s="203"/>
      <c r="D3810" s="203"/>
      <c r="F3810" s="77"/>
      <c r="I3810" s="203"/>
      <c r="J3810" s="203"/>
      <c r="K3810" s="203"/>
      <c r="L3810" s="203"/>
      <c r="M3810" s="203"/>
    </row>
    <row r="3811" spans="1:13">
      <c r="A3811" s="203"/>
      <c r="B3811" s="203"/>
      <c r="C3811" s="203"/>
      <c r="D3811" s="203"/>
      <c r="F3811" s="77"/>
      <c r="I3811" s="203"/>
      <c r="J3811" s="203"/>
      <c r="K3811" s="203"/>
      <c r="L3811" s="203"/>
      <c r="M3811" s="203"/>
    </row>
    <row r="3812" spans="1:13">
      <c r="A3812" s="203"/>
      <c r="B3812" s="203"/>
      <c r="C3812" s="203"/>
      <c r="D3812" s="203"/>
      <c r="F3812" s="77"/>
      <c r="I3812" s="203"/>
      <c r="J3812" s="203"/>
      <c r="K3812" s="203"/>
      <c r="L3812" s="203"/>
      <c r="M3812" s="203"/>
    </row>
    <row r="3813" spans="1:13">
      <c r="A3813" s="203"/>
      <c r="B3813" s="203"/>
      <c r="C3813" s="203"/>
      <c r="D3813" s="203"/>
      <c r="F3813" s="77"/>
      <c r="I3813" s="203"/>
      <c r="J3813" s="203"/>
      <c r="K3813" s="203"/>
      <c r="L3813" s="203"/>
      <c r="M3813" s="203"/>
    </row>
    <row r="3814" spans="1:13">
      <c r="A3814" s="203"/>
      <c r="B3814" s="203"/>
      <c r="C3814" s="203"/>
      <c r="D3814" s="203"/>
      <c r="F3814" s="77"/>
      <c r="I3814" s="203"/>
      <c r="J3814" s="203"/>
      <c r="K3814" s="203"/>
      <c r="L3814" s="203"/>
      <c r="M3814" s="203"/>
    </row>
    <row r="3815" spans="1:13">
      <c r="A3815" s="203"/>
      <c r="B3815" s="203"/>
      <c r="C3815" s="203"/>
      <c r="D3815" s="203"/>
      <c r="F3815" s="77"/>
      <c r="I3815" s="203"/>
      <c r="J3815" s="203"/>
      <c r="K3815" s="203"/>
      <c r="L3815" s="203"/>
      <c r="M3815" s="203"/>
    </row>
    <row r="3816" spans="1:13">
      <c r="A3816" s="203"/>
      <c r="B3816" s="203"/>
      <c r="C3816" s="203"/>
      <c r="D3816" s="203"/>
      <c r="F3816" s="77"/>
      <c r="I3816" s="203"/>
      <c r="J3816" s="203"/>
      <c r="K3816" s="203"/>
      <c r="L3816" s="203"/>
      <c r="M3816" s="203"/>
    </row>
    <row r="3817" spans="1:13">
      <c r="A3817" s="203"/>
      <c r="B3817" s="203"/>
      <c r="C3817" s="203"/>
      <c r="D3817" s="203"/>
      <c r="F3817" s="77"/>
      <c r="I3817" s="203"/>
      <c r="J3817" s="203"/>
      <c r="K3817" s="203"/>
      <c r="L3817" s="203"/>
      <c r="M3817" s="203"/>
    </row>
    <row r="3818" spans="1:13">
      <c r="A3818" s="203"/>
      <c r="B3818" s="203"/>
      <c r="C3818" s="203"/>
      <c r="D3818" s="203"/>
      <c r="F3818" s="77"/>
      <c r="I3818" s="203"/>
      <c r="J3818" s="203"/>
      <c r="K3818" s="203"/>
      <c r="L3818" s="203"/>
      <c r="M3818" s="203"/>
    </row>
    <row r="3819" spans="1:13">
      <c r="A3819" s="203"/>
      <c r="B3819" s="203"/>
      <c r="C3819" s="203"/>
      <c r="D3819" s="203"/>
      <c r="F3819" s="77"/>
      <c r="I3819" s="203"/>
      <c r="J3819" s="203"/>
      <c r="K3819" s="203"/>
      <c r="L3819" s="203"/>
      <c r="M3819" s="203"/>
    </row>
    <row r="3820" spans="1:13">
      <c r="A3820" s="203"/>
      <c r="B3820" s="203"/>
      <c r="C3820" s="203"/>
      <c r="D3820" s="203"/>
      <c r="F3820" s="77"/>
      <c r="I3820" s="203"/>
      <c r="J3820" s="203"/>
      <c r="K3820" s="203"/>
      <c r="L3820" s="203"/>
      <c r="M3820" s="203"/>
    </row>
    <row r="3821" spans="1:13">
      <c r="A3821" s="203"/>
      <c r="B3821" s="203"/>
      <c r="C3821" s="203"/>
      <c r="D3821" s="203"/>
      <c r="F3821" s="77"/>
      <c r="I3821" s="203"/>
      <c r="J3821" s="203"/>
      <c r="K3821" s="203"/>
      <c r="L3821" s="203"/>
      <c r="M3821" s="203"/>
    </row>
    <row r="3822" spans="1:13">
      <c r="A3822" s="203"/>
      <c r="B3822" s="203"/>
      <c r="C3822" s="203"/>
      <c r="D3822" s="203"/>
      <c r="F3822" s="77"/>
      <c r="I3822" s="203"/>
      <c r="J3822" s="203"/>
      <c r="K3822" s="203"/>
      <c r="L3822" s="203"/>
      <c r="M3822" s="203"/>
    </row>
    <row r="3823" spans="1:13">
      <c r="A3823" s="203"/>
      <c r="B3823" s="203"/>
      <c r="C3823" s="203"/>
      <c r="D3823" s="203"/>
      <c r="F3823" s="77"/>
      <c r="I3823" s="203"/>
      <c r="J3823" s="203"/>
      <c r="K3823" s="203"/>
      <c r="L3823" s="203"/>
      <c r="M3823" s="203"/>
    </row>
    <row r="3824" spans="1:13">
      <c r="A3824" s="203"/>
      <c r="B3824" s="203"/>
      <c r="C3824" s="203"/>
      <c r="D3824" s="203"/>
      <c r="F3824" s="77"/>
      <c r="I3824" s="203"/>
      <c r="J3824" s="203"/>
      <c r="K3824" s="203"/>
      <c r="L3824" s="203"/>
      <c r="M3824" s="203"/>
    </row>
    <row r="3825" spans="1:13">
      <c r="A3825" s="203"/>
      <c r="B3825" s="203"/>
      <c r="C3825" s="203"/>
      <c r="D3825" s="203"/>
      <c r="F3825" s="77"/>
      <c r="I3825" s="203"/>
      <c r="J3825" s="203"/>
      <c r="K3825" s="203"/>
      <c r="L3825" s="203"/>
      <c r="M3825" s="203"/>
    </row>
    <row r="3826" spans="1:13">
      <c r="A3826" s="203"/>
      <c r="B3826" s="203"/>
      <c r="C3826" s="203"/>
      <c r="D3826" s="203"/>
      <c r="F3826" s="77"/>
      <c r="I3826" s="203"/>
      <c r="J3826" s="203"/>
      <c r="K3826" s="203"/>
      <c r="L3826" s="203"/>
      <c r="M3826" s="203"/>
    </row>
    <row r="3827" spans="1:13">
      <c r="A3827" s="203"/>
      <c r="B3827" s="203"/>
      <c r="C3827" s="203"/>
      <c r="D3827" s="203"/>
      <c r="F3827" s="77"/>
      <c r="I3827" s="203"/>
      <c r="J3827" s="203"/>
      <c r="K3827" s="203"/>
      <c r="L3827" s="203"/>
      <c r="M3827" s="203"/>
    </row>
    <row r="3828" spans="1:13">
      <c r="A3828" s="203"/>
      <c r="B3828" s="203"/>
      <c r="C3828" s="203"/>
      <c r="D3828" s="203"/>
      <c r="F3828" s="77"/>
      <c r="I3828" s="203"/>
      <c r="J3828" s="203"/>
      <c r="K3828" s="203"/>
      <c r="L3828" s="203"/>
      <c r="M3828" s="203"/>
    </row>
    <row r="3829" spans="1:13">
      <c r="A3829" s="203"/>
      <c r="B3829" s="203"/>
      <c r="C3829" s="203"/>
      <c r="D3829" s="203"/>
      <c r="F3829" s="77"/>
      <c r="I3829" s="203"/>
      <c r="J3829" s="203"/>
      <c r="K3829" s="203"/>
      <c r="L3829" s="203"/>
      <c r="M3829" s="203"/>
    </row>
    <row r="3830" spans="1:13">
      <c r="A3830" s="203"/>
      <c r="B3830" s="203"/>
      <c r="C3830" s="203"/>
      <c r="D3830" s="203"/>
      <c r="F3830" s="77"/>
      <c r="I3830" s="203"/>
      <c r="J3830" s="203"/>
      <c r="K3830" s="203"/>
      <c r="L3830" s="203"/>
      <c r="M3830" s="203"/>
    </row>
    <row r="3831" spans="1:13">
      <c r="A3831" s="203"/>
      <c r="B3831" s="203"/>
      <c r="C3831" s="203"/>
      <c r="D3831" s="203"/>
      <c r="F3831" s="77"/>
      <c r="I3831" s="203"/>
      <c r="J3831" s="203"/>
      <c r="K3831" s="203"/>
      <c r="L3831" s="203"/>
      <c r="M3831" s="203"/>
    </row>
    <row r="3832" spans="1:13">
      <c r="A3832" s="203"/>
      <c r="B3832" s="203"/>
      <c r="C3832" s="203"/>
      <c r="D3832" s="203"/>
      <c r="F3832" s="77"/>
      <c r="I3832" s="203"/>
      <c r="J3832" s="203"/>
      <c r="K3832" s="203"/>
      <c r="L3832" s="203"/>
      <c r="M3832" s="203"/>
    </row>
    <row r="3833" spans="1:13">
      <c r="A3833" s="203"/>
      <c r="B3833" s="203"/>
      <c r="C3833" s="203"/>
      <c r="D3833" s="203"/>
      <c r="F3833" s="77"/>
      <c r="I3833" s="203"/>
      <c r="J3833" s="203"/>
      <c r="K3833" s="203"/>
      <c r="L3833" s="203"/>
      <c r="M3833" s="203"/>
    </row>
    <row r="3834" spans="1:13">
      <c r="A3834" s="203"/>
      <c r="B3834" s="203"/>
      <c r="C3834" s="203"/>
      <c r="D3834" s="203"/>
      <c r="F3834" s="77"/>
      <c r="I3834" s="203"/>
      <c r="J3834" s="203"/>
      <c r="K3834" s="203"/>
      <c r="L3834" s="203"/>
      <c r="M3834" s="203"/>
    </row>
    <row r="3835" spans="1:13">
      <c r="A3835" s="203"/>
      <c r="B3835" s="203"/>
      <c r="C3835" s="203"/>
      <c r="D3835" s="203"/>
      <c r="F3835" s="77"/>
      <c r="I3835" s="203"/>
      <c r="J3835" s="203"/>
      <c r="K3835" s="203"/>
      <c r="L3835" s="203"/>
      <c r="M3835" s="203"/>
    </row>
    <row r="3836" spans="1:13">
      <c r="A3836" s="203"/>
      <c r="B3836" s="203"/>
      <c r="C3836" s="203"/>
      <c r="D3836" s="203"/>
      <c r="F3836" s="77"/>
      <c r="I3836" s="203"/>
      <c r="J3836" s="203"/>
      <c r="K3836" s="203"/>
      <c r="L3836" s="203"/>
      <c r="M3836" s="203"/>
    </row>
    <row r="3837" spans="1:13">
      <c r="A3837" s="203"/>
      <c r="B3837" s="203"/>
      <c r="C3837" s="203"/>
      <c r="D3837" s="203"/>
      <c r="F3837" s="77"/>
      <c r="I3837" s="203"/>
      <c r="J3837" s="203"/>
      <c r="K3837" s="203"/>
      <c r="L3837" s="203"/>
      <c r="M3837" s="203"/>
    </row>
    <row r="3838" spans="1:13">
      <c r="A3838" s="203"/>
      <c r="B3838" s="203"/>
      <c r="C3838" s="203"/>
      <c r="D3838" s="203"/>
      <c r="F3838" s="77"/>
      <c r="I3838" s="203"/>
      <c r="J3838" s="203"/>
      <c r="K3838" s="203"/>
      <c r="L3838" s="203"/>
      <c r="M3838" s="203"/>
    </row>
    <row r="3839" spans="1:13">
      <c r="A3839" s="203"/>
      <c r="B3839" s="203"/>
      <c r="C3839" s="203"/>
      <c r="D3839" s="203"/>
      <c r="F3839" s="77"/>
      <c r="I3839" s="203"/>
      <c r="J3839" s="203"/>
      <c r="K3839" s="203"/>
      <c r="L3839" s="203"/>
      <c r="M3839" s="203"/>
    </row>
    <row r="3840" spans="1:13">
      <c r="A3840" s="203"/>
      <c r="B3840" s="203"/>
      <c r="C3840" s="203"/>
      <c r="D3840" s="203"/>
      <c r="F3840" s="77"/>
      <c r="I3840" s="203"/>
      <c r="J3840" s="203"/>
      <c r="K3840" s="203"/>
      <c r="L3840" s="203"/>
      <c r="M3840" s="203"/>
    </row>
    <row r="3841" spans="1:13">
      <c r="A3841" s="203"/>
      <c r="B3841" s="203"/>
      <c r="C3841" s="203"/>
      <c r="D3841" s="203"/>
      <c r="F3841" s="77"/>
      <c r="I3841" s="203"/>
      <c r="J3841" s="203"/>
      <c r="K3841" s="203"/>
      <c r="L3841" s="203"/>
      <c r="M3841" s="203"/>
    </row>
    <row r="3842" spans="1:13">
      <c r="A3842" s="203"/>
      <c r="B3842" s="203"/>
      <c r="C3842" s="203"/>
      <c r="D3842" s="203"/>
      <c r="F3842" s="77"/>
      <c r="I3842" s="203"/>
      <c r="J3842" s="203"/>
      <c r="K3842" s="203"/>
      <c r="L3842" s="203"/>
      <c r="M3842" s="203"/>
    </row>
    <row r="3843" spans="1:13">
      <c r="A3843" s="203"/>
      <c r="B3843" s="203"/>
      <c r="C3843" s="203"/>
      <c r="D3843" s="203"/>
      <c r="F3843" s="77"/>
      <c r="I3843" s="203"/>
      <c r="J3843" s="203"/>
      <c r="K3843" s="203"/>
      <c r="L3843" s="203"/>
      <c r="M3843" s="203"/>
    </row>
    <row r="3844" spans="1:13">
      <c r="A3844" s="203"/>
      <c r="B3844" s="203"/>
      <c r="C3844" s="203"/>
      <c r="D3844" s="203"/>
      <c r="F3844" s="77"/>
      <c r="I3844" s="203"/>
      <c r="J3844" s="203"/>
      <c r="K3844" s="203"/>
      <c r="L3844" s="203"/>
      <c r="M3844" s="203"/>
    </row>
    <row r="3845" spans="1:13">
      <c r="A3845" s="203"/>
      <c r="B3845" s="203"/>
      <c r="C3845" s="203"/>
      <c r="D3845" s="203"/>
      <c r="F3845" s="77"/>
      <c r="I3845" s="203"/>
      <c r="J3845" s="203"/>
      <c r="K3845" s="203"/>
      <c r="L3845" s="203"/>
      <c r="M3845" s="203"/>
    </row>
    <row r="3846" spans="1:13">
      <c r="A3846" s="203"/>
      <c r="B3846" s="203"/>
      <c r="C3846" s="203"/>
      <c r="D3846" s="203"/>
      <c r="F3846" s="77"/>
      <c r="I3846" s="203"/>
      <c r="J3846" s="203"/>
      <c r="K3846" s="203"/>
      <c r="L3846" s="203"/>
      <c r="M3846" s="203"/>
    </row>
    <row r="3847" spans="1:13">
      <c r="A3847" s="203"/>
      <c r="B3847" s="203"/>
      <c r="C3847" s="203"/>
      <c r="D3847" s="203"/>
      <c r="F3847" s="77"/>
      <c r="I3847" s="203"/>
      <c r="J3847" s="203"/>
      <c r="K3847" s="203"/>
      <c r="L3847" s="203"/>
      <c r="M3847" s="203"/>
    </row>
    <row r="3848" spans="1:13">
      <c r="A3848" s="203"/>
      <c r="B3848" s="203"/>
      <c r="C3848" s="203"/>
      <c r="D3848" s="203"/>
      <c r="F3848" s="77"/>
      <c r="I3848" s="203"/>
      <c r="J3848" s="203"/>
      <c r="K3848" s="203"/>
      <c r="L3848" s="203"/>
      <c r="M3848" s="203"/>
    </row>
    <row r="3849" spans="1:13">
      <c r="A3849" s="203"/>
      <c r="B3849" s="203"/>
      <c r="C3849" s="203"/>
      <c r="D3849" s="203"/>
      <c r="F3849" s="77"/>
      <c r="I3849" s="203"/>
      <c r="J3849" s="203"/>
      <c r="K3849" s="203"/>
      <c r="L3849" s="203"/>
      <c r="M3849" s="203"/>
    </row>
    <row r="3850" spans="1:13">
      <c r="A3850" s="203"/>
      <c r="B3850" s="203"/>
      <c r="C3850" s="203"/>
      <c r="D3850" s="203"/>
      <c r="F3850" s="77"/>
      <c r="I3850" s="203"/>
      <c r="J3850" s="203"/>
      <c r="K3850" s="203"/>
      <c r="L3850" s="203"/>
      <c r="M3850" s="203"/>
    </row>
    <row r="3851" spans="1:13">
      <c r="A3851" s="203"/>
      <c r="B3851" s="203"/>
      <c r="C3851" s="203"/>
      <c r="D3851" s="203"/>
      <c r="F3851" s="77"/>
      <c r="I3851" s="203"/>
      <c r="J3851" s="203"/>
      <c r="K3851" s="203"/>
      <c r="L3851" s="203"/>
      <c r="M3851" s="203"/>
    </row>
    <row r="3852" spans="1:13">
      <c r="A3852" s="203"/>
      <c r="B3852" s="203"/>
      <c r="C3852" s="203"/>
      <c r="D3852" s="203"/>
      <c r="F3852" s="77"/>
      <c r="I3852" s="203"/>
      <c r="J3852" s="203"/>
      <c r="K3852" s="203"/>
      <c r="L3852" s="203"/>
      <c r="M3852" s="203"/>
    </row>
    <row r="3853" spans="1:13">
      <c r="A3853" s="203"/>
      <c r="B3853" s="203"/>
      <c r="C3853" s="203"/>
      <c r="D3853" s="203"/>
      <c r="F3853" s="77"/>
      <c r="I3853" s="203"/>
      <c r="J3853" s="203"/>
      <c r="K3853" s="203"/>
      <c r="L3853" s="203"/>
      <c r="M3853" s="203"/>
    </row>
    <row r="3854" spans="1:13">
      <c r="A3854" s="203"/>
      <c r="B3854" s="203"/>
      <c r="C3854" s="203"/>
      <c r="D3854" s="203"/>
      <c r="F3854" s="77"/>
      <c r="I3854" s="203"/>
      <c r="J3854" s="203"/>
      <c r="K3854" s="203"/>
      <c r="L3854" s="203"/>
      <c r="M3854" s="203"/>
    </row>
    <row r="3855" spans="1:13">
      <c r="A3855" s="203"/>
      <c r="B3855" s="203"/>
      <c r="C3855" s="203"/>
      <c r="D3855" s="203"/>
      <c r="F3855" s="77"/>
      <c r="I3855" s="203"/>
      <c r="J3855" s="203"/>
      <c r="K3855" s="203"/>
      <c r="L3855" s="203"/>
      <c r="M3855" s="203"/>
    </row>
    <row r="3856" spans="1:13">
      <c r="A3856" s="203"/>
      <c r="B3856" s="203"/>
      <c r="C3856" s="203"/>
      <c r="D3856" s="203"/>
      <c r="F3856" s="77"/>
      <c r="I3856" s="203"/>
      <c r="J3856" s="203"/>
      <c r="K3856" s="203"/>
      <c r="L3856" s="203"/>
      <c r="M3856" s="203"/>
    </row>
    <row r="3857" spans="1:13">
      <c r="A3857" s="203"/>
      <c r="B3857" s="203"/>
      <c r="C3857" s="203"/>
      <c r="D3857" s="203"/>
      <c r="F3857" s="77"/>
      <c r="I3857" s="203"/>
      <c r="J3857" s="203"/>
      <c r="K3857" s="203"/>
      <c r="L3857" s="203"/>
      <c r="M3857" s="203"/>
    </row>
    <row r="3858" spans="1:13">
      <c r="A3858" s="203"/>
      <c r="B3858" s="203"/>
      <c r="C3858" s="203"/>
      <c r="D3858" s="203"/>
      <c r="F3858" s="77"/>
      <c r="I3858" s="203"/>
      <c r="J3858" s="203"/>
      <c r="K3858" s="203"/>
      <c r="L3858" s="203"/>
      <c r="M3858" s="203"/>
    </row>
    <row r="3859" spans="1:13">
      <c r="A3859" s="203"/>
      <c r="B3859" s="203"/>
      <c r="C3859" s="203"/>
      <c r="D3859" s="203"/>
      <c r="F3859" s="77"/>
      <c r="I3859" s="203"/>
      <c r="J3859" s="203"/>
      <c r="K3859" s="203"/>
      <c r="L3859" s="203"/>
      <c r="M3859" s="203"/>
    </row>
    <row r="3860" spans="1:13">
      <c r="A3860" s="203"/>
      <c r="B3860" s="203"/>
      <c r="C3860" s="203"/>
      <c r="D3860" s="203"/>
      <c r="F3860" s="77"/>
      <c r="I3860" s="203"/>
      <c r="J3860" s="203"/>
      <c r="K3860" s="203"/>
      <c r="L3860" s="203"/>
      <c r="M3860" s="203"/>
    </row>
    <row r="3861" spans="1:13">
      <c r="A3861" s="203"/>
      <c r="B3861" s="203"/>
      <c r="C3861" s="203"/>
      <c r="D3861" s="203"/>
      <c r="F3861" s="77"/>
      <c r="I3861" s="203"/>
      <c r="J3861" s="203"/>
      <c r="K3861" s="203"/>
      <c r="L3861" s="203"/>
      <c r="M3861" s="203"/>
    </row>
    <row r="3862" spans="1:13">
      <c r="A3862" s="203"/>
      <c r="B3862" s="203"/>
      <c r="C3862" s="203"/>
      <c r="D3862" s="203"/>
      <c r="F3862" s="77"/>
      <c r="I3862" s="203"/>
      <c r="J3862" s="203"/>
      <c r="K3862" s="203"/>
      <c r="L3862" s="203"/>
      <c r="M3862" s="203"/>
    </row>
    <row r="3863" spans="1:13">
      <c r="A3863" s="203"/>
      <c r="B3863" s="203"/>
      <c r="C3863" s="203"/>
      <c r="D3863" s="203"/>
      <c r="F3863" s="77"/>
      <c r="I3863" s="203"/>
      <c r="J3863" s="203"/>
      <c r="K3863" s="203"/>
      <c r="L3863" s="203"/>
      <c r="M3863" s="203"/>
    </row>
    <row r="3864" spans="1:13">
      <c r="A3864" s="203"/>
      <c r="B3864" s="203"/>
      <c r="C3864" s="203"/>
      <c r="D3864" s="203"/>
      <c r="F3864" s="77"/>
      <c r="I3864" s="203"/>
      <c r="J3864" s="203"/>
      <c r="K3864" s="203"/>
      <c r="L3864" s="203"/>
      <c r="M3864" s="203"/>
    </row>
    <row r="3865" spans="1:13">
      <c r="A3865" s="203"/>
      <c r="B3865" s="203"/>
      <c r="C3865" s="203"/>
      <c r="D3865" s="203"/>
      <c r="F3865" s="77"/>
      <c r="I3865" s="203"/>
      <c r="J3865" s="203"/>
      <c r="K3865" s="203"/>
      <c r="L3865" s="203"/>
      <c r="M3865" s="203"/>
    </row>
    <row r="3866" spans="1:13">
      <c r="A3866" s="203"/>
      <c r="B3866" s="203"/>
      <c r="C3866" s="203"/>
      <c r="D3866" s="203"/>
      <c r="F3866" s="77"/>
      <c r="I3866" s="203"/>
      <c r="J3866" s="203"/>
      <c r="K3866" s="203"/>
      <c r="L3866" s="203"/>
      <c r="M3866" s="203"/>
    </row>
    <row r="3867" spans="1:13">
      <c r="A3867" s="203"/>
      <c r="B3867" s="203"/>
      <c r="C3867" s="203"/>
      <c r="D3867" s="203"/>
      <c r="F3867" s="77"/>
      <c r="I3867" s="203"/>
      <c r="J3867" s="203"/>
      <c r="K3867" s="203"/>
      <c r="L3867" s="203"/>
      <c r="M3867" s="203"/>
    </row>
    <row r="3868" spans="1:13">
      <c r="A3868" s="203"/>
      <c r="B3868" s="203"/>
      <c r="C3868" s="203"/>
      <c r="D3868" s="203"/>
      <c r="F3868" s="77"/>
      <c r="I3868" s="203"/>
      <c r="J3868" s="203"/>
      <c r="K3868" s="203"/>
      <c r="L3868" s="203"/>
      <c r="M3868" s="203"/>
    </row>
    <row r="3869" spans="1:13">
      <c r="A3869" s="203"/>
      <c r="B3869" s="203"/>
      <c r="C3869" s="203"/>
      <c r="D3869" s="203"/>
      <c r="F3869" s="77"/>
      <c r="I3869" s="203"/>
      <c r="J3869" s="203"/>
      <c r="K3869" s="203"/>
      <c r="L3869" s="203"/>
      <c r="M3869" s="203"/>
    </row>
    <row r="3870" spans="1:13">
      <c r="A3870" s="203"/>
      <c r="B3870" s="203"/>
      <c r="C3870" s="203"/>
      <c r="D3870" s="203"/>
      <c r="F3870" s="77"/>
      <c r="I3870" s="203"/>
      <c r="J3870" s="203"/>
      <c r="K3870" s="203"/>
      <c r="L3870" s="203"/>
      <c r="M3870" s="203"/>
    </row>
    <row r="3871" spans="1:13">
      <c r="A3871" s="203"/>
      <c r="B3871" s="203"/>
      <c r="C3871" s="203"/>
      <c r="D3871" s="203"/>
      <c r="F3871" s="77"/>
      <c r="I3871" s="203"/>
      <c r="J3871" s="203"/>
      <c r="K3871" s="203"/>
      <c r="L3871" s="203"/>
      <c r="M3871" s="203"/>
    </row>
    <row r="3872" spans="1:13">
      <c r="A3872" s="203"/>
      <c r="B3872" s="203"/>
      <c r="C3872" s="203"/>
      <c r="D3872" s="203"/>
      <c r="F3872" s="77"/>
      <c r="I3872" s="203"/>
      <c r="J3872" s="203"/>
      <c r="K3872" s="203"/>
      <c r="L3872" s="203"/>
      <c r="M3872" s="203"/>
    </row>
    <row r="3873" spans="1:13">
      <c r="A3873" s="203"/>
      <c r="B3873" s="203"/>
      <c r="C3873" s="203"/>
      <c r="D3873" s="203"/>
      <c r="F3873" s="77"/>
      <c r="I3873" s="203"/>
      <c r="J3873" s="203"/>
      <c r="K3873" s="203"/>
      <c r="L3873" s="203"/>
      <c r="M3873" s="203"/>
    </row>
    <row r="3874" spans="1:13">
      <c r="A3874" s="203"/>
      <c r="B3874" s="203"/>
      <c r="C3874" s="203"/>
      <c r="D3874" s="203"/>
      <c r="F3874" s="77"/>
      <c r="I3874" s="203"/>
      <c r="J3874" s="203"/>
      <c r="K3874" s="203"/>
      <c r="L3874" s="203"/>
      <c r="M3874" s="203"/>
    </row>
    <row r="3875" spans="1:13">
      <c r="A3875" s="203"/>
      <c r="B3875" s="203"/>
      <c r="C3875" s="203"/>
      <c r="D3875" s="203"/>
      <c r="F3875" s="77"/>
      <c r="I3875" s="203"/>
      <c r="J3875" s="203"/>
      <c r="K3875" s="203"/>
      <c r="L3875" s="203"/>
      <c r="M3875" s="203"/>
    </row>
    <row r="3876" spans="1:13">
      <c r="A3876" s="203"/>
      <c r="B3876" s="203"/>
      <c r="C3876" s="203"/>
      <c r="D3876" s="203"/>
      <c r="F3876" s="77"/>
      <c r="I3876" s="203"/>
      <c r="J3876" s="203"/>
      <c r="K3876" s="203"/>
      <c r="L3876" s="203"/>
      <c r="M3876" s="203"/>
    </row>
    <row r="3877" spans="1:13">
      <c r="A3877" s="203"/>
      <c r="B3877" s="203"/>
      <c r="C3877" s="203"/>
      <c r="D3877" s="203"/>
      <c r="F3877" s="77"/>
      <c r="I3877" s="203"/>
      <c r="J3877" s="203"/>
      <c r="K3877" s="203"/>
      <c r="L3877" s="203"/>
      <c r="M3877" s="203"/>
    </row>
    <row r="3878" spans="1:13">
      <c r="A3878" s="203"/>
      <c r="B3878" s="203"/>
      <c r="C3878" s="203"/>
      <c r="D3878" s="203"/>
      <c r="F3878" s="77"/>
      <c r="I3878" s="203"/>
      <c r="J3878" s="203"/>
      <c r="K3878" s="203"/>
      <c r="L3878" s="203"/>
      <c r="M3878" s="203"/>
    </row>
    <row r="3879" spans="1:13">
      <c r="A3879" s="203"/>
      <c r="B3879" s="203"/>
      <c r="C3879" s="203"/>
      <c r="D3879" s="203"/>
      <c r="F3879" s="77"/>
      <c r="I3879" s="203"/>
      <c r="J3879" s="203"/>
      <c r="K3879" s="203"/>
      <c r="L3879" s="203"/>
      <c r="M3879" s="203"/>
    </row>
    <row r="3880" spans="1:13">
      <c r="A3880" s="203"/>
      <c r="B3880" s="203"/>
      <c r="C3880" s="203"/>
      <c r="D3880" s="203"/>
      <c r="F3880" s="77"/>
      <c r="I3880" s="203"/>
      <c r="J3880" s="203"/>
      <c r="K3880" s="203"/>
      <c r="L3880" s="203"/>
      <c r="M3880" s="203"/>
    </row>
    <row r="3881" spans="1:13">
      <c r="A3881" s="203"/>
      <c r="B3881" s="203"/>
      <c r="C3881" s="203"/>
      <c r="D3881" s="203"/>
      <c r="F3881" s="77"/>
      <c r="I3881" s="203"/>
      <c r="J3881" s="203"/>
      <c r="K3881" s="203"/>
      <c r="L3881" s="203"/>
      <c r="M3881" s="203"/>
    </row>
    <row r="3882" spans="1:13">
      <c r="A3882" s="203"/>
      <c r="B3882" s="203"/>
      <c r="C3882" s="203"/>
      <c r="D3882" s="203"/>
      <c r="F3882" s="77"/>
      <c r="I3882" s="203"/>
      <c r="J3882" s="203"/>
      <c r="K3882" s="203"/>
      <c r="L3882" s="203"/>
      <c r="M3882" s="203"/>
    </row>
    <row r="3883" spans="1:13">
      <c r="A3883" s="203"/>
      <c r="B3883" s="203"/>
      <c r="C3883" s="203"/>
      <c r="D3883" s="203"/>
      <c r="F3883" s="77"/>
      <c r="I3883" s="203"/>
      <c r="J3883" s="203"/>
      <c r="K3883" s="203"/>
      <c r="L3883" s="203"/>
      <c r="M3883" s="203"/>
    </row>
    <row r="3884" spans="1:13">
      <c r="A3884" s="203"/>
      <c r="B3884" s="203"/>
      <c r="C3884" s="203"/>
      <c r="D3884" s="203"/>
      <c r="F3884" s="77"/>
      <c r="I3884" s="203"/>
      <c r="J3884" s="203"/>
      <c r="K3884" s="203"/>
      <c r="L3884" s="203"/>
      <c r="M3884" s="203"/>
    </row>
    <row r="3885" spans="1:13">
      <c r="A3885" s="203"/>
      <c r="B3885" s="203"/>
      <c r="C3885" s="203"/>
      <c r="D3885" s="203"/>
      <c r="F3885" s="77"/>
      <c r="I3885" s="203"/>
      <c r="J3885" s="203"/>
      <c r="K3885" s="203"/>
      <c r="L3885" s="203"/>
      <c r="M3885" s="203"/>
    </row>
    <row r="3886" spans="1:13">
      <c r="A3886" s="203"/>
      <c r="B3886" s="203"/>
      <c r="C3886" s="203"/>
      <c r="D3886" s="203"/>
      <c r="F3886" s="77"/>
      <c r="I3886" s="203"/>
      <c r="J3886" s="203"/>
      <c r="K3886" s="203"/>
      <c r="L3886" s="203"/>
      <c r="M3886" s="203"/>
    </row>
    <row r="3887" spans="1:13">
      <c r="A3887" s="203"/>
      <c r="B3887" s="203"/>
      <c r="C3887" s="203"/>
      <c r="D3887" s="203"/>
      <c r="F3887" s="77"/>
      <c r="I3887" s="203"/>
      <c r="J3887" s="203"/>
      <c r="K3887" s="203"/>
      <c r="L3887" s="203"/>
      <c r="M3887" s="203"/>
    </row>
    <row r="3888" spans="1:13">
      <c r="A3888" s="203"/>
      <c r="B3888" s="203"/>
      <c r="C3888" s="203"/>
      <c r="D3888" s="203"/>
      <c r="F3888" s="77"/>
      <c r="I3888" s="203"/>
      <c r="J3888" s="203"/>
      <c r="K3888" s="203"/>
      <c r="L3888" s="203"/>
      <c r="M3888" s="203"/>
    </row>
    <row r="3889" spans="1:13">
      <c r="A3889" s="203"/>
      <c r="B3889" s="203"/>
      <c r="C3889" s="203"/>
      <c r="D3889" s="203"/>
      <c r="F3889" s="77"/>
      <c r="I3889" s="203"/>
      <c r="J3889" s="203"/>
      <c r="K3889" s="203"/>
      <c r="L3889" s="203"/>
      <c r="M3889" s="203"/>
    </row>
    <row r="3890" spans="1:13">
      <c r="A3890" s="203"/>
      <c r="B3890" s="203"/>
      <c r="C3890" s="203"/>
      <c r="D3890" s="203"/>
      <c r="F3890" s="77"/>
      <c r="I3890" s="203"/>
      <c r="J3890" s="203"/>
      <c r="K3890" s="203"/>
      <c r="L3890" s="203"/>
      <c r="M3890" s="203"/>
    </row>
    <row r="3891" spans="1:13">
      <c r="A3891" s="203"/>
      <c r="B3891" s="203"/>
      <c r="C3891" s="203"/>
      <c r="D3891" s="203"/>
      <c r="F3891" s="77"/>
      <c r="I3891" s="203"/>
      <c r="J3891" s="203"/>
      <c r="K3891" s="203"/>
      <c r="L3891" s="203"/>
      <c r="M3891" s="203"/>
    </row>
    <row r="3892" spans="1:13">
      <c r="A3892" s="203"/>
      <c r="B3892" s="203"/>
      <c r="C3892" s="203"/>
      <c r="D3892" s="203"/>
      <c r="F3892" s="77"/>
      <c r="I3892" s="203"/>
      <c r="J3892" s="203"/>
      <c r="K3892" s="203"/>
      <c r="L3892" s="203"/>
      <c r="M3892" s="203"/>
    </row>
    <row r="3893" spans="1:13">
      <c r="A3893" s="203"/>
      <c r="B3893" s="203"/>
      <c r="C3893" s="203"/>
      <c r="D3893" s="203"/>
      <c r="F3893" s="77"/>
      <c r="I3893" s="203"/>
      <c r="J3893" s="203"/>
      <c r="K3893" s="203"/>
      <c r="L3893" s="203"/>
      <c r="M3893" s="203"/>
    </row>
    <row r="3894" spans="1:13">
      <c r="A3894" s="203"/>
      <c r="B3894" s="203"/>
      <c r="C3894" s="203"/>
      <c r="D3894" s="203"/>
      <c r="F3894" s="77"/>
      <c r="I3894" s="203"/>
      <c r="J3894" s="203"/>
      <c r="K3894" s="203"/>
      <c r="L3894" s="203"/>
      <c r="M3894" s="203"/>
    </row>
    <row r="3895" spans="1:13">
      <c r="A3895" s="203"/>
      <c r="B3895" s="203"/>
      <c r="C3895" s="203"/>
      <c r="D3895" s="203"/>
      <c r="F3895" s="77"/>
      <c r="I3895" s="203"/>
      <c r="J3895" s="203"/>
      <c r="K3895" s="203"/>
      <c r="L3895" s="203"/>
      <c r="M3895" s="203"/>
    </row>
    <row r="3896" spans="1:13">
      <c r="A3896" s="203"/>
      <c r="B3896" s="203"/>
      <c r="C3896" s="203"/>
      <c r="D3896" s="203"/>
      <c r="F3896" s="77"/>
      <c r="I3896" s="203"/>
      <c r="J3896" s="203"/>
      <c r="K3896" s="203"/>
      <c r="L3896" s="203"/>
      <c r="M3896" s="203"/>
    </row>
    <row r="3897" spans="1:13">
      <c r="A3897" s="203"/>
      <c r="B3897" s="203"/>
      <c r="C3897" s="203"/>
      <c r="D3897" s="203"/>
      <c r="F3897" s="77"/>
      <c r="I3897" s="203"/>
      <c r="J3897" s="203"/>
      <c r="K3897" s="203"/>
      <c r="L3897" s="203"/>
      <c r="M3897" s="203"/>
    </row>
    <row r="3898" spans="1:13">
      <c r="A3898" s="203"/>
      <c r="B3898" s="203"/>
      <c r="C3898" s="203"/>
      <c r="D3898" s="203"/>
      <c r="F3898" s="77"/>
      <c r="I3898" s="203"/>
      <c r="J3898" s="203"/>
      <c r="K3898" s="203"/>
      <c r="L3898" s="203"/>
      <c r="M3898" s="203"/>
    </row>
    <row r="3899" spans="1:13">
      <c r="A3899" s="203"/>
      <c r="B3899" s="203"/>
      <c r="C3899" s="203"/>
      <c r="D3899" s="203"/>
      <c r="F3899" s="77"/>
      <c r="I3899" s="203"/>
      <c r="J3899" s="203"/>
      <c r="K3899" s="203"/>
      <c r="L3899" s="203"/>
      <c r="M3899" s="203"/>
    </row>
    <row r="3900" spans="1:13">
      <c r="A3900" s="203"/>
      <c r="B3900" s="203"/>
      <c r="C3900" s="203"/>
      <c r="D3900" s="203"/>
      <c r="F3900" s="77"/>
      <c r="I3900" s="203"/>
      <c r="J3900" s="203"/>
      <c r="K3900" s="203"/>
      <c r="L3900" s="203"/>
      <c r="M3900" s="203"/>
    </row>
    <row r="3901" spans="1:13">
      <c r="A3901" s="203"/>
      <c r="B3901" s="203"/>
      <c r="C3901" s="203"/>
      <c r="D3901" s="203"/>
      <c r="F3901" s="77"/>
      <c r="I3901" s="203"/>
      <c r="J3901" s="203"/>
      <c r="K3901" s="203"/>
      <c r="L3901" s="203"/>
      <c r="M3901" s="203"/>
    </row>
    <row r="3902" spans="1:13">
      <c r="A3902" s="203"/>
      <c r="B3902" s="203"/>
      <c r="C3902" s="203"/>
      <c r="D3902" s="203"/>
      <c r="F3902" s="77"/>
      <c r="I3902" s="203"/>
      <c r="J3902" s="203"/>
      <c r="K3902" s="203"/>
      <c r="L3902" s="203"/>
      <c r="M3902" s="203"/>
    </row>
    <row r="3903" spans="1:13">
      <c r="A3903" s="203"/>
      <c r="B3903" s="203"/>
      <c r="C3903" s="203"/>
      <c r="D3903" s="203"/>
      <c r="F3903" s="77"/>
      <c r="I3903" s="203"/>
      <c r="J3903" s="203"/>
      <c r="K3903" s="203"/>
      <c r="L3903" s="203"/>
      <c r="M3903" s="203"/>
    </row>
    <row r="3904" spans="1:13">
      <c r="A3904" s="203"/>
      <c r="B3904" s="203"/>
      <c r="C3904" s="203"/>
      <c r="D3904" s="203"/>
      <c r="F3904" s="77"/>
      <c r="I3904" s="203"/>
      <c r="J3904" s="203"/>
      <c r="K3904" s="203"/>
      <c r="L3904" s="203"/>
      <c r="M3904" s="203"/>
    </row>
    <row r="3905" spans="1:13">
      <c r="A3905" s="203"/>
      <c r="B3905" s="203"/>
      <c r="C3905" s="203"/>
      <c r="D3905" s="203"/>
      <c r="F3905" s="77"/>
      <c r="I3905" s="203"/>
      <c r="J3905" s="203"/>
      <c r="K3905" s="203"/>
      <c r="L3905" s="203"/>
      <c r="M3905" s="203"/>
    </row>
    <row r="3906" spans="1:13">
      <c r="A3906" s="203"/>
      <c r="B3906" s="203"/>
      <c r="C3906" s="203"/>
      <c r="D3906" s="203"/>
      <c r="F3906" s="77"/>
      <c r="I3906" s="203"/>
      <c r="J3906" s="203"/>
      <c r="K3906" s="203"/>
      <c r="L3906" s="203"/>
      <c r="M3906" s="203"/>
    </row>
    <row r="3907" spans="1:13">
      <c r="A3907" s="203"/>
      <c r="B3907" s="203"/>
      <c r="C3907" s="203"/>
      <c r="D3907" s="203"/>
      <c r="F3907" s="77"/>
      <c r="I3907" s="203"/>
      <c r="J3907" s="203"/>
      <c r="K3907" s="203"/>
      <c r="L3907" s="203"/>
      <c r="M3907" s="203"/>
    </row>
    <row r="3908" spans="1:13">
      <c r="A3908" s="203"/>
      <c r="B3908" s="203"/>
      <c r="C3908" s="203"/>
      <c r="D3908" s="203"/>
      <c r="F3908" s="77"/>
      <c r="I3908" s="203"/>
      <c r="J3908" s="203"/>
      <c r="K3908" s="203"/>
      <c r="L3908" s="203"/>
      <c r="M3908" s="203"/>
    </row>
    <row r="3909" spans="1:13">
      <c r="A3909" s="203"/>
      <c r="B3909" s="203"/>
      <c r="C3909" s="203"/>
      <c r="D3909" s="203"/>
      <c r="F3909" s="77"/>
      <c r="I3909" s="203"/>
      <c r="J3909" s="203"/>
      <c r="K3909" s="203"/>
      <c r="L3909" s="203"/>
      <c r="M3909" s="203"/>
    </row>
    <row r="3910" spans="1:13">
      <c r="A3910" s="203"/>
      <c r="B3910" s="203"/>
      <c r="C3910" s="203"/>
      <c r="D3910" s="203"/>
      <c r="F3910" s="77"/>
      <c r="I3910" s="203"/>
      <c r="J3910" s="203"/>
      <c r="K3910" s="203"/>
      <c r="L3910" s="203"/>
      <c r="M3910" s="203"/>
    </row>
    <row r="3911" spans="1:13">
      <c r="A3911" s="203"/>
      <c r="B3911" s="203"/>
      <c r="C3911" s="203"/>
      <c r="D3911" s="203"/>
      <c r="F3911" s="77"/>
      <c r="I3911" s="203"/>
      <c r="J3911" s="203"/>
      <c r="K3911" s="203"/>
      <c r="L3911" s="203"/>
      <c r="M3911" s="203"/>
    </row>
    <row r="3912" spans="1:13">
      <c r="A3912" s="203"/>
      <c r="B3912" s="203"/>
      <c r="C3912" s="203"/>
      <c r="D3912" s="203"/>
      <c r="F3912" s="77"/>
      <c r="I3912" s="203"/>
      <c r="J3912" s="203"/>
      <c r="K3912" s="203"/>
      <c r="L3912" s="203"/>
      <c r="M3912" s="203"/>
    </row>
    <row r="3913" spans="1:13">
      <c r="A3913" s="203"/>
      <c r="B3913" s="203"/>
      <c r="C3913" s="203"/>
      <c r="D3913" s="203"/>
      <c r="F3913" s="77"/>
      <c r="I3913" s="203"/>
      <c r="J3913" s="203"/>
      <c r="K3913" s="203"/>
      <c r="L3913" s="203"/>
      <c r="M3913" s="203"/>
    </row>
    <row r="3914" spans="1:13">
      <c r="A3914" s="203"/>
      <c r="B3914" s="203"/>
      <c r="C3914" s="203"/>
      <c r="D3914" s="203"/>
      <c r="F3914" s="77"/>
      <c r="I3914" s="203"/>
      <c r="J3914" s="203"/>
      <c r="K3914" s="203"/>
      <c r="L3914" s="203"/>
      <c r="M3914" s="203"/>
    </row>
    <row r="3915" spans="1:13">
      <c r="A3915" s="203"/>
      <c r="B3915" s="203"/>
      <c r="C3915" s="203"/>
      <c r="D3915" s="203"/>
      <c r="F3915" s="77"/>
      <c r="I3915" s="203"/>
      <c r="J3915" s="203"/>
      <c r="K3915" s="203"/>
      <c r="L3915" s="203"/>
      <c r="M3915" s="203"/>
    </row>
    <row r="3916" spans="1:13">
      <c r="A3916" s="203"/>
      <c r="B3916" s="203"/>
      <c r="C3916" s="203"/>
      <c r="D3916" s="203"/>
      <c r="F3916" s="77"/>
      <c r="I3916" s="203"/>
      <c r="J3916" s="203"/>
      <c r="K3916" s="203"/>
      <c r="L3916" s="203"/>
      <c r="M3916" s="203"/>
    </row>
    <row r="3917" spans="1:13">
      <c r="A3917" s="203"/>
      <c r="B3917" s="203"/>
      <c r="C3917" s="203"/>
      <c r="D3917" s="203"/>
      <c r="F3917" s="77"/>
      <c r="I3917" s="203"/>
      <c r="J3917" s="203"/>
      <c r="K3917" s="203"/>
      <c r="L3917" s="203"/>
      <c r="M3917" s="203"/>
    </row>
    <row r="3918" spans="1:13">
      <c r="A3918" s="203"/>
      <c r="B3918" s="203"/>
      <c r="C3918" s="203"/>
      <c r="D3918" s="203"/>
      <c r="F3918" s="77"/>
      <c r="I3918" s="203"/>
      <c r="J3918" s="203"/>
      <c r="K3918" s="203"/>
      <c r="L3918" s="203"/>
      <c r="M3918" s="203"/>
    </row>
    <row r="3919" spans="1:13">
      <c r="A3919" s="203"/>
      <c r="B3919" s="203"/>
      <c r="C3919" s="203"/>
      <c r="D3919" s="203"/>
      <c r="F3919" s="77"/>
      <c r="I3919" s="203"/>
      <c r="J3919" s="203"/>
      <c r="K3919" s="203"/>
      <c r="L3919" s="203"/>
      <c r="M3919" s="203"/>
    </row>
    <row r="3920" spans="1:13">
      <c r="A3920" s="203"/>
      <c r="B3920" s="203"/>
      <c r="C3920" s="203"/>
      <c r="D3920" s="203"/>
      <c r="F3920" s="77"/>
      <c r="I3920" s="203"/>
      <c r="J3920" s="203"/>
      <c r="K3920" s="203"/>
      <c r="L3920" s="203"/>
      <c r="M3920" s="203"/>
    </row>
    <row r="3921" spans="1:13">
      <c r="A3921" s="203"/>
      <c r="B3921" s="203"/>
      <c r="C3921" s="203"/>
      <c r="D3921" s="203"/>
      <c r="F3921" s="77"/>
      <c r="I3921" s="203"/>
      <c r="J3921" s="203"/>
      <c r="K3921" s="203"/>
      <c r="L3921" s="203"/>
      <c r="M3921" s="203"/>
    </row>
    <row r="3922" spans="1:13">
      <c r="A3922" s="203"/>
      <c r="B3922" s="203"/>
      <c r="C3922" s="203"/>
      <c r="D3922" s="203"/>
      <c r="F3922" s="77"/>
      <c r="I3922" s="203"/>
      <c r="J3922" s="203"/>
      <c r="K3922" s="203"/>
      <c r="L3922" s="203"/>
      <c r="M3922" s="203"/>
    </row>
    <row r="3923" spans="1:13">
      <c r="A3923" s="203"/>
      <c r="B3923" s="203"/>
      <c r="C3923" s="203"/>
      <c r="D3923" s="203"/>
      <c r="F3923" s="77"/>
      <c r="I3923" s="203"/>
      <c r="J3923" s="203"/>
      <c r="K3923" s="203"/>
      <c r="L3923" s="203"/>
      <c r="M3923" s="203"/>
    </row>
    <row r="3924" spans="1:13">
      <c r="A3924" s="203"/>
      <c r="B3924" s="203"/>
      <c r="C3924" s="203"/>
      <c r="D3924" s="203"/>
      <c r="F3924" s="77"/>
      <c r="I3924" s="203"/>
      <c r="J3924" s="203"/>
      <c r="K3924" s="203"/>
      <c r="L3924" s="203"/>
      <c r="M3924" s="203"/>
    </row>
    <row r="3925" spans="1:13">
      <c r="A3925" s="203"/>
      <c r="B3925" s="203"/>
      <c r="C3925" s="203"/>
      <c r="D3925" s="203"/>
      <c r="F3925" s="77"/>
      <c r="I3925" s="203"/>
      <c r="J3925" s="203"/>
      <c r="K3925" s="203"/>
      <c r="L3925" s="203"/>
      <c r="M3925" s="203"/>
    </row>
    <row r="3926" spans="1:13">
      <c r="A3926" s="203"/>
      <c r="B3926" s="203"/>
      <c r="C3926" s="203"/>
      <c r="D3926" s="203"/>
      <c r="F3926" s="77"/>
      <c r="I3926" s="203"/>
      <c r="J3926" s="203"/>
      <c r="K3926" s="203"/>
      <c r="L3926" s="203"/>
      <c r="M3926" s="203"/>
    </row>
    <row r="3927" spans="1:13">
      <c r="A3927" s="203"/>
      <c r="B3927" s="203"/>
      <c r="C3927" s="203"/>
      <c r="D3927" s="203"/>
      <c r="F3927" s="77"/>
      <c r="I3927" s="203"/>
      <c r="J3927" s="203"/>
      <c r="K3927" s="203"/>
      <c r="L3927" s="203"/>
      <c r="M3927" s="203"/>
    </row>
    <row r="3928" spans="1:13">
      <c r="A3928" s="203"/>
      <c r="B3928" s="203"/>
      <c r="C3928" s="203"/>
      <c r="D3928" s="203"/>
      <c r="F3928" s="77"/>
      <c r="I3928" s="203"/>
      <c r="J3928" s="203"/>
      <c r="K3928" s="203"/>
      <c r="L3928" s="203"/>
      <c r="M3928" s="203"/>
    </row>
    <row r="3929" spans="1:13">
      <c r="A3929" s="203"/>
      <c r="B3929" s="203"/>
      <c r="C3929" s="203"/>
      <c r="D3929" s="203"/>
      <c r="F3929" s="77"/>
      <c r="I3929" s="203"/>
      <c r="J3929" s="203"/>
      <c r="K3929" s="203"/>
      <c r="L3929" s="203"/>
      <c r="M3929" s="203"/>
    </row>
    <row r="3930" spans="1:13">
      <c r="A3930" s="203"/>
      <c r="B3930" s="203"/>
      <c r="C3930" s="203"/>
      <c r="D3930" s="203"/>
      <c r="F3930" s="77"/>
      <c r="I3930" s="203"/>
      <c r="J3930" s="203"/>
      <c r="K3930" s="203"/>
      <c r="L3930" s="203"/>
      <c r="M3930" s="203"/>
    </row>
    <row r="3931" spans="1:13">
      <c r="A3931" s="203"/>
      <c r="B3931" s="203"/>
      <c r="C3931" s="203"/>
      <c r="D3931" s="203"/>
      <c r="F3931" s="77"/>
      <c r="I3931" s="203"/>
      <c r="J3931" s="203"/>
      <c r="K3931" s="203"/>
      <c r="L3931" s="203"/>
      <c r="M3931" s="203"/>
    </row>
    <row r="3932" spans="1:13">
      <c r="A3932" s="203"/>
      <c r="B3932" s="203"/>
      <c r="C3932" s="203"/>
      <c r="D3932" s="203"/>
      <c r="F3932" s="77"/>
      <c r="I3932" s="203"/>
      <c r="J3932" s="203"/>
      <c r="K3932" s="203"/>
      <c r="L3932" s="203"/>
      <c r="M3932" s="203"/>
    </row>
    <row r="3933" spans="1:13">
      <c r="A3933" s="203"/>
      <c r="B3933" s="203"/>
      <c r="C3933" s="203"/>
      <c r="D3933" s="203"/>
      <c r="F3933" s="77"/>
      <c r="I3933" s="203"/>
      <c r="J3933" s="203"/>
      <c r="K3933" s="203"/>
      <c r="L3933" s="203"/>
      <c r="M3933" s="203"/>
    </row>
    <row r="3934" spans="1:13">
      <c r="A3934" s="203"/>
      <c r="B3934" s="203"/>
      <c r="C3934" s="203"/>
      <c r="D3934" s="203"/>
      <c r="F3934" s="77"/>
      <c r="I3934" s="203"/>
      <c r="J3934" s="203"/>
      <c r="K3934" s="203"/>
      <c r="L3934" s="203"/>
      <c r="M3934" s="203"/>
    </row>
    <row r="3935" spans="1:13">
      <c r="A3935" s="203"/>
      <c r="B3935" s="203"/>
      <c r="C3935" s="203"/>
      <c r="D3935" s="203"/>
      <c r="F3935" s="77"/>
      <c r="I3935" s="203"/>
      <c r="J3935" s="203"/>
      <c r="K3935" s="203"/>
      <c r="L3935" s="203"/>
      <c r="M3935" s="203"/>
    </row>
    <row r="3936" spans="1:13">
      <c r="A3936" s="203"/>
      <c r="B3936" s="203"/>
      <c r="C3936" s="203"/>
      <c r="D3936" s="203"/>
      <c r="F3936" s="77"/>
      <c r="I3936" s="203"/>
      <c r="J3936" s="203"/>
      <c r="K3936" s="203"/>
      <c r="L3936" s="203"/>
      <c r="M3936" s="203"/>
    </row>
    <row r="3937" spans="1:13">
      <c r="A3937" s="203"/>
      <c r="B3937" s="203"/>
      <c r="C3937" s="203"/>
      <c r="D3937" s="203"/>
      <c r="F3937" s="77"/>
      <c r="I3937" s="203"/>
      <c r="J3937" s="203"/>
      <c r="K3937" s="203"/>
      <c r="L3937" s="203"/>
      <c r="M3937" s="203"/>
    </row>
    <row r="3938" spans="1:13">
      <c r="A3938" s="203"/>
      <c r="B3938" s="203"/>
      <c r="C3938" s="203"/>
      <c r="D3938" s="203"/>
      <c r="F3938" s="77"/>
      <c r="I3938" s="203"/>
      <c r="J3938" s="203"/>
      <c r="K3938" s="203"/>
      <c r="L3938" s="203"/>
      <c r="M3938" s="203"/>
    </row>
    <row r="3939" spans="1:13">
      <c r="A3939" s="203"/>
      <c r="B3939" s="203"/>
      <c r="C3939" s="203"/>
      <c r="D3939" s="203"/>
      <c r="F3939" s="77"/>
      <c r="I3939" s="203"/>
      <c r="J3939" s="203"/>
      <c r="K3939" s="203"/>
      <c r="L3939" s="203"/>
      <c r="M3939" s="203"/>
    </row>
    <row r="3940" spans="1:13">
      <c r="A3940" s="203"/>
      <c r="B3940" s="203"/>
      <c r="C3940" s="203"/>
      <c r="D3940" s="203"/>
      <c r="F3940" s="77"/>
      <c r="I3940" s="203"/>
      <c r="J3940" s="203"/>
      <c r="K3940" s="203"/>
      <c r="L3940" s="203"/>
      <c r="M3940" s="203"/>
    </row>
    <row r="3941" spans="1:13">
      <c r="A3941" s="203"/>
      <c r="B3941" s="203"/>
      <c r="C3941" s="203"/>
      <c r="D3941" s="203"/>
      <c r="F3941" s="77"/>
      <c r="I3941" s="203"/>
      <c r="J3941" s="203"/>
      <c r="K3941" s="203"/>
      <c r="L3941" s="203"/>
      <c r="M3941" s="203"/>
    </row>
    <row r="3942" spans="1:13">
      <c r="A3942" s="203"/>
      <c r="B3942" s="203"/>
      <c r="C3942" s="203"/>
      <c r="D3942" s="203"/>
      <c r="F3942" s="77"/>
      <c r="I3942" s="203"/>
      <c r="J3942" s="203"/>
      <c r="K3942" s="203"/>
      <c r="L3942" s="203"/>
      <c r="M3942" s="203"/>
    </row>
    <row r="3943" spans="1:13">
      <c r="A3943" s="203"/>
      <c r="B3943" s="203"/>
      <c r="C3943" s="203"/>
      <c r="D3943" s="203"/>
      <c r="F3943" s="77"/>
      <c r="I3943" s="203"/>
      <c r="J3943" s="203"/>
      <c r="K3943" s="203"/>
      <c r="L3943" s="203"/>
      <c r="M3943" s="203"/>
    </row>
    <row r="3944" spans="1:13">
      <c r="A3944" s="203"/>
      <c r="B3944" s="203"/>
      <c r="C3944" s="203"/>
      <c r="D3944" s="203"/>
      <c r="F3944" s="77"/>
      <c r="I3944" s="203"/>
      <c r="J3944" s="203"/>
      <c r="K3944" s="203"/>
      <c r="L3944" s="203"/>
      <c r="M3944" s="203"/>
    </row>
    <row r="3945" spans="1:13">
      <c r="A3945" s="203"/>
      <c r="B3945" s="203"/>
      <c r="C3945" s="203"/>
      <c r="D3945" s="203"/>
      <c r="F3945" s="77"/>
      <c r="I3945" s="203"/>
      <c r="J3945" s="203"/>
      <c r="K3945" s="203"/>
      <c r="L3945" s="203"/>
      <c r="M3945" s="203"/>
    </row>
    <row r="3946" spans="1:13">
      <c r="A3946" s="203"/>
      <c r="B3946" s="203"/>
      <c r="C3946" s="203"/>
      <c r="D3946" s="203"/>
      <c r="F3946" s="77"/>
      <c r="I3946" s="203"/>
      <c r="J3946" s="203"/>
      <c r="K3946" s="203"/>
      <c r="L3946" s="203"/>
      <c r="M3946" s="203"/>
    </row>
    <row r="3947" spans="1:13">
      <c r="A3947" s="203"/>
      <c r="B3947" s="203"/>
      <c r="C3947" s="203"/>
      <c r="D3947" s="203"/>
      <c r="F3947" s="77"/>
      <c r="I3947" s="203"/>
      <c r="J3947" s="203"/>
      <c r="K3947" s="203"/>
      <c r="L3947" s="203"/>
      <c r="M3947" s="203"/>
    </row>
    <row r="3948" spans="1:13">
      <c r="A3948" s="203"/>
      <c r="B3948" s="203"/>
      <c r="C3948" s="203"/>
      <c r="D3948" s="203"/>
      <c r="F3948" s="77"/>
      <c r="I3948" s="203"/>
      <c r="J3948" s="203"/>
      <c r="K3948" s="203"/>
      <c r="L3948" s="203"/>
      <c r="M3948" s="203"/>
    </row>
    <row r="3949" spans="1:13">
      <c r="A3949" s="203"/>
      <c r="B3949" s="203"/>
      <c r="C3949" s="203"/>
      <c r="D3949" s="203"/>
      <c r="F3949" s="77"/>
      <c r="I3949" s="203"/>
      <c r="J3949" s="203"/>
      <c r="K3949" s="203"/>
      <c r="L3949" s="203"/>
      <c r="M3949" s="203"/>
    </row>
    <row r="3950" spans="1:13">
      <c r="A3950" s="203"/>
      <c r="B3950" s="203"/>
      <c r="C3950" s="203"/>
      <c r="D3950" s="203"/>
      <c r="F3950" s="77"/>
      <c r="I3950" s="203"/>
      <c r="J3950" s="203"/>
      <c r="K3950" s="203"/>
      <c r="L3950" s="203"/>
      <c r="M3950" s="203"/>
    </row>
    <row r="3951" spans="1:13">
      <c r="A3951" s="203"/>
      <c r="B3951" s="203"/>
      <c r="C3951" s="203"/>
      <c r="D3951" s="203"/>
      <c r="F3951" s="77"/>
      <c r="I3951" s="203"/>
      <c r="J3951" s="203"/>
      <c r="K3951" s="203"/>
      <c r="L3951" s="203"/>
      <c r="M3951" s="203"/>
    </row>
    <row r="3952" spans="1:13">
      <c r="A3952" s="203"/>
      <c r="B3952" s="203"/>
      <c r="C3952" s="203"/>
      <c r="D3952" s="203"/>
      <c r="F3952" s="77"/>
      <c r="I3952" s="203"/>
      <c r="J3952" s="203"/>
      <c r="K3952" s="203"/>
      <c r="L3952" s="203"/>
      <c r="M3952" s="203"/>
    </row>
    <row r="3953" spans="1:13">
      <c r="A3953" s="203"/>
      <c r="B3953" s="203"/>
      <c r="C3953" s="203"/>
      <c r="D3953" s="203"/>
      <c r="F3953" s="77"/>
      <c r="I3953" s="203"/>
      <c r="J3953" s="203"/>
      <c r="K3953" s="203"/>
      <c r="L3953" s="203"/>
      <c r="M3953" s="203"/>
    </row>
    <row r="3954" spans="1:13">
      <c r="A3954" s="203"/>
      <c r="B3954" s="203"/>
      <c r="C3954" s="203"/>
      <c r="D3954" s="203"/>
      <c r="F3954" s="77"/>
      <c r="I3954" s="203"/>
      <c r="J3954" s="203"/>
      <c r="K3954" s="203"/>
      <c r="L3954" s="203"/>
      <c r="M3954" s="203"/>
    </row>
    <row r="3955" spans="1:13">
      <c r="A3955" s="203"/>
      <c r="B3955" s="203"/>
      <c r="C3955" s="203"/>
      <c r="D3955" s="203"/>
      <c r="F3955" s="77"/>
      <c r="I3955" s="203"/>
      <c r="J3955" s="203"/>
      <c r="K3955" s="203"/>
      <c r="L3955" s="203"/>
      <c r="M3955" s="203"/>
    </row>
    <row r="3956" spans="1:13">
      <c r="A3956" s="203"/>
      <c r="B3956" s="203"/>
      <c r="C3956" s="203"/>
      <c r="D3956" s="203"/>
      <c r="F3956" s="77"/>
      <c r="I3956" s="203"/>
      <c r="J3956" s="203"/>
      <c r="K3956" s="203"/>
      <c r="L3956" s="203"/>
      <c r="M3956" s="203"/>
    </row>
    <row r="3957" spans="1:13">
      <c r="A3957" s="203"/>
      <c r="B3957" s="203"/>
      <c r="C3957" s="203"/>
      <c r="D3957" s="203"/>
      <c r="F3957" s="77"/>
      <c r="I3957" s="203"/>
      <c r="J3957" s="203"/>
      <c r="K3957" s="203"/>
      <c r="L3957" s="203"/>
      <c r="M3957" s="203"/>
    </row>
    <row r="3958" spans="1:13">
      <c r="A3958" s="203"/>
      <c r="B3958" s="203"/>
      <c r="C3958" s="203"/>
      <c r="D3958" s="203"/>
      <c r="F3958" s="77"/>
      <c r="I3958" s="203"/>
      <c r="J3958" s="203"/>
      <c r="K3958" s="203"/>
      <c r="L3958" s="203"/>
      <c r="M3958" s="203"/>
    </row>
    <row r="3959" spans="1:13">
      <c r="A3959" s="203"/>
      <c r="B3959" s="203"/>
      <c r="C3959" s="203"/>
      <c r="D3959" s="203"/>
      <c r="F3959" s="77"/>
      <c r="I3959" s="203"/>
      <c r="J3959" s="203"/>
      <c r="K3959" s="203"/>
      <c r="L3959" s="203"/>
      <c r="M3959" s="203"/>
    </row>
    <row r="3960" spans="1:13">
      <c r="A3960" s="203"/>
      <c r="B3960" s="203"/>
      <c r="C3960" s="203"/>
      <c r="D3960" s="203"/>
      <c r="F3960" s="77"/>
      <c r="I3960" s="203"/>
      <c r="J3960" s="203"/>
      <c r="K3960" s="203"/>
      <c r="L3960" s="203"/>
      <c r="M3960" s="203"/>
    </row>
    <row r="3961" spans="1:13">
      <c r="A3961" s="203"/>
      <c r="B3961" s="203"/>
      <c r="C3961" s="203"/>
      <c r="D3961" s="203"/>
      <c r="F3961" s="77"/>
      <c r="I3961" s="203"/>
      <c r="J3961" s="203"/>
      <c r="K3961" s="203"/>
      <c r="L3961" s="203"/>
      <c r="M3961" s="203"/>
    </row>
    <row r="3962" spans="1:13">
      <c r="A3962" s="203"/>
      <c r="B3962" s="203"/>
      <c r="C3962" s="203"/>
      <c r="D3962" s="203"/>
      <c r="F3962" s="77"/>
      <c r="I3962" s="203"/>
      <c r="J3962" s="203"/>
      <c r="K3962" s="203"/>
      <c r="L3962" s="203"/>
      <c r="M3962" s="203"/>
    </row>
    <row r="3963" spans="1:13">
      <c r="A3963" s="203"/>
      <c r="B3963" s="203"/>
      <c r="C3963" s="203"/>
      <c r="D3963" s="203"/>
      <c r="F3963" s="77"/>
      <c r="I3963" s="203"/>
      <c r="J3963" s="203"/>
      <c r="K3963" s="203"/>
      <c r="L3963" s="203"/>
      <c r="M3963" s="203"/>
    </row>
    <row r="3964" spans="1:13">
      <c r="A3964" s="203"/>
      <c r="B3964" s="203"/>
      <c r="C3964" s="203"/>
      <c r="D3964" s="203"/>
      <c r="F3964" s="77"/>
      <c r="I3964" s="203"/>
      <c r="J3964" s="203"/>
      <c r="K3964" s="203"/>
      <c r="L3964" s="203"/>
      <c r="M3964" s="203"/>
    </row>
    <row r="3965" spans="1:13">
      <c r="A3965" s="203"/>
      <c r="B3965" s="203"/>
      <c r="C3965" s="203"/>
      <c r="D3965" s="203"/>
      <c r="F3965" s="77"/>
      <c r="I3965" s="203"/>
      <c r="J3965" s="203"/>
      <c r="K3965" s="203"/>
      <c r="L3965" s="203"/>
      <c r="M3965" s="203"/>
    </row>
    <row r="3966" spans="1:13">
      <c r="A3966" s="203"/>
      <c r="B3966" s="203"/>
      <c r="C3966" s="203"/>
      <c r="D3966" s="203"/>
      <c r="F3966" s="77"/>
      <c r="I3966" s="203"/>
      <c r="J3966" s="203"/>
      <c r="K3966" s="203"/>
      <c r="L3966" s="203"/>
      <c r="M3966" s="203"/>
    </row>
    <row r="3967" spans="1:13">
      <c r="A3967" s="203"/>
      <c r="B3967" s="203"/>
      <c r="C3967" s="203"/>
      <c r="D3967" s="203"/>
      <c r="F3967" s="77"/>
      <c r="I3967" s="203"/>
      <c r="J3967" s="203"/>
      <c r="K3967" s="203"/>
      <c r="L3967" s="203"/>
      <c r="M3967" s="203"/>
    </row>
    <row r="3968" spans="1:13">
      <c r="A3968" s="203"/>
      <c r="B3968" s="203"/>
      <c r="C3968" s="203"/>
      <c r="D3968" s="203"/>
      <c r="F3968" s="77"/>
      <c r="I3968" s="203"/>
      <c r="J3968" s="203"/>
      <c r="K3968" s="203"/>
      <c r="L3968" s="203"/>
      <c r="M3968" s="203"/>
    </row>
    <row r="3969" spans="1:13">
      <c r="A3969" s="203"/>
      <c r="B3969" s="203"/>
      <c r="C3969" s="203"/>
      <c r="D3969" s="203"/>
      <c r="F3969" s="77"/>
      <c r="I3969" s="203"/>
      <c r="J3969" s="203"/>
      <c r="K3969" s="203"/>
      <c r="L3969" s="203"/>
      <c r="M3969" s="203"/>
    </row>
    <row r="3970" spans="1:13">
      <c r="A3970" s="203"/>
      <c r="B3970" s="203"/>
      <c r="C3970" s="203"/>
      <c r="D3970" s="203"/>
      <c r="F3970" s="77"/>
      <c r="I3970" s="203"/>
      <c r="J3970" s="203"/>
      <c r="K3970" s="203"/>
      <c r="L3970" s="203"/>
      <c r="M3970" s="203"/>
    </row>
    <row r="3971" spans="1:13">
      <c r="A3971" s="203"/>
      <c r="B3971" s="203"/>
      <c r="C3971" s="203"/>
      <c r="D3971" s="203"/>
      <c r="F3971" s="77"/>
      <c r="I3971" s="203"/>
      <c r="J3971" s="203"/>
      <c r="K3971" s="203"/>
      <c r="L3971" s="203"/>
      <c r="M3971" s="203"/>
    </row>
    <row r="3972" spans="1:13">
      <c r="A3972" s="203"/>
      <c r="B3972" s="203"/>
      <c r="C3972" s="203"/>
      <c r="D3972" s="203"/>
      <c r="F3972" s="77"/>
      <c r="I3972" s="203"/>
      <c r="J3972" s="203"/>
      <c r="K3972" s="203"/>
      <c r="L3972" s="203"/>
      <c r="M3972" s="203"/>
    </row>
    <row r="3973" spans="1:13">
      <c r="A3973" s="203"/>
      <c r="B3973" s="203"/>
      <c r="C3973" s="203"/>
      <c r="D3973" s="203"/>
      <c r="F3973" s="77"/>
      <c r="I3973" s="203"/>
      <c r="J3973" s="203"/>
      <c r="K3973" s="203"/>
      <c r="L3973" s="203"/>
      <c r="M3973" s="203"/>
    </row>
    <row r="3974" spans="1:13">
      <c r="A3974" s="203"/>
      <c r="B3974" s="203"/>
      <c r="C3974" s="203"/>
      <c r="D3974" s="203"/>
      <c r="F3974" s="77"/>
      <c r="I3974" s="203"/>
      <c r="J3974" s="203"/>
      <c r="K3974" s="203"/>
      <c r="L3974" s="203"/>
      <c r="M3974" s="203"/>
    </row>
    <row r="3975" spans="1:13">
      <c r="A3975" s="203"/>
      <c r="B3975" s="203"/>
      <c r="C3975" s="203"/>
      <c r="D3975" s="203"/>
      <c r="F3975" s="77"/>
      <c r="I3975" s="203"/>
      <c r="J3975" s="203"/>
      <c r="K3975" s="203"/>
      <c r="L3975" s="203"/>
      <c r="M3975" s="203"/>
    </row>
    <row r="3976" spans="1:13">
      <c r="A3976" s="203"/>
      <c r="B3976" s="203"/>
      <c r="C3976" s="203"/>
      <c r="D3976" s="203"/>
      <c r="F3976" s="77"/>
      <c r="I3976" s="203"/>
      <c r="J3976" s="203"/>
      <c r="K3976" s="203"/>
      <c r="L3976" s="203"/>
      <c r="M3976" s="203"/>
    </row>
    <row r="3977" spans="1:13">
      <c r="A3977" s="203"/>
      <c r="B3977" s="203"/>
      <c r="C3977" s="203"/>
      <c r="D3977" s="203"/>
      <c r="F3977" s="77"/>
      <c r="I3977" s="203"/>
      <c r="J3977" s="203"/>
      <c r="K3977" s="203"/>
      <c r="L3977" s="203"/>
      <c r="M3977" s="203"/>
    </row>
    <row r="3978" spans="1:13">
      <c r="A3978" s="203"/>
      <c r="B3978" s="203"/>
      <c r="C3978" s="203"/>
      <c r="D3978" s="203"/>
      <c r="F3978" s="77"/>
      <c r="I3978" s="203"/>
      <c r="J3978" s="203"/>
      <c r="K3978" s="203"/>
      <c r="L3978" s="203"/>
      <c r="M3978" s="203"/>
    </row>
    <row r="3979" spans="1:13">
      <c r="A3979" s="203"/>
      <c r="B3979" s="203"/>
      <c r="C3979" s="203"/>
      <c r="D3979" s="203"/>
      <c r="F3979" s="77"/>
      <c r="I3979" s="203"/>
      <c r="J3979" s="203"/>
      <c r="K3979" s="203"/>
      <c r="L3979" s="203"/>
      <c r="M3979" s="203"/>
    </row>
    <row r="3980" spans="1:13">
      <c r="A3980" s="203"/>
      <c r="B3980" s="203"/>
      <c r="C3980" s="203"/>
      <c r="D3980" s="203"/>
      <c r="F3980" s="77"/>
      <c r="I3980" s="203"/>
      <c r="J3980" s="203"/>
      <c r="K3980" s="203"/>
      <c r="L3980" s="203"/>
      <c r="M3980" s="203"/>
    </row>
    <row r="3981" spans="1:13">
      <c r="A3981" s="203"/>
      <c r="B3981" s="203"/>
      <c r="C3981" s="203"/>
      <c r="D3981" s="203"/>
      <c r="F3981" s="77"/>
      <c r="I3981" s="203"/>
      <c r="J3981" s="203"/>
      <c r="K3981" s="203"/>
      <c r="L3981" s="203"/>
      <c r="M3981" s="203"/>
    </row>
    <row r="3982" spans="1:13">
      <c r="A3982" s="203"/>
      <c r="B3982" s="203"/>
      <c r="C3982" s="203"/>
      <c r="D3982" s="203"/>
      <c r="F3982" s="77"/>
      <c r="I3982" s="203"/>
      <c r="J3982" s="203"/>
      <c r="K3982" s="203"/>
      <c r="L3982" s="203"/>
      <c r="M3982" s="203"/>
    </row>
    <row r="3983" spans="1:13">
      <c r="A3983" s="203"/>
      <c r="B3983" s="203"/>
      <c r="C3983" s="203"/>
      <c r="D3983" s="203"/>
      <c r="F3983" s="77"/>
      <c r="I3983" s="203"/>
      <c r="J3983" s="203"/>
      <c r="K3983" s="203"/>
      <c r="L3983" s="203"/>
      <c r="M3983" s="203"/>
    </row>
    <row r="3984" spans="1:13">
      <c r="A3984" s="203"/>
      <c r="B3984" s="203"/>
      <c r="C3984" s="203"/>
      <c r="D3984" s="203"/>
      <c r="F3984" s="77"/>
      <c r="I3984" s="203"/>
      <c r="J3984" s="203"/>
      <c r="K3984" s="203"/>
      <c r="L3984" s="203"/>
      <c r="M3984" s="203"/>
    </row>
    <row r="3985" spans="1:13">
      <c r="A3985" s="203"/>
      <c r="B3985" s="203"/>
      <c r="C3985" s="203"/>
      <c r="D3985" s="203"/>
      <c r="F3985" s="77"/>
      <c r="I3985" s="203"/>
      <c r="J3985" s="203"/>
      <c r="K3985" s="203"/>
      <c r="L3985" s="203"/>
      <c r="M3985" s="203"/>
    </row>
    <row r="3986" spans="1:13">
      <c r="A3986" s="203"/>
      <c r="B3986" s="203"/>
      <c r="C3986" s="203"/>
      <c r="D3986" s="203"/>
      <c r="F3986" s="77"/>
      <c r="I3986" s="203"/>
      <c r="J3986" s="203"/>
      <c r="K3986" s="203"/>
      <c r="L3986" s="203"/>
      <c r="M3986" s="203"/>
    </row>
    <row r="3987" spans="1:13">
      <c r="A3987" s="203"/>
      <c r="B3987" s="203"/>
      <c r="C3987" s="203"/>
      <c r="D3987" s="203"/>
      <c r="F3987" s="77"/>
      <c r="I3987" s="203"/>
      <c r="J3987" s="203"/>
      <c r="K3987" s="203"/>
      <c r="L3987" s="203"/>
      <c r="M3987" s="203"/>
    </row>
    <row r="3988" spans="1:13">
      <c r="A3988" s="203"/>
      <c r="B3988" s="203"/>
      <c r="C3988" s="203"/>
      <c r="D3988" s="203"/>
      <c r="F3988" s="77"/>
      <c r="I3988" s="203"/>
      <c r="J3988" s="203"/>
      <c r="K3988" s="203"/>
      <c r="L3988" s="203"/>
      <c r="M3988" s="203"/>
    </row>
    <row r="3989" spans="1:13">
      <c r="A3989" s="203"/>
      <c r="B3989" s="203"/>
      <c r="C3989" s="203"/>
      <c r="D3989" s="203"/>
      <c r="F3989" s="77"/>
      <c r="I3989" s="203"/>
      <c r="J3989" s="203"/>
      <c r="K3989" s="203"/>
      <c r="L3989" s="203"/>
      <c r="M3989" s="203"/>
    </row>
    <row r="3990" spans="1:13">
      <c r="A3990" s="203"/>
      <c r="B3990" s="203"/>
      <c r="C3990" s="203"/>
      <c r="D3990" s="203"/>
      <c r="F3990" s="77"/>
      <c r="I3990" s="203"/>
      <c r="J3990" s="203"/>
      <c r="K3990" s="203"/>
      <c r="L3990" s="203"/>
      <c r="M3990" s="203"/>
    </row>
    <row r="3991" spans="1:13">
      <c r="A3991" s="203"/>
      <c r="B3991" s="203"/>
      <c r="C3991" s="203"/>
      <c r="D3991" s="203"/>
      <c r="F3991" s="77"/>
      <c r="I3991" s="203"/>
      <c r="J3991" s="203"/>
      <c r="K3991" s="203"/>
      <c r="L3991" s="203"/>
      <c r="M3991" s="203"/>
    </row>
    <row r="3992" spans="1:13">
      <c r="A3992" s="203"/>
      <c r="B3992" s="203"/>
      <c r="C3992" s="203"/>
      <c r="D3992" s="203"/>
      <c r="F3992" s="77"/>
      <c r="I3992" s="203"/>
      <c r="J3992" s="203"/>
      <c r="K3992" s="203"/>
      <c r="L3992" s="203"/>
      <c r="M3992" s="203"/>
    </row>
    <row r="3993" spans="1:13">
      <c r="A3993" s="203"/>
      <c r="B3993" s="203"/>
      <c r="C3993" s="203"/>
      <c r="D3993" s="203"/>
      <c r="F3993" s="77"/>
      <c r="I3993" s="203"/>
      <c r="J3993" s="203"/>
      <c r="K3993" s="203"/>
      <c r="L3993" s="203"/>
      <c r="M3993" s="203"/>
    </row>
    <row r="3994" spans="1:13">
      <c r="A3994" s="203"/>
      <c r="B3994" s="203"/>
      <c r="C3994" s="203"/>
      <c r="D3994" s="203"/>
      <c r="F3994" s="77"/>
      <c r="I3994" s="203"/>
      <c r="J3994" s="203"/>
      <c r="K3994" s="203"/>
      <c r="L3994" s="203"/>
      <c r="M3994" s="203"/>
    </row>
    <row r="3995" spans="1:13">
      <c r="A3995" s="203"/>
      <c r="B3995" s="203"/>
      <c r="C3995" s="203"/>
      <c r="D3995" s="203"/>
      <c r="F3995" s="77"/>
      <c r="I3995" s="203"/>
      <c r="J3995" s="203"/>
      <c r="K3995" s="203"/>
      <c r="L3995" s="203"/>
      <c r="M3995" s="203"/>
    </row>
    <row r="3996" spans="1:13">
      <c r="A3996" s="203"/>
      <c r="B3996" s="203"/>
      <c r="C3996" s="203"/>
      <c r="D3996" s="203"/>
      <c r="F3996" s="77"/>
      <c r="I3996" s="203"/>
      <c r="J3996" s="203"/>
      <c r="K3996" s="203"/>
      <c r="L3996" s="203"/>
      <c r="M3996" s="203"/>
    </row>
    <row r="3997" spans="1:13">
      <c r="A3997" s="203"/>
      <c r="B3997" s="203"/>
      <c r="C3997" s="203"/>
      <c r="D3997" s="203"/>
      <c r="F3997" s="77"/>
      <c r="I3997" s="203"/>
      <c r="J3997" s="203"/>
      <c r="K3997" s="203"/>
      <c r="L3997" s="203"/>
      <c r="M3997" s="203"/>
    </row>
    <row r="3998" spans="1:13">
      <c r="A3998" s="203"/>
      <c r="B3998" s="203"/>
      <c r="C3998" s="203"/>
      <c r="D3998" s="203"/>
      <c r="F3998" s="77"/>
      <c r="I3998" s="203"/>
      <c r="J3998" s="203"/>
      <c r="K3998" s="203"/>
      <c r="L3998" s="203"/>
      <c r="M3998" s="203"/>
    </row>
    <row r="3999" spans="1:13">
      <c r="A3999" s="203"/>
      <c r="B3999" s="203"/>
      <c r="C3999" s="203"/>
      <c r="D3999" s="203"/>
      <c r="F3999" s="77"/>
      <c r="I3999" s="203"/>
      <c r="J3999" s="203"/>
      <c r="K3999" s="203"/>
      <c r="L3999" s="203"/>
      <c r="M3999" s="203"/>
    </row>
    <row r="4000" spans="1:13">
      <c r="A4000" s="203"/>
      <c r="B4000" s="203"/>
      <c r="C4000" s="203"/>
      <c r="D4000" s="203"/>
      <c r="F4000" s="77"/>
      <c r="I4000" s="203"/>
      <c r="J4000" s="203"/>
      <c r="K4000" s="203"/>
      <c r="L4000" s="203"/>
      <c r="M4000" s="203"/>
    </row>
    <row r="4001" spans="1:13">
      <c r="A4001" s="203"/>
      <c r="B4001" s="203"/>
      <c r="C4001" s="203"/>
      <c r="D4001" s="203"/>
      <c r="F4001" s="77"/>
      <c r="I4001" s="203"/>
      <c r="J4001" s="203"/>
      <c r="K4001" s="203"/>
      <c r="L4001" s="203"/>
      <c r="M4001" s="203"/>
    </row>
    <row r="4002" spans="1:13">
      <c r="A4002" s="203"/>
      <c r="B4002" s="203"/>
      <c r="C4002" s="203"/>
      <c r="D4002" s="203"/>
      <c r="F4002" s="77"/>
      <c r="I4002" s="203"/>
      <c r="J4002" s="203"/>
      <c r="K4002" s="203"/>
      <c r="L4002" s="203"/>
      <c r="M4002" s="203"/>
    </row>
    <row r="4003" spans="1:13">
      <c r="A4003" s="203"/>
      <c r="B4003" s="203"/>
      <c r="C4003" s="203"/>
      <c r="D4003" s="203"/>
      <c r="F4003" s="77"/>
      <c r="I4003" s="203"/>
      <c r="J4003" s="203"/>
      <c r="K4003" s="203"/>
      <c r="L4003" s="203"/>
      <c r="M4003" s="203"/>
    </row>
    <row r="4004" spans="1:13">
      <c r="A4004" s="203"/>
      <c r="B4004" s="203"/>
      <c r="C4004" s="203"/>
      <c r="D4004" s="203"/>
      <c r="F4004" s="77"/>
      <c r="I4004" s="203"/>
      <c r="J4004" s="203"/>
      <c r="K4004" s="203"/>
      <c r="L4004" s="203"/>
      <c r="M4004" s="203"/>
    </row>
    <row r="4005" spans="1:13">
      <c r="A4005" s="203"/>
      <c r="B4005" s="203"/>
      <c r="C4005" s="203"/>
      <c r="D4005" s="203"/>
      <c r="F4005" s="77"/>
      <c r="I4005" s="203"/>
      <c r="J4005" s="203"/>
      <c r="K4005" s="203"/>
      <c r="L4005" s="203"/>
      <c r="M4005" s="203"/>
    </row>
    <row r="4006" spans="1:13">
      <c r="A4006" s="203"/>
      <c r="B4006" s="203"/>
      <c r="C4006" s="203"/>
      <c r="D4006" s="203"/>
      <c r="F4006" s="77"/>
      <c r="I4006" s="203"/>
      <c r="J4006" s="203"/>
      <c r="K4006" s="203"/>
      <c r="L4006" s="203"/>
      <c r="M4006" s="203"/>
    </row>
    <row r="4007" spans="1:13">
      <c r="A4007" s="203"/>
      <c r="B4007" s="203"/>
      <c r="C4007" s="203"/>
      <c r="D4007" s="203"/>
      <c r="F4007" s="77"/>
      <c r="I4007" s="203"/>
      <c r="J4007" s="203"/>
      <c r="K4007" s="203"/>
      <c r="L4007" s="203"/>
      <c r="M4007" s="203"/>
    </row>
    <row r="4008" spans="1:13">
      <c r="A4008" s="203"/>
      <c r="B4008" s="203"/>
      <c r="C4008" s="203"/>
      <c r="D4008" s="203"/>
      <c r="F4008" s="77"/>
      <c r="I4008" s="203"/>
      <c r="J4008" s="203"/>
      <c r="K4008" s="203"/>
      <c r="L4008" s="203"/>
      <c r="M4008" s="203"/>
    </row>
    <row r="4009" spans="1:13">
      <c r="A4009" s="203"/>
      <c r="B4009" s="203"/>
      <c r="C4009" s="203"/>
      <c r="D4009" s="203"/>
      <c r="F4009" s="77"/>
      <c r="I4009" s="203"/>
      <c r="J4009" s="203"/>
      <c r="K4009" s="203"/>
      <c r="L4009" s="203"/>
      <c r="M4009" s="203"/>
    </row>
    <row r="4010" spans="1:13">
      <c r="A4010" s="203"/>
      <c r="B4010" s="203"/>
      <c r="C4010" s="203"/>
      <c r="D4010" s="203"/>
      <c r="F4010" s="77"/>
      <c r="I4010" s="203"/>
      <c r="J4010" s="203"/>
      <c r="K4010" s="203"/>
      <c r="L4010" s="203"/>
      <c r="M4010" s="203"/>
    </row>
    <row r="4011" spans="1:13">
      <c r="A4011" s="203"/>
      <c r="B4011" s="203"/>
      <c r="C4011" s="203"/>
      <c r="D4011" s="203"/>
      <c r="F4011" s="77"/>
      <c r="I4011" s="203"/>
      <c r="J4011" s="203"/>
      <c r="K4011" s="203"/>
      <c r="L4011" s="203"/>
      <c r="M4011" s="203"/>
    </row>
    <row r="4012" spans="1:13">
      <c r="A4012" s="203"/>
      <c r="B4012" s="203"/>
      <c r="C4012" s="203"/>
      <c r="D4012" s="203"/>
      <c r="F4012" s="77"/>
      <c r="I4012" s="203"/>
      <c r="J4012" s="203"/>
      <c r="K4012" s="203"/>
      <c r="L4012" s="203"/>
      <c r="M4012" s="203"/>
    </row>
    <row r="4013" spans="1:13">
      <c r="A4013" s="203"/>
      <c r="B4013" s="203"/>
      <c r="C4013" s="203"/>
      <c r="D4013" s="203"/>
      <c r="F4013" s="77"/>
      <c r="I4013" s="203"/>
      <c r="J4013" s="203"/>
      <c r="K4013" s="203"/>
      <c r="L4013" s="203"/>
      <c r="M4013" s="203"/>
    </row>
    <row r="4014" spans="1:13">
      <c r="A4014" s="203"/>
      <c r="B4014" s="203"/>
      <c r="C4014" s="203"/>
      <c r="D4014" s="203"/>
      <c r="F4014" s="77"/>
      <c r="I4014" s="203"/>
      <c r="J4014" s="203"/>
      <c r="K4014" s="203"/>
      <c r="L4014" s="203"/>
      <c r="M4014" s="203"/>
    </row>
    <row r="4015" spans="1:13">
      <c r="A4015" s="203"/>
      <c r="B4015" s="203"/>
      <c r="C4015" s="203"/>
      <c r="D4015" s="203"/>
      <c r="F4015" s="77"/>
      <c r="I4015" s="203"/>
      <c r="J4015" s="203"/>
      <c r="K4015" s="203"/>
      <c r="L4015" s="203"/>
      <c r="M4015" s="203"/>
    </row>
    <row r="4016" spans="1:13">
      <c r="A4016" s="203"/>
      <c r="B4016" s="203"/>
      <c r="C4016" s="203"/>
      <c r="D4016" s="203"/>
      <c r="F4016" s="77"/>
      <c r="I4016" s="203"/>
      <c r="J4016" s="203"/>
      <c r="K4016" s="203"/>
      <c r="L4016" s="203"/>
      <c r="M4016" s="203"/>
    </row>
    <row r="4017" spans="1:13">
      <c r="A4017" s="203"/>
      <c r="B4017" s="203"/>
      <c r="C4017" s="203"/>
      <c r="D4017" s="203"/>
      <c r="F4017" s="77"/>
      <c r="I4017" s="203"/>
      <c r="J4017" s="203"/>
      <c r="K4017" s="203"/>
      <c r="L4017" s="203"/>
      <c r="M4017" s="203"/>
    </row>
    <row r="4018" spans="1:13">
      <c r="A4018" s="203"/>
      <c r="B4018" s="203"/>
      <c r="C4018" s="203"/>
      <c r="D4018" s="203"/>
      <c r="F4018" s="77"/>
      <c r="I4018" s="203"/>
      <c r="J4018" s="203"/>
      <c r="K4018" s="203"/>
      <c r="L4018" s="203"/>
      <c r="M4018" s="203"/>
    </row>
    <row r="4019" spans="1:13">
      <c r="A4019" s="203"/>
      <c r="B4019" s="203"/>
      <c r="C4019" s="203"/>
      <c r="D4019" s="203"/>
      <c r="F4019" s="77"/>
      <c r="I4019" s="203"/>
      <c r="J4019" s="203"/>
      <c r="K4019" s="203"/>
      <c r="L4019" s="203"/>
      <c r="M4019" s="203"/>
    </row>
    <row r="4020" spans="1:13">
      <c r="A4020" s="203"/>
      <c r="B4020" s="203"/>
      <c r="C4020" s="203"/>
      <c r="D4020" s="203"/>
      <c r="F4020" s="77"/>
      <c r="I4020" s="203"/>
      <c r="J4020" s="203"/>
      <c r="K4020" s="203"/>
      <c r="L4020" s="203"/>
      <c r="M4020" s="203"/>
    </row>
    <row r="4021" spans="1:13">
      <c r="A4021" s="203"/>
      <c r="B4021" s="203"/>
      <c r="C4021" s="203"/>
      <c r="D4021" s="203"/>
      <c r="F4021" s="77"/>
      <c r="I4021" s="203"/>
      <c r="J4021" s="203"/>
      <c r="K4021" s="203"/>
      <c r="L4021" s="203"/>
      <c r="M4021" s="203"/>
    </row>
    <row r="4022" spans="1:13">
      <c r="A4022" s="203"/>
      <c r="B4022" s="203"/>
      <c r="C4022" s="203"/>
      <c r="D4022" s="203"/>
      <c r="F4022" s="77"/>
      <c r="I4022" s="203"/>
      <c r="J4022" s="203"/>
      <c r="K4022" s="203"/>
      <c r="L4022" s="203"/>
      <c r="M4022" s="203"/>
    </row>
    <row r="4023" spans="1:13">
      <c r="A4023" s="203"/>
      <c r="B4023" s="203"/>
      <c r="C4023" s="203"/>
      <c r="D4023" s="203"/>
      <c r="F4023" s="77"/>
      <c r="I4023" s="203"/>
      <c r="J4023" s="203"/>
      <c r="K4023" s="203"/>
      <c r="L4023" s="203"/>
      <c r="M4023" s="203"/>
    </row>
    <row r="4024" spans="1:13">
      <c r="A4024" s="203"/>
      <c r="B4024" s="203"/>
      <c r="C4024" s="203"/>
      <c r="D4024" s="203"/>
      <c r="F4024" s="77"/>
      <c r="I4024" s="203"/>
      <c r="J4024" s="203"/>
      <c r="K4024" s="203"/>
      <c r="L4024" s="203"/>
      <c r="M4024" s="203"/>
    </row>
    <row r="4025" spans="1:13">
      <c r="A4025" s="203"/>
      <c r="B4025" s="203"/>
      <c r="C4025" s="203"/>
      <c r="D4025" s="203"/>
      <c r="F4025" s="77"/>
      <c r="I4025" s="203"/>
      <c r="J4025" s="203"/>
      <c r="K4025" s="203"/>
      <c r="L4025" s="203"/>
      <c r="M4025" s="203"/>
    </row>
    <row r="4026" spans="1:13">
      <c r="A4026" s="203"/>
      <c r="B4026" s="203"/>
      <c r="C4026" s="203"/>
      <c r="D4026" s="203"/>
      <c r="F4026" s="77"/>
      <c r="I4026" s="203"/>
      <c r="J4026" s="203"/>
      <c r="K4026" s="203"/>
      <c r="L4026" s="203"/>
      <c r="M4026" s="203"/>
    </row>
    <row r="4027" spans="1:13">
      <c r="A4027" s="203"/>
      <c r="B4027" s="203"/>
      <c r="C4027" s="203"/>
      <c r="D4027" s="203"/>
      <c r="F4027" s="77"/>
      <c r="I4027" s="203"/>
      <c r="J4027" s="203"/>
      <c r="K4027" s="203"/>
      <c r="L4027" s="203"/>
      <c r="M4027" s="203"/>
    </row>
    <row r="4028" spans="1:13">
      <c r="A4028" s="203"/>
      <c r="B4028" s="203"/>
      <c r="C4028" s="203"/>
      <c r="D4028" s="203"/>
      <c r="F4028" s="77"/>
      <c r="I4028" s="203"/>
      <c r="J4028" s="203"/>
      <c r="K4028" s="203"/>
      <c r="L4028" s="203"/>
      <c r="M4028" s="203"/>
    </row>
    <row r="4029" spans="1:13">
      <c r="A4029" s="203"/>
      <c r="B4029" s="203"/>
      <c r="C4029" s="203"/>
      <c r="D4029" s="203"/>
      <c r="F4029" s="77"/>
      <c r="I4029" s="203"/>
      <c r="J4029" s="203"/>
      <c r="K4029" s="203"/>
      <c r="L4029" s="203"/>
      <c r="M4029" s="203"/>
    </row>
    <row r="4030" spans="1:13">
      <c r="A4030" s="203"/>
      <c r="B4030" s="203"/>
      <c r="C4030" s="203"/>
      <c r="D4030" s="203"/>
      <c r="F4030" s="77"/>
      <c r="I4030" s="203"/>
      <c r="J4030" s="203"/>
      <c r="K4030" s="203"/>
      <c r="L4030" s="203"/>
      <c r="M4030" s="203"/>
    </row>
    <row r="4031" spans="1:13">
      <c r="A4031" s="203"/>
      <c r="B4031" s="203"/>
      <c r="C4031" s="203"/>
      <c r="D4031" s="203"/>
      <c r="F4031" s="77"/>
      <c r="I4031" s="203"/>
      <c r="J4031" s="203"/>
      <c r="K4031" s="203"/>
      <c r="L4031" s="203"/>
      <c r="M4031" s="203"/>
    </row>
    <row r="4032" spans="1:13">
      <c r="A4032" s="203"/>
      <c r="B4032" s="203"/>
      <c r="C4032" s="203"/>
      <c r="D4032" s="203"/>
      <c r="F4032" s="77"/>
      <c r="I4032" s="203"/>
      <c r="J4032" s="203"/>
      <c r="K4032" s="203"/>
      <c r="L4032" s="203"/>
      <c r="M4032" s="203"/>
    </row>
    <row r="4033" spans="1:13">
      <c r="A4033" s="203"/>
      <c r="B4033" s="203"/>
      <c r="C4033" s="203"/>
      <c r="D4033" s="203"/>
      <c r="F4033" s="77"/>
      <c r="I4033" s="203"/>
      <c r="J4033" s="203"/>
      <c r="K4033" s="203"/>
      <c r="L4033" s="203"/>
      <c r="M4033" s="203"/>
    </row>
    <row r="4034" spans="1:13">
      <c r="A4034" s="203"/>
      <c r="B4034" s="203"/>
      <c r="C4034" s="203"/>
      <c r="D4034" s="203"/>
      <c r="F4034" s="77"/>
      <c r="I4034" s="203"/>
      <c r="J4034" s="203"/>
      <c r="K4034" s="203"/>
      <c r="L4034" s="203"/>
      <c r="M4034" s="203"/>
    </row>
    <row r="4035" spans="1:13">
      <c r="A4035" s="203"/>
      <c r="B4035" s="203"/>
      <c r="C4035" s="203"/>
      <c r="D4035" s="203"/>
      <c r="F4035" s="77"/>
      <c r="I4035" s="203"/>
      <c r="J4035" s="203"/>
      <c r="K4035" s="203"/>
      <c r="L4035" s="203"/>
      <c r="M4035" s="203"/>
    </row>
    <row r="4036" spans="1:13">
      <c r="A4036" s="203"/>
      <c r="B4036" s="203"/>
      <c r="C4036" s="203"/>
      <c r="D4036" s="203"/>
      <c r="F4036" s="77"/>
      <c r="I4036" s="203"/>
      <c r="J4036" s="203"/>
      <c r="K4036" s="203"/>
      <c r="L4036" s="203"/>
      <c r="M4036" s="203"/>
    </row>
    <row r="4037" spans="1:13">
      <c r="A4037" s="203"/>
      <c r="B4037" s="203"/>
      <c r="C4037" s="203"/>
      <c r="D4037" s="203"/>
      <c r="F4037" s="77"/>
      <c r="I4037" s="203"/>
      <c r="J4037" s="203"/>
      <c r="K4037" s="203"/>
      <c r="L4037" s="203"/>
      <c r="M4037" s="203"/>
    </row>
    <row r="4038" spans="1:13">
      <c r="A4038" s="203"/>
      <c r="B4038" s="203"/>
      <c r="C4038" s="203"/>
      <c r="D4038" s="203"/>
      <c r="F4038" s="77"/>
      <c r="I4038" s="203"/>
      <c r="J4038" s="203"/>
      <c r="K4038" s="203"/>
      <c r="L4038" s="203"/>
      <c r="M4038" s="203"/>
    </row>
    <row r="4039" spans="1:13">
      <c r="A4039" s="203"/>
      <c r="B4039" s="203"/>
      <c r="C4039" s="203"/>
      <c r="D4039" s="203"/>
      <c r="F4039" s="77"/>
      <c r="I4039" s="203"/>
      <c r="J4039" s="203"/>
      <c r="K4039" s="203"/>
      <c r="L4039" s="203"/>
      <c r="M4039" s="203"/>
    </row>
    <row r="4040" spans="1:13">
      <c r="A4040" s="203"/>
      <c r="B4040" s="203"/>
      <c r="C4040" s="203"/>
      <c r="D4040" s="203"/>
      <c r="F4040" s="77"/>
      <c r="I4040" s="203"/>
      <c r="J4040" s="203"/>
      <c r="K4040" s="203"/>
      <c r="L4040" s="203"/>
      <c r="M4040" s="203"/>
    </row>
    <row r="4041" spans="1:13">
      <c r="A4041" s="203"/>
      <c r="B4041" s="203"/>
      <c r="C4041" s="203"/>
      <c r="D4041" s="203"/>
      <c r="F4041" s="77"/>
      <c r="I4041" s="203"/>
      <c r="J4041" s="203"/>
      <c r="K4041" s="203"/>
      <c r="L4041" s="203"/>
      <c r="M4041" s="203"/>
    </row>
    <row r="4042" spans="1:13">
      <c r="A4042" s="203"/>
      <c r="B4042" s="203"/>
      <c r="C4042" s="203"/>
      <c r="D4042" s="203"/>
      <c r="F4042" s="77"/>
      <c r="I4042" s="203"/>
      <c r="J4042" s="203"/>
      <c r="K4042" s="203"/>
      <c r="L4042" s="203"/>
      <c r="M4042" s="203"/>
    </row>
    <row r="4043" spans="1:13">
      <c r="A4043" s="203"/>
      <c r="B4043" s="203"/>
      <c r="C4043" s="203"/>
      <c r="D4043" s="203"/>
      <c r="F4043" s="77"/>
      <c r="I4043" s="203"/>
      <c r="J4043" s="203"/>
      <c r="K4043" s="203"/>
      <c r="L4043" s="203"/>
      <c r="M4043" s="203"/>
    </row>
    <row r="4044" spans="1:13">
      <c r="A4044" s="203"/>
      <c r="B4044" s="203"/>
      <c r="C4044" s="203"/>
      <c r="D4044" s="203"/>
      <c r="F4044" s="77"/>
      <c r="I4044" s="203"/>
      <c r="J4044" s="203"/>
      <c r="K4044" s="203"/>
      <c r="L4044" s="203"/>
      <c r="M4044" s="203"/>
    </row>
    <row r="4045" spans="1:13">
      <c r="A4045" s="203"/>
      <c r="B4045" s="203"/>
      <c r="C4045" s="203"/>
      <c r="D4045" s="203"/>
      <c r="F4045" s="77"/>
      <c r="I4045" s="203"/>
      <c r="J4045" s="203"/>
      <c r="K4045" s="203"/>
      <c r="L4045" s="203"/>
      <c r="M4045" s="203"/>
    </row>
  </sheetData>
  <sheetProtection algorithmName="SHA-512" hashValue="YyZML0JxqOkVUxq8D/76rokuBk8JKG5QNieztVuUg/ZNeE+JM9qapvRRRtEaeFz0jMhQL4eMtEAB7tA5LZ/J/Q==" saltValue="W48bobgPvrUqUXO+GrsfTQ==" spinCount="100000" sheet="1" objects="1" scenarios="1"/>
  <autoFilter ref="A1:K1" xr:uid="{00000000-0009-0000-0000-00000C000000}"/>
  <dataValidations count="1">
    <dataValidation allowBlank="1" showInputMessage="1" showErrorMessage="1" prompt="Please ensure as much detail is entered as possible to define the scope of work required by customer (ie. Please specify if Visual Inspection or Full inspection as opposed to entering Inspect). Additionally please reference any relvant procedures nos." sqref="D212" xr:uid="{00000000-0002-0000-0C00-000000000000}"/>
  </dataValidations>
  <pageMargins left="0.7" right="0.7" top="0.75" bottom="0.75" header="0.3" footer="0.3"/>
  <pageSetup orientation="portrait" r:id="rId1"/>
  <ignoredErrors>
    <ignoredError sqref="D860 D867 D930 D936" numberStoredAsText="1"/>
  </ignoredErrors>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F14EF-8D81-4607-A0D0-DEBCD8F23058}">
  <dimension ref="A1:H4"/>
  <sheetViews>
    <sheetView workbookViewId="0">
      <selection activeCell="E6" sqref="E6"/>
    </sheetView>
  </sheetViews>
  <sheetFormatPr defaultRowHeight="15"/>
  <cols>
    <col min="1" max="1" width="10.7109375" bestFit="1" customWidth="1"/>
    <col min="3" max="3" width="10.7109375" bestFit="1" customWidth="1"/>
    <col min="4" max="4" width="13.140625" customWidth="1"/>
    <col min="5" max="5" width="69.28515625" customWidth="1"/>
    <col min="7" max="7" width="12.28515625" customWidth="1"/>
  </cols>
  <sheetData>
    <row r="1" spans="1:8">
      <c r="A1" s="209" t="s">
        <v>0</v>
      </c>
      <c r="B1" s="209" t="s">
        <v>1</v>
      </c>
      <c r="C1" s="209" t="s">
        <v>2</v>
      </c>
      <c r="D1" s="209" t="s">
        <v>3</v>
      </c>
      <c r="E1" s="211" t="s">
        <v>4</v>
      </c>
      <c r="F1" s="209" t="s">
        <v>5</v>
      </c>
      <c r="G1" s="213" t="s">
        <v>6</v>
      </c>
      <c r="H1" s="213" t="s">
        <v>7</v>
      </c>
    </row>
    <row r="2" spans="1:8">
      <c r="A2" s="447">
        <v>43475</v>
      </c>
      <c r="B2" s="220" t="s">
        <v>6348</v>
      </c>
      <c r="C2" s="220" t="s">
        <v>48</v>
      </c>
      <c r="D2" s="220">
        <v>133624</v>
      </c>
      <c r="E2" t="s">
        <v>6349</v>
      </c>
      <c r="F2" s="220">
        <v>2</v>
      </c>
      <c r="G2" s="448">
        <v>757</v>
      </c>
      <c r="H2" s="448">
        <v>1589.7</v>
      </c>
    </row>
    <row r="3" spans="1:8">
      <c r="A3" s="447">
        <v>43475</v>
      </c>
      <c r="B3" s="220" t="s">
        <v>6348</v>
      </c>
      <c r="C3" s="220" t="s">
        <v>48</v>
      </c>
      <c r="D3" s="220">
        <v>134428</v>
      </c>
      <c r="E3" t="s">
        <v>6350</v>
      </c>
      <c r="F3" s="220">
        <v>3</v>
      </c>
      <c r="G3" s="448">
        <v>240</v>
      </c>
      <c r="H3" s="448">
        <v>504</v>
      </c>
    </row>
    <row r="4" spans="1:8">
      <c r="A4" s="447">
        <v>43475</v>
      </c>
      <c r="B4" s="220" t="s">
        <v>6348</v>
      </c>
      <c r="C4" s="220" t="s">
        <v>48</v>
      </c>
      <c r="D4" s="220">
        <v>159314</v>
      </c>
      <c r="E4" t="s">
        <v>6351</v>
      </c>
      <c r="F4" s="220">
        <v>2</v>
      </c>
      <c r="G4" s="448">
        <v>163.53</v>
      </c>
      <c r="H4" s="448">
        <v>343.42</v>
      </c>
    </row>
  </sheetData>
  <sheetProtection algorithmName="SHA-512" hashValue="CRs2IgRuQ+daHfeob+CBur83T2FHWVPtutIbifteK07x23jPNiqNybhjjCc1Gd5AQjstdDQILQsGQYnOrhPmLw==" saltValue="0uBrgeqU9d72ANO7/x1q1g==" spinCount="100000"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2"/>
  <sheetViews>
    <sheetView workbookViewId="0">
      <pane ySplit="1" topLeftCell="A80" activePane="bottomLeft" state="frozen"/>
      <selection pane="bottomLeft" activeCell="D100" sqref="D100"/>
    </sheetView>
  </sheetViews>
  <sheetFormatPr defaultRowHeight="15"/>
  <cols>
    <col min="1" max="1" width="10.7109375" style="220" bestFit="1" customWidth="1"/>
    <col min="2" max="2" width="14.85546875" style="220" customWidth="1"/>
    <col min="3" max="3" width="15.28515625" style="220" bestFit="1" customWidth="1"/>
    <col min="4" max="4" width="15.85546875" style="220" bestFit="1" customWidth="1"/>
    <col min="5" max="5" width="33" style="341" customWidth="1"/>
    <col min="6" max="6" width="9.7109375" style="220" customWidth="1"/>
    <col min="7" max="7" width="14.7109375" style="354" bestFit="1" customWidth="1"/>
    <col min="8" max="8" width="11.7109375" style="354" bestFit="1" customWidth="1"/>
    <col min="9" max="9" width="11.7109375" style="354" customWidth="1"/>
    <col min="10" max="10" width="25" bestFit="1" customWidth="1"/>
  </cols>
  <sheetData>
    <row r="1" spans="1:9">
      <c r="A1" s="209" t="s">
        <v>0</v>
      </c>
      <c r="B1" s="209" t="s">
        <v>1</v>
      </c>
      <c r="C1" s="209" t="s">
        <v>2</v>
      </c>
      <c r="D1" s="209" t="s">
        <v>3</v>
      </c>
      <c r="E1" s="211" t="s">
        <v>4</v>
      </c>
      <c r="F1" s="209" t="s">
        <v>5</v>
      </c>
      <c r="G1" s="213" t="s">
        <v>6</v>
      </c>
      <c r="H1" s="213" t="s">
        <v>7</v>
      </c>
      <c r="I1" s="213" t="s">
        <v>7</v>
      </c>
    </row>
    <row r="2" spans="1:9" s="55" customFormat="1" ht="12.75">
      <c r="A2" s="79">
        <v>43104</v>
      </c>
      <c r="B2" s="77" t="s">
        <v>4845</v>
      </c>
      <c r="C2" s="77" t="s">
        <v>337</v>
      </c>
      <c r="D2" s="77" t="s">
        <v>4844</v>
      </c>
      <c r="E2" s="142" t="s">
        <v>4846</v>
      </c>
      <c r="F2" s="57">
        <v>46</v>
      </c>
      <c r="G2" s="54">
        <v>17612.78</v>
      </c>
      <c r="H2" s="54">
        <v>50322.239999999998</v>
      </c>
      <c r="I2" s="54"/>
    </row>
    <row r="3" spans="1:9" s="55" customFormat="1" ht="12.75">
      <c r="A3" s="79">
        <v>43109</v>
      </c>
      <c r="B3" s="77" t="s">
        <v>4854</v>
      </c>
      <c r="C3" s="77" t="s">
        <v>337</v>
      </c>
      <c r="D3" s="77" t="s">
        <v>4855</v>
      </c>
      <c r="E3" s="142" t="s">
        <v>4856</v>
      </c>
      <c r="F3" s="57">
        <v>1</v>
      </c>
      <c r="G3" s="54">
        <v>26696.39</v>
      </c>
      <c r="H3" s="54">
        <v>44493.99</v>
      </c>
      <c r="I3" s="54"/>
    </row>
    <row r="4" spans="1:9" s="55" customFormat="1" ht="12.75">
      <c r="A4" s="79">
        <v>43109</v>
      </c>
      <c r="B4" s="77" t="s">
        <v>4854</v>
      </c>
      <c r="C4" s="77" t="s">
        <v>337</v>
      </c>
      <c r="D4" s="77" t="s">
        <v>4855</v>
      </c>
      <c r="E4" s="142" t="s">
        <v>4856</v>
      </c>
      <c r="F4" s="57">
        <v>30</v>
      </c>
      <c r="G4" s="54">
        <v>16638.12</v>
      </c>
      <c r="H4" s="54">
        <v>25597.11</v>
      </c>
      <c r="I4" s="54"/>
    </row>
    <row r="5" spans="1:9" s="55" customFormat="1" ht="12.75">
      <c r="A5" s="79">
        <v>43123</v>
      </c>
      <c r="B5" s="77" t="s">
        <v>4941</v>
      </c>
      <c r="C5" s="77" t="s">
        <v>48</v>
      </c>
      <c r="D5" s="77" t="s">
        <v>160</v>
      </c>
      <c r="E5" s="142" t="s">
        <v>2760</v>
      </c>
      <c r="F5" s="57">
        <v>7</v>
      </c>
      <c r="G5" s="54">
        <v>137.53</v>
      </c>
      <c r="H5" s="54">
        <v>392.94</v>
      </c>
      <c r="I5" s="54"/>
    </row>
    <row r="6" spans="1:9" s="55" customFormat="1" ht="12.75">
      <c r="A6" s="79">
        <v>43123</v>
      </c>
      <c r="B6" s="77" t="s">
        <v>4941</v>
      </c>
      <c r="C6" s="77" t="s">
        <v>48</v>
      </c>
      <c r="D6" s="77" t="s">
        <v>145</v>
      </c>
      <c r="E6" s="142" t="s">
        <v>2679</v>
      </c>
      <c r="F6" s="57">
        <v>14</v>
      </c>
      <c r="G6" s="54">
        <v>171.62</v>
      </c>
      <c r="H6" s="54">
        <v>490.34</v>
      </c>
      <c r="I6" s="54"/>
    </row>
    <row r="7" spans="1:9" s="55" customFormat="1" ht="12.75">
      <c r="A7" s="79">
        <v>43123</v>
      </c>
      <c r="B7" s="77" t="s">
        <v>4941</v>
      </c>
      <c r="C7" s="77" t="s">
        <v>48</v>
      </c>
      <c r="D7" s="77" t="s">
        <v>4942</v>
      </c>
      <c r="E7" s="142" t="s">
        <v>4943</v>
      </c>
      <c r="F7" s="57">
        <v>26</v>
      </c>
      <c r="G7" s="54">
        <v>216.98</v>
      </c>
      <c r="H7" s="54">
        <v>619.94000000000005</v>
      </c>
      <c r="I7" s="54"/>
    </row>
    <row r="8" spans="1:9" s="55" customFormat="1" ht="12.75">
      <c r="A8" s="79">
        <v>43123</v>
      </c>
      <c r="B8" s="77" t="s">
        <v>4941</v>
      </c>
      <c r="C8" s="77" t="s">
        <v>48</v>
      </c>
      <c r="D8" s="77" t="s">
        <v>986</v>
      </c>
      <c r="E8" s="142" t="s">
        <v>1972</v>
      </c>
      <c r="F8" s="57">
        <v>3</v>
      </c>
      <c r="G8" s="54">
        <v>799.88</v>
      </c>
      <c r="H8" s="54">
        <v>2285.37</v>
      </c>
      <c r="I8" s="54"/>
    </row>
    <row r="9" spans="1:9" s="55" customFormat="1" ht="12.75">
      <c r="A9" s="79">
        <v>43123</v>
      </c>
      <c r="B9" s="77" t="s">
        <v>4941</v>
      </c>
      <c r="C9" s="77" t="s">
        <v>48</v>
      </c>
      <c r="D9" s="77" t="s">
        <v>200</v>
      </c>
      <c r="E9" s="142" t="s">
        <v>4944</v>
      </c>
      <c r="F9" s="57">
        <v>5</v>
      </c>
      <c r="G9" s="54">
        <v>677.44</v>
      </c>
      <c r="H9" s="54">
        <v>1935.54</v>
      </c>
      <c r="I9" s="54"/>
    </row>
    <row r="10" spans="1:9" s="55" customFormat="1" ht="12.75">
      <c r="A10" s="79">
        <v>43123</v>
      </c>
      <c r="B10" s="77" t="s">
        <v>4941</v>
      </c>
      <c r="C10" s="77" t="s">
        <v>48</v>
      </c>
      <c r="D10" s="109">
        <v>159314</v>
      </c>
      <c r="E10" s="142" t="s">
        <v>4946</v>
      </c>
      <c r="F10" s="57">
        <v>3</v>
      </c>
      <c r="G10" s="54">
        <v>85.21</v>
      </c>
      <c r="H10" s="54">
        <v>255.63</v>
      </c>
      <c r="I10" s="54"/>
    </row>
    <row r="11" spans="1:9" s="55" customFormat="1" ht="12.75">
      <c r="A11" s="79">
        <v>43123</v>
      </c>
      <c r="B11" s="77" t="s">
        <v>4941</v>
      </c>
      <c r="C11" s="77" t="s">
        <v>48</v>
      </c>
      <c r="D11" s="77">
        <v>161451</v>
      </c>
      <c r="E11" s="142" t="s">
        <v>4947</v>
      </c>
      <c r="F11" s="57">
        <v>1</v>
      </c>
      <c r="G11" s="54">
        <v>615.77</v>
      </c>
      <c r="H11" s="54">
        <v>1759.34</v>
      </c>
      <c r="I11" s="54"/>
    </row>
    <row r="12" spans="1:9" s="55" customFormat="1" ht="12.75">
      <c r="A12" s="79">
        <v>43123</v>
      </c>
      <c r="B12" s="77" t="s">
        <v>4941</v>
      </c>
      <c r="C12" s="77" t="s">
        <v>48</v>
      </c>
      <c r="D12" s="77" t="s">
        <v>3113</v>
      </c>
      <c r="E12" s="142" t="s">
        <v>4948</v>
      </c>
      <c r="F12" s="57">
        <v>5</v>
      </c>
      <c r="G12" s="54">
        <v>0.33</v>
      </c>
      <c r="H12" s="54">
        <v>1.32</v>
      </c>
      <c r="I12" s="54"/>
    </row>
    <row r="13" spans="1:9" s="55" customFormat="1" ht="12.75">
      <c r="A13" s="79">
        <v>43123</v>
      </c>
      <c r="B13" s="77" t="s">
        <v>4941</v>
      </c>
      <c r="C13" s="77" t="s">
        <v>48</v>
      </c>
      <c r="D13" s="77" t="s">
        <v>1496</v>
      </c>
      <c r="E13" s="142" t="s">
        <v>4949</v>
      </c>
      <c r="F13" s="57">
        <v>4</v>
      </c>
      <c r="G13" s="54">
        <v>0.35</v>
      </c>
      <c r="H13" s="54">
        <v>1.4</v>
      </c>
      <c r="I13" s="54"/>
    </row>
    <row r="14" spans="1:9" s="55" customFormat="1" ht="12.75">
      <c r="A14" s="79">
        <v>43123</v>
      </c>
      <c r="B14" s="77" t="s">
        <v>4941</v>
      </c>
      <c r="C14" s="77" t="s">
        <v>48</v>
      </c>
      <c r="D14" s="77" t="s">
        <v>4950</v>
      </c>
      <c r="E14" s="142" t="s">
        <v>4951</v>
      </c>
      <c r="F14" s="57">
        <v>8</v>
      </c>
      <c r="G14" s="54">
        <v>5.03</v>
      </c>
      <c r="H14" s="54">
        <v>20.12</v>
      </c>
      <c r="I14" s="54"/>
    </row>
    <row r="15" spans="1:9" s="55" customFormat="1" ht="12.75">
      <c r="A15" s="79">
        <v>43123</v>
      </c>
      <c r="B15" s="77" t="s">
        <v>4941</v>
      </c>
      <c r="C15" s="77" t="s">
        <v>48</v>
      </c>
      <c r="D15" s="77" t="s">
        <v>4952</v>
      </c>
      <c r="E15" s="142" t="s">
        <v>4953</v>
      </c>
      <c r="F15" s="57">
        <v>1</v>
      </c>
      <c r="G15" s="54">
        <v>265</v>
      </c>
      <c r="H15" s="54">
        <v>757.14</v>
      </c>
      <c r="I15" s="54"/>
    </row>
    <row r="16" spans="1:9" s="55" customFormat="1" ht="12.75">
      <c r="A16" s="79">
        <v>43123</v>
      </c>
      <c r="B16" s="77" t="s">
        <v>4941</v>
      </c>
      <c r="C16" s="77" t="s">
        <v>48</v>
      </c>
      <c r="D16" s="77" t="s">
        <v>4954</v>
      </c>
      <c r="E16" s="142" t="s">
        <v>4955</v>
      </c>
      <c r="F16" s="57">
        <v>1</v>
      </c>
      <c r="G16" s="54">
        <v>390</v>
      </c>
      <c r="H16" s="54">
        <v>1992.6</v>
      </c>
      <c r="I16" s="54"/>
    </row>
    <row r="17" spans="1:10" s="55" customFormat="1" ht="12.75">
      <c r="A17" s="79">
        <v>43157</v>
      </c>
      <c r="B17" s="77" t="s">
        <v>4956</v>
      </c>
      <c r="C17" s="77" t="s">
        <v>48</v>
      </c>
      <c r="D17" s="77">
        <v>480755</v>
      </c>
      <c r="E17" s="142" t="s">
        <v>4957</v>
      </c>
      <c r="F17" s="57">
        <v>20</v>
      </c>
      <c r="G17" s="54">
        <v>28.1</v>
      </c>
      <c r="H17" s="54">
        <v>84.3</v>
      </c>
      <c r="I17" s="54"/>
    </row>
    <row r="18" spans="1:10" s="55" customFormat="1" ht="12.75">
      <c r="A18" s="79">
        <v>43238</v>
      </c>
      <c r="B18" s="77" t="s">
        <v>5668</v>
      </c>
      <c r="C18" s="77" t="s">
        <v>48</v>
      </c>
      <c r="D18" s="77" t="s">
        <v>5189</v>
      </c>
      <c r="E18" s="142" t="s">
        <v>5190</v>
      </c>
      <c r="F18" s="57">
        <v>26</v>
      </c>
      <c r="G18" s="54">
        <v>2626.5</v>
      </c>
      <c r="H18" s="399">
        <v>6803.5839290523809</v>
      </c>
      <c r="I18" s="399"/>
      <c r="J18" s="55" t="s">
        <v>5201</v>
      </c>
    </row>
    <row r="19" spans="1:10" s="55" customFormat="1" ht="12.75">
      <c r="A19" s="79">
        <v>43238</v>
      </c>
      <c r="B19" s="77" t="s">
        <v>5668</v>
      </c>
      <c r="C19" s="77" t="s">
        <v>48</v>
      </c>
      <c r="D19" s="77" t="s">
        <v>5191</v>
      </c>
      <c r="E19" s="142" t="s">
        <v>5192</v>
      </c>
      <c r="F19" s="57">
        <v>26</v>
      </c>
      <c r="G19" s="54">
        <v>293.76</v>
      </c>
      <c r="H19" s="399">
        <v>1195.7710628571429</v>
      </c>
      <c r="I19" s="399"/>
      <c r="J19" s="55" t="s">
        <v>5201</v>
      </c>
    </row>
    <row r="20" spans="1:10">
      <c r="A20" s="79">
        <v>43238</v>
      </c>
      <c r="B20" s="77" t="s">
        <v>5668</v>
      </c>
      <c r="C20" s="77" t="s">
        <v>48</v>
      </c>
      <c r="D20" s="77">
        <v>161460</v>
      </c>
      <c r="E20" s="341" t="s">
        <v>3878</v>
      </c>
      <c r="F20" s="57">
        <v>26</v>
      </c>
      <c r="G20" s="54">
        <v>399.483</v>
      </c>
      <c r="H20" s="399">
        <v>1626.1240860000003</v>
      </c>
      <c r="I20" s="399"/>
      <c r="J20" s="55" t="s">
        <v>5201</v>
      </c>
    </row>
    <row r="21" spans="1:10">
      <c r="A21" s="79">
        <v>43238</v>
      </c>
      <c r="B21" s="77" t="s">
        <v>5668</v>
      </c>
      <c r="C21" s="77" t="s">
        <v>48</v>
      </c>
      <c r="D21" s="77" t="s">
        <v>5193</v>
      </c>
      <c r="E21" s="142" t="s">
        <v>5194</v>
      </c>
      <c r="F21" s="57">
        <v>52</v>
      </c>
      <c r="G21" s="54">
        <v>2104.2600000000002</v>
      </c>
      <c r="H21" s="399">
        <v>4521.784100114508</v>
      </c>
      <c r="I21" s="399"/>
      <c r="J21" s="55" t="s">
        <v>5201</v>
      </c>
    </row>
    <row r="22" spans="1:10">
      <c r="A22" s="79">
        <v>43238</v>
      </c>
      <c r="B22" s="77" t="s">
        <v>5668</v>
      </c>
      <c r="C22" s="77" t="s">
        <v>48</v>
      </c>
      <c r="D22" s="77" t="s">
        <v>5195</v>
      </c>
      <c r="E22" s="142" t="s">
        <v>5196</v>
      </c>
      <c r="F22" s="57">
        <v>22</v>
      </c>
      <c r="G22" s="54">
        <v>729.3</v>
      </c>
      <c r="H22" s="399">
        <v>2968.6677428571429</v>
      </c>
      <c r="I22" s="399"/>
      <c r="J22" s="55" t="s">
        <v>5201</v>
      </c>
    </row>
    <row r="23" spans="1:10">
      <c r="A23" s="79">
        <v>43238</v>
      </c>
      <c r="B23" s="77" t="s">
        <v>5668</v>
      </c>
      <c r="C23" s="77" t="s">
        <v>48</v>
      </c>
      <c r="D23" s="77" t="s">
        <v>5197</v>
      </c>
      <c r="E23" s="142" t="s">
        <v>5198</v>
      </c>
      <c r="F23" s="57">
        <v>30</v>
      </c>
      <c r="G23" s="54">
        <v>729.3</v>
      </c>
      <c r="H23" s="399">
        <v>2037.3210007379676</v>
      </c>
      <c r="I23" s="399"/>
      <c r="J23" s="55" t="s">
        <v>5201</v>
      </c>
    </row>
    <row r="24" spans="1:10">
      <c r="A24" s="79">
        <v>43238</v>
      </c>
      <c r="B24" s="77" t="s">
        <v>5668</v>
      </c>
      <c r="C24" s="77" t="s">
        <v>48</v>
      </c>
      <c r="D24" s="77">
        <v>67935</v>
      </c>
      <c r="E24" s="142" t="s">
        <v>5199</v>
      </c>
      <c r="F24" s="57">
        <v>26</v>
      </c>
      <c r="G24" s="54">
        <v>161.16</v>
      </c>
      <c r="H24" s="399">
        <v>450.20520091429489</v>
      </c>
      <c r="I24" s="399"/>
      <c r="J24" s="55" t="s">
        <v>5201</v>
      </c>
    </row>
    <row r="25" spans="1:10">
      <c r="A25" s="79">
        <v>43238</v>
      </c>
      <c r="B25" s="77" t="s">
        <v>5668</v>
      </c>
      <c r="C25" s="77" t="s">
        <v>48</v>
      </c>
      <c r="D25" s="77">
        <v>135068</v>
      </c>
      <c r="E25" s="142" t="s">
        <v>5200</v>
      </c>
      <c r="F25" s="57">
        <v>208</v>
      </c>
      <c r="G25" s="54">
        <v>12.341999999999999</v>
      </c>
      <c r="H25" s="399">
        <v>50.238992571428575</v>
      </c>
      <c r="I25" s="399"/>
      <c r="J25" s="55" t="s">
        <v>5201</v>
      </c>
    </row>
    <row r="26" spans="1:10">
      <c r="A26" s="79">
        <v>43238</v>
      </c>
      <c r="B26" s="77" t="s">
        <v>5668</v>
      </c>
      <c r="C26" s="77" t="s">
        <v>48</v>
      </c>
      <c r="D26" s="77">
        <v>159312</v>
      </c>
      <c r="E26" s="142" t="s">
        <v>4356</v>
      </c>
      <c r="F26" s="77">
        <v>10</v>
      </c>
      <c r="G26" s="54">
        <v>200.09339999999997</v>
      </c>
      <c r="H26" s="399">
        <v>814.49447708571438</v>
      </c>
      <c r="I26" s="399"/>
      <c r="J26" s="55" t="s">
        <v>5201</v>
      </c>
    </row>
    <row r="27" spans="1:10">
      <c r="A27" s="79">
        <v>43238</v>
      </c>
      <c r="B27" s="77" t="s">
        <v>5668</v>
      </c>
      <c r="C27" s="77" t="s">
        <v>48</v>
      </c>
      <c r="D27" s="109">
        <v>159314</v>
      </c>
      <c r="E27" s="142" t="s">
        <v>4946</v>
      </c>
      <c r="F27" s="77">
        <v>95</v>
      </c>
      <c r="G27" s="54">
        <v>87.016199999999998</v>
      </c>
      <c r="H27" s="399">
        <v>364.19630636303293</v>
      </c>
      <c r="I27" s="399"/>
      <c r="J27" s="55" t="s">
        <v>5201</v>
      </c>
    </row>
    <row r="28" spans="1:10">
      <c r="A28" s="79">
        <v>43238</v>
      </c>
      <c r="B28" s="77" t="s">
        <v>5668</v>
      </c>
      <c r="C28" s="77" t="s">
        <v>48</v>
      </c>
      <c r="D28" s="77">
        <v>161460</v>
      </c>
      <c r="E28" s="142" t="s">
        <v>3878</v>
      </c>
      <c r="F28" s="77">
        <v>35</v>
      </c>
      <c r="G28" s="54">
        <v>399.483</v>
      </c>
      <c r="H28" s="399">
        <v>1626.1240860000003</v>
      </c>
      <c r="I28" s="399"/>
      <c r="J28" s="55" t="s">
        <v>5201</v>
      </c>
    </row>
    <row r="29" spans="1:10">
      <c r="A29" s="79">
        <v>43238</v>
      </c>
      <c r="B29" s="77" t="s">
        <v>5668</v>
      </c>
      <c r="C29" s="77" t="s">
        <v>48</v>
      </c>
      <c r="D29" s="77" t="s">
        <v>168</v>
      </c>
      <c r="E29" s="142" t="s">
        <v>4900</v>
      </c>
      <c r="F29" s="77">
        <v>20</v>
      </c>
      <c r="G29" s="54">
        <v>371.37179999999995</v>
      </c>
      <c r="H29" s="399">
        <v>1511.6954384571429</v>
      </c>
      <c r="I29" s="399"/>
      <c r="J29" s="55" t="s">
        <v>5201</v>
      </c>
    </row>
    <row r="30" spans="1:10">
      <c r="A30" s="79">
        <v>43238</v>
      </c>
      <c r="B30" s="77" t="s">
        <v>5668</v>
      </c>
      <c r="C30" s="77" t="s">
        <v>48</v>
      </c>
      <c r="D30" s="77" t="s">
        <v>186</v>
      </c>
      <c r="E30" s="142" t="s">
        <v>1129</v>
      </c>
      <c r="F30" s="77">
        <v>15</v>
      </c>
      <c r="G30" s="54">
        <v>565.55999999999995</v>
      </c>
      <c r="H30" s="399">
        <v>1994.79</v>
      </c>
      <c r="I30" s="399"/>
      <c r="J30" s="55" t="s">
        <v>5201</v>
      </c>
    </row>
    <row r="31" spans="1:10">
      <c r="A31" s="79">
        <v>43238</v>
      </c>
      <c r="B31" s="77" t="s">
        <v>5668</v>
      </c>
      <c r="C31" s="77" t="s">
        <v>48</v>
      </c>
      <c r="D31" s="77" t="s">
        <v>200</v>
      </c>
      <c r="E31" s="142" t="s">
        <v>4944</v>
      </c>
      <c r="F31" s="77">
        <v>20</v>
      </c>
      <c r="G31" s="54">
        <v>598.077</v>
      </c>
      <c r="H31" s="399">
        <v>2757.564308933654</v>
      </c>
      <c r="I31" s="399"/>
      <c r="J31" s="55" t="s">
        <v>5201</v>
      </c>
    </row>
    <row r="32" spans="1:10">
      <c r="A32" s="79">
        <v>43238</v>
      </c>
      <c r="B32" s="77" t="s">
        <v>5668</v>
      </c>
      <c r="C32" s="77" t="s">
        <v>48</v>
      </c>
      <c r="D32" s="77" t="s">
        <v>955</v>
      </c>
      <c r="E32" s="142" t="s">
        <v>1985</v>
      </c>
      <c r="F32" s="77">
        <v>40</v>
      </c>
      <c r="G32" s="54">
        <v>820.92660000000001</v>
      </c>
      <c r="H32" s="399">
        <v>3276.1120230156762</v>
      </c>
      <c r="I32" s="399"/>
      <c r="J32" s="55" t="s">
        <v>5201</v>
      </c>
    </row>
    <row r="33" spans="1:10">
      <c r="A33" s="79">
        <v>43238</v>
      </c>
      <c r="B33" s="77" t="s">
        <v>5668</v>
      </c>
      <c r="C33" s="77" t="s">
        <v>48</v>
      </c>
      <c r="D33" s="77">
        <v>64279</v>
      </c>
      <c r="E33" s="142" t="s">
        <v>5202</v>
      </c>
      <c r="F33" s="77">
        <v>50</v>
      </c>
      <c r="G33" s="54">
        <v>99.96</v>
      </c>
      <c r="H33" s="399">
        <v>406.89432000000005</v>
      </c>
      <c r="I33" s="399"/>
      <c r="J33" s="55" t="s">
        <v>5201</v>
      </c>
    </row>
    <row r="34" spans="1:10">
      <c r="A34" s="79">
        <v>43238</v>
      </c>
      <c r="B34" s="77" t="s">
        <v>5668</v>
      </c>
      <c r="C34" s="77" t="s">
        <v>48</v>
      </c>
      <c r="D34" s="77">
        <v>67935</v>
      </c>
      <c r="E34" s="142" t="s">
        <v>5203</v>
      </c>
      <c r="F34" s="77">
        <v>100</v>
      </c>
      <c r="G34" s="54">
        <v>161.16</v>
      </c>
      <c r="H34" s="399">
        <v>450.20604837911299</v>
      </c>
      <c r="I34" s="399"/>
      <c r="J34" s="55" t="s">
        <v>5201</v>
      </c>
    </row>
    <row r="35" spans="1:10">
      <c r="A35" s="79">
        <v>43238</v>
      </c>
      <c r="B35" s="77" t="s">
        <v>5668</v>
      </c>
      <c r="C35" s="77" t="s">
        <v>48</v>
      </c>
      <c r="D35" s="77">
        <v>68717</v>
      </c>
      <c r="E35" s="142" t="s">
        <v>5204</v>
      </c>
      <c r="F35" s="77">
        <v>10</v>
      </c>
      <c r="G35" s="54">
        <v>209.51</v>
      </c>
      <c r="H35" s="399">
        <v>900.98028000000022</v>
      </c>
      <c r="I35" s="399"/>
      <c r="J35" s="55" t="s">
        <v>5201</v>
      </c>
    </row>
    <row r="36" spans="1:10">
      <c r="A36" s="79">
        <v>43238</v>
      </c>
      <c r="B36" s="77" t="s">
        <v>5668</v>
      </c>
      <c r="C36" s="77" t="s">
        <v>48</v>
      </c>
      <c r="D36" s="77" t="s">
        <v>2745</v>
      </c>
      <c r="E36" s="142" t="s">
        <v>2820</v>
      </c>
      <c r="F36" s="77">
        <v>20</v>
      </c>
      <c r="G36" s="54">
        <v>229.5</v>
      </c>
      <c r="H36" s="399">
        <v>801.90667280821742</v>
      </c>
      <c r="I36" s="399"/>
      <c r="J36" s="55" t="s">
        <v>5201</v>
      </c>
    </row>
    <row r="37" spans="1:10">
      <c r="A37" s="79">
        <v>43238</v>
      </c>
      <c r="B37" s="77" t="s">
        <v>5668</v>
      </c>
      <c r="C37" s="77" t="s">
        <v>48</v>
      </c>
      <c r="D37" s="77" t="s">
        <v>5205</v>
      </c>
      <c r="E37" s="142" t="s">
        <v>5206</v>
      </c>
      <c r="F37" s="77">
        <v>30</v>
      </c>
      <c r="G37" s="54">
        <v>491.64</v>
      </c>
      <c r="H37" s="399">
        <v>2001.2557371428572</v>
      </c>
      <c r="I37" s="399"/>
      <c r="J37" s="55" t="s">
        <v>5201</v>
      </c>
    </row>
    <row r="38" spans="1:10">
      <c r="A38" s="79">
        <v>43238</v>
      </c>
      <c r="B38" s="77" t="s">
        <v>5668</v>
      </c>
      <c r="C38" s="77" t="s">
        <v>48</v>
      </c>
      <c r="D38" s="57" t="s">
        <v>2682</v>
      </c>
      <c r="E38" s="142" t="s">
        <v>2683</v>
      </c>
      <c r="F38" s="77">
        <v>40</v>
      </c>
      <c r="G38" s="54">
        <v>91.8</v>
      </c>
      <c r="H38" s="399">
        <v>384.66895728426636</v>
      </c>
      <c r="I38" s="399"/>
      <c r="J38" s="55" t="s">
        <v>5201</v>
      </c>
    </row>
    <row r="39" spans="1:10" ht="64.5">
      <c r="A39" s="56">
        <v>43243</v>
      </c>
      <c r="B39" s="57" t="s">
        <v>5235</v>
      </c>
      <c r="C39" s="57" t="s">
        <v>48</v>
      </c>
      <c r="D39" s="57" t="s">
        <v>209</v>
      </c>
      <c r="E39" s="404" t="s">
        <v>5240</v>
      </c>
      <c r="F39" s="57">
        <v>8</v>
      </c>
      <c r="G39" s="54">
        <v>7.0000000000000007E-2</v>
      </c>
      <c r="H39" s="399">
        <v>0.45</v>
      </c>
      <c r="I39" s="399"/>
      <c r="J39" s="55"/>
    </row>
    <row r="40" spans="1:10">
      <c r="A40" s="56">
        <v>43243</v>
      </c>
      <c r="B40" s="57" t="s">
        <v>5235</v>
      </c>
      <c r="C40" s="57" t="s">
        <v>48</v>
      </c>
      <c r="D40" s="57" t="s">
        <v>5236</v>
      </c>
      <c r="E40" s="142" t="s">
        <v>5241</v>
      </c>
      <c r="F40" s="57">
        <v>2</v>
      </c>
      <c r="G40" s="54">
        <v>0.75</v>
      </c>
      <c r="H40" s="399">
        <v>4.7300000000000004</v>
      </c>
      <c r="I40" s="399"/>
      <c r="J40" s="55"/>
    </row>
    <row r="41" spans="1:10">
      <c r="A41" s="56">
        <v>43243</v>
      </c>
      <c r="B41" s="57" t="s">
        <v>5235</v>
      </c>
      <c r="C41" s="57" t="s">
        <v>48</v>
      </c>
      <c r="D41" s="57" t="s">
        <v>177</v>
      </c>
      <c r="E41" s="142" t="s">
        <v>2759</v>
      </c>
      <c r="F41" s="57">
        <v>1</v>
      </c>
      <c r="G41" s="54">
        <v>0.37</v>
      </c>
      <c r="H41" s="399">
        <v>2.34</v>
      </c>
      <c r="I41" s="399"/>
      <c r="J41" s="55"/>
    </row>
    <row r="42" spans="1:10">
      <c r="A42" s="56">
        <v>43243</v>
      </c>
      <c r="B42" s="57" t="s">
        <v>5235</v>
      </c>
      <c r="C42" s="57" t="s">
        <v>48</v>
      </c>
      <c r="D42" s="57" t="s">
        <v>5138</v>
      </c>
      <c r="E42" s="142" t="s">
        <v>5242</v>
      </c>
      <c r="F42" s="57">
        <v>2</v>
      </c>
      <c r="G42" s="54">
        <v>19.95</v>
      </c>
      <c r="H42" s="399">
        <v>94.46</v>
      </c>
      <c r="I42" s="399"/>
      <c r="J42" s="55"/>
    </row>
    <row r="43" spans="1:10">
      <c r="A43" s="56">
        <v>43243</v>
      </c>
      <c r="B43" s="57" t="s">
        <v>5235</v>
      </c>
      <c r="C43" s="57" t="s">
        <v>48</v>
      </c>
      <c r="D43" s="57" t="s">
        <v>178</v>
      </c>
      <c r="E43" s="142" t="s">
        <v>5217</v>
      </c>
      <c r="F43" s="57">
        <v>1</v>
      </c>
      <c r="G43" s="54">
        <v>15.66</v>
      </c>
      <c r="H43" s="399">
        <v>74.14</v>
      </c>
      <c r="I43" s="399"/>
      <c r="J43" s="55"/>
    </row>
    <row r="44" spans="1:10">
      <c r="A44" s="56">
        <v>43243</v>
      </c>
      <c r="B44" s="57" t="s">
        <v>5235</v>
      </c>
      <c r="C44" s="57" t="s">
        <v>48</v>
      </c>
      <c r="D44" s="57" t="s">
        <v>5237</v>
      </c>
      <c r="E44" s="142" t="s">
        <v>5243</v>
      </c>
      <c r="F44" s="57">
        <v>2</v>
      </c>
      <c r="G44" s="54">
        <v>3.05</v>
      </c>
      <c r="H44" s="399">
        <v>19.25</v>
      </c>
      <c r="I44" s="399"/>
      <c r="J44" s="55"/>
    </row>
    <row r="45" spans="1:10">
      <c r="A45" s="56">
        <v>43243</v>
      </c>
      <c r="B45" s="57" t="s">
        <v>5235</v>
      </c>
      <c r="C45" s="57" t="s">
        <v>48</v>
      </c>
      <c r="D45" s="57" t="s">
        <v>174</v>
      </c>
      <c r="E45" s="142" t="s">
        <v>2758</v>
      </c>
      <c r="F45" s="57">
        <v>1</v>
      </c>
      <c r="G45" s="54">
        <v>1.7</v>
      </c>
      <c r="H45" s="399">
        <v>10.73</v>
      </c>
      <c r="I45" s="399"/>
      <c r="J45" s="55"/>
    </row>
    <row r="46" spans="1:10">
      <c r="A46" s="56">
        <v>43243</v>
      </c>
      <c r="B46" s="57" t="s">
        <v>5235</v>
      </c>
      <c r="C46" s="57" t="s">
        <v>48</v>
      </c>
      <c r="D46" s="57" t="s">
        <v>155</v>
      </c>
      <c r="E46" s="142" t="s">
        <v>1766</v>
      </c>
      <c r="F46" s="57">
        <v>3</v>
      </c>
      <c r="G46" s="54">
        <v>1.05</v>
      </c>
      <c r="H46" s="399">
        <v>6.63</v>
      </c>
      <c r="I46" s="399"/>
      <c r="J46" s="55"/>
    </row>
    <row r="47" spans="1:10">
      <c r="A47" s="56">
        <v>43243</v>
      </c>
      <c r="B47" s="57" t="s">
        <v>5235</v>
      </c>
      <c r="C47" s="57" t="s">
        <v>48</v>
      </c>
      <c r="D47" s="57" t="s">
        <v>5238</v>
      </c>
      <c r="E47" s="142" t="s">
        <v>5244</v>
      </c>
      <c r="F47" s="57">
        <v>1</v>
      </c>
      <c r="G47" s="54">
        <v>31.59</v>
      </c>
      <c r="H47" s="399">
        <v>149.57</v>
      </c>
      <c r="I47" s="399"/>
      <c r="J47" s="55"/>
    </row>
    <row r="48" spans="1:10">
      <c r="A48" s="56">
        <v>43243</v>
      </c>
      <c r="B48" s="57" t="s">
        <v>5235</v>
      </c>
      <c r="C48" s="57" t="s">
        <v>48</v>
      </c>
      <c r="D48" s="57" t="s">
        <v>2694</v>
      </c>
      <c r="E48" s="142" t="s">
        <v>5245</v>
      </c>
      <c r="F48" s="57">
        <v>1</v>
      </c>
      <c r="G48" s="54">
        <v>83.09</v>
      </c>
      <c r="H48" s="399">
        <v>393.39</v>
      </c>
      <c r="I48" s="399"/>
      <c r="J48" s="55"/>
    </row>
    <row r="49" spans="1:10">
      <c r="A49" s="56">
        <v>43243</v>
      </c>
      <c r="B49" s="57" t="s">
        <v>5235</v>
      </c>
      <c r="C49" s="57" t="s">
        <v>48</v>
      </c>
      <c r="D49" s="57" t="s">
        <v>2690</v>
      </c>
      <c r="E49" s="142" t="s">
        <v>5246</v>
      </c>
      <c r="F49" s="57">
        <v>2</v>
      </c>
      <c r="G49" s="54">
        <v>14.78</v>
      </c>
      <c r="H49" s="399">
        <v>69.97</v>
      </c>
      <c r="I49" s="399"/>
      <c r="J49" s="55"/>
    </row>
    <row r="50" spans="1:10">
      <c r="A50" s="56">
        <v>43243</v>
      </c>
      <c r="B50" s="57" t="s">
        <v>5235</v>
      </c>
      <c r="C50" s="57" t="s">
        <v>48</v>
      </c>
      <c r="D50" s="57" t="s">
        <v>2692</v>
      </c>
      <c r="E50" s="142" t="s">
        <v>5247</v>
      </c>
      <c r="F50" s="57">
        <v>1</v>
      </c>
      <c r="G50" s="54">
        <v>1.27</v>
      </c>
      <c r="H50" s="399">
        <v>8.02</v>
      </c>
      <c r="I50" s="399"/>
      <c r="J50" s="55"/>
    </row>
    <row r="51" spans="1:10">
      <c r="A51" s="56">
        <v>43243</v>
      </c>
      <c r="B51" s="57" t="s">
        <v>5235</v>
      </c>
      <c r="C51" s="57" t="s">
        <v>48</v>
      </c>
      <c r="D51" s="57" t="s">
        <v>5239</v>
      </c>
      <c r="E51" s="142" t="s">
        <v>5248</v>
      </c>
      <c r="F51" s="57">
        <v>1</v>
      </c>
      <c r="G51" s="54">
        <v>2.14</v>
      </c>
      <c r="H51" s="399">
        <v>13.51</v>
      </c>
      <c r="I51" s="399"/>
      <c r="J51" s="55"/>
    </row>
    <row r="52" spans="1:10">
      <c r="A52" s="56">
        <v>43243</v>
      </c>
      <c r="B52" s="57" t="s">
        <v>5235</v>
      </c>
      <c r="C52" s="57" t="s">
        <v>48</v>
      </c>
      <c r="D52" s="57" t="s">
        <v>2696</v>
      </c>
      <c r="E52" s="142" t="s">
        <v>4493</v>
      </c>
      <c r="F52" s="57">
        <v>1</v>
      </c>
      <c r="G52" s="54">
        <v>0.47</v>
      </c>
      <c r="H52" s="399">
        <v>2.97</v>
      </c>
      <c r="I52" s="399"/>
      <c r="J52" s="55"/>
    </row>
    <row r="53" spans="1:10">
      <c r="A53" s="56">
        <v>43243</v>
      </c>
      <c r="B53" s="57" t="s">
        <v>5235</v>
      </c>
      <c r="C53" s="57" t="s">
        <v>48</v>
      </c>
      <c r="D53" s="57" t="s">
        <v>2698</v>
      </c>
      <c r="E53" s="142" t="s">
        <v>5249</v>
      </c>
      <c r="F53" s="57">
        <v>1</v>
      </c>
      <c r="G53" s="54">
        <v>0.83</v>
      </c>
      <c r="H53" s="399">
        <v>5.24</v>
      </c>
      <c r="I53" s="399"/>
      <c r="J53" s="55"/>
    </row>
    <row r="54" spans="1:10">
      <c r="A54" s="56">
        <v>43243</v>
      </c>
      <c r="B54" s="57" t="s">
        <v>5235</v>
      </c>
      <c r="C54" s="57" t="s">
        <v>48</v>
      </c>
      <c r="D54" s="57" t="s">
        <v>2700</v>
      </c>
      <c r="E54" s="142" t="s">
        <v>5250</v>
      </c>
      <c r="F54" s="57">
        <v>1</v>
      </c>
      <c r="G54" s="54">
        <v>9.4499999999999993</v>
      </c>
      <c r="H54" s="399">
        <v>59.65</v>
      </c>
      <c r="I54" s="399"/>
      <c r="J54" s="55"/>
    </row>
    <row r="55" spans="1:10">
      <c r="A55" s="79">
        <v>43265</v>
      </c>
      <c r="B55" s="57" t="s">
        <v>5400</v>
      </c>
      <c r="C55" s="57" t="s">
        <v>48</v>
      </c>
      <c r="D55" s="77" t="s">
        <v>5377</v>
      </c>
      <c r="E55" s="142" t="s">
        <v>5378</v>
      </c>
      <c r="F55" s="57">
        <v>4</v>
      </c>
      <c r="G55" s="54">
        <v>681.45</v>
      </c>
      <c r="H55" s="409">
        <v>1739.8391722797005</v>
      </c>
      <c r="I55" s="409"/>
      <c r="J55" s="55"/>
    </row>
    <row r="56" spans="1:10">
      <c r="A56" s="79">
        <v>43265</v>
      </c>
      <c r="B56" s="57" t="s">
        <v>5400</v>
      </c>
      <c r="C56" s="57" t="s">
        <v>48</v>
      </c>
      <c r="D56" s="77" t="s">
        <v>5379</v>
      </c>
      <c r="E56" s="341" t="s">
        <v>5380</v>
      </c>
      <c r="F56" s="57">
        <v>5</v>
      </c>
      <c r="G56" s="54">
        <v>3181.5</v>
      </c>
      <c r="H56" s="409">
        <v>6248.3274495015448</v>
      </c>
      <c r="I56" s="409"/>
      <c r="J56" s="55"/>
    </row>
    <row r="57" spans="1:10">
      <c r="A57" s="79">
        <v>43265</v>
      </c>
      <c r="B57" s="57" t="s">
        <v>5400</v>
      </c>
      <c r="C57" s="57" t="s">
        <v>48</v>
      </c>
      <c r="D57" s="77" t="s">
        <v>5381</v>
      </c>
      <c r="E57" s="142" t="s">
        <v>5382</v>
      </c>
      <c r="F57" s="57">
        <v>5</v>
      </c>
      <c r="G57" s="54">
        <v>3121.65</v>
      </c>
      <c r="H57" s="409">
        <v>6130.7877878111003</v>
      </c>
      <c r="I57" s="409"/>
      <c r="J57" s="55"/>
    </row>
    <row r="58" spans="1:10">
      <c r="A58" s="79">
        <v>43265</v>
      </c>
      <c r="B58" s="57" t="s">
        <v>5400</v>
      </c>
      <c r="C58" s="57" t="s">
        <v>48</v>
      </c>
      <c r="D58" s="77" t="s">
        <v>5193</v>
      </c>
      <c r="E58" s="142" t="s">
        <v>5383</v>
      </c>
      <c r="F58" s="57">
        <v>8</v>
      </c>
      <c r="G58" s="54">
        <v>2166.15</v>
      </c>
      <c r="H58" s="409">
        <v>4254.2280179919026</v>
      </c>
      <c r="I58" s="409"/>
      <c r="J58" s="55"/>
    </row>
    <row r="59" spans="1:10">
      <c r="A59" s="79">
        <v>43265</v>
      </c>
      <c r="B59" s="57" t="s">
        <v>5400</v>
      </c>
      <c r="C59" s="57" t="s">
        <v>48</v>
      </c>
      <c r="D59" s="77" t="s">
        <v>5384</v>
      </c>
      <c r="E59" s="142" t="s">
        <v>5385</v>
      </c>
      <c r="F59" s="57">
        <v>6</v>
      </c>
      <c r="G59" s="54">
        <v>779.1</v>
      </c>
      <c r="H59" s="409">
        <v>1989.153568307454</v>
      </c>
      <c r="I59" s="409"/>
      <c r="J59" s="55"/>
    </row>
    <row r="60" spans="1:10">
      <c r="A60" s="79">
        <v>43265</v>
      </c>
      <c r="B60" s="57" t="s">
        <v>5400</v>
      </c>
      <c r="C60" s="57" t="s">
        <v>48</v>
      </c>
      <c r="D60" s="77" t="s">
        <v>5386</v>
      </c>
      <c r="E60" s="142" t="s">
        <v>5387</v>
      </c>
      <c r="F60" s="57">
        <v>8</v>
      </c>
      <c r="G60" s="54">
        <v>530.25</v>
      </c>
      <c r="H60" s="409">
        <v>1353.8039784302753</v>
      </c>
      <c r="I60" s="409"/>
      <c r="J60" s="55"/>
    </row>
    <row r="61" spans="1:10">
      <c r="A61" s="79">
        <v>43265</v>
      </c>
      <c r="B61" s="57" t="s">
        <v>5400</v>
      </c>
      <c r="C61" s="57" t="s">
        <v>48</v>
      </c>
      <c r="D61" s="77" t="s">
        <v>5197</v>
      </c>
      <c r="E61" s="142" t="s">
        <v>5388</v>
      </c>
      <c r="F61" s="57">
        <v>6</v>
      </c>
      <c r="G61" s="54">
        <v>750.75</v>
      </c>
      <c r="H61" s="409">
        <v>1916.7719694606869</v>
      </c>
      <c r="I61" s="409"/>
      <c r="J61" s="55"/>
    </row>
    <row r="62" spans="1:10">
      <c r="A62" s="79">
        <v>43265</v>
      </c>
      <c r="B62" s="57" t="s">
        <v>5400</v>
      </c>
      <c r="C62" s="57" t="s">
        <v>48</v>
      </c>
      <c r="D62" s="77" t="s">
        <v>5389</v>
      </c>
      <c r="E62" s="142" t="s">
        <v>5390</v>
      </c>
      <c r="F62" s="57">
        <v>7</v>
      </c>
      <c r="G62" s="54">
        <v>295.05</v>
      </c>
      <c r="H62" s="409">
        <v>753.30478799783634</v>
      </c>
      <c r="I62" s="409"/>
      <c r="J62" s="55"/>
    </row>
    <row r="63" spans="1:10">
      <c r="A63" s="79">
        <v>43265</v>
      </c>
      <c r="B63" s="57" t="s">
        <v>5400</v>
      </c>
      <c r="C63" s="57" t="s">
        <v>48</v>
      </c>
      <c r="D63" s="77" t="s">
        <v>2682</v>
      </c>
      <c r="E63" s="142" t="s">
        <v>2683</v>
      </c>
      <c r="F63" s="57">
        <v>3</v>
      </c>
      <c r="G63" s="54">
        <v>94.5</v>
      </c>
      <c r="H63" s="409">
        <v>361.90776648331604</v>
      </c>
      <c r="I63" s="409"/>
      <c r="J63" s="55"/>
    </row>
    <row r="64" spans="1:10">
      <c r="A64" s="79">
        <v>43265</v>
      </c>
      <c r="B64" s="57" t="s">
        <v>5400</v>
      </c>
      <c r="C64" s="57" t="s">
        <v>48</v>
      </c>
      <c r="D64" s="77">
        <v>67935</v>
      </c>
      <c r="E64" s="142" t="s">
        <v>5203</v>
      </c>
      <c r="F64" s="57">
        <v>7</v>
      </c>
      <c r="G64" s="54">
        <v>165.9</v>
      </c>
      <c r="H64" s="409">
        <v>423.5663932514525</v>
      </c>
      <c r="I64" s="409"/>
      <c r="J64" s="55"/>
    </row>
    <row r="65" spans="1:10">
      <c r="A65" s="79">
        <v>43265</v>
      </c>
      <c r="B65" s="57" t="s">
        <v>5400</v>
      </c>
      <c r="C65" s="57" t="s">
        <v>48</v>
      </c>
      <c r="D65" s="77">
        <v>159314</v>
      </c>
      <c r="E65" s="142" t="s">
        <v>5391</v>
      </c>
      <c r="F65" s="57">
        <v>1</v>
      </c>
      <c r="G65" s="54">
        <v>171.70650000000001</v>
      </c>
      <c r="H65" s="409">
        <v>342.64572004941999</v>
      </c>
      <c r="I65" s="409"/>
      <c r="J65" s="55"/>
    </row>
    <row r="66" spans="1:10">
      <c r="A66" s="79">
        <v>43265</v>
      </c>
      <c r="B66" s="57" t="s">
        <v>5400</v>
      </c>
      <c r="C66" s="57" t="s">
        <v>48</v>
      </c>
      <c r="D66" s="77" t="s">
        <v>200</v>
      </c>
      <c r="E66" s="142" t="s">
        <v>4944</v>
      </c>
      <c r="F66" s="57">
        <v>3</v>
      </c>
      <c r="G66" s="54">
        <v>1443.9705000000001</v>
      </c>
      <c r="H66" s="409">
        <v>2594.3977973331316</v>
      </c>
      <c r="I66" s="409"/>
      <c r="J66" s="55"/>
    </row>
    <row r="67" spans="1:10">
      <c r="A67" s="79">
        <v>43265</v>
      </c>
      <c r="B67" s="57" t="s">
        <v>5400</v>
      </c>
      <c r="C67" s="57" t="s">
        <v>48</v>
      </c>
      <c r="D67" s="77" t="s">
        <v>4950</v>
      </c>
      <c r="E67" s="142" t="s">
        <v>5393</v>
      </c>
      <c r="F67" s="57">
        <v>3</v>
      </c>
      <c r="G67" s="54">
        <v>4.8719999999999999</v>
      </c>
      <c r="H67" s="409">
        <v>26.968845411278419</v>
      </c>
      <c r="I67" s="409"/>
      <c r="J67" s="55"/>
    </row>
    <row r="68" spans="1:10">
      <c r="A68" s="79">
        <v>43265</v>
      </c>
      <c r="B68" s="57" t="s">
        <v>5400</v>
      </c>
      <c r="C68" s="57" t="s">
        <v>48</v>
      </c>
      <c r="D68" s="77" t="s">
        <v>5394</v>
      </c>
      <c r="E68" s="142" t="s">
        <v>5395</v>
      </c>
      <c r="F68" s="57">
        <v>2</v>
      </c>
      <c r="G68" s="54">
        <v>64.837500000000006</v>
      </c>
      <c r="H68" s="409">
        <v>248.30893978160853</v>
      </c>
      <c r="I68" s="409"/>
      <c r="J68" s="55"/>
    </row>
    <row r="69" spans="1:10">
      <c r="A69" s="79">
        <v>43265</v>
      </c>
      <c r="B69" s="57" t="s">
        <v>5400</v>
      </c>
      <c r="C69" s="57" t="s">
        <v>48</v>
      </c>
      <c r="D69" s="77" t="s">
        <v>5131</v>
      </c>
      <c r="E69" s="142" t="s">
        <v>5396</v>
      </c>
      <c r="F69" s="57">
        <v>2</v>
      </c>
      <c r="G69" s="54">
        <v>299.25</v>
      </c>
      <c r="H69" s="409">
        <v>764.02798782698699</v>
      </c>
      <c r="I69" s="409"/>
      <c r="J69" s="55"/>
    </row>
    <row r="70" spans="1:10">
      <c r="A70" s="79">
        <v>43265</v>
      </c>
      <c r="B70" s="57" t="s">
        <v>5400</v>
      </c>
      <c r="C70" s="57" t="s">
        <v>48</v>
      </c>
      <c r="D70" s="77" t="s">
        <v>5132</v>
      </c>
      <c r="E70" s="142" t="s">
        <v>5397</v>
      </c>
      <c r="F70" s="57">
        <v>2</v>
      </c>
      <c r="G70" s="54">
        <v>333.9</v>
      </c>
      <c r="H70" s="409">
        <v>852.4943864174802</v>
      </c>
      <c r="I70" s="409"/>
      <c r="J70" s="55"/>
    </row>
    <row r="71" spans="1:10">
      <c r="A71" s="79">
        <v>43265</v>
      </c>
      <c r="B71" s="57" t="s">
        <v>5400</v>
      </c>
      <c r="C71" s="57" t="s">
        <v>48</v>
      </c>
      <c r="D71" s="77" t="s">
        <v>5398</v>
      </c>
      <c r="E71" s="142" t="s">
        <v>5399</v>
      </c>
      <c r="F71" s="57">
        <v>2</v>
      </c>
      <c r="G71" s="54">
        <v>329.7</v>
      </c>
      <c r="H71" s="409">
        <v>841.77118658832956</v>
      </c>
      <c r="I71" s="409"/>
      <c r="J71" s="55"/>
    </row>
    <row r="72" spans="1:10">
      <c r="A72" s="79">
        <v>43265</v>
      </c>
      <c r="B72" s="57" t="s">
        <v>5400</v>
      </c>
      <c r="C72" s="57" t="s">
        <v>48</v>
      </c>
      <c r="D72" s="77">
        <v>126910</v>
      </c>
      <c r="E72" s="142" t="s">
        <v>4836</v>
      </c>
      <c r="F72" s="57">
        <v>8</v>
      </c>
      <c r="G72" s="54">
        <v>73.5</v>
      </c>
      <c r="H72" s="409">
        <v>450.97731672671347</v>
      </c>
      <c r="I72" s="409"/>
      <c r="J72" s="55"/>
    </row>
    <row r="73" spans="1:10">
      <c r="A73" s="79">
        <v>43265</v>
      </c>
      <c r="B73" s="57" t="s">
        <v>5400</v>
      </c>
      <c r="C73" s="57" t="s">
        <v>48</v>
      </c>
      <c r="D73" s="77" t="s">
        <v>4942</v>
      </c>
      <c r="E73" s="142" t="s">
        <v>4943</v>
      </c>
      <c r="F73" s="57">
        <v>8</v>
      </c>
      <c r="G73" s="54">
        <v>370.58699999999999</v>
      </c>
      <c r="H73" s="409">
        <v>1351.6593607755735</v>
      </c>
      <c r="I73" s="409"/>
      <c r="J73" s="55"/>
    </row>
    <row r="74" spans="1:10">
      <c r="A74" s="79">
        <v>43291</v>
      </c>
      <c r="B74" s="77" t="s">
        <v>5421</v>
      </c>
      <c r="C74" s="57" t="s">
        <v>48</v>
      </c>
      <c r="D74" s="57" t="s">
        <v>5381</v>
      </c>
      <c r="E74" s="142" t="s">
        <v>5382</v>
      </c>
      <c r="F74" s="57">
        <v>6</v>
      </c>
      <c r="G74" s="54">
        <v>3121.65</v>
      </c>
      <c r="H74" s="410">
        <v>6058.0635817336633</v>
      </c>
      <c r="I74" s="410"/>
    </row>
    <row r="75" spans="1:10">
      <c r="A75" s="79">
        <v>43291</v>
      </c>
      <c r="B75" s="77" t="s">
        <v>5421</v>
      </c>
      <c r="C75" s="57" t="s">
        <v>48</v>
      </c>
      <c r="D75" s="57" t="s">
        <v>5193</v>
      </c>
      <c r="E75" s="142" t="s">
        <v>5383</v>
      </c>
      <c r="F75" s="57">
        <v>10</v>
      </c>
      <c r="G75" s="54">
        <v>2166.15</v>
      </c>
      <c r="H75" s="410">
        <v>4203.7638091840299</v>
      </c>
      <c r="I75" s="410"/>
    </row>
    <row r="76" spans="1:10">
      <c r="A76" s="79">
        <v>43291</v>
      </c>
      <c r="B76" s="77" t="s">
        <v>5421</v>
      </c>
      <c r="C76" s="57" t="s">
        <v>48</v>
      </c>
      <c r="D76" s="57" t="s">
        <v>5384</v>
      </c>
      <c r="E76" s="142" t="s">
        <v>5385</v>
      </c>
      <c r="F76" s="57">
        <v>6</v>
      </c>
      <c r="G76" s="54">
        <v>779.1</v>
      </c>
      <c r="H76" s="410">
        <v>1965.5579686833951</v>
      </c>
      <c r="I76" s="410"/>
    </row>
    <row r="77" spans="1:10">
      <c r="A77" s="79">
        <v>43291</v>
      </c>
      <c r="B77" s="77" t="s">
        <v>5421</v>
      </c>
      <c r="C77" s="57" t="s">
        <v>48</v>
      </c>
      <c r="D77" s="57" t="s">
        <v>5197</v>
      </c>
      <c r="E77" s="142" t="s">
        <v>5422</v>
      </c>
      <c r="F77" s="57">
        <v>2</v>
      </c>
      <c r="G77" s="54">
        <v>829.5</v>
      </c>
      <c r="H77" s="410">
        <v>2092.7099666575232</v>
      </c>
      <c r="I77" s="410"/>
    </row>
    <row r="78" spans="1:10">
      <c r="A78" s="79">
        <v>43291</v>
      </c>
      <c r="B78" s="77" t="s">
        <v>5421</v>
      </c>
      <c r="C78" s="57" t="s">
        <v>48</v>
      </c>
      <c r="D78" s="57" t="s">
        <v>5389</v>
      </c>
      <c r="E78" s="142" t="s">
        <v>5390</v>
      </c>
      <c r="F78" s="57">
        <v>7</v>
      </c>
      <c r="G78" s="54">
        <v>295.05</v>
      </c>
      <c r="H78" s="410">
        <v>744.36898814020765</v>
      </c>
      <c r="I78" s="410"/>
    </row>
    <row r="79" spans="1:10">
      <c r="A79" s="79">
        <v>43291</v>
      </c>
      <c r="B79" s="77" t="s">
        <v>5421</v>
      </c>
      <c r="C79" s="57" t="s">
        <v>48</v>
      </c>
      <c r="D79" s="57">
        <v>159314</v>
      </c>
      <c r="E79" s="142" t="s">
        <v>5391</v>
      </c>
      <c r="F79" s="57">
        <v>1</v>
      </c>
      <c r="G79" s="54">
        <v>171.70650000000001</v>
      </c>
      <c r="H79" s="410">
        <v>338.58121173191347</v>
      </c>
      <c r="I79" s="410"/>
    </row>
    <row r="80" spans="1:10">
      <c r="A80" s="79">
        <v>43291</v>
      </c>
      <c r="B80" s="77" t="s">
        <v>5421</v>
      </c>
      <c r="C80" s="57" t="s">
        <v>48</v>
      </c>
      <c r="D80" s="57" t="s">
        <v>200</v>
      </c>
      <c r="E80" s="142" t="s">
        <v>4944</v>
      </c>
      <c r="F80" s="57">
        <v>3</v>
      </c>
      <c r="G80" s="54">
        <v>1443.9705000000001</v>
      </c>
      <c r="H80" s="410">
        <v>2563.6227115545607</v>
      </c>
      <c r="I80" s="410"/>
    </row>
    <row r="81" spans="1:10">
      <c r="A81" s="79">
        <v>43291</v>
      </c>
      <c r="B81" s="77" t="s">
        <v>5421</v>
      </c>
      <c r="C81" s="57" t="s">
        <v>48</v>
      </c>
      <c r="D81" s="57" t="s">
        <v>4945</v>
      </c>
      <c r="E81" s="142" t="s">
        <v>5392</v>
      </c>
      <c r="F81" s="57">
        <v>7</v>
      </c>
      <c r="G81" s="54">
        <v>928.83</v>
      </c>
      <c r="H81" s="410">
        <v>2926.2708505995629</v>
      </c>
      <c r="I81" s="410"/>
    </row>
    <row r="82" spans="1:10">
      <c r="A82" s="79">
        <v>43291</v>
      </c>
      <c r="B82" s="77" t="s">
        <v>5421</v>
      </c>
      <c r="C82" s="57" t="s">
        <v>48</v>
      </c>
      <c r="D82" s="57" t="s">
        <v>4950</v>
      </c>
      <c r="E82" s="142" t="s">
        <v>5393</v>
      </c>
      <c r="F82" s="57">
        <v>18</v>
      </c>
      <c r="G82" s="54">
        <v>4.8719999999999999</v>
      </c>
      <c r="H82" s="410">
        <v>26.64893744198617</v>
      </c>
      <c r="I82" s="410"/>
    </row>
    <row r="83" spans="1:10">
      <c r="A83" s="79">
        <v>43291</v>
      </c>
      <c r="B83" s="77" t="s">
        <v>5421</v>
      </c>
      <c r="C83" s="57" t="s">
        <v>48</v>
      </c>
      <c r="D83" s="57">
        <v>126910</v>
      </c>
      <c r="E83" s="142" t="s">
        <v>4836</v>
      </c>
      <c r="F83" s="57">
        <v>8</v>
      </c>
      <c r="G83" s="54">
        <v>73.5</v>
      </c>
      <c r="H83" s="410">
        <v>445.62776484969561</v>
      </c>
      <c r="I83" s="410"/>
    </row>
    <row r="84" spans="1:10">
      <c r="A84" s="79">
        <v>43291</v>
      </c>
      <c r="B84" s="77" t="s">
        <v>5421</v>
      </c>
      <c r="C84" s="57" t="s">
        <v>48</v>
      </c>
      <c r="D84" s="57" t="s">
        <v>4942</v>
      </c>
      <c r="E84" s="142" t="s">
        <v>4943</v>
      </c>
      <c r="F84" s="57">
        <v>20</v>
      </c>
      <c r="G84" s="54">
        <v>693.59850000000006</v>
      </c>
      <c r="H84" s="410">
        <v>1837.3424265000001</v>
      </c>
      <c r="I84" s="410"/>
    </row>
    <row r="85" spans="1:10">
      <c r="A85" s="79">
        <v>43313</v>
      </c>
      <c r="B85" s="77" t="s">
        <v>5469</v>
      </c>
      <c r="C85" s="57" t="s">
        <v>48</v>
      </c>
      <c r="D85" s="77" t="s">
        <v>5193</v>
      </c>
      <c r="E85" s="142" t="s">
        <v>5383</v>
      </c>
      <c r="F85" s="57">
        <v>2</v>
      </c>
      <c r="G85" s="54">
        <v>2727.9</v>
      </c>
      <c r="H85" s="409">
        <v>5183.62</v>
      </c>
      <c r="I85" s="409"/>
    </row>
    <row r="86" spans="1:10">
      <c r="A86" s="79">
        <v>43319</v>
      </c>
      <c r="B86" s="77" t="s">
        <v>5480</v>
      </c>
      <c r="C86" s="57" t="s">
        <v>48</v>
      </c>
      <c r="D86" s="57" t="s">
        <v>5481</v>
      </c>
      <c r="E86" s="142" t="s">
        <v>5483</v>
      </c>
      <c r="F86" s="57">
        <v>14</v>
      </c>
      <c r="G86" s="54">
        <v>96.6</v>
      </c>
      <c r="H86" s="409">
        <v>375.84</v>
      </c>
      <c r="I86" s="409"/>
    </row>
    <row r="87" spans="1:10">
      <c r="A87" s="79">
        <v>43319</v>
      </c>
      <c r="B87" s="77" t="s">
        <v>5480</v>
      </c>
      <c r="C87" s="57" t="s">
        <v>48</v>
      </c>
      <c r="D87" s="57" t="s">
        <v>5482</v>
      </c>
      <c r="E87" s="142" t="s">
        <v>5484</v>
      </c>
      <c r="F87" s="57">
        <v>14</v>
      </c>
      <c r="G87" s="54">
        <v>24.6</v>
      </c>
      <c r="H87" s="409">
        <v>95.71</v>
      </c>
      <c r="I87" s="409"/>
    </row>
    <row r="88" spans="1:10">
      <c r="A88" s="79">
        <v>43328</v>
      </c>
      <c r="B88" s="77" t="s">
        <v>5531</v>
      </c>
      <c r="C88" s="57" t="s">
        <v>48</v>
      </c>
      <c r="D88" s="57" t="s">
        <v>5193</v>
      </c>
      <c r="E88" s="142" t="s">
        <v>5194</v>
      </c>
      <c r="F88" s="77">
        <v>2</v>
      </c>
      <c r="G88" s="54">
        <v>2815</v>
      </c>
      <c r="H88" s="409"/>
      <c r="I88" s="409"/>
      <c r="J88" s="409"/>
    </row>
    <row r="89" spans="1:10">
      <c r="A89" s="79">
        <v>43328</v>
      </c>
      <c r="B89" s="77" t="s">
        <v>5531</v>
      </c>
      <c r="C89" s="57" t="s">
        <v>48</v>
      </c>
      <c r="D89" s="57" t="s">
        <v>5197</v>
      </c>
      <c r="E89" s="142" t="s">
        <v>5422</v>
      </c>
      <c r="F89" s="77">
        <v>2</v>
      </c>
      <c r="G89" s="54">
        <v>1135</v>
      </c>
      <c r="H89" s="409"/>
      <c r="I89" s="409"/>
      <c r="J89" s="409"/>
    </row>
    <row r="90" spans="1:10">
      <c r="A90" s="79">
        <v>43342</v>
      </c>
      <c r="B90" s="77" t="s">
        <v>5572</v>
      </c>
      <c r="C90" s="77" t="s">
        <v>48</v>
      </c>
      <c r="D90" s="57" t="s">
        <v>5566</v>
      </c>
      <c r="E90" s="142" t="s">
        <v>5570</v>
      </c>
      <c r="F90" s="77">
        <v>1</v>
      </c>
      <c r="G90" s="54">
        <v>129.61000000000001</v>
      </c>
      <c r="H90" s="430">
        <v>336.18</v>
      </c>
      <c r="I90" s="430"/>
      <c r="J90" s="409"/>
    </row>
    <row r="91" spans="1:10">
      <c r="A91" s="79">
        <v>43342</v>
      </c>
      <c r="B91" s="77" t="s">
        <v>5572</v>
      </c>
      <c r="C91" s="77" t="s">
        <v>48</v>
      </c>
      <c r="D91" s="57">
        <v>157959</v>
      </c>
      <c r="E91" s="142" t="s">
        <v>5571</v>
      </c>
      <c r="F91" s="77">
        <v>1</v>
      </c>
      <c r="G91" s="54">
        <v>469.2</v>
      </c>
      <c r="H91" s="430">
        <v>1217.01</v>
      </c>
      <c r="I91" s="430"/>
    </row>
    <row r="92" spans="1:10">
      <c r="A92" s="79">
        <v>43342</v>
      </c>
      <c r="B92" s="77" t="s">
        <v>5572</v>
      </c>
      <c r="C92" s="77" t="s">
        <v>48</v>
      </c>
      <c r="D92" s="57">
        <v>157960</v>
      </c>
      <c r="E92" s="142" t="s">
        <v>5567</v>
      </c>
      <c r="F92" s="77">
        <v>1</v>
      </c>
      <c r="G92" s="54">
        <v>262.2</v>
      </c>
      <c r="H92" s="430">
        <v>680.09</v>
      </c>
      <c r="I92" s="430"/>
    </row>
    <row r="93" spans="1:10">
      <c r="A93" s="79">
        <v>43342</v>
      </c>
      <c r="B93" s="77" t="s">
        <v>5572</v>
      </c>
      <c r="C93" s="77" t="s">
        <v>48</v>
      </c>
      <c r="D93" s="57" t="s">
        <v>5568</v>
      </c>
      <c r="E93" s="142" t="s">
        <v>5569</v>
      </c>
      <c r="F93" s="77">
        <v>1</v>
      </c>
      <c r="G93" s="54">
        <v>0.14000000000000001</v>
      </c>
      <c r="H93" s="430">
        <v>0.73</v>
      </c>
      <c r="I93" s="430"/>
    </row>
    <row r="94" spans="1:10">
      <c r="A94" s="79">
        <v>43357</v>
      </c>
      <c r="B94" s="77" t="s">
        <v>5658</v>
      </c>
      <c r="C94" s="77" t="s">
        <v>48</v>
      </c>
      <c r="D94" s="57" t="s">
        <v>160</v>
      </c>
      <c r="E94" s="142" t="s">
        <v>5662</v>
      </c>
      <c r="F94" s="77">
        <v>24</v>
      </c>
      <c r="G94" s="54">
        <v>329</v>
      </c>
      <c r="H94" s="430">
        <v>1009.45</v>
      </c>
      <c r="I94" s="430"/>
    </row>
    <row r="95" spans="1:10">
      <c r="A95" s="79">
        <v>43357</v>
      </c>
      <c r="B95" s="77" t="s">
        <v>5658</v>
      </c>
      <c r="C95" s="77" t="s">
        <v>48</v>
      </c>
      <c r="D95" s="57" t="s">
        <v>5659</v>
      </c>
      <c r="E95" s="142" t="s">
        <v>5663</v>
      </c>
      <c r="F95" s="77">
        <v>12</v>
      </c>
      <c r="G95" s="54">
        <v>1.43</v>
      </c>
      <c r="H95" s="430">
        <v>7.36</v>
      </c>
      <c r="I95" s="430"/>
    </row>
    <row r="96" spans="1:10">
      <c r="A96" s="79">
        <v>43357</v>
      </c>
      <c r="B96" s="77" t="s">
        <v>5658</v>
      </c>
      <c r="C96" s="77" t="s">
        <v>48</v>
      </c>
      <c r="D96" s="57" t="s">
        <v>1498</v>
      </c>
      <c r="E96" s="142" t="s">
        <v>5664</v>
      </c>
      <c r="F96" s="77">
        <v>24</v>
      </c>
      <c r="G96" s="54">
        <v>0.52</v>
      </c>
      <c r="H96" s="430">
        <v>2.68</v>
      </c>
      <c r="I96" s="430"/>
    </row>
    <row r="97" spans="1:9">
      <c r="A97" s="79">
        <v>43357</v>
      </c>
      <c r="B97" s="77" t="s">
        <v>5658</v>
      </c>
      <c r="C97" s="77" t="s">
        <v>48</v>
      </c>
      <c r="D97" s="57" t="s">
        <v>5660</v>
      </c>
      <c r="E97" s="142" t="s">
        <v>5665</v>
      </c>
      <c r="F97" s="77">
        <v>2</v>
      </c>
      <c r="G97" s="54">
        <v>78.2</v>
      </c>
      <c r="H97" s="430">
        <v>301.83999999999997</v>
      </c>
      <c r="I97" s="430"/>
    </row>
    <row r="98" spans="1:9">
      <c r="A98" s="79">
        <v>43357</v>
      </c>
      <c r="B98" s="77" t="s">
        <v>5658</v>
      </c>
      <c r="C98" s="77" t="s">
        <v>48</v>
      </c>
      <c r="D98" s="57" t="s">
        <v>5661</v>
      </c>
      <c r="E98" s="142" t="s">
        <v>4893</v>
      </c>
      <c r="F98" s="77">
        <v>2</v>
      </c>
      <c r="G98" s="139">
        <v>401.87</v>
      </c>
      <c r="H98" s="431">
        <v>1034.0999999999999</v>
      </c>
      <c r="I98" s="431"/>
    </row>
    <row r="99" spans="1:9">
      <c r="A99" s="79">
        <v>43357</v>
      </c>
      <c r="B99" s="77" t="s">
        <v>5658</v>
      </c>
      <c r="C99" s="77" t="s">
        <v>48</v>
      </c>
      <c r="D99" s="57" t="s">
        <v>94</v>
      </c>
      <c r="E99" s="142" t="s">
        <v>1094</v>
      </c>
      <c r="F99" s="77">
        <v>1</v>
      </c>
      <c r="G99" s="139">
        <v>109.25</v>
      </c>
      <c r="H99" s="431">
        <v>218.5</v>
      </c>
      <c r="I99" s="431"/>
    </row>
    <row r="100" spans="1:9">
      <c r="A100" s="79">
        <v>43357</v>
      </c>
      <c r="B100" s="77" t="s">
        <v>5658</v>
      </c>
      <c r="C100" s="77" t="s">
        <v>48</v>
      </c>
      <c r="D100" s="57" t="s">
        <v>2797</v>
      </c>
      <c r="E100" s="142" t="s">
        <v>2798</v>
      </c>
      <c r="F100" s="77">
        <v>12</v>
      </c>
      <c r="G100" s="54">
        <v>39.020000000000003</v>
      </c>
      <c r="H100" s="430">
        <v>150.61000000000001</v>
      </c>
      <c r="I100" s="430"/>
    </row>
    <row r="101" spans="1:9">
      <c r="A101" s="79">
        <v>43357</v>
      </c>
      <c r="B101" s="77" t="s">
        <v>5658</v>
      </c>
      <c r="C101" s="77" t="s">
        <v>48</v>
      </c>
      <c r="D101" s="57" t="s">
        <v>5849</v>
      </c>
      <c r="E101" s="142" t="s">
        <v>5852</v>
      </c>
      <c r="F101" s="77">
        <v>1</v>
      </c>
      <c r="G101" s="54">
        <v>682</v>
      </c>
      <c r="H101" s="430">
        <v>1754.92</v>
      </c>
      <c r="I101" s="430"/>
    </row>
    <row r="102" spans="1:9">
      <c r="A102" s="79">
        <v>43357</v>
      </c>
      <c r="B102" s="77" t="s">
        <v>5658</v>
      </c>
      <c r="C102" s="77" t="s">
        <v>48</v>
      </c>
      <c r="D102" s="57" t="s">
        <v>5850</v>
      </c>
      <c r="E102" s="142" t="s">
        <v>5853</v>
      </c>
      <c r="F102" s="77">
        <v>1</v>
      </c>
      <c r="G102" s="54">
        <v>1349.26</v>
      </c>
      <c r="H102" s="430">
        <v>3471.92</v>
      </c>
      <c r="I102" s="430"/>
    </row>
    <row r="103" spans="1:9">
      <c r="A103" s="79">
        <v>43357</v>
      </c>
      <c r="B103" s="77" t="s">
        <v>5658</v>
      </c>
      <c r="C103" s="77" t="s">
        <v>48</v>
      </c>
      <c r="D103" s="57" t="s">
        <v>5851</v>
      </c>
      <c r="E103" s="142" t="s">
        <v>5854</v>
      </c>
      <c r="F103" s="77">
        <v>3</v>
      </c>
      <c r="G103" s="54">
        <v>962.5</v>
      </c>
      <c r="H103" s="430">
        <v>2476.71</v>
      </c>
      <c r="I103" s="430"/>
    </row>
    <row r="104" spans="1:9">
      <c r="A104" s="79">
        <v>43361</v>
      </c>
      <c r="B104" s="77" t="s">
        <v>5669</v>
      </c>
      <c r="C104" s="77" t="s">
        <v>48</v>
      </c>
      <c r="D104" s="57" t="s">
        <v>955</v>
      </c>
      <c r="E104" s="142" t="s">
        <v>5670</v>
      </c>
      <c r="F104" s="77">
        <v>15</v>
      </c>
      <c r="G104" s="54">
        <v>492.94</v>
      </c>
      <c r="H104" s="421">
        <v>3276.11</v>
      </c>
      <c r="I104" s="421"/>
    </row>
    <row r="105" spans="1:9">
      <c r="A105" s="79">
        <v>43361</v>
      </c>
      <c r="B105" s="77" t="s">
        <v>5669</v>
      </c>
      <c r="C105" s="77" t="s">
        <v>48</v>
      </c>
      <c r="D105" s="77" t="s">
        <v>4945</v>
      </c>
      <c r="E105" s="142" t="s">
        <v>5671</v>
      </c>
      <c r="F105" s="77">
        <v>15</v>
      </c>
      <c r="G105" s="54">
        <v>928.26</v>
      </c>
      <c r="H105" s="421">
        <v>2926.27</v>
      </c>
      <c r="I105" s="421"/>
    </row>
    <row r="106" spans="1:9">
      <c r="A106" s="79">
        <v>43361</v>
      </c>
      <c r="B106" s="77" t="s">
        <v>5669</v>
      </c>
      <c r="C106" s="77" t="s">
        <v>48</v>
      </c>
      <c r="D106" s="77" t="s">
        <v>145</v>
      </c>
      <c r="E106" s="142" t="s">
        <v>2679</v>
      </c>
      <c r="F106" s="77">
        <v>20</v>
      </c>
      <c r="G106" s="54">
        <v>180.2</v>
      </c>
      <c r="H106" s="421">
        <v>655.34</v>
      </c>
      <c r="I106" s="421"/>
    </row>
    <row r="107" spans="1:9">
      <c r="A107" s="79">
        <v>43360</v>
      </c>
      <c r="B107" s="77" t="s">
        <v>5953</v>
      </c>
      <c r="C107" s="77" t="s">
        <v>48</v>
      </c>
      <c r="D107" s="77">
        <v>159312</v>
      </c>
      <c r="E107" s="142" t="s">
        <v>4356</v>
      </c>
      <c r="F107" s="57">
        <v>10</v>
      </c>
      <c r="G107" s="54">
        <v>200.09339999999997</v>
      </c>
      <c r="H107" s="430">
        <v>814.48998775721464</v>
      </c>
      <c r="I107" s="430"/>
    </row>
    <row r="108" spans="1:9" ht="15" customHeight="1">
      <c r="A108" s="79">
        <v>43360</v>
      </c>
      <c r="B108" s="77" t="s">
        <v>5953</v>
      </c>
      <c r="C108" s="77" t="s">
        <v>48</v>
      </c>
      <c r="D108" s="109">
        <v>159314</v>
      </c>
      <c r="E108" s="142" t="s">
        <v>4946</v>
      </c>
      <c r="F108" s="57">
        <v>95</v>
      </c>
      <c r="G108" s="54">
        <v>87.016199999999998</v>
      </c>
      <c r="H108" s="430">
        <v>364.1999951947671</v>
      </c>
      <c r="I108" s="430"/>
    </row>
    <row r="109" spans="1:9">
      <c r="A109" s="79">
        <v>43360</v>
      </c>
      <c r="B109" s="77" t="s">
        <v>5953</v>
      </c>
      <c r="C109" s="77" t="s">
        <v>48</v>
      </c>
      <c r="D109" s="77">
        <v>161460</v>
      </c>
      <c r="E109" s="142" t="s">
        <v>3878</v>
      </c>
      <c r="F109" s="57">
        <v>35</v>
      </c>
      <c r="G109" s="54">
        <v>399.483</v>
      </c>
      <c r="H109" s="430">
        <v>1626.119975546068</v>
      </c>
      <c r="I109" s="430"/>
    </row>
    <row r="110" spans="1:9">
      <c r="A110" s="79">
        <v>43360</v>
      </c>
      <c r="B110" s="77" t="s">
        <v>5953</v>
      </c>
      <c r="C110" s="77" t="s">
        <v>48</v>
      </c>
      <c r="D110" s="77" t="s">
        <v>168</v>
      </c>
      <c r="E110" s="142" t="s">
        <v>4900</v>
      </c>
      <c r="F110" s="57">
        <v>20</v>
      </c>
      <c r="G110" s="54">
        <v>371.37179999999995</v>
      </c>
      <c r="H110" s="430">
        <v>1511.6999772421354</v>
      </c>
      <c r="I110" s="430"/>
    </row>
    <row r="111" spans="1:9">
      <c r="A111" s="79">
        <v>43360</v>
      </c>
      <c r="B111" s="77" t="s">
        <v>5953</v>
      </c>
      <c r="C111" s="77" t="s">
        <v>48</v>
      </c>
      <c r="D111" s="77" t="s">
        <v>186</v>
      </c>
      <c r="E111" s="142" t="s">
        <v>1129</v>
      </c>
      <c r="F111" s="57">
        <v>15</v>
      </c>
      <c r="G111" s="54">
        <v>565.55939999999998</v>
      </c>
      <c r="H111" s="430">
        <v>1994.7899473605853</v>
      </c>
      <c r="I111" s="430"/>
    </row>
    <row r="112" spans="1:9">
      <c r="A112" s="79">
        <v>43360</v>
      </c>
      <c r="B112" s="77" t="s">
        <v>5953</v>
      </c>
      <c r="C112" s="77" t="s">
        <v>48</v>
      </c>
      <c r="D112" s="77" t="s">
        <v>200</v>
      </c>
      <c r="E112" s="142" t="s">
        <v>4944</v>
      </c>
      <c r="F112" s="57">
        <v>20</v>
      </c>
      <c r="G112" s="54">
        <v>598.077</v>
      </c>
      <c r="H112" s="430">
        <v>2757.5599791317259</v>
      </c>
      <c r="I112" s="430"/>
    </row>
    <row r="113" spans="1:9">
      <c r="A113" s="79">
        <v>43360</v>
      </c>
      <c r="B113" s="77" t="s">
        <v>5953</v>
      </c>
      <c r="C113" s="77" t="s">
        <v>48</v>
      </c>
      <c r="D113" s="77" t="s">
        <v>955</v>
      </c>
      <c r="E113" s="142" t="s">
        <v>1985</v>
      </c>
      <c r="F113" s="57">
        <v>40</v>
      </c>
      <c r="G113" s="54">
        <v>820.92660000000001</v>
      </c>
      <c r="H113" s="430">
        <v>3276.1099461073813</v>
      </c>
      <c r="I113" s="430"/>
    </row>
    <row r="114" spans="1:9">
      <c r="A114" s="79">
        <v>43360</v>
      </c>
      <c r="B114" s="77" t="s">
        <v>5953</v>
      </c>
      <c r="C114" s="77" t="s">
        <v>48</v>
      </c>
      <c r="D114" s="77" t="s">
        <v>4945</v>
      </c>
      <c r="E114" s="142" t="s">
        <v>5954</v>
      </c>
      <c r="F114" s="57">
        <v>15</v>
      </c>
      <c r="G114" s="54">
        <v>901.74119999999994</v>
      </c>
      <c r="H114" s="430">
        <v>3357.2299268080496</v>
      </c>
      <c r="I114" s="430"/>
    </row>
    <row r="115" spans="1:9">
      <c r="A115" s="79">
        <v>43360</v>
      </c>
      <c r="B115" s="77" t="s">
        <v>5953</v>
      </c>
      <c r="C115" s="77" t="s">
        <v>48</v>
      </c>
      <c r="D115" s="77">
        <v>64279</v>
      </c>
      <c r="E115" s="142" t="s">
        <v>5202</v>
      </c>
      <c r="F115" s="57">
        <v>50</v>
      </c>
      <c r="G115" s="54">
        <v>99.96</v>
      </c>
      <c r="H115" s="430">
        <v>406.88999389127946</v>
      </c>
      <c r="I115" s="430"/>
    </row>
    <row r="116" spans="1:9">
      <c r="A116" s="79">
        <v>43360</v>
      </c>
      <c r="B116" s="77" t="s">
        <v>5953</v>
      </c>
      <c r="C116" s="77" t="s">
        <v>48</v>
      </c>
      <c r="D116" s="77">
        <v>67935</v>
      </c>
      <c r="E116" s="142" t="s">
        <v>5203</v>
      </c>
      <c r="F116" s="57">
        <v>100</v>
      </c>
      <c r="G116" s="54">
        <v>161.16</v>
      </c>
      <c r="H116" s="430">
        <v>450.20997784289568</v>
      </c>
      <c r="I116" s="430"/>
    </row>
    <row r="117" spans="1:9">
      <c r="A117" s="79">
        <v>43360</v>
      </c>
      <c r="B117" s="77" t="s">
        <v>5953</v>
      </c>
      <c r="C117" s="77" t="s">
        <v>48</v>
      </c>
      <c r="D117" s="77">
        <v>68717</v>
      </c>
      <c r="E117" s="142" t="s">
        <v>5204</v>
      </c>
      <c r="F117" s="57">
        <v>10</v>
      </c>
      <c r="G117" s="54">
        <v>218.27661999999998</v>
      </c>
      <c r="H117" s="430">
        <v>900.97998729512938</v>
      </c>
      <c r="I117" s="430"/>
    </row>
    <row r="118" spans="1:9">
      <c r="A118" s="79">
        <v>43360</v>
      </c>
      <c r="B118" s="77" t="s">
        <v>5953</v>
      </c>
      <c r="C118" s="77" t="s">
        <v>48</v>
      </c>
      <c r="D118" s="77" t="s">
        <v>2745</v>
      </c>
      <c r="E118" s="142" t="s">
        <v>2820</v>
      </c>
      <c r="F118" s="57">
        <v>20</v>
      </c>
      <c r="G118" s="54">
        <v>229.5</v>
      </c>
      <c r="H118" s="430">
        <v>801.90997817980053</v>
      </c>
      <c r="I118" s="430"/>
    </row>
    <row r="119" spans="1:9">
      <c r="A119" s="79">
        <v>43360</v>
      </c>
      <c r="B119" s="77" t="s">
        <v>5953</v>
      </c>
      <c r="C119" s="77" t="s">
        <v>48</v>
      </c>
      <c r="D119" s="77" t="s">
        <v>5205</v>
      </c>
      <c r="E119" s="142" t="s">
        <v>5206</v>
      </c>
      <c r="F119" s="57">
        <v>30</v>
      </c>
      <c r="G119" s="54">
        <v>491.64</v>
      </c>
      <c r="H119" s="430">
        <v>2001.2599698882327</v>
      </c>
      <c r="I119" s="430"/>
    </row>
    <row r="120" spans="1:9">
      <c r="A120" s="79">
        <v>43360</v>
      </c>
      <c r="B120" s="77" t="s">
        <v>5953</v>
      </c>
      <c r="C120" s="77" t="s">
        <v>48</v>
      </c>
      <c r="D120" s="77" t="s">
        <v>2682</v>
      </c>
      <c r="E120" s="142" t="s">
        <v>2683</v>
      </c>
      <c r="F120" s="57">
        <v>40</v>
      </c>
      <c r="G120" s="54">
        <v>91.8</v>
      </c>
      <c r="H120" s="430">
        <v>384.66999496196775</v>
      </c>
      <c r="I120" s="430"/>
    </row>
    <row r="121" spans="1:9">
      <c r="A121" s="79">
        <v>43390</v>
      </c>
      <c r="B121" s="77" t="s">
        <v>5950</v>
      </c>
      <c r="C121" s="77" t="s">
        <v>48</v>
      </c>
      <c r="D121" s="77">
        <v>157960</v>
      </c>
      <c r="E121" s="142" t="s">
        <v>5951</v>
      </c>
      <c r="F121" s="57">
        <v>9</v>
      </c>
      <c r="G121" s="54">
        <v>239.4</v>
      </c>
      <c r="H121" s="421">
        <v>680.09</v>
      </c>
      <c r="I121" s="421"/>
    </row>
    <row r="122" spans="1:9" ht="13.5" customHeight="1">
      <c r="A122" s="79">
        <v>43390</v>
      </c>
      <c r="B122" s="77" t="s">
        <v>5950</v>
      </c>
      <c r="C122" s="77" t="s">
        <v>48</v>
      </c>
      <c r="D122" s="77" t="s">
        <v>5566</v>
      </c>
      <c r="E122" s="404" t="s">
        <v>5952</v>
      </c>
      <c r="F122" s="57">
        <v>9</v>
      </c>
      <c r="G122" s="54">
        <v>118.34</v>
      </c>
      <c r="H122" s="421">
        <v>336.18</v>
      </c>
      <c r="I122" s="421"/>
    </row>
    <row r="123" spans="1:9">
      <c r="A123" s="79">
        <v>43412</v>
      </c>
      <c r="B123" s="77" t="s">
        <v>6086</v>
      </c>
      <c r="C123" s="77" t="s">
        <v>48</v>
      </c>
      <c r="D123" s="77" t="s">
        <v>955</v>
      </c>
      <c r="E123" s="142" t="s">
        <v>5670</v>
      </c>
      <c r="F123" s="77">
        <v>1</v>
      </c>
      <c r="G123" s="54">
        <v>640.39020000000005</v>
      </c>
      <c r="H123" s="54">
        <v>2488.4496000105673</v>
      </c>
      <c r="I123" s="421">
        <v>3246.6801931337873</v>
      </c>
    </row>
    <row r="124" spans="1:9">
      <c r="A124" s="79">
        <v>43412</v>
      </c>
      <c r="B124" s="77" t="s">
        <v>6086</v>
      </c>
      <c r="C124" s="77" t="s">
        <v>48</v>
      </c>
      <c r="D124" s="77" t="s">
        <v>4945</v>
      </c>
      <c r="E124" s="142" t="s">
        <v>5954</v>
      </c>
      <c r="F124" s="77">
        <v>1</v>
      </c>
      <c r="G124" s="54">
        <v>912.15434999999991</v>
      </c>
      <c r="H124" s="54">
        <v>2550.0651507166085</v>
      </c>
      <c r="I124" s="421">
        <v>3327.0700021399589</v>
      </c>
    </row>
    <row r="125" spans="1:9">
      <c r="A125" s="79">
        <v>43412</v>
      </c>
      <c r="B125" s="77" t="s">
        <v>6086</v>
      </c>
      <c r="C125" s="77" t="s">
        <v>48</v>
      </c>
      <c r="D125" s="77">
        <v>159314</v>
      </c>
      <c r="E125" s="142" t="s">
        <v>6087</v>
      </c>
      <c r="F125" s="77">
        <v>1</v>
      </c>
      <c r="G125" s="54">
        <v>171.70650000000001</v>
      </c>
      <c r="H125" s="54">
        <v>333.90817960566653</v>
      </c>
      <c r="I125" s="421">
        <v>435.65000193151309</v>
      </c>
    </row>
    <row r="126" spans="1:9">
      <c r="A126" s="79">
        <v>43412</v>
      </c>
      <c r="B126" s="77" t="s">
        <v>6086</v>
      </c>
      <c r="C126" s="77" t="s">
        <v>48</v>
      </c>
      <c r="D126" s="77" t="s">
        <v>5389</v>
      </c>
      <c r="E126" s="142" t="s">
        <v>6088</v>
      </c>
      <c r="F126" s="77">
        <v>2</v>
      </c>
      <c r="G126" s="54">
        <v>290.85000000000002</v>
      </c>
      <c r="H126" s="54">
        <v>546.44746200070961</v>
      </c>
      <c r="I126" s="421">
        <v>712.95000367232581</v>
      </c>
    </row>
    <row r="127" spans="1:9">
      <c r="A127" s="79">
        <v>43412</v>
      </c>
      <c r="B127" s="77" t="s">
        <v>6086</v>
      </c>
      <c r="C127" s="77" t="s">
        <v>48</v>
      </c>
      <c r="D127" s="77" t="s">
        <v>4942</v>
      </c>
      <c r="E127" s="142" t="s">
        <v>6089</v>
      </c>
      <c r="F127" s="77">
        <v>4</v>
      </c>
      <c r="G127" s="54">
        <v>693.59850000000006</v>
      </c>
      <c r="H127" s="54">
        <v>1401.0523107429972</v>
      </c>
      <c r="I127" s="421">
        <v>1837.3400003083664</v>
      </c>
    </row>
    <row r="128" spans="1:9">
      <c r="A128" s="79">
        <v>43412</v>
      </c>
      <c r="B128" s="77" t="s">
        <v>6086</v>
      </c>
      <c r="C128" s="77" t="s">
        <v>48</v>
      </c>
      <c r="D128" s="77" t="s">
        <v>2700</v>
      </c>
      <c r="E128" s="142" t="s">
        <v>6090</v>
      </c>
      <c r="F128" s="77">
        <v>6</v>
      </c>
      <c r="G128" s="54">
        <v>4.8405000000000005</v>
      </c>
      <c r="H128" s="54">
        <v>45.485517389174014</v>
      </c>
      <c r="I128" s="421">
        <v>59.649707504162798</v>
      </c>
    </row>
    <row r="129" spans="1:10">
      <c r="A129" s="79">
        <v>43117</v>
      </c>
      <c r="B129" s="77" t="s">
        <v>6150</v>
      </c>
      <c r="C129" s="77" t="s">
        <v>48</v>
      </c>
      <c r="D129" s="77" t="s">
        <v>6120</v>
      </c>
      <c r="E129" s="142" t="s">
        <v>6121</v>
      </c>
      <c r="F129" s="77">
        <v>4</v>
      </c>
      <c r="G129" s="54">
        <v>1421</v>
      </c>
      <c r="H129" s="54">
        <v>4060</v>
      </c>
      <c r="I129" s="54"/>
      <c r="J129" t="s">
        <v>6151</v>
      </c>
    </row>
    <row r="130" spans="1:10">
      <c r="A130" s="79">
        <v>43117</v>
      </c>
      <c r="B130" s="77" t="s">
        <v>6150</v>
      </c>
      <c r="C130" s="77" t="s">
        <v>48</v>
      </c>
      <c r="D130" s="77" t="s">
        <v>6122</v>
      </c>
      <c r="E130" s="142" t="s">
        <v>6123</v>
      </c>
      <c r="F130" s="77">
        <v>2</v>
      </c>
      <c r="G130" s="54">
        <v>1429</v>
      </c>
      <c r="H130" s="54">
        <v>4082.86</v>
      </c>
      <c r="I130" s="54"/>
      <c r="J130" t="s">
        <v>6151</v>
      </c>
    </row>
    <row r="131" spans="1:10">
      <c r="A131" s="79">
        <v>43117</v>
      </c>
      <c r="B131" s="77" t="s">
        <v>6150</v>
      </c>
      <c r="C131" s="77" t="s">
        <v>48</v>
      </c>
      <c r="D131" s="77" t="s">
        <v>5379</v>
      </c>
      <c r="E131" s="142" t="s">
        <v>6124</v>
      </c>
      <c r="F131" s="77">
        <v>2</v>
      </c>
      <c r="G131" s="54">
        <v>2287</v>
      </c>
      <c r="H131" s="54">
        <v>6534.29</v>
      </c>
      <c r="I131" s="54"/>
      <c r="J131" t="s">
        <v>6151</v>
      </c>
    </row>
    <row r="132" spans="1:10">
      <c r="A132" s="79">
        <v>43117</v>
      </c>
      <c r="B132" s="77" t="s">
        <v>6150</v>
      </c>
      <c r="C132" s="77" t="s">
        <v>48</v>
      </c>
      <c r="D132" s="77" t="s">
        <v>5386</v>
      </c>
      <c r="E132" s="142" t="s">
        <v>6125</v>
      </c>
      <c r="F132" s="77">
        <v>6</v>
      </c>
      <c r="G132" s="54">
        <v>532</v>
      </c>
      <c r="H132" s="54">
        <v>1520</v>
      </c>
      <c r="I132" s="54"/>
      <c r="J132" t="s">
        <v>6151</v>
      </c>
    </row>
    <row r="133" spans="1:10">
      <c r="A133" s="79">
        <v>43117</v>
      </c>
      <c r="B133" s="77" t="s">
        <v>6150</v>
      </c>
      <c r="C133" s="77" t="s">
        <v>48</v>
      </c>
      <c r="D133" s="77" t="s">
        <v>5384</v>
      </c>
      <c r="E133" s="142" t="s">
        <v>6126</v>
      </c>
      <c r="F133" s="77">
        <v>2</v>
      </c>
      <c r="G133" s="54">
        <v>751</v>
      </c>
      <c r="H133" s="54">
        <v>2145.71</v>
      </c>
      <c r="I133" s="54"/>
      <c r="J133" t="s">
        <v>6151</v>
      </c>
    </row>
    <row r="134" spans="1:10">
      <c r="A134" s="79">
        <v>43117</v>
      </c>
      <c r="B134" s="77" t="s">
        <v>6150</v>
      </c>
      <c r="C134" s="77" t="s">
        <v>48</v>
      </c>
      <c r="D134" s="77" t="s">
        <v>6127</v>
      </c>
      <c r="E134" s="142" t="s">
        <v>6128</v>
      </c>
      <c r="F134" s="77">
        <v>2</v>
      </c>
      <c r="G134" s="54">
        <v>560</v>
      </c>
      <c r="H134" s="54">
        <v>1600</v>
      </c>
      <c r="I134" s="54"/>
      <c r="J134" t="s">
        <v>6151</v>
      </c>
    </row>
    <row r="135" spans="1:10">
      <c r="A135" s="79">
        <v>43117</v>
      </c>
      <c r="B135" s="77" t="s">
        <v>6150</v>
      </c>
      <c r="C135" s="77" t="s">
        <v>48</v>
      </c>
      <c r="D135" s="77" t="s">
        <v>6129</v>
      </c>
      <c r="E135" s="142" t="s">
        <v>6130</v>
      </c>
      <c r="F135" s="77">
        <v>2</v>
      </c>
      <c r="G135" s="54">
        <v>480</v>
      </c>
      <c r="H135" s="54">
        <v>1371.43</v>
      </c>
      <c r="I135" s="54"/>
      <c r="J135" t="s">
        <v>6151</v>
      </c>
    </row>
    <row r="136" spans="1:10">
      <c r="A136" s="79">
        <v>43117</v>
      </c>
      <c r="B136" s="77" t="s">
        <v>6150</v>
      </c>
      <c r="C136" s="77" t="s">
        <v>48</v>
      </c>
      <c r="D136" s="77" t="s">
        <v>4942</v>
      </c>
      <c r="E136" s="142" t="s">
        <v>6131</v>
      </c>
      <c r="F136" s="77">
        <v>8</v>
      </c>
      <c r="G136" s="54">
        <v>352.94</v>
      </c>
      <c r="H136" s="54">
        <v>1008.4</v>
      </c>
      <c r="I136" s="54"/>
      <c r="J136" t="s">
        <v>6151</v>
      </c>
    </row>
    <row r="137" spans="1:10">
      <c r="A137" s="79">
        <v>43117</v>
      </c>
      <c r="B137" s="77" t="s">
        <v>6150</v>
      </c>
      <c r="C137" s="77" t="s">
        <v>48</v>
      </c>
      <c r="D137" s="77" t="s">
        <v>6132</v>
      </c>
      <c r="E137" s="142" t="s">
        <v>6133</v>
      </c>
      <c r="F137" s="77">
        <v>2</v>
      </c>
      <c r="G137" s="54">
        <v>297</v>
      </c>
      <c r="H137" s="54">
        <v>848.57</v>
      </c>
      <c r="I137" s="54"/>
      <c r="J137" t="s">
        <v>6151</v>
      </c>
    </row>
    <row r="138" spans="1:10">
      <c r="A138" s="79">
        <v>43117</v>
      </c>
      <c r="B138" s="77" t="s">
        <v>6150</v>
      </c>
      <c r="C138" s="77" t="s">
        <v>48</v>
      </c>
      <c r="D138" s="77" t="s">
        <v>5482</v>
      </c>
      <c r="E138" s="142" t="s">
        <v>6134</v>
      </c>
      <c r="F138" s="77">
        <v>2</v>
      </c>
      <c r="G138" s="54">
        <v>19.100000000000001</v>
      </c>
      <c r="H138" s="54">
        <v>54.57</v>
      </c>
      <c r="I138" s="54"/>
      <c r="J138" t="s">
        <v>6151</v>
      </c>
    </row>
    <row r="139" spans="1:10">
      <c r="A139" s="79">
        <v>43117</v>
      </c>
      <c r="B139" s="77" t="s">
        <v>6150</v>
      </c>
      <c r="C139" s="77" t="s">
        <v>48</v>
      </c>
      <c r="D139" s="77" t="s">
        <v>5389</v>
      </c>
      <c r="E139" s="142" t="s">
        <v>6135</v>
      </c>
      <c r="F139" s="77">
        <v>4</v>
      </c>
      <c r="G139" s="54">
        <v>110</v>
      </c>
      <c r="H139" s="54">
        <v>314.29000000000002</v>
      </c>
      <c r="I139" s="54"/>
      <c r="J139" t="s">
        <v>6151</v>
      </c>
    </row>
    <row r="140" spans="1:10">
      <c r="A140" s="79">
        <v>43117</v>
      </c>
      <c r="B140" s="77" t="s">
        <v>6150</v>
      </c>
      <c r="C140" s="77" t="s">
        <v>48</v>
      </c>
      <c r="D140" s="77" t="s">
        <v>986</v>
      </c>
      <c r="E140" s="142" t="s">
        <v>6136</v>
      </c>
      <c r="F140" s="77">
        <v>2</v>
      </c>
      <c r="G140" s="54">
        <v>799.88</v>
      </c>
      <c r="H140" s="54">
        <v>2285.37</v>
      </c>
      <c r="I140" s="54"/>
      <c r="J140" t="s">
        <v>6151</v>
      </c>
    </row>
    <row r="141" spans="1:10">
      <c r="A141" s="79">
        <v>43117</v>
      </c>
      <c r="B141" s="77" t="s">
        <v>6150</v>
      </c>
      <c r="C141" s="77" t="s">
        <v>48</v>
      </c>
      <c r="D141" s="77" t="s">
        <v>4945</v>
      </c>
      <c r="E141" s="142" t="s">
        <v>6137</v>
      </c>
      <c r="F141" s="77">
        <v>2</v>
      </c>
      <c r="G141" s="54">
        <v>773.27</v>
      </c>
      <c r="H141" s="54">
        <v>2209.34</v>
      </c>
      <c r="I141" s="54"/>
      <c r="J141" t="s">
        <v>6151</v>
      </c>
    </row>
    <row r="142" spans="1:10">
      <c r="A142" s="79">
        <v>43117</v>
      </c>
      <c r="B142" s="77" t="s">
        <v>6150</v>
      </c>
      <c r="C142" s="77" t="s">
        <v>48</v>
      </c>
      <c r="D142" s="77" t="s">
        <v>6138</v>
      </c>
      <c r="E142" s="142" t="s">
        <v>6139</v>
      </c>
      <c r="F142" s="77">
        <v>2</v>
      </c>
      <c r="G142" s="54">
        <v>0.35</v>
      </c>
      <c r="H142" s="54">
        <v>1</v>
      </c>
      <c r="I142" s="54"/>
      <c r="J142" t="s">
        <v>6151</v>
      </c>
    </row>
    <row r="143" spans="1:10">
      <c r="A143" s="79">
        <v>43117</v>
      </c>
      <c r="B143" s="77" t="s">
        <v>6150</v>
      </c>
      <c r="C143" s="77" t="s">
        <v>48</v>
      </c>
      <c r="D143" s="77" t="s">
        <v>4950</v>
      </c>
      <c r="E143" s="142" t="s">
        <v>6140</v>
      </c>
      <c r="F143" s="77">
        <v>2</v>
      </c>
      <c r="G143" s="54">
        <v>5.03</v>
      </c>
      <c r="H143" s="54">
        <v>14.37</v>
      </c>
      <c r="I143" s="54"/>
      <c r="J143" t="s">
        <v>6151</v>
      </c>
    </row>
    <row r="144" spans="1:10">
      <c r="A144" s="79">
        <v>43117</v>
      </c>
      <c r="B144" s="77" t="s">
        <v>6150</v>
      </c>
      <c r="C144" s="77" t="s">
        <v>48</v>
      </c>
      <c r="D144" s="77" t="s">
        <v>6141</v>
      </c>
      <c r="E144" s="142" t="s">
        <v>6142</v>
      </c>
      <c r="F144" s="77">
        <v>6</v>
      </c>
      <c r="G144" s="54">
        <v>562</v>
      </c>
      <c r="H144" s="54">
        <v>1605.71</v>
      </c>
      <c r="I144" s="54"/>
      <c r="J144" t="s">
        <v>6151</v>
      </c>
    </row>
    <row r="145" spans="1:10">
      <c r="A145" s="79">
        <v>43117</v>
      </c>
      <c r="B145" s="77" t="s">
        <v>6150</v>
      </c>
      <c r="C145" s="77" t="s">
        <v>48</v>
      </c>
      <c r="D145" s="77" t="s">
        <v>6143</v>
      </c>
      <c r="E145" s="142" t="s">
        <v>6144</v>
      </c>
      <c r="F145" s="77">
        <v>6</v>
      </c>
      <c r="G145" s="54">
        <v>1356</v>
      </c>
      <c r="H145" s="54">
        <v>3874.29</v>
      </c>
      <c r="I145" s="54"/>
      <c r="J145" t="s">
        <v>6151</v>
      </c>
    </row>
    <row r="146" spans="1:10">
      <c r="A146" s="79">
        <v>43117</v>
      </c>
      <c r="B146" s="77" t="s">
        <v>6150</v>
      </c>
      <c r="C146" s="77" t="s">
        <v>48</v>
      </c>
      <c r="D146" s="77" t="s">
        <v>160</v>
      </c>
      <c r="E146" s="142" t="s">
        <v>6145</v>
      </c>
      <c r="F146" s="77">
        <v>2</v>
      </c>
      <c r="G146" s="54">
        <v>137.53</v>
      </c>
      <c r="H146" s="54">
        <v>392.94</v>
      </c>
      <c r="I146" s="54"/>
      <c r="J146" t="s">
        <v>6151</v>
      </c>
    </row>
    <row r="147" spans="1:10">
      <c r="A147" s="79">
        <v>43117</v>
      </c>
      <c r="B147" s="77" t="s">
        <v>6150</v>
      </c>
      <c r="C147" s="77" t="s">
        <v>48</v>
      </c>
      <c r="D147" s="77" t="s">
        <v>2745</v>
      </c>
      <c r="E147" s="142" t="s">
        <v>6146</v>
      </c>
      <c r="F147" s="77">
        <v>1</v>
      </c>
      <c r="G147" s="54">
        <v>197</v>
      </c>
      <c r="H147" s="54">
        <v>562.86</v>
      </c>
      <c r="I147" s="54"/>
      <c r="J147" t="s">
        <v>6151</v>
      </c>
    </row>
    <row r="148" spans="1:10">
      <c r="A148" s="79">
        <v>43117</v>
      </c>
      <c r="B148" s="77" t="s">
        <v>6150</v>
      </c>
      <c r="C148" s="77" t="s">
        <v>48</v>
      </c>
      <c r="D148" s="77" t="s">
        <v>6147</v>
      </c>
      <c r="E148" s="142" t="s">
        <v>6148</v>
      </c>
      <c r="F148" s="77">
        <v>4</v>
      </c>
      <c r="G148" s="54">
        <v>168</v>
      </c>
      <c r="H148" s="54">
        <v>480</v>
      </c>
      <c r="I148" s="54"/>
      <c r="J148" t="s">
        <v>6151</v>
      </c>
    </row>
    <row r="149" spans="1:10">
      <c r="A149" s="79">
        <v>43117</v>
      </c>
      <c r="B149" s="77" t="s">
        <v>6150</v>
      </c>
      <c r="C149" s="77" t="s">
        <v>48</v>
      </c>
      <c r="D149" s="77" t="s">
        <v>5237</v>
      </c>
      <c r="E149" s="142" t="s">
        <v>6149</v>
      </c>
      <c r="F149" s="77">
        <v>2</v>
      </c>
      <c r="G149" s="54">
        <v>2.76</v>
      </c>
      <c r="H149" s="54">
        <v>7.89</v>
      </c>
      <c r="I149" s="54"/>
      <c r="J149" t="s">
        <v>6151</v>
      </c>
    </row>
    <row r="150" spans="1:10">
      <c r="A150" s="79">
        <v>43117</v>
      </c>
      <c r="B150" s="77" t="s">
        <v>6150</v>
      </c>
      <c r="C150" s="77" t="s">
        <v>48</v>
      </c>
      <c r="D150" s="77" t="s">
        <v>174</v>
      </c>
      <c r="E150" s="142" t="s">
        <v>2758</v>
      </c>
      <c r="F150" s="77">
        <v>1</v>
      </c>
      <c r="G150" s="54">
        <v>1.54</v>
      </c>
      <c r="H150" s="54">
        <v>4.4000000000000004</v>
      </c>
      <c r="I150" s="54"/>
      <c r="J150" t="s">
        <v>6151</v>
      </c>
    </row>
    <row r="151" spans="1:10">
      <c r="A151" s="79">
        <v>43440</v>
      </c>
      <c r="B151" s="77" t="s">
        <v>6236</v>
      </c>
      <c r="C151" s="77" t="s">
        <v>48</v>
      </c>
      <c r="D151" s="77">
        <v>44223</v>
      </c>
      <c r="E151" s="55" t="s">
        <v>6191</v>
      </c>
      <c r="F151" s="57">
        <v>1</v>
      </c>
      <c r="G151" s="54" t="s">
        <v>6206</v>
      </c>
      <c r="H151" s="54" t="s">
        <v>6222</v>
      </c>
      <c r="I151" s="421">
        <v>165</v>
      </c>
    </row>
    <row r="152" spans="1:10">
      <c r="A152" s="79">
        <v>43440</v>
      </c>
      <c r="B152" s="77" t="s">
        <v>6236</v>
      </c>
      <c r="C152" s="77" t="s">
        <v>48</v>
      </c>
      <c r="D152" s="77">
        <v>117995</v>
      </c>
      <c r="E152" s="55" t="s">
        <v>6192</v>
      </c>
      <c r="F152" s="57">
        <v>16</v>
      </c>
      <c r="G152" s="54" t="s">
        <v>6207</v>
      </c>
      <c r="H152" s="54" t="s">
        <v>6221</v>
      </c>
      <c r="I152" s="421">
        <v>53.74</v>
      </c>
    </row>
    <row r="153" spans="1:10">
      <c r="A153" s="79">
        <v>43440</v>
      </c>
      <c r="B153" s="77" t="s">
        <v>6236</v>
      </c>
      <c r="C153" s="77" t="s">
        <v>48</v>
      </c>
      <c r="D153" s="77">
        <v>135068</v>
      </c>
      <c r="E153" s="55" t="s">
        <v>6193</v>
      </c>
      <c r="F153" s="57">
        <v>8</v>
      </c>
      <c r="G153" s="54" t="s">
        <v>6213</v>
      </c>
      <c r="H153" s="54" t="s">
        <v>6223</v>
      </c>
      <c r="I153" s="421">
        <v>334.28</v>
      </c>
    </row>
    <row r="154" spans="1:10">
      <c r="A154" s="79">
        <v>43440</v>
      </c>
      <c r="B154" s="77" t="s">
        <v>6236</v>
      </c>
      <c r="C154" s="77" t="s">
        <v>48</v>
      </c>
      <c r="D154" s="77">
        <v>153062</v>
      </c>
      <c r="E154" s="55" t="s">
        <v>6194</v>
      </c>
      <c r="F154" s="57">
        <v>1</v>
      </c>
      <c r="G154" s="54" t="s">
        <v>6208</v>
      </c>
      <c r="H154" s="54" t="s">
        <v>6224</v>
      </c>
      <c r="I154" s="421">
        <v>351.43</v>
      </c>
    </row>
    <row r="155" spans="1:10">
      <c r="A155" s="79">
        <v>43440</v>
      </c>
      <c r="B155" s="77" t="s">
        <v>6236</v>
      </c>
      <c r="C155" s="77" t="s">
        <v>48</v>
      </c>
      <c r="D155" s="77">
        <v>159314</v>
      </c>
      <c r="E155" s="55" t="s">
        <v>6195</v>
      </c>
      <c r="F155" s="57">
        <v>1</v>
      </c>
      <c r="G155" s="54" t="s">
        <v>6209</v>
      </c>
      <c r="H155" s="54" t="s">
        <v>6225</v>
      </c>
      <c r="I155" s="421">
        <v>435.65</v>
      </c>
    </row>
    <row r="156" spans="1:10">
      <c r="A156" s="79">
        <v>43440</v>
      </c>
      <c r="B156" s="77" t="s">
        <v>6236</v>
      </c>
      <c r="C156" s="77" t="s">
        <v>48</v>
      </c>
      <c r="D156" s="77" t="s">
        <v>209</v>
      </c>
      <c r="E156" s="55" t="s">
        <v>6196</v>
      </c>
      <c r="F156" s="57">
        <v>5</v>
      </c>
      <c r="G156" s="54" t="s">
        <v>6210</v>
      </c>
      <c r="H156" s="54" t="s">
        <v>6226</v>
      </c>
      <c r="I156" s="421">
        <v>0.44</v>
      </c>
    </row>
    <row r="157" spans="1:10">
      <c r="A157" s="79">
        <v>43440</v>
      </c>
      <c r="B157" s="77" t="s">
        <v>6236</v>
      </c>
      <c r="C157" s="77" t="s">
        <v>48</v>
      </c>
      <c r="D157" s="77" t="s">
        <v>619</v>
      </c>
      <c r="E157" s="55" t="s">
        <v>6197</v>
      </c>
      <c r="F157" s="57">
        <v>2</v>
      </c>
      <c r="G157" s="54" t="s">
        <v>6211</v>
      </c>
      <c r="H157" s="54" t="s">
        <v>6227</v>
      </c>
      <c r="I157" s="421">
        <v>2.54</v>
      </c>
    </row>
    <row r="158" spans="1:10">
      <c r="A158" s="79">
        <v>43440</v>
      </c>
      <c r="B158" s="77" t="s">
        <v>6236</v>
      </c>
      <c r="C158" s="77" t="s">
        <v>48</v>
      </c>
      <c r="D158" s="77" t="s">
        <v>1496</v>
      </c>
      <c r="E158" s="55" t="s">
        <v>6198</v>
      </c>
      <c r="F158" s="57">
        <v>7</v>
      </c>
      <c r="G158" s="54" t="s">
        <v>6214</v>
      </c>
      <c r="H158" s="54" t="s">
        <v>6228</v>
      </c>
      <c r="I158" s="421">
        <v>1.84</v>
      </c>
    </row>
    <row r="159" spans="1:10">
      <c r="A159" s="79">
        <v>43440</v>
      </c>
      <c r="B159" s="77" t="s">
        <v>6236</v>
      </c>
      <c r="C159" s="77" t="s">
        <v>48</v>
      </c>
      <c r="D159" s="77" t="s">
        <v>5389</v>
      </c>
      <c r="E159" s="55" t="s">
        <v>6199</v>
      </c>
      <c r="F159" s="57">
        <v>6</v>
      </c>
      <c r="G159" s="54" t="s">
        <v>6215</v>
      </c>
      <c r="H159" s="54" t="s">
        <v>6229</v>
      </c>
      <c r="I159" s="421">
        <v>712.95</v>
      </c>
    </row>
    <row r="160" spans="1:10">
      <c r="A160" s="79">
        <v>43440</v>
      </c>
      <c r="B160" s="77" t="s">
        <v>6236</v>
      </c>
      <c r="C160" s="77" t="s">
        <v>48</v>
      </c>
      <c r="D160" s="77" t="s">
        <v>5381</v>
      </c>
      <c r="E160" s="55" t="s">
        <v>6200</v>
      </c>
      <c r="F160" s="57">
        <v>1</v>
      </c>
      <c r="G160" s="54" t="s">
        <v>6212</v>
      </c>
      <c r="H160" s="54" t="s">
        <v>6230</v>
      </c>
      <c r="I160" s="421">
        <v>6733.73</v>
      </c>
    </row>
    <row r="161" spans="1:9">
      <c r="A161" s="79">
        <v>43440</v>
      </c>
      <c r="B161" s="77" t="s">
        <v>6236</v>
      </c>
      <c r="C161" s="77" t="s">
        <v>48</v>
      </c>
      <c r="D161" s="77" t="s">
        <v>5661</v>
      </c>
      <c r="E161" s="55" t="s">
        <v>6201</v>
      </c>
      <c r="F161" s="57">
        <v>3</v>
      </c>
      <c r="G161" s="54" t="s">
        <v>6216</v>
      </c>
      <c r="H161" s="54" t="s">
        <v>6231</v>
      </c>
      <c r="I161" s="421"/>
    </row>
    <row r="162" spans="1:9">
      <c r="A162" s="79">
        <v>43440</v>
      </c>
      <c r="B162" s="77" t="s">
        <v>6236</v>
      </c>
      <c r="C162" s="77" t="s">
        <v>48</v>
      </c>
      <c r="D162" s="77" t="s">
        <v>6189</v>
      </c>
      <c r="E162" s="55" t="s">
        <v>6202</v>
      </c>
      <c r="F162" s="57">
        <v>3</v>
      </c>
      <c r="G162" s="54" t="s">
        <v>6217</v>
      </c>
      <c r="H162" s="54" t="s">
        <v>6232</v>
      </c>
      <c r="I162" s="421">
        <v>251.68</v>
      </c>
    </row>
    <row r="163" spans="1:9">
      <c r="A163" s="79">
        <v>43440</v>
      </c>
      <c r="B163" s="77" t="s">
        <v>6236</v>
      </c>
      <c r="C163" s="77" t="s">
        <v>48</v>
      </c>
      <c r="D163" s="77" t="s">
        <v>2675</v>
      </c>
      <c r="E163" s="55" t="s">
        <v>6203</v>
      </c>
      <c r="F163" s="57">
        <v>2</v>
      </c>
      <c r="G163" s="54" t="s">
        <v>6218</v>
      </c>
      <c r="H163" s="54" t="s">
        <v>6233</v>
      </c>
      <c r="I163" s="421">
        <v>1137.55</v>
      </c>
    </row>
    <row r="164" spans="1:9">
      <c r="A164" s="79">
        <v>43440</v>
      </c>
      <c r="B164" s="77" t="s">
        <v>6236</v>
      </c>
      <c r="C164" s="77" t="s">
        <v>48</v>
      </c>
      <c r="D164" s="77" t="s">
        <v>6129</v>
      </c>
      <c r="E164" s="55" t="s">
        <v>6204</v>
      </c>
      <c r="F164" s="57">
        <v>1</v>
      </c>
      <c r="G164" s="54" t="s">
        <v>6219</v>
      </c>
      <c r="H164" s="54" t="s">
        <v>6234</v>
      </c>
      <c r="I164" s="421">
        <v>1739.8</v>
      </c>
    </row>
    <row r="165" spans="1:9">
      <c r="A165" s="79">
        <v>43440</v>
      </c>
      <c r="B165" s="77" t="s">
        <v>6236</v>
      </c>
      <c r="C165" s="77" t="s">
        <v>48</v>
      </c>
      <c r="D165" s="77" t="s">
        <v>6190</v>
      </c>
      <c r="E165" s="55" t="s">
        <v>6205</v>
      </c>
      <c r="F165" s="57">
        <v>2</v>
      </c>
      <c r="G165" s="54" t="s">
        <v>6220</v>
      </c>
      <c r="H165" s="54" t="s">
        <v>6235</v>
      </c>
      <c r="I165" s="421">
        <v>4624.8100000000004</v>
      </c>
    </row>
    <row r="166" spans="1:9">
      <c r="A166" s="447">
        <v>43495</v>
      </c>
      <c r="B166" s="220" t="s">
        <v>6386</v>
      </c>
      <c r="C166" s="77" t="s">
        <v>48</v>
      </c>
      <c r="D166" s="220" t="s">
        <v>6387</v>
      </c>
      <c r="E166" s="341" t="s">
        <v>6393</v>
      </c>
      <c r="F166" s="220">
        <v>1</v>
      </c>
      <c r="G166" s="354">
        <v>2342</v>
      </c>
      <c r="H166" s="354">
        <v>4917.9999040712455</v>
      </c>
      <c r="I166" s="421">
        <v>6238.9746783047822</v>
      </c>
    </row>
    <row r="167" spans="1:9">
      <c r="A167" s="447">
        <v>43495</v>
      </c>
      <c r="B167" s="220" t="s">
        <v>6386</v>
      </c>
      <c r="C167" s="77" t="s">
        <v>48</v>
      </c>
      <c r="D167" s="220" t="s">
        <v>6388</v>
      </c>
      <c r="E167" s="341" t="s">
        <v>6394</v>
      </c>
      <c r="F167" s="220">
        <v>2</v>
      </c>
      <c r="G167" s="354">
        <v>572</v>
      </c>
      <c r="H167" s="354">
        <v>1201.1994330318064</v>
      </c>
      <c r="I167" s="421">
        <v>1523.8416007441494</v>
      </c>
    </row>
    <row r="168" spans="1:9">
      <c r="A168" s="447">
        <v>43495</v>
      </c>
      <c r="B168" s="220" t="s">
        <v>6386</v>
      </c>
      <c r="C168" s="77" t="s">
        <v>48</v>
      </c>
      <c r="D168" s="220" t="s">
        <v>186</v>
      </c>
      <c r="E168" s="341" t="s">
        <v>6395</v>
      </c>
      <c r="F168" s="220">
        <v>2</v>
      </c>
      <c r="G168" s="354">
        <v>565.55999999999995</v>
      </c>
      <c r="H168" s="354">
        <v>1558.3000024132211</v>
      </c>
      <c r="I168" s="421">
        <v>1976.8593830614122</v>
      </c>
    </row>
    <row r="169" spans="1:9">
      <c r="A169" s="447">
        <v>43495</v>
      </c>
      <c r="B169" s="220" t="s">
        <v>6386</v>
      </c>
      <c r="C169" s="77" t="s">
        <v>48</v>
      </c>
      <c r="D169" s="220" t="s">
        <v>955</v>
      </c>
      <c r="E169" s="341" t="s">
        <v>6396</v>
      </c>
      <c r="F169" s="220">
        <v>2</v>
      </c>
      <c r="G169" s="354">
        <v>640.39</v>
      </c>
      <c r="H169" s="354">
        <v>2559.2599705711018</v>
      </c>
      <c r="I169" s="421">
        <v>3246.6771986664994</v>
      </c>
    </row>
    <row r="170" spans="1:9">
      <c r="A170" s="447">
        <v>43495</v>
      </c>
      <c r="B170" s="220" t="s">
        <v>6386</v>
      </c>
      <c r="C170" s="77" t="s">
        <v>48</v>
      </c>
      <c r="D170" s="220" t="s">
        <v>168</v>
      </c>
      <c r="E170" s="341" t="s">
        <v>6397</v>
      </c>
      <c r="F170" s="220">
        <v>1</v>
      </c>
      <c r="G170" s="354">
        <v>717.24</v>
      </c>
      <c r="H170" s="354">
        <v>1721.376</v>
      </c>
      <c r="I170" s="421">
        <v>2183.7375935999999</v>
      </c>
    </row>
    <row r="171" spans="1:9">
      <c r="A171" s="447">
        <v>43495</v>
      </c>
      <c r="B171" s="220" t="s">
        <v>6386</v>
      </c>
      <c r="C171" s="77" t="s">
        <v>48</v>
      </c>
      <c r="D171" s="220" t="s">
        <v>145</v>
      </c>
      <c r="E171" s="341" t="s">
        <v>6398</v>
      </c>
      <c r="F171" s="220">
        <v>8</v>
      </c>
      <c r="G171" s="354">
        <v>180.2</v>
      </c>
      <c r="H171" s="354">
        <v>511.9400003499843</v>
      </c>
      <c r="I171" s="421">
        <v>649.44708444399009</v>
      </c>
    </row>
    <row r="172" spans="1:9">
      <c r="A172" s="447">
        <v>43495</v>
      </c>
      <c r="B172" s="220" t="s">
        <v>6386</v>
      </c>
      <c r="C172" s="77" t="s">
        <v>48</v>
      </c>
      <c r="D172" s="220" t="s">
        <v>160</v>
      </c>
      <c r="E172" s="341" t="s">
        <v>6399</v>
      </c>
      <c r="F172" s="220">
        <v>2</v>
      </c>
      <c r="G172" s="354">
        <v>203.67</v>
      </c>
      <c r="H172" s="354">
        <v>788.5699962918527</v>
      </c>
      <c r="I172" s="421">
        <v>1000.3798972958443</v>
      </c>
    </row>
    <row r="173" spans="1:9">
      <c r="A173" s="447">
        <v>43495</v>
      </c>
      <c r="B173" s="220" t="s">
        <v>6386</v>
      </c>
      <c r="C173" s="77" t="s">
        <v>48</v>
      </c>
      <c r="D173" s="220" t="s">
        <v>2682</v>
      </c>
      <c r="E173" s="341" t="s">
        <v>6400</v>
      </c>
      <c r="F173" s="220">
        <v>4</v>
      </c>
      <c r="G173" s="354">
        <v>91.8</v>
      </c>
      <c r="H173" s="354">
        <v>300.49999565070931</v>
      </c>
      <c r="I173" s="421">
        <v>381.21429448248983</v>
      </c>
    </row>
    <row r="174" spans="1:9">
      <c r="A174" s="447">
        <v>43495</v>
      </c>
      <c r="B174" s="220" t="s">
        <v>6386</v>
      </c>
      <c r="C174" s="77" t="s">
        <v>48</v>
      </c>
      <c r="D174" s="220" t="s">
        <v>2745</v>
      </c>
      <c r="E174" s="341" t="s">
        <v>2746</v>
      </c>
      <c r="F174" s="220">
        <v>1</v>
      </c>
      <c r="G174" s="354">
        <v>229.5</v>
      </c>
      <c r="H174" s="354">
        <v>626.44000119958946</v>
      </c>
      <c r="I174" s="421">
        <v>794.70178552179914</v>
      </c>
    </row>
    <row r="175" spans="1:9">
      <c r="A175" s="447">
        <v>43495</v>
      </c>
      <c r="B175" s="220" t="s">
        <v>6386</v>
      </c>
      <c r="C175" s="77" t="s">
        <v>48</v>
      </c>
      <c r="D175" s="220" t="s">
        <v>209</v>
      </c>
      <c r="E175" s="341" t="s">
        <v>6401</v>
      </c>
      <c r="F175" s="220">
        <v>8</v>
      </c>
      <c r="G175" s="354">
        <v>7.0000000000000007E-2</v>
      </c>
      <c r="H175" s="354">
        <v>0.3499290721846578</v>
      </c>
      <c r="I175" s="421">
        <v>0.44392002097345684</v>
      </c>
    </row>
    <row r="176" spans="1:9">
      <c r="A176" s="447">
        <v>43495</v>
      </c>
      <c r="B176" s="220" t="s">
        <v>6386</v>
      </c>
      <c r="C176" s="77" t="s">
        <v>48</v>
      </c>
      <c r="D176" s="220" t="s">
        <v>6389</v>
      </c>
      <c r="E176" s="341" t="s">
        <v>6402</v>
      </c>
      <c r="F176" s="220">
        <v>2</v>
      </c>
      <c r="G176" s="354">
        <v>0.18</v>
      </c>
      <c r="H176" s="354">
        <v>1.9997045779155389</v>
      </c>
      <c r="I176" s="421">
        <v>2.5368252275436527</v>
      </c>
    </row>
    <row r="177" spans="1:9">
      <c r="A177" s="447">
        <v>43495</v>
      </c>
      <c r="B177" s="220" t="s">
        <v>6386</v>
      </c>
      <c r="C177" s="77" t="s">
        <v>48</v>
      </c>
      <c r="D177" s="220" t="s">
        <v>3425</v>
      </c>
      <c r="E177" s="341" t="s">
        <v>3426</v>
      </c>
      <c r="F177" s="220">
        <v>2</v>
      </c>
      <c r="G177" s="354">
        <v>3.74</v>
      </c>
      <c r="H177" s="354">
        <v>14.9608154411616</v>
      </c>
      <c r="I177" s="421">
        <v>18.979290468657606</v>
      </c>
    </row>
    <row r="178" spans="1:9">
      <c r="A178" s="447">
        <v>43495</v>
      </c>
      <c r="B178" s="220" t="s">
        <v>6386</v>
      </c>
      <c r="C178" s="77" t="s">
        <v>48</v>
      </c>
      <c r="D178" s="220" t="s">
        <v>188</v>
      </c>
      <c r="E178" s="341" t="s">
        <v>6403</v>
      </c>
      <c r="F178" s="220">
        <v>2</v>
      </c>
      <c r="G178" s="354">
        <v>0.46</v>
      </c>
      <c r="H178" s="354">
        <v>1.9998830963693377</v>
      </c>
      <c r="I178" s="421">
        <v>2.5370516960541418</v>
      </c>
    </row>
    <row r="179" spans="1:9">
      <c r="A179" s="447">
        <v>43495</v>
      </c>
      <c r="B179" s="220" t="s">
        <v>6386</v>
      </c>
      <c r="C179" s="77" t="s">
        <v>48</v>
      </c>
      <c r="D179" s="220" t="s">
        <v>6390</v>
      </c>
      <c r="E179" s="341" t="s">
        <v>6404</v>
      </c>
      <c r="F179" s="220">
        <v>4</v>
      </c>
      <c r="G179" s="354">
        <v>0.18</v>
      </c>
      <c r="H179" s="354">
        <v>1.9997045779155389</v>
      </c>
      <c r="I179" s="421">
        <v>2.5368252275436527</v>
      </c>
    </row>
    <row r="180" spans="1:9">
      <c r="A180" s="447">
        <v>43495</v>
      </c>
      <c r="B180" s="220" t="s">
        <v>6386</v>
      </c>
      <c r="C180" s="77" t="s">
        <v>48</v>
      </c>
      <c r="D180" s="220" t="s">
        <v>177</v>
      </c>
      <c r="E180" s="341" t="s">
        <v>6405</v>
      </c>
      <c r="F180" s="220">
        <v>1</v>
      </c>
      <c r="G180" s="354">
        <v>0.35</v>
      </c>
      <c r="H180" s="354">
        <v>1.8294721299021632</v>
      </c>
      <c r="I180" s="421">
        <v>2.320868343993884</v>
      </c>
    </row>
    <row r="181" spans="1:9">
      <c r="A181" s="447">
        <v>43495</v>
      </c>
      <c r="B181" s="220" t="s">
        <v>6386</v>
      </c>
      <c r="C181" s="77" t="s">
        <v>48</v>
      </c>
      <c r="D181" s="220" t="s">
        <v>191</v>
      </c>
      <c r="E181" s="341" t="s">
        <v>6406</v>
      </c>
      <c r="F181" s="220">
        <v>2</v>
      </c>
      <c r="G181" s="354">
        <v>32.25</v>
      </c>
      <c r="H181" s="354">
        <v>86.999572364506975</v>
      </c>
      <c r="I181" s="421">
        <v>110.36765750161355</v>
      </c>
    </row>
    <row r="182" spans="1:9">
      <c r="A182" s="447">
        <v>43495</v>
      </c>
      <c r="B182" s="220" t="s">
        <v>6386</v>
      </c>
      <c r="C182" s="77" t="s">
        <v>48</v>
      </c>
      <c r="D182" s="220" t="s">
        <v>178</v>
      </c>
      <c r="E182" s="341" t="s">
        <v>4199</v>
      </c>
      <c r="F182" s="220">
        <v>1</v>
      </c>
      <c r="G182" s="354">
        <v>15.66</v>
      </c>
      <c r="H182" s="354">
        <v>57.9199990334644</v>
      </c>
      <c r="I182" s="421">
        <v>73.477310773852935</v>
      </c>
    </row>
    <row r="183" spans="1:9">
      <c r="A183" s="447">
        <v>43495</v>
      </c>
      <c r="B183" s="220" t="s">
        <v>6386</v>
      </c>
      <c r="C183" s="77" t="s">
        <v>48</v>
      </c>
      <c r="D183" s="220" t="s">
        <v>189</v>
      </c>
      <c r="E183" s="341" t="s">
        <v>6407</v>
      </c>
      <c r="F183" s="220">
        <v>2</v>
      </c>
      <c r="G183" s="354">
        <v>36.61</v>
      </c>
      <c r="H183" s="354">
        <v>104.61037655324137</v>
      </c>
      <c r="I183" s="421">
        <v>132.70872369544199</v>
      </c>
    </row>
    <row r="184" spans="1:9">
      <c r="A184" s="447">
        <v>43495</v>
      </c>
      <c r="B184" s="220" t="s">
        <v>6386</v>
      </c>
      <c r="C184" s="77" t="s">
        <v>48</v>
      </c>
      <c r="D184" s="220" t="s">
        <v>180</v>
      </c>
      <c r="E184" s="341" t="s">
        <v>2761</v>
      </c>
      <c r="F184" s="220">
        <v>1</v>
      </c>
      <c r="G184" s="354">
        <v>16.09</v>
      </c>
      <c r="H184" s="354">
        <v>40.589642504740581</v>
      </c>
      <c r="I184" s="421">
        <v>51.492020481513897</v>
      </c>
    </row>
    <row r="185" spans="1:9">
      <c r="A185" s="447">
        <v>43495</v>
      </c>
      <c r="B185" s="220" t="s">
        <v>6386</v>
      </c>
      <c r="C185" s="77" t="s">
        <v>48</v>
      </c>
      <c r="D185" s="220" t="s">
        <v>13</v>
      </c>
      <c r="E185" s="341" t="s">
        <v>657</v>
      </c>
      <c r="F185" s="220">
        <v>3</v>
      </c>
      <c r="G185" s="354">
        <v>0.41</v>
      </c>
      <c r="H185" s="354">
        <v>9.000034997818247</v>
      </c>
      <c r="I185" s="421">
        <v>11.417444398232227</v>
      </c>
    </row>
    <row r="186" spans="1:9">
      <c r="A186" s="447">
        <v>43495</v>
      </c>
      <c r="B186" s="220" t="s">
        <v>6386</v>
      </c>
      <c r="C186" s="77" t="s">
        <v>48</v>
      </c>
      <c r="D186" s="220" t="s">
        <v>2692</v>
      </c>
      <c r="E186" s="341" t="s">
        <v>6408</v>
      </c>
      <c r="F186" s="220">
        <v>2</v>
      </c>
      <c r="G186" s="354">
        <v>1.27</v>
      </c>
      <c r="H186" s="354">
        <v>6.2600222274503095</v>
      </c>
      <c r="I186" s="421">
        <v>7.9414641977434623</v>
      </c>
    </row>
    <row r="187" spans="1:9">
      <c r="A187" s="447">
        <v>43495</v>
      </c>
      <c r="B187" s="220" t="s">
        <v>6386</v>
      </c>
      <c r="C187" s="77" t="s">
        <v>48</v>
      </c>
      <c r="D187" s="220" t="s">
        <v>5239</v>
      </c>
      <c r="E187" s="341" t="s">
        <v>6409</v>
      </c>
      <c r="F187" s="220">
        <v>2</v>
      </c>
      <c r="G187" s="354">
        <v>2.14</v>
      </c>
      <c r="H187" s="354">
        <v>10.550004429896054</v>
      </c>
      <c r="I187" s="421">
        <v>13.383735619766133</v>
      </c>
    </row>
    <row r="188" spans="1:9">
      <c r="A188" s="447">
        <v>43495</v>
      </c>
      <c r="B188" s="220" t="s">
        <v>6386</v>
      </c>
      <c r="C188" s="77" t="s">
        <v>48</v>
      </c>
      <c r="D188" s="220" t="s">
        <v>2696</v>
      </c>
      <c r="E188" s="341" t="s">
        <v>4493</v>
      </c>
      <c r="F188" s="220">
        <v>2</v>
      </c>
      <c r="G188" s="354">
        <v>0.51</v>
      </c>
      <c r="H188" s="354">
        <v>2.3199882231484144</v>
      </c>
      <c r="I188" s="421">
        <v>2.9431370598860784</v>
      </c>
    </row>
    <row r="189" spans="1:9">
      <c r="A189" s="447">
        <v>43495</v>
      </c>
      <c r="B189" s="220" t="s">
        <v>6386</v>
      </c>
      <c r="C189" s="77" t="s">
        <v>48</v>
      </c>
      <c r="D189" s="220" t="s">
        <v>2698</v>
      </c>
      <c r="E189" s="341" t="s">
        <v>5249</v>
      </c>
      <c r="F189" s="220">
        <v>2</v>
      </c>
      <c r="G189" s="354">
        <v>0.83</v>
      </c>
      <c r="H189" s="354">
        <v>4.0895708119743661</v>
      </c>
      <c r="I189" s="421">
        <v>5.1880295320706811</v>
      </c>
    </row>
    <row r="190" spans="1:9">
      <c r="A190" s="447">
        <v>43495</v>
      </c>
      <c r="B190" s="220" t="s">
        <v>6386</v>
      </c>
      <c r="C190" s="77" t="s">
        <v>48</v>
      </c>
      <c r="D190" s="220" t="s">
        <v>2700</v>
      </c>
      <c r="E190" s="341" t="s">
        <v>2701</v>
      </c>
      <c r="F190" s="220">
        <v>2</v>
      </c>
      <c r="G190" s="354">
        <v>4.84</v>
      </c>
      <c r="H190" s="354">
        <v>46.599490801286869</v>
      </c>
      <c r="I190" s="421">
        <v>59.11611403051252</v>
      </c>
    </row>
    <row r="191" spans="1:9">
      <c r="A191" s="447">
        <v>43495</v>
      </c>
      <c r="B191" s="220" t="s">
        <v>6386</v>
      </c>
      <c r="C191" s="77" t="s">
        <v>48</v>
      </c>
      <c r="D191" s="220" t="s">
        <v>6391</v>
      </c>
      <c r="E191" s="341" t="s">
        <v>6410</v>
      </c>
      <c r="F191" s="220">
        <v>2</v>
      </c>
      <c r="G191" s="354">
        <v>31.74</v>
      </c>
      <c r="H191" s="354">
        <v>99.98998860520058</v>
      </c>
      <c r="I191" s="421">
        <v>126.84729954455744</v>
      </c>
    </row>
    <row r="192" spans="1:9">
      <c r="A192" s="447">
        <v>43495</v>
      </c>
      <c r="B192" s="220" t="s">
        <v>6386</v>
      </c>
      <c r="C192" s="77" t="s">
        <v>48</v>
      </c>
      <c r="D192" s="220" t="s">
        <v>6392</v>
      </c>
      <c r="E192" s="341" t="s">
        <v>6411</v>
      </c>
      <c r="F192" s="220">
        <v>2</v>
      </c>
      <c r="G192" s="354">
        <v>378</v>
      </c>
      <c r="H192" s="354">
        <v>793.79962532521472</v>
      </c>
      <c r="I192" s="421">
        <v>1007.0142046875674</v>
      </c>
    </row>
    <row r="193" spans="1:9">
      <c r="A193" s="447">
        <v>43495</v>
      </c>
      <c r="B193" s="220" t="s">
        <v>6386</v>
      </c>
      <c r="C193" s="77" t="s">
        <v>48</v>
      </c>
      <c r="D193" s="220" t="s">
        <v>801</v>
      </c>
      <c r="E193" s="341" t="s">
        <v>802</v>
      </c>
      <c r="F193" s="220">
        <v>16</v>
      </c>
      <c r="G193" s="354">
        <v>0.27</v>
      </c>
      <c r="H193" s="354">
        <v>1.0800588687469606</v>
      </c>
      <c r="I193" s="421">
        <v>1.3701626808923941</v>
      </c>
    </row>
    <row r="194" spans="1:9">
      <c r="A194" s="447">
        <v>43504</v>
      </c>
      <c r="B194" s="220" t="s">
        <v>6509</v>
      </c>
      <c r="C194" s="77" t="s">
        <v>48</v>
      </c>
      <c r="D194" s="220" t="s">
        <v>5381</v>
      </c>
      <c r="E194" s="341" t="s">
        <v>6510</v>
      </c>
      <c r="F194" s="220">
        <v>2</v>
      </c>
      <c r="G194" s="354">
        <v>2654</v>
      </c>
      <c r="H194" s="354">
        <v>5307.9999154293391</v>
      </c>
      <c r="I194" s="421">
        <v>6925.3474896606585</v>
      </c>
    </row>
    <row r="195" spans="1:9">
      <c r="A195" s="447">
        <v>43504</v>
      </c>
      <c r="B195" s="220" t="s">
        <v>6509</v>
      </c>
      <c r="C195" s="77" t="s">
        <v>48</v>
      </c>
      <c r="D195" s="220" t="s">
        <v>5384</v>
      </c>
      <c r="E195" s="341" t="s">
        <v>6511</v>
      </c>
      <c r="F195" s="220">
        <v>2</v>
      </c>
      <c r="G195" s="354">
        <v>742</v>
      </c>
      <c r="H195" s="354">
        <v>2145.7100008262737</v>
      </c>
      <c r="I195" s="421">
        <v>2799.5078380780392</v>
      </c>
    </row>
    <row r="196" spans="1:9">
      <c r="A196" s="447">
        <v>43504</v>
      </c>
      <c r="B196" s="220" t="s">
        <v>6509</v>
      </c>
      <c r="C196" s="77" t="s">
        <v>48</v>
      </c>
      <c r="D196" s="220" t="s">
        <v>2745</v>
      </c>
      <c r="E196" s="341" t="s">
        <v>6512</v>
      </c>
      <c r="F196" s="220">
        <v>1</v>
      </c>
      <c r="G196" s="354">
        <v>229.5</v>
      </c>
      <c r="H196" s="354">
        <v>626.40000120117895</v>
      </c>
      <c r="I196" s="421">
        <v>817.26408156717821</v>
      </c>
    </row>
    <row r="197" spans="1:9">
      <c r="A197" s="447">
        <v>43504</v>
      </c>
      <c r="B197" s="220" t="s">
        <v>6509</v>
      </c>
      <c r="C197" s="77" t="s">
        <v>48</v>
      </c>
      <c r="D197" s="220" t="s">
        <v>5389</v>
      </c>
      <c r="E197" s="341" t="s">
        <v>6513</v>
      </c>
      <c r="F197" s="220">
        <v>4</v>
      </c>
      <c r="G197" s="354">
        <v>281</v>
      </c>
      <c r="H197" s="354">
        <v>561.99999104583435</v>
      </c>
      <c r="I197" s="421">
        <v>733.24138831750008</v>
      </c>
    </row>
    <row r="198" spans="1:9">
      <c r="A198" s="447">
        <v>43504</v>
      </c>
      <c r="B198" s="220" t="s">
        <v>6509</v>
      </c>
      <c r="C198" s="77" t="s">
        <v>48</v>
      </c>
      <c r="D198" s="220" t="s">
        <v>168</v>
      </c>
      <c r="E198" s="341" t="s">
        <v>6514</v>
      </c>
      <c r="F198" s="220">
        <v>1</v>
      </c>
      <c r="G198" s="354">
        <v>717.24</v>
      </c>
      <c r="H198" s="354">
        <v>1721.3791873824591</v>
      </c>
      <c r="I198" s="421">
        <v>2245.8834257778944</v>
      </c>
    </row>
    <row r="199" spans="1:9">
      <c r="A199" s="447">
        <v>43504</v>
      </c>
      <c r="B199" s="220" t="s">
        <v>6509</v>
      </c>
      <c r="C199" s="77" t="s">
        <v>48</v>
      </c>
      <c r="D199" s="220" t="s">
        <v>986</v>
      </c>
      <c r="E199" s="341" t="s">
        <v>6515</v>
      </c>
      <c r="F199" s="220">
        <v>2</v>
      </c>
      <c r="G199" s="354">
        <v>285.73</v>
      </c>
      <c r="H199" s="354">
        <v>2285.3697654268512</v>
      </c>
      <c r="I199" s="421">
        <v>2981.7219329524128</v>
      </c>
    </row>
    <row r="200" spans="1:9">
      <c r="A200" s="447">
        <v>43504</v>
      </c>
      <c r="B200" s="220" t="s">
        <v>6509</v>
      </c>
      <c r="C200" s="77" t="s">
        <v>48</v>
      </c>
      <c r="D200" s="220" t="s">
        <v>4945</v>
      </c>
      <c r="E200" s="341" t="s">
        <v>6516</v>
      </c>
      <c r="F200" s="220">
        <v>2</v>
      </c>
      <c r="G200" s="354">
        <v>760.13</v>
      </c>
      <c r="H200" s="354">
        <v>2242.8700111127823</v>
      </c>
      <c r="I200" s="421">
        <v>2926.2725034988471</v>
      </c>
    </row>
    <row r="201" spans="1:9">
      <c r="A201" s="447">
        <v>43504</v>
      </c>
      <c r="B201" s="220" t="s">
        <v>6509</v>
      </c>
      <c r="C201" s="77" t="s">
        <v>48</v>
      </c>
      <c r="D201" s="220" t="s">
        <v>160</v>
      </c>
      <c r="E201" s="341" t="s">
        <v>6517</v>
      </c>
      <c r="F201" s="220">
        <v>2</v>
      </c>
      <c r="G201" s="354">
        <v>203.67</v>
      </c>
      <c r="H201" s="354">
        <v>788.5699962918527</v>
      </c>
      <c r="I201" s="421">
        <v>1028.8472741619803</v>
      </c>
    </row>
    <row r="202" spans="1:9">
      <c r="A202" s="447">
        <v>43504</v>
      </c>
      <c r="B202" s="220" t="s">
        <v>6509</v>
      </c>
      <c r="C202" s="77" t="s">
        <v>48</v>
      </c>
      <c r="D202" s="220" t="s">
        <v>4942</v>
      </c>
      <c r="E202" s="341" t="s">
        <v>6518</v>
      </c>
      <c r="F202" s="220">
        <v>8</v>
      </c>
      <c r="G202" s="354">
        <v>352.94</v>
      </c>
      <c r="H202" s="354">
        <v>1008.4000070399802</v>
      </c>
      <c r="I202" s="421">
        <v>1315.6594891850621</v>
      </c>
    </row>
    <row r="203" spans="1:9">
      <c r="A203" s="447">
        <v>43504</v>
      </c>
      <c r="B203" s="220" t="s">
        <v>6509</v>
      </c>
      <c r="C203" s="77" t="s">
        <v>48</v>
      </c>
      <c r="D203" s="220" t="s">
        <v>6387</v>
      </c>
      <c r="E203" s="341" t="s">
        <v>6519</v>
      </c>
      <c r="F203" s="220">
        <v>2</v>
      </c>
      <c r="G203" s="354">
        <v>2342</v>
      </c>
      <c r="H203" s="354">
        <v>4918.2</v>
      </c>
      <c r="I203" s="421">
        <v>6416.7755399999996</v>
      </c>
    </row>
    <row r="204" spans="1:9">
      <c r="A204" s="447">
        <v>43504</v>
      </c>
      <c r="B204" s="220" t="s">
        <v>6509</v>
      </c>
      <c r="C204" s="77" t="s">
        <v>48</v>
      </c>
      <c r="D204" s="220" t="s">
        <v>6388</v>
      </c>
      <c r="E204" s="341" t="s">
        <v>6520</v>
      </c>
      <c r="F204" s="220">
        <v>2</v>
      </c>
      <c r="G204" s="354">
        <v>572</v>
      </c>
      <c r="H204" s="354">
        <v>1201.2</v>
      </c>
      <c r="I204" s="421">
        <v>1567.2056400000001</v>
      </c>
    </row>
    <row r="205" spans="1:9">
      <c r="A205" s="447">
        <v>43504</v>
      </c>
      <c r="B205" s="220" t="s">
        <v>6509</v>
      </c>
      <c r="C205" s="77" t="s">
        <v>48</v>
      </c>
      <c r="D205" s="220" t="s">
        <v>2745</v>
      </c>
      <c r="E205" s="341" t="s">
        <v>6521</v>
      </c>
      <c r="F205" s="220">
        <v>1</v>
      </c>
      <c r="G205" s="354">
        <v>229.5</v>
      </c>
      <c r="H205" s="354">
        <v>626.40000120117895</v>
      </c>
      <c r="I205" s="421">
        <v>817.26408156717821</v>
      </c>
    </row>
    <row r="206" spans="1:9">
      <c r="A206" s="447">
        <v>43504</v>
      </c>
      <c r="B206" s="220" t="s">
        <v>6509</v>
      </c>
      <c r="C206" s="77" t="s">
        <v>48</v>
      </c>
      <c r="D206" s="220" t="s">
        <v>2682</v>
      </c>
      <c r="E206" s="341" t="s">
        <v>3226</v>
      </c>
      <c r="F206" s="220">
        <v>4</v>
      </c>
      <c r="G206" s="354">
        <v>91.8</v>
      </c>
      <c r="H206" s="354">
        <v>300.49999565070931</v>
      </c>
      <c r="I206" s="421">
        <v>392.06234432548041</v>
      </c>
    </row>
    <row r="207" spans="1:9">
      <c r="A207" s="447">
        <v>43504</v>
      </c>
      <c r="B207" s="220" t="s">
        <v>6509</v>
      </c>
      <c r="C207" s="77" t="s">
        <v>48</v>
      </c>
      <c r="D207" s="220" t="s">
        <v>168</v>
      </c>
      <c r="E207" s="341" t="s">
        <v>6514</v>
      </c>
      <c r="F207" s="220">
        <v>1</v>
      </c>
      <c r="G207" s="354">
        <v>717.24</v>
      </c>
      <c r="H207" s="354">
        <v>1721.376</v>
      </c>
      <c r="I207" s="421">
        <v>2245.8792672</v>
      </c>
    </row>
    <row r="208" spans="1:9">
      <c r="A208" s="447">
        <v>43504</v>
      </c>
      <c r="B208" s="220" t="s">
        <v>6509</v>
      </c>
      <c r="C208" s="77" t="s">
        <v>48</v>
      </c>
      <c r="D208" s="220" t="s">
        <v>186</v>
      </c>
      <c r="E208" s="341" t="s">
        <v>6522</v>
      </c>
      <c r="F208" s="220">
        <v>2</v>
      </c>
      <c r="G208" s="354">
        <v>565.55999999999995</v>
      </c>
      <c r="H208" s="354">
        <v>1558.3000024132211</v>
      </c>
      <c r="I208" s="421">
        <v>2033.1140131485295</v>
      </c>
    </row>
    <row r="209" spans="1:9">
      <c r="A209" s="447">
        <v>43504</v>
      </c>
      <c r="B209" s="220" t="s">
        <v>6509</v>
      </c>
      <c r="C209" s="77" t="s">
        <v>48</v>
      </c>
      <c r="D209" s="220" t="s">
        <v>955</v>
      </c>
      <c r="E209" s="341" t="s">
        <v>6523</v>
      </c>
      <c r="F209" s="220">
        <v>2</v>
      </c>
      <c r="G209" s="354">
        <v>533.66</v>
      </c>
      <c r="H209" s="354">
        <v>2559.2599903647806</v>
      </c>
      <c r="I209" s="421">
        <v>3339.0665094289293</v>
      </c>
    </row>
    <row r="210" spans="1:9">
      <c r="A210" s="447">
        <v>43504</v>
      </c>
      <c r="B210" s="220" t="s">
        <v>6509</v>
      </c>
      <c r="C210" s="77" t="s">
        <v>48</v>
      </c>
      <c r="D210" s="220" t="s">
        <v>160</v>
      </c>
      <c r="E210" s="341" t="s">
        <v>6517</v>
      </c>
      <c r="F210" s="220">
        <v>2</v>
      </c>
      <c r="G210" s="354">
        <v>203.67</v>
      </c>
      <c r="H210" s="354">
        <v>788.5699962918527</v>
      </c>
      <c r="I210" s="421">
        <v>1028.8472741619803</v>
      </c>
    </row>
    <row r="211" spans="1:9">
      <c r="A211" s="447">
        <v>43504</v>
      </c>
      <c r="B211" s="220" t="s">
        <v>6509</v>
      </c>
      <c r="C211" s="77" t="s">
        <v>48</v>
      </c>
      <c r="D211" s="220" t="s">
        <v>145</v>
      </c>
      <c r="E211" s="341" t="s">
        <v>6524</v>
      </c>
      <c r="F211" s="220">
        <v>8</v>
      </c>
      <c r="G211" s="354">
        <v>180.2</v>
      </c>
      <c r="H211" s="354">
        <v>511.9400003499843</v>
      </c>
      <c r="I211" s="421">
        <v>667.92811845662447</v>
      </c>
    </row>
    <row r="212" spans="1:9">
      <c r="A212" s="447">
        <v>43504</v>
      </c>
      <c r="B212" s="220" t="s">
        <v>6509</v>
      </c>
      <c r="C212" s="77" t="s">
        <v>48</v>
      </c>
      <c r="D212" s="220" t="s">
        <v>5193</v>
      </c>
      <c r="E212" s="341" t="s">
        <v>6525</v>
      </c>
      <c r="F212" s="220">
        <v>2</v>
      </c>
      <c r="G212" s="354">
        <v>2815</v>
      </c>
      <c r="H212" s="354">
        <v>4926.25</v>
      </c>
      <c r="I212" s="421">
        <v>6427.2783749999999</v>
      </c>
    </row>
    <row r="213" spans="1:9">
      <c r="A213" s="447">
        <v>43504</v>
      </c>
      <c r="B213" s="220" t="s">
        <v>6509</v>
      </c>
      <c r="C213" s="77" t="s">
        <v>48</v>
      </c>
      <c r="D213" s="220" t="s">
        <v>5197</v>
      </c>
      <c r="E213" s="341" t="s">
        <v>6526</v>
      </c>
      <c r="F213" s="220">
        <v>2</v>
      </c>
      <c r="G213" s="354">
        <v>1135</v>
      </c>
      <c r="H213" s="354">
        <v>1986.25</v>
      </c>
      <c r="I213" s="421">
        <v>2591.4603750000001</v>
      </c>
    </row>
    <row r="214" spans="1:9">
      <c r="A214" s="447">
        <v>43504</v>
      </c>
      <c r="B214" s="220" t="s">
        <v>6509</v>
      </c>
      <c r="C214" s="77" t="s">
        <v>48</v>
      </c>
      <c r="D214" s="220" t="s">
        <v>2745</v>
      </c>
      <c r="E214" s="341" t="s">
        <v>6521</v>
      </c>
      <c r="F214" s="220">
        <v>1</v>
      </c>
      <c r="G214" s="354">
        <v>229.5</v>
      </c>
      <c r="H214" s="354">
        <v>626.40000120117895</v>
      </c>
      <c r="I214" s="421">
        <v>817.26408156717821</v>
      </c>
    </row>
    <row r="215" spans="1:9">
      <c r="A215" s="447">
        <v>43504</v>
      </c>
      <c r="B215" s="220" t="s">
        <v>6509</v>
      </c>
      <c r="C215" s="77" t="s">
        <v>48</v>
      </c>
      <c r="D215" s="220">
        <v>67935</v>
      </c>
      <c r="E215" s="341" t="s">
        <v>6527</v>
      </c>
      <c r="F215" s="220">
        <v>4</v>
      </c>
      <c r="G215" s="354">
        <v>161.16</v>
      </c>
      <c r="H215" s="354">
        <v>345.06726679959013</v>
      </c>
      <c r="I215" s="421">
        <v>450.20926299342523</v>
      </c>
    </row>
    <row r="216" spans="1:9">
      <c r="A216" s="447">
        <v>43504</v>
      </c>
      <c r="B216" s="220" t="s">
        <v>6509</v>
      </c>
      <c r="C216" s="77" t="s">
        <v>48</v>
      </c>
      <c r="D216" s="220" t="s">
        <v>168</v>
      </c>
      <c r="E216" s="341" t="s">
        <v>6514</v>
      </c>
      <c r="F216" s="220">
        <v>1</v>
      </c>
      <c r="G216" s="354">
        <v>717.24</v>
      </c>
      <c r="H216" s="354">
        <v>1721.376</v>
      </c>
      <c r="I216" s="421">
        <v>2245.8792672</v>
      </c>
    </row>
    <row r="217" spans="1:9">
      <c r="A217" s="447">
        <v>43504</v>
      </c>
      <c r="B217" s="220" t="s">
        <v>6509</v>
      </c>
      <c r="C217" s="77" t="s">
        <v>48</v>
      </c>
      <c r="D217" s="220">
        <v>159314</v>
      </c>
      <c r="E217" s="341" t="s">
        <v>6528</v>
      </c>
      <c r="F217" s="220">
        <v>2</v>
      </c>
      <c r="G217" s="354">
        <v>163.53</v>
      </c>
      <c r="H217" s="354">
        <v>343.4198376888022</v>
      </c>
      <c r="I217" s="421">
        <v>448.0598622325802</v>
      </c>
    </row>
    <row r="218" spans="1:9">
      <c r="A218" s="447">
        <v>43504</v>
      </c>
      <c r="B218" s="220" t="s">
        <v>6509</v>
      </c>
      <c r="C218" s="77" t="s">
        <v>48</v>
      </c>
      <c r="D218" s="220">
        <v>161460</v>
      </c>
      <c r="E218" s="341" t="s">
        <v>6529</v>
      </c>
      <c r="F218" s="220">
        <v>2</v>
      </c>
      <c r="G218" s="354">
        <v>293.8</v>
      </c>
      <c r="H218" s="354">
        <v>1246.3554694143506</v>
      </c>
      <c r="I218" s="421">
        <v>1626.1199809449033</v>
      </c>
    </row>
    <row r="219" spans="1:9">
      <c r="A219" s="447">
        <v>43504</v>
      </c>
      <c r="B219" s="220" t="s">
        <v>6509</v>
      </c>
      <c r="C219" s="77" t="s">
        <v>48</v>
      </c>
      <c r="D219" s="220" t="s">
        <v>160</v>
      </c>
      <c r="E219" s="341" t="s">
        <v>6517</v>
      </c>
      <c r="F219" s="220">
        <v>2</v>
      </c>
      <c r="G219" s="354">
        <v>203.67</v>
      </c>
      <c r="H219" s="354">
        <v>788.5699962918527</v>
      </c>
      <c r="I219" s="421">
        <v>1028.8472741619803</v>
      </c>
    </row>
    <row r="220" spans="1:9">
      <c r="A220" s="447">
        <v>43504</v>
      </c>
      <c r="B220" s="220" t="s">
        <v>6509</v>
      </c>
      <c r="C220" s="77" t="s">
        <v>48</v>
      </c>
      <c r="D220" s="220" t="s">
        <v>5195</v>
      </c>
      <c r="E220" s="341" t="s">
        <v>6530</v>
      </c>
      <c r="F220" s="220">
        <v>2</v>
      </c>
      <c r="G220" s="354">
        <v>854</v>
      </c>
      <c r="H220" s="354">
        <v>2275.3659915183589</v>
      </c>
      <c r="I220" s="421">
        <v>2968.6700091340026</v>
      </c>
    </row>
    <row r="221" spans="1:9">
      <c r="A221" s="447">
        <v>43504</v>
      </c>
      <c r="B221" s="220" t="s">
        <v>6509</v>
      </c>
      <c r="C221" s="77" t="s">
        <v>48</v>
      </c>
      <c r="D221" s="220">
        <v>64279</v>
      </c>
      <c r="E221" s="341" t="s">
        <v>6531</v>
      </c>
      <c r="F221" s="220">
        <v>5</v>
      </c>
      <c r="G221" s="354">
        <v>98</v>
      </c>
      <c r="H221" s="354">
        <v>316.24998908868804</v>
      </c>
      <c r="I221" s="421">
        <v>412.61136076401129</v>
      </c>
    </row>
    <row r="222" spans="1:9">
      <c r="A222" s="447">
        <v>43504</v>
      </c>
      <c r="B222" s="220" t="s">
        <v>6509</v>
      </c>
      <c r="C222" s="77" t="s">
        <v>48</v>
      </c>
      <c r="D222" s="220">
        <v>159312</v>
      </c>
      <c r="E222" s="341" t="s">
        <v>6532</v>
      </c>
      <c r="F222" s="220">
        <v>3</v>
      </c>
      <c r="G222" s="354">
        <v>171.36</v>
      </c>
      <c r="H222" s="354">
        <v>633.06000641080243</v>
      </c>
      <c r="I222" s="421">
        <v>825.95339036417386</v>
      </c>
    </row>
    <row r="223" spans="1:9">
      <c r="A223" s="447">
        <v>43504</v>
      </c>
      <c r="B223" s="220" t="s">
        <v>6509</v>
      </c>
      <c r="C223" s="77" t="s">
        <v>48</v>
      </c>
      <c r="D223" s="220" t="s">
        <v>200</v>
      </c>
      <c r="E223" s="341" t="s">
        <v>6533</v>
      </c>
      <c r="F223" s="220">
        <v>2</v>
      </c>
      <c r="G223" s="354">
        <v>1375.21</v>
      </c>
      <c r="H223" s="354">
        <v>2887.9410000000003</v>
      </c>
      <c r="I223" s="421">
        <v>3767.8966227000001</v>
      </c>
    </row>
    <row r="224" spans="1:9">
      <c r="A224" s="447">
        <v>43510</v>
      </c>
      <c r="B224" s="220" t="s">
        <v>6551</v>
      </c>
      <c r="C224" s="77" t="s">
        <v>48</v>
      </c>
      <c r="D224" s="220" t="s">
        <v>5482</v>
      </c>
      <c r="E224" s="341" t="s">
        <v>6552</v>
      </c>
      <c r="F224" s="220">
        <v>14</v>
      </c>
      <c r="G224" s="354">
        <v>23.43</v>
      </c>
      <c r="H224" s="354">
        <v>73.357849173310058</v>
      </c>
      <c r="I224" s="421">
        <v>95.709985816417628</v>
      </c>
    </row>
    <row r="225" spans="1:9">
      <c r="A225" s="447">
        <v>43510</v>
      </c>
      <c r="B225" s="220" t="s">
        <v>6551</v>
      </c>
      <c r="C225" s="77" t="s">
        <v>48</v>
      </c>
      <c r="D225" s="220" t="s">
        <v>1496</v>
      </c>
      <c r="E225" s="341" t="s">
        <v>6553</v>
      </c>
      <c r="F225" s="220">
        <v>14</v>
      </c>
      <c r="G225" s="354">
        <v>0.4</v>
      </c>
      <c r="H225" s="354">
        <v>1.3950728468923694</v>
      </c>
      <c r="I225" s="421">
        <v>1.8201515433404745</v>
      </c>
    </row>
    <row r="226" spans="1:9">
      <c r="A226" s="447">
        <v>43510</v>
      </c>
      <c r="B226" s="220" t="s">
        <v>6551</v>
      </c>
      <c r="C226" s="77" t="s">
        <v>48</v>
      </c>
      <c r="D226" s="220" t="s">
        <v>4950</v>
      </c>
      <c r="E226" s="341" t="s">
        <v>4951</v>
      </c>
      <c r="F226" s="220">
        <v>14</v>
      </c>
      <c r="G226" s="354">
        <v>4.37</v>
      </c>
      <c r="H226" s="354">
        <v>20.425409419509727</v>
      </c>
      <c r="I226" s="421">
        <v>26.64903166963434</v>
      </c>
    </row>
    <row r="227" spans="1:9">
      <c r="A227" s="447">
        <v>43510</v>
      </c>
      <c r="B227" s="220" t="s">
        <v>6551</v>
      </c>
      <c r="C227" s="77" t="s">
        <v>48</v>
      </c>
      <c r="D227" s="220" t="s">
        <v>209</v>
      </c>
      <c r="E227" s="341" t="s">
        <v>5240</v>
      </c>
      <c r="F227" s="220">
        <v>49</v>
      </c>
      <c r="G227" s="354">
        <v>7.0000000000000007E-2</v>
      </c>
      <c r="H227" s="354">
        <v>0.33717181985663386</v>
      </c>
      <c r="I227" s="421">
        <v>0.4399080733669502</v>
      </c>
    </row>
    <row r="228" spans="1:9">
      <c r="A228" s="447">
        <v>43510</v>
      </c>
      <c r="B228" s="220" t="s">
        <v>6551</v>
      </c>
      <c r="C228" s="77" t="s">
        <v>48</v>
      </c>
      <c r="D228" s="220" t="s">
        <v>5237</v>
      </c>
      <c r="E228" s="341" t="s">
        <v>6149</v>
      </c>
      <c r="F228" s="220">
        <v>14</v>
      </c>
      <c r="G228" s="354">
        <v>2.9</v>
      </c>
      <c r="H228" s="354">
        <v>14.753613351983933</v>
      </c>
      <c r="I228" s="421">
        <v>19.249039340333436</v>
      </c>
    </row>
    <row r="229" spans="1:9">
      <c r="A229" s="447">
        <v>43510</v>
      </c>
      <c r="B229" s="220" t="s">
        <v>6551</v>
      </c>
      <c r="C229" s="77" t="s">
        <v>48</v>
      </c>
      <c r="D229" s="220" t="s">
        <v>5236</v>
      </c>
      <c r="E229" s="341" t="s">
        <v>5241</v>
      </c>
      <c r="F229" s="220">
        <v>14</v>
      </c>
      <c r="G229" s="354">
        <v>0.68</v>
      </c>
      <c r="H229" s="354">
        <v>3.6253328633967987</v>
      </c>
      <c r="I229" s="421">
        <v>4.7299717868738034</v>
      </c>
    </row>
    <row r="230" spans="1:9">
      <c r="A230" s="447">
        <v>43510</v>
      </c>
      <c r="B230" s="220" t="s">
        <v>6551</v>
      </c>
      <c r="C230" s="77" t="s">
        <v>48</v>
      </c>
      <c r="D230" s="220" t="s">
        <v>174</v>
      </c>
      <c r="E230" s="341" t="s">
        <v>2758</v>
      </c>
      <c r="F230" s="220">
        <v>7</v>
      </c>
      <c r="G230" s="354">
        <v>1.62</v>
      </c>
      <c r="H230" s="354">
        <v>8.2240973649687703</v>
      </c>
      <c r="I230" s="421">
        <v>10.729979832074754</v>
      </c>
    </row>
    <row r="231" spans="1:9">
      <c r="A231" s="447">
        <v>43510</v>
      </c>
      <c r="B231" s="220" t="s">
        <v>6551</v>
      </c>
      <c r="C231" s="77" t="s">
        <v>48</v>
      </c>
      <c r="D231" s="220" t="s">
        <v>2745</v>
      </c>
      <c r="E231" s="341" t="s">
        <v>2820</v>
      </c>
      <c r="F231" s="220">
        <v>7</v>
      </c>
      <c r="G231" s="354">
        <v>225</v>
      </c>
      <c r="H231" s="354">
        <v>614.63171726061967</v>
      </c>
      <c r="I231" s="421">
        <v>801.91000150993045</v>
      </c>
    </row>
    <row r="232" spans="1:9">
      <c r="A232" s="447">
        <v>43510</v>
      </c>
      <c r="B232" s="220" t="s">
        <v>6551</v>
      </c>
      <c r="C232" s="77" t="s">
        <v>48</v>
      </c>
      <c r="D232" s="220" t="s">
        <v>177</v>
      </c>
      <c r="E232" s="341" t="s">
        <v>6554</v>
      </c>
      <c r="F232" s="220">
        <v>7</v>
      </c>
      <c r="G232" s="354">
        <v>0.35</v>
      </c>
      <c r="H232" s="354">
        <v>1.7933026477078489</v>
      </c>
      <c r="I232" s="421">
        <v>2.3397219644644305</v>
      </c>
    </row>
  </sheetData>
  <sheetProtection algorithmName="SHA-512" hashValue="o04s7SyB4WQW3iV/XQ6Bn81kc8rEfL0h05nVTOmrX/MS0ciGuHPj611/ACXS/8EOb/xg1oSEhdAU9gX4ot7frA==" saltValue="tkfN7hIZSKdLM90CzyfhIA==" spinCount="100000" sheet="1" objects="1" scenarios="1"/>
  <autoFilter ref="A1:H1" xr:uid="{00000000-0009-0000-0000-00000D000000}"/>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
  <sheetViews>
    <sheetView workbookViewId="0">
      <selection activeCell="H15" sqref="H15"/>
    </sheetView>
  </sheetViews>
  <sheetFormatPr defaultRowHeight="15"/>
  <cols>
    <col min="1" max="1" width="14.7109375" customWidth="1"/>
    <col min="2" max="2" width="17.42578125" customWidth="1"/>
    <col min="3" max="3" width="18.7109375" customWidth="1"/>
    <col min="4" max="4" width="16.140625" customWidth="1"/>
    <col min="5" max="5" width="16.28515625" customWidth="1"/>
    <col min="7" max="7" width="14.28515625" style="221" customWidth="1"/>
    <col min="8" max="8" width="18.7109375" style="221" customWidth="1"/>
    <col min="9" max="9" width="11.5703125" customWidth="1"/>
  </cols>
  <sheetData>
    <row r="1" spans="1:8">
      <c r="A1" s="286" t="s">
        <v>0</v>
      </c>
      <c r="B1" s="286" t="s">
        <v>1</v>
      </c>
      <c r="C1" s="286" t="s">
        <v>2</v>
      </c>
      <c r="D1" s="286" t="s">
        <v>3</v>
      </c>
      <c r="E1" s="286" t="s">
        <v>4</v>
      </c>
      <c r="F1" s="286" t="s">
        <v>5</v>
      </c>
      <c r="G1" s="365" t="s">
        <v>6</v>
      </c>
      <c r="H1" s="365" t="s">
        <v>7</v>
      </c>
    </row>
    <row r="2" spans="1:8">
      <c r="A2" s="389">
        <v>43237</v>
      </c>
      <c r="B2" s="287" t="s">
        <v>5166</v>
      </c>
      <c r="C2" s="287" t="s">
        <v>4719</v>
      </c>
      <c r="D2" s="287" t="s">
        <v>5167</v>
      </c>
      <c r="E2" s="293" t="s">
        <v>5168</v>
      </c>
      <c r="F2" s="287">
        <v>12</v>
      </c>
      <c r="G2" s="366">
        <v>13.25</v>
      </c>
      <c r="H2" s="366">
        <v>39.75</v>
      </c>
    </row>
    <row r="3" spans="1:8" ht="15" customHeight="1">
      <c r="A3" s="389">
        <v>43243</v>
      </c>
      <c r="B3" s="287" t="s">
        <v>5253</v>
      </c>
      <c r="C3" s="287" t="s">
        <v>4719</v>
      </c>
      <c r="D3" s="287" t="s">
        <v>5254</v>
      </c>
      <c r="E3" s="350" t="s">
        <v>5256</v>
      </c>
      <c r="F3" s="287">
        <v>1</v>
      </c>
      <c r="G3" s="366">
        <v>1392.39</v>
      </c>
      <c r="H3" s="366">
        <v>2161.23</v>
      </c>
    </row>
    <row r="4" spans="1:8">
      <c r="A4" s="389">
        <v>43243</v>
      </c>
      <c r="B4" s="287" t="s">
        <v>5253</v>
      </c>
      <c r="C4" s="287" t="s">
        <v>4719</v>
      </c>
      <c r="D4" s="287" t="s">
        <v>5255</v>
      </c>
      <c r="E4" t="s">
        <v>5257</v>
      </c>
      <c r="F4" s="287">
        <v>1</v>
      </c>
      <c r="G4" s="366">
        <v>9582.58</v>
      </c>
      <c r="H4" s="366">
        <v>15970.97</v>
      </c>
    </row>
    <row r="5" spans="1:8">
      <c r="A5" s="389"/>
      <c r="B5" s="287"/>
      <c r="C5" s="287"/>
      <c r="D5" s="287"/>
      <c r="F5" s="287"/>
      <c r="G5" s="366"/>
      <c r="H5" s="366"/>
    </row>
    <row r="6" spans="1:8">
      <c r="A6" s="389"/>
      <c r="B6" s="287"/>
      <c r="C6" s="287"/>
      <c r="D6" s="287"/>
      <c r="F6" s="287"/>
      <c r="G6" s="366"/>
      <c r="H6" s="366"/>
    </row>
    <row r="7" spans="1:8">
      <c r="A7" s="389"/>
      <c r="B7" s="287"/>
      <c r="C7" s="287"/>
      <c r="D7" s="287"/>
      <c r="F7" s="287"/>
      <c r="G7" s="366"/>
      <c r="H7" s="366"/>
    </row>
    <row r="8" spans="1:8">
      <c r="A8" s="389"/>
      <c r="B8" s="287"/>
      <c r="C8" s="287"/>
      <c r="D8" s="287"/>
      <c r="F8" s="287"/>
      <c r="G8" s="366"/>
      <c r="H8" s="366"/>
    </row>
    <row r="9" spans="1:8">
      <c r="A9" s="389"/>
      <c r="B9" s="287"/>
      <c r="C9" s="287"/>
      <c r="D9" s="287"/>
      <c r="F9" s="287"/>
      <c r="G9" s="366"/>
      <c r="H9" s="366"/>
    </row>
  </sheetData>
  <sheetProtection algorithmName="SHA-512" hashValue="CYQiFRvRLvN0MPN3lXYG22R/piBLLTu7e7Fy7wKX3KpfNobTTTZXq8NNR+boqWPQdAyCaQIaKtHepIScNocIqg==" saltValue="+byZXWW4ha/uduIlOYMbZ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10"/>
  <sheetViews>
    <sheetView workbookViewId="0">
      <selection activeCell="K83" sqref="K83"/>
    </sheetView>
  </sheetViews>
  <sheetFormatPr defaultRowHeight="15"/>
  <cols>
    <col min="1" max="1" width="13.42578125" customWidth="1"/>
    <col min="2" max="2" width="14.7109375" customWidth="1"/>
    <col min="3" max="3" width="12.140625" customWidth="1"/>
    <col min="4" max="4" width="10.28515625" customWidth="1"/>
    <col min="5" max="5" width="25.42578125" customWidth="1"/>
    <col min="7" max="7" width="16" customWidth="1"/>
    <col min="8" max="8" width="15.5703125" customWidth="1"/>
    <col min="9" max="9" width="12.85546875" customWidth="1"/>
    <col min="10" max="10" width="18.85546875" customWidth="1"/>
    <col min="11" max="11" width="11.85546875" customWidth="1"/>
  </cols>
  <sheetData>
    <row r="1" spans="1:15" ht="45">
      <c r="A1" s="222" t="s">
        <v>0</v>
      </c>
      <c r="B1" s="222" t="s">
        <v>2636</v>
      </c>
      <c r="C1" s="222" t="s">
        <v>4580</v>
      </c>
      <c r="D1" s="222" t="s">
        <v>4581</v>
      </c>
      <c r="E1" s="338" t="s">
        <v>4</v>
      </c>
      <c r="F1" s="222" t="s">
        <v>5</v>
      </c>
      <c r="G1" s="222" t="s">
        <v>4591</v>
      </c>
      <c r="H1" s="369" t="s">
        <v>4592</v>
      </c>
      <c r="I1" s="223" t="s">
        <v>4582</v>
      </c>
      <c r="J1" s="369" t="s">
        <v>4595</v>
      </c>
      <c r="K1" s="222" t="s">
        <v>2129</v>
      </c>
      <c r="O1" t="s">
        <v>4583</v>
      </c>
    </row>
    <row r="2" spans="1:15">
      <c r="A2" s="351">
        <v>43068</v>
      </c>
      <c r="B2" s="203" t="s">
        <v>4583</v>
      </c>
      <c r="C2" s="203" t="s">
        <v>4597</v>
      </c>
      <c r="D2" s="142">
        <v>480842</v>
      </c>
      <c r="E2" s="203" t="s">
        <v>4598</v>
      </c>
      <c r="F2" s="220">
        <v>8</v>
      </c>
      <c r="G2" s="371">
        <v>73.709999999999994</v>
      </c>
      <c r="H2" s="373">
        <v>305.8274938623565</v>
      </c>
      <c r="I2" s="57" t="s">
        <v>4593</v>
      </c>
      <c r="J2" s="57" t="s">
        <v>4594</v>
      </c>
      <c r="K2" s="203"/>
      <c r="O2" t="s">
        <v>4584</v>
      </c>
    </row>
    <row r="3" spans="1:15">
      <c r="A3" s="351">
        <v>43068</v>
      </c>
      <c r="B3" s="203" t="s">
        <v>4583</v>
      </c>
      <c r="C3" s="203" t="s">
        <v>4597</v>
      </c>
      <c r="D3" s="142">
        <v>480806</v>
      </c>
      <c r="E3" s="203" t="s">
        <v>2571</v>
      </c>
      <c r="F3" s="220">
        <v>4</v>
      </c>
      <c r="G3" s="371">
        <v>60.89</v>
      </c>
      <c r="H3" s="373">
        <v>252.63895823542251</v>
      </c>
      <c r="I3" s="57" t="s">
        <v>4593</v>
      </c>
      <c r="J3" s="57" t="s">
        <v>4594</v>
      </c>
      <c r="K3" s="203"/>
    </row>
    <row r="4" spans="1:15">
      <c r="A4" s="351">
        <v>43068</v>
      </c>
      <c r="B4" s="203" t="s">
        <v>4583</v>
      </c>
      <c r="C4" s="203" t="s">
        <v>4597</v>
      </c>
      <c r="D4" s="142">
        <v>483576</v>
      </c>
      <c r="E4" s="203" t="s">
        <v>4599</v>
      </c>
      <c r="F4" s="220">
        <v>4</v>
      </c>
      <c r="G4" s="371">
        <v>19.12</v>
      </c>
      <c r="H4" s="373">
        <v>79.321159342118946</v>
      </c>
      <c r="I4" s="57" t="s">
        <v>4593</v>
      </c>
      <c r="J4" s="57" t="s">
        <v>4594</v>
      </c>
      <c r="K4" s="203"/>
    </row>
    <row r="5" spans="1:15">
      <c r="A5" s="351">
        <v>43068</v>
      </c>
      <c r="B5" s="203" t="s">
        <v>4583</v>
      </c>
      <c r="C5" s="203" t="s">
        <v>4597</v>
      </c>
      <c r="D5" s="142">
        <v>480140</v>
      </c>
      <c r="E5" s="203" t="s">
        <v>4600</v>
      </c>
      <c r="F5" s="220">
        <v>2</v>
      </c>
      <c r="G5" s="371">
        <v>186.82459084799996</v>
      </c>
      <c r="H5" s="373">
        <v>516.78355088411968</v>
      </c>
      <c r="I5" s="57" t="s">
        <v>4593</v>
      </c>
      <c r="J5" s="57" t="s">
        <v>4594</v>
      </c>
      <c r="K5" s="203"/>
    </row>
    <row r="6" spans="1:15">
      <c r="A6" s="351">
        <v>43068</v>
      </c>
      <c r="B6" s="203" t="s">
        <v>4583</v>
      </c>
      <c r="C6" s="203" t="s">
        <v>4597</v>
      </c>
      <c r="D6" s="142">
        <v>481355</v>
      </c>
      <c r="E6" s="203" t="s">
        <v>4601</v>
      </c>
      <c r="F6" s="220">
        <v>16</v>
      </c>
      <c r="G6" s="371">
        <v>5.91</v>
      </c>
      <c r="H6" s="373">
        <v>32.692679930025953</v>
      </c>
      <c r="I6" s="57" t="s">
        <v>4593</v>
      </c>
      <c r="J6" s="57" t="s">
        <v>4594</v>
      </c>
      <c r="K6" s="203"/>
    </row>
    <row r="7" spans="1:15">
      <c r="A7" s="351">
        <v>43070</v>
      </c>
      <c r="B7" s="203" t="s">
        <v>4583</v>
      </c>
      <c r="C7" s="203" t="s">
        <v>4613</v>
      </c>
      <c r="D7" s="142">
        <v>362977</v>
      </c>
      <c r="E7" s="203" t="s">
        <v>4615</v>
      </c>
      <c r="F7" s="220">
        <v>25</v>
      </c>
      <c r="G7" s="371">
        <v>64.131420288000001</v>
      </c>
      <c r="H7" s="373">
        <v>268.01359812085593</v>
      </c>
      <c r="I7" s="77" t="s">
        <v>4593</v>
      </c>
      <c r="J7" s="77" t="s">
        <v>4614</v>
      </c>
      <c r="K7" s="203"/>
    </row>
    <row r="8" spans="1:15">
      <c r="A8" s="351">
        <v>43070</v>
      </c>
      <c r="B8" s="203" t="s">
        <v>4583</v>
      </c>
      <c r="C8" s="203" t="s">
        <v>4613</v>
      </c>
      <c r="D8" s="142">
        <v>394625</v>
      </c>
      <c r="E8" s="203" t="s">
        <v>4616</v>
      </c>
      <c r="F8" s="220">
        <v>1</v>
      </c>
      <c r="G8" s="371">
        <v>418</v>
      </c>
      <c r="H8" s="373">
        <v>1164.6650493461186</v>
      </c>
      <c r="I8" s="77" t="s">
        <v>4593</v>
      </c>
      <c r="J8" s="77" t="s">
        <v>4614</v>
      </c>
      <c r="K8" s="203"/>
    </row>
    <row r="9" spans="1:15">
      <c r="A9" s="351">
        <v>43070</v>
      </c>
      <c r="B9" s="203" t="s">
        <v>4583</v>
      </c>
      <c r="C9" s="203" t="s">
        <v>4613</v>
      </c>
      <c r="D9" s="142">
        <v>394628</v>
      </c>
      <c r="E9" s="203" t="s">
        <v>4617</v>
      </c>
      <c r="F9" s="220">
        <v>2</v>
      </c>
      <c r="G9" s="371">
        <v>167.09</v>
      </c>
      <c r="H9" s="373">
        <v>465.54758772673</v>
      </c>
      <c r="I9" s="77" t="s">
        <v>4593</v>
      </c>
      <c r="J9" s="77" t="s">
        <v>4614</v>
      </c>
      <c r="K9" s="203"/>
    </row>
    <row r="10" spans="1:15">
      <c r="A10" s="351">
        <v>43070</v>
      </c>
      <c r="B10" s="203" t="s">
        <v>4583</v>
      </c>
      <c r="C10" s="203" t="s">
        <v>4613</v>
      </c>
      <c r="D10" s="142">
        <v>395033</v>
      </c>
      <c r="E10" s="203" t="s">
        <v>4618</v>
      </c>
      <c r="F10" s="220">
        <v>1</v>
      </c>
      <c r="G10" s="371">
        <v>187.38456921600002</v>
      </c>
      <c r="H10" s="373">
        <v>522.0825361716735</v>
      </c>
      <c r="I10" s="77" t="s">
        <v>4593</v>
      </c>
      <c r="J10" s="77" t="s">
        <v>4614</v>
      </c>
      <c r="K10" s="203"/>
    </row>
    <row r="11" spans="1:15">
      <c r="A11" s="351">
        <v>43070</v>
      </c>
      <c r="B11" s="203" t="s">
        <v>4583</v>
      </c>
      <c r="C11" s="203" t="s">
        <v>4613</v>
      </c>
      <c r="D11" s="142">
        <v>309284</v>
      </c>
      <c r="E11" s="203" t="s">
        <v>4619</v>
      </c>
      <c r="F11" s="220">
        <v>1</v>
      </c>
      <c r="G11" s="371">
        <v>534.02800000000002</v>
      </c>
      <c r="H11" s="373">
        <v>1487.9531399416405</v>
      </c>
      <c r="I11" s="77" t="s">
        <v>4593</v>
      </c>
      <c r="J11" s="77" t="s">
        <v>4614</v>
      </c>
      <c r="K11" s="203"/>
    </row>
    <row r="12" spans="1:15">
      <c r="A12" s="351">
        <v>43088</v>
      </c>
      <c r="B12" s="203" t="s">
        <v>4583</v>
      </c>
      <c r="C12" s="203" t="s">
        <v>4585</v>
      </c>
      <c r="D12" s="142">
        <v>491056</v>
      </c>
      <c r="E12" s="203" t="s">
        <v>4586</v>
      </c>
      <c r="F12" s="220">
        <v>2</v>
      </c>
      <c r="G12" s="371">
        <v>2691.8</v>
      </c>
      <c r="H12" s="370">
        <v>6989.1981213307245</v>
      </c>
      <c r="I12" s="57" t="s">
        <v>4593</v>
      </c>
      <c r="J12" s="57" t="s">
        <v>4594</v>
      </c>
      <c r="K12" s="203"/>
    </row>
    <row r="13" spans="1:15">
      <c r="A13" s="351">
        <v>43088</v>
      </c>
      <c r="B13" s="203" t="s">
        <v>4583</v>
      </c>
      <c r="C13" s="203" t="s">
        <v>4585</v>
      </c>
      <c r="D13" s="142">
        <v>309530</v>
      </c>
      <c r="E13" s="203" t="s">
        <v>4587</v>
      </c>
      <c r="F13" s="220">
        <v>6</v>
      </c>
      <c r="G13" s="371">
        <v>32.5</v>
      </c>
      <c r="H13" s="370">
        <v>141.9676</v>
      </c>
      <c r="I13" s="57" t="s">
        <v>4593</v>
      </c>
      <c r="J13" s="57" t="s">
        <v>4594</v>
      </c>
      <c r="K13" s="364" t="s">
        <v>4596</v>
      </c>
    </row>
    <row r="14" spans="1:15">
      <c r="A14" s="351">
        <v>43088</v>
      </c>
      <c r="B14" s="203" t="s">
        <v>4583</v>
      </c>
      <c r="C14" s="203" t="s">
        <v>4585</v>
      </c>
      <c r="D14" s="142">
        <v>362977</v>
      </c>
      <c r="E14" s="203" t="s">
        <v>4588</v>
      </c>
      <c r="F14" s="220">
        <v>3</v>
      </c>
      <c r="G14" s="371">
        <v>64.131420288000001</v>
      </c>
      <c r="H14" s="370">
        <v>268.00999811898333</v>
      </c>
      <c r="I14" s="57" t="s">
        <v>4593</v>
      </c>
      <c r="J14" s="57" t="s">
        <v>4594</v>
      </c>
      <c r="K14" s="203"/>
    </row>
    <row r="15" spans="1:15">
      <c r="A15" s="351">
        <v>43088</v>
      </c>
      <c r="B15" s="203" t="s">
        <v>4583</v>
      </c>
      <c r="C15" s="203" t="s">
        <v>4585</v>
      </c>
      <c r="D15" s="142" t="s">
        <v>35</v>
      </c>
      <c r="E15" s="203" t="s">
        <v>4589</v>
      </c>
      <c r="F15" s="220">
        <v>6</v>
      </c>
      <c r="G15" s="371">
        <v>19.64</v>
      </c>
      <c r="H15" s="370">
        <v>82.075873962696434</v>
      </c>
      <c r="I15" s="57" t="s">
        <v>4593</v>
      </c>
      <c r="J15" s="57" t="s">
        <v>4594</v>
      </c>
      <c r="K15" s="203"/>
    </row>
    <row r="16" spans="1:15">
      <c r="A16" s="351">
        <v>43088</v>
      </c>
      <c r="B16" s="203" t="s">
        <v>4583</v>
      </c>
      <c r="C16" s="203" t="s">
        <v>4585</v>
      </c>
      <c r="D16" s="142">
        <v>302570</v>
      </c>
      <c r="E16" s="203" t="s">
        <v>4590</v>
      </c>
      <c r="F16" s="220">
        <v>23</v>
      </c>
      <c r="G16" s="371">
        <v>1.1960000000000002</v>
      </c>
      <c r="H16" s="370">
        <v>6.6871022986673498</v>
      </c>
      <c r="I16" s="57" t="s">
        <v>4593</v>
      </c>
      <c r="J16" s="57" t="s">
        <v>4594</v>
      </c>
      <c r="K16" s="203"/>
    </row>
    <row r="17" spans="1:11">
      <c r="A17" s="351">
        <v>43089</v>
      </c>
      <c r="B17" s="203" t="s">
        <v>4583</v>
      </c>
      <c r="C17" s="203" t="s">
        <v>4602</v>
      </c>
      <c r="D17" s="142">
        <v>632669</v>
      </c>
      <c r="E17" s="203" t="s">
        <v>4604</v>
      </c>
      <c r="F17" s="220">
        <v>3</v>
      </c>
      <c r="G17" s="371">
        <v>110.26</v>
      </c>
      <c r="H17" s="373">
        <v>404.67399999999998</v>
      </c>
      <c r="I17" s="57" t="s">
        <v>4593</v>
      </c>
      <c r="J17" s="57" t="s">
        <v>4594</v>
      </c>
      <c r="K17" s="203"/>
    </row>
    <row r="18" spans="1:11">
      <c r="A18" s="351">
        <v>43089</v>
      </c>
      <c r="B18" s="203" t="s">
        <v>4583</v>
      </c>
      <c r="C18" s="203" t="s">
        <v>4602</v>
      </c>
      <c r="D18" s="142">
        <v>491242</v>
      </c>
      <c r="E18" s="203" t="s">
        <v>4605</v>
      </c>
      <c r="F18" s="220">
        <v>12</v>
      </c>
      <c r="G18" s="371">
        <v>13.88</v>
      </c>
      <c r="H18" s="373">
        <v>88.940000049376266</v>
      </c>
      <c r="I18" s="57" t="s">
        <v>4593</v>
      </c>
      <c r="J18" s="57" t="s">
        <v>4594</v>
      </c>
      <c r="K18" s="203"/>
    </row>
    <row r="19" spans="1:11">
      <c r="A19" s="351">
        <v>43089</v>
      </c>
      <c r="B19" s="203" t="s">
        <v>4583</v>
      </c>
      <c r="C19" s="203" t="s">
        <v>4602</v>
      </c>
      <c r="D19" s="142" t="s">
        <v>4603</v>
      </c>
      <c r="E19" s="203" t="s">
        <v>4606</v>
      </c>
      <c r="F19" s="220">
        <v>2</v>
      </c>
      <c r="G19" s="371">
        <v>565</v>
      </c>
      <c r="H19" s="373">
        <v>1647.8060052231931</v>
      </c>
      <c r="I19" s="57" t="s">
        <v>4593</v>
      </c>
      <c r="J19" s="57" t="s">
        <v>4594</v>
      </c>
      <c r="K19" s="203"/>
    </row>
    <row r="20" spans="1:11">
      <c r="A20" s="351">
        <v>43089</v>
      </c>
      <c r="B20" s="203" t="s">
        <v>4583</v>
      </c>
      <c r="C20" s="203" t="s">
        <v>4602</v>
      </c>
      <c r="D20" s="142">
        <v>489632</v>
      </c>
      <c r="E20" s="203" t="s">
        <v>4607</v>
      </c>
      <c r="F20" s="220">
        <v>2</v>
      </c>
      <c r="G20" s="371">
        <v>288.38</v>
      </c>
      <c r="H20" s="373">
        <v>913.55487931356242</v>
      </c>
      <c r="I20" s="57" t="s">
        <v>4593</v>
      </c>
      <c r="J20" s="57" t="s">
        <v>4594</v>
      </c>
      <c r="K20" s="203"/>
    </row>
    <row r="21" spans="1:11">
      <c r="A21" s="351">
        <v>43089</v>
      </c>
      <c r="B21" s="203" t="s">
        <v>4583</v>
      </c>
      <c r="C21" s="203" t="s">
        <v>4602</v>
      </c>
      <c r="D21" s="142">
        <v>491051</v>
      </c>
      <c r="E21" s="203" t="s">
        <v>4608</v>
      </c>
      <c r="F21" s="220">
        <v>1</v>
      </c>
      <c r="G21" s="371">
        <v>744</v>
      </c>
      <c r="H21" s="373">
        <v>2230.5498378944571</v>
      </c>
      <c r="I21" s="57" t="s">
        <v>4593</v>
      </c>
      <c r="J21" s="57" t="s">
        <v>4594</v>
      </c>
      <c r="K21" s="203"/>
    </row>
    <row r="22" spans="1:11">
      <c r="A22" s="351">
        <v>43088</v>
      </c>
      <c r="B22" s="203" t="s">
        <v>4583</v>
      </c>
      <c r="C22" s="203" t="s">
        <v>4609</v>
      </c>
      <c r="D22" s="142">
        <v>491185</v>
      </c>
      <c r="E22" s="203" t="s">
        <v>4611</v>
      </c>
      <c r="F22" s="220">
        <v>4</v>
      </c>
      <c r="G22" s="371">
        <v>404</v>
      </c>
      <c r="H22" s="373">
        <v>2490.1249720000001</v>
      </c>
      <c r="I22" s="57" t="s">
        <v>4593</v>
      </c>
      <c r="J22" s="57" t="s">
        <v>4594</v>
      </c>
      <c r="K22" s="203"/>
    </row>
    <row r="23" spans="1:11">
      <c r="A23" s="351">
        <v>43088</v>
      </c>
      <c r="B23" s="203" t="s">
        <v>4583</v>
      </c>
      <c r="C23" s="203" t="s">
        <v>4610</v>
      </c>
      <c r="D23" s="142">
        <v>351811</v>
      </c>
      <c r="E23" s="203" t="s">
        <v>4612</v>
      </c>
      <c r="F23" s="220">
        <v>3</v>
      </c>
      <c r="G23" s="371">
        <v>438.29</v>
      </c>
      <c r="H23" s="373">
        <v>1352.977764</v>
      </c>
      <c r="I23" s="57" t="s">
        <v>4593</v>
      </c>
      <c r="J23" s="57" t="s">
        <v>4594</v>
      </c>
      <c r="K23" s="203"/>
    </row>
    <row r="24" spans="1:11">
      <c r="A24" s="351">
        <v>43090</v>
      </c>
      <c r="B24" s="203" t="s">
        <v>4583</v>
      </c>
      <c r="C24" s="203" t="s">
        <v>4620</v>
      </c>
      <c r="D24" s="142">
        <v>491051</v>
      </c>
      <c r="E24" s="203" t="s">
        <v>4608</v>
      </c>
      <c r="F24" s="220">
        <v>1</v>
      </c>
      <c r="G24" s="371">
        <v>744</v>
      </c>
      <c r="H24" s="373">
        <v>2230.5500178945972</v>
      </c>
      <c r="I24" s="57" t="s">
        <v>4593</v>
      </c>
      <c r="J24" s="57" t="s">
        <v>4594</v>
      </c>
      <c r="K24" s="203"/>
    </row>
    <row r="25" spans="1:11">
      <c r="A25" s="351">
        <v>43090</v>
      </c>
      <c r="B25" s="203" t="s">
        <v>4583</v>
      </c>
      <c r="C25" s="203" t="s">
        <v>4620</v>
      </c>
      <c r="D25" s="142">
        <v>491056</v>
      </c>
      <c r="E25" s="203" t="s">
        <v>4586</v>
      </c>
      <c r="F25" s="220">
        <v>1</v>
      </c>
      <c r="G25" s="371">
        <v>2490</v>
      </c>
      <c r="H25" s="373">
        <v>6989.1981213307245</v>
      </c>
      <c r="I25" s="57" t="s">
        <v>4593</v>
      </c>
      <c r="J25" s="57" t="s">
        <v>4594</v>
      </c>
      <c r="K25" s="203"/>
    </row>
    <row r="26" spans="1:11">
      <c r="A26" s="351">
        <v>43090</v>
      </c>
      <c r="B26" s="203" t="s">
        <v>4583</v>
      </c>
      <c r="C26" s="203" t="s">
        <v>4620</v>
      </c>
      <c r="D26" s="142">
        <v>318523</v>
      </c>
      <c r="E26" s="203" t="s">
        <v>4621</v>
      </c>
      <c r="F26" s="220">
        <v>5</v>
      </c>
      <c r="G26" s="371">
        <v>365.91</v>
      </c>
      <c r="H26" s="373">
        <v>2475.5999996555402</v>
      </c>
      <c r="I26" s="57" t="s">
        <v>4593</v>
      </c>
      <c r="J26" s="57" t="s">
        <v>4594</v>
      </c>
      <c r="K26" s="203"/>
    </row>
    <row r="27" spans="1:11">
      <c r="A27" s="351">
        <v>43103</v>
      </c>
      <c r="B27" s="203" t="s">
        <v>4583</v>
      </c>
      <c r="C27" s="203" t="s">
        <v>4735</v>
      </c>
      <c r="D27" s="142">
        <v>313113</v>
      </c>
      <c r="E27" s="203" t="s">
        <v>4723</v>
      </c>
      <c r="F27" s="220">
        <v>6</v>
      </c>
      <c r="G27" s="371">
        <v>1390</v>
      </c>
      <c r="H27" s="373">
        <v>4529.38</v>
      </c>
      <c r="I27" s="57" t="s">
        <v>4593</v>
      </c>
      <c r="J27" s="57" t="s">
        <v>4594</v>
      </c>
      <c r="K27" s="203"/>
    </row>
    <row r="28" spans="1:11">
      <c r="A28" s="351">
        <v>43103</v>
      </c>
      <c r="B28" s="203" t="s">
        <v>4583</v>
      </c>
      <c r="C28" s="203" t="s">
        <v>4735</v>
      </c>
      <c r="D28" s="142">
        <v>313540</v>
      </c>
      <c r="E28" s="203" t="s">
        <v>4736</v>
      </c>
      <c r="F28" s="220">
        <v>5</v>
      </c>
      <c r="G28" s="371">
        <v>406</v>
      </c>
      <c r="H28" s="373">
        <v>1296.46</v>
      </c>
      <c r="I28" s="57" t="s">
        <v>4593</v>
      </c>
      <c r="J28" s="57" t="s">
        <v>4594</v>
      </c>
      <c r="K28" s="203"/>
    </row>
    <row r="29" spans="1:11">
      <c r="A29" s="351">
        <v>43103</v>
      </c>
      <c r="B29" s="203" t="s">
        <v>4583</v>
      </c>
      <c r="C29" s="203" t="s">
        <v>4735</v>
      </c>
      <c r="D29" s="142" t="s">
        <v>2605</v>
      </c>
      <c r="E29" s="203" t="s">
        <v>4736</v>
      </c>
      <c r="F29" s="220">
        <v>36</v>
      </c>
      <c r="G29" s="371">
        <v>1.18</v>
      </c>
      <c r="H29" s="373">
        <v>8.52</v>
      </c>
      <c r="I29" s="57" t="s">
        <v>4593</v>
      </c>
      <c r="J29" s="57" t="s">
        <v>4594</v>
      </c>
      <c r="K29" s="203"/>
    </row>
    <row r="30" spans="1:11">
      <c r="A30" s="351">
        <v>43125</v>
      </c>
      <c r="B30" s="203" t="s">
        <v>4584</v>
      </c>
      <c r="C30" s="379" t="s">
        <v>4704</v>
      </c>
      <c r="D30" s="142">
        <v>484677</v>
      </c>
      <c r="E30" s="203" t="s">
        <v>4699</v>
      </c>
      <c r="F30" s="220">
        <v>19</v>
      </c>
      <c r="G30" s="371">
        <v>49.43</v>
      </c>
      <c r="H30" s="373">
        <v>451.179826312719</v>
      </c>
      <c r="I30" s="77" t="s">
        <v>4705</v>
      </c>
      <c r="J30" s="77" t="s">
        <v>4706</v>
      </c>
      <c r="K30" s="203"/>
    </row>
    <row r="31" spans="1:11">
      <c r="A31" s="351">
        <v>43125</v>
      </c>
      <c r="B31" s="203" t="s">
        <v>4584</v>
      </c>
      <c r="C31" s="203" t="s">
        <v>4704</v>
      </c>
      <c r="D31" s="142">
        <v>313115</v>
      </c>
      <c r="E31" s="203" t="s">
        <v>4692</v>
      </c>
      <c r="F31" s="220">
        <v>7</v>
      </c>
      <c r="G31" s="371">
        <v>897.09</v>
      </c>
      <c r="H31" s="373">
        <v>2618.9100084538145</v>
      </c>
      <c r="I31" s="77" t="s">
        <v>4705</v>
      </c>
      <c r="J31" s="77" t="s">
        <v>4706</v>
      </c>
      <c r="K31" s="203"/>
    </row>
    <row r="32" spans="1:11">
      <c r="A32" s="351">
        <v>43125</v>
      </c>
      <c r="B32" s="203" t="s">
        <v>4584</v>
      </c>
      <c r="C32" s="203" t="s">
        <v>4704</v>
      </c>
      <c r="D32" s="142">
        <v>310041</v>
      </c>
      <c r="E32" s="203" t="s">
        <v>4700</v>
      </c>
      <c r="F32" s="220">
        <v>23</v>
      </c>
      <c r="G32" s="371">
        <v>60.35</v>
      </c>
      <c r="H32" s="373">
        <v>271.4996857511324</v>
      </c>
      <c r="I32" s="77" t="s">
        <v>4705</v>
      </c>
      <c r="J32" s="77" t="s">
        <v>4706</v>
      </c>
      <c r="K32" s="203"/>
    </row>
    <row r="33" spans="1:11">
      <c r="A33" s="351">
        <v>43125</v>
      </c>
      <c r="B33" s="203" t="s">
        <v>4584</v>
      </c>
      <c r="C33" s="203" t="s">
        <v>4704</v>
      </c>
      <c r="D33" s="142">
        <v>313541</v>
      </c>
      <c r="E33" s="203" t="s">
        <v>4693</v>
      </c>
      <c r="F33" s="220">
        <v>9</v>
      </c>
      <c r="G33" s="371">
        <v>85</v>
      </c>
      <c r="H33" s="373">
        <v>374.08999639994261</v>
      </c>
      <c r="I33" s="77" t="s">
        <v>4705</v>
      </c>
      <c r="J33" s="77" t="s">
        <v>4706</v>
      </c>
      <c r="K33" s="203"/>
    </row>
    <row r="34" spans="1:11">
      <c r="A34" s="351">
        <v>43125</v>
      </c>
      <c r="B34" s="203" t="s">
        <v>4584</v>
      </c>
      <c r="C34" s="203" t="s">
        <v>4704</v>
      </c>
      <c r="D34" s="142">
        <v>313540</v>
      </c>
      <c r="E34" s="203" t="s">
        <v>4694</v>
      </c>
      <c r="F34" s="220">
        <v>11</v>
      </c>
      <c r="G34" s="371">
        <v>406</v>
      </c>
      <c r="H34" s="373">
        <v>1190.0300056789067</v>
      </c>
      <c r="I34" s="77" t="s">
        <v>4705</v>
      </c>
      <c r="J34" s="77" t="s">
        <v>4706</v>
      </c>
      <c r="K34" s="203"/>
    </row>
    <row r="35" spans="1:11">
      <c r="A35" s="351">
        <v>43125</v>
      </c>
      <c r="B35" s="203" t="s">
        <v>4584</v>
      </c>
      <c r="C35" s="203" t="s">
        <v>4704</v>
      </c>
      <c r="D35" s="142">
        <v>313543</v>
      </c>
      <c r="E35" s="203" t="s">
        <v>4701</v>
      </c>
      <c r="F35" s="220">
        <v>18</v>
      </c>
      <c r="G35" s="371">
        <v>10.5</v>
      </c>
      <c r="H35" s="373">
        <v>46.209556858694725</v>
      </c>
      <c r="I35" s="77" t="s">
        <v>4705</v>
      </c>
      <c r="J35" s="77" t="s">
        <v>4706</v>
      </c>
      <c r="K35" s="203"/>
    </row>
    <row r="36" spans="1:11">
      <c r="A36" s="351">
        <v>43125</v>
      </c>
      <c r="B36" s="203" t="s">
        <v>4584</v>
      </c>
      <c r="C36" s="203" t="s">
        <v>4704</v>
      </c>
      <c r="D36" s="142">
        <v>313542</v>
      </c>
      <c r="E36" s="203" t="s">
        <v>4702</v>
      </c>
      <c r="F36" s="220">
        <v>13</v>
      </c>
      <c r="G36" s="371">
        <v>11.5</v>
      </c>
      <c r="H36" s="373">
        <v>50.609514255984429</v>
      </c>
      <c r="I36" s="77" t="s">
        <v>4705</v>
      </c>
      <c r="J36" s="77" t="s">
        <v>4706</v>
      </c>
      <c r="K36" s="203"/>
    </row>
    <row r="37" spans="1:11">
      <c r="A37" s="351">
        <v>43125</v>
      </c>
      <c r="B37" s="203" t="s">
        <v>4584</v>
      </c>
      <c r="C37" s="203" t="s">
        <v>4704</v>
      </c>
      <c r="D37" s="142">
        <v>313102</v>
      </c>
      <c r="E37" s="203" t="s">
        <v>4703</v>
      </c>
      <c r="F37" s="220">
        <v>9</v>
      </c>
      <c r="G37" s="371">
        <v>171.52</v>
      </c>
      <c r="H37" s="373">
        <v>502.76000240673818</v>
      </c>
      <c r="I37" s="77" t="s">
        <v>4705</v>
      </c>
      <c r="J37" s="77" t="s">
        <v>4706</v>
      </c>
      <c r="K37" s="203"/>
    </row>
    <row r="38" spans="1:11">
      <c r="A38" s="351">
        <v>43125</v>
      </c>
      <c r="B38" s="203" t="s">
        <v>4584</v>
      </c>
      <c r="C38" s="203" t="s">
        <v>4704</v>
      </c>
      <c r="D38" s="142">
        <v>313112</v>
      </c>
      <c r="E38" s="203" t="s">
        <v>4695</v>
      </c>
      <c r="F38" s="220">
        <v>24</v>
      </c>
      <c r="G38" s="371">
        <v>420</v>
      </c>
      <c r="H38" s="373">
        <v>1582.8000013474768</v>
      </c>
      <c r="I38" s="77" t="s">
        <v>4705</v>
      </c>
      <c r="J38" s="77" t="s">
        <v>4706</v>
      </c>
      <c r="K38" s="203"/>
    </row>
    <row r="39" spans="1:11">
      <c r="A39" s="351">
        <v>43125</v>
      </c>
      <c r="B39" s="203" t="s">
        <v>4584</v>
      </c>
      <c r="C39" s="203" t="s">
        <v>4704</v>
      </c>
      <c r="D39" s="142">
        <v>313113</v>
      </c>
      <c r="E39" s="203" t="s">
        <v>4696</v>
      </c>
      <c r="F39" s="220">
        <v>5</v>
      </c>
      <c r="G39" s="371">
        <v>1390</v>
      </c>
      <c r="H39" s="373">
        <v>4072.2400185308811</v>
      </c>
      <c r="I39" s="77" t="s">
        <v>4705</v>
      </c>
      <c r="J39" s="77" t="s">
        <v>4706</v>
      </c>
      <c r="K39" s="203"/>
    </row>
    <row r="40" spans="1:11">
      <c r="A40" s="351">
        <v>43125</v>
      </c>
      <c r="B40" s="203" t="s">
        <v>4584</v>
      </c>
      <c r="C40" s="203" t="s">
        <v>4704</v>
      </c>
      <c r="D40" s="142">
        <v>495104</v>
      </c>
      <c r="E40" s="203" t="s">
        <v>4697</v>
      </c>
      <c r="F40" s="220">
        <v>3</v>
      </c>
      <c r="G40" s="371">
        <v>462</v>
      </c>
      <c r="H40" s="373">
        <v>1354.1700064612396</v>
      </c>
      <c r="I40" s="77" t="s">
        <v>4705</v>
      </c>
      <c r="J40" s="77" t="s">
        <v>4706</v>
      </c>
      <c r="K40" s="203"/>
    </row>
    <row r="41" spans="1:11">
      <c r="A41" s="351">
        <v>43125</v>
      </c>
      <c r="B41" s="203" t="s">
        <v>4584</v>
      </c>
      <c r="C41" s="203" t="s">
        <v>4704</v>
      </c>
      <c r="D41" s="142">
        <v>313180</v>
      </c>
      <c r="E41" s="203" t="s">
        <v>4698</v>
      </c>
      <c r="F41" s="220">
        <v>9</v>
      </c>
      <c r="G41" s="371">
        <v>240</v>
      </c>
      <c r="H41" s="373">
        <v>703.47000335885082</v>
      </c>
      <c r="I41" s="77" t="s">
        <v>4705</v>
      </c>
      <c r="J41" s="77" t="s">
        <v>4706</v>
      </c>
      <c r="K41" s="203"/>
    </row>
    <row r="42" spans="1:11">
      <c r="A42" s="351">
        <v>43125</v>
      </c>
      <c r="B42" s="203" t="s">
        <v>4584</v>
      </c>
      <c r="C42" s="203" t="s">
        <v>4707</v>
      </c>
      <c r="D42" s="142" t="s">
        <v>4708</v>
      </c>
      <c r="E42" s="203" t="s">
        <v>4709</v>
      </c>
      <c r="F42" s="220">
        <v>48</v>
      </c>
      <c r="G42" s="371">
        <v>0.61</v>
      </c>
      <c r="H42" s="373">
        <v>3.46</v>
      </c>
      <c r="I42" s="77" t="s">
        <v>4705</v>
      </c>
      <c r="J42" s="77" t="s">
        <v>4706</v>
      </c>
      <c r="K42" s="203"/>
    </row>
    <row r="43" spans="1:11">
      <c r="A43" s="351">
        <v>43130</v>
      </c>
      <c r="B43" s="203" t="s">
        <v>4583</v>
      </c>
      <c r="C43" s="203" t="s">
        <v>4710</v>
      </c>
      <c r="D43" s="142">
        <v>313180</v>
      </c>
      <c r="E43" s="203" t="s">
        <v>4698</v>
      </c>
      <c r="F43" s="220">
        <v>12</v>
      </c>
      <c r="G43" s="371">
        <v>240</v>
      </c>
      <c r="H43" s="373">
        <v>740.96</v>
      </c>
      <c r="I43" s="77" t="s">
        <v>4593</v>
      </c>
      <c r="J43" s="77" t="s">
        <v>4594</v>
      </c>
      <c r="K43" s="203"/>
    </row>
    <row r="44" spans="1:11" ht="15" customHeight="1">
      <c r="A44" s="351">
        <v>43132</v>
      </c>
      <c r="B44" s="203" t="s">
        <v>4583</v>
      </c>
      <c r="C44" s="203" t="s">
        <v>4720</v>
      </c>
      <c r="D44" s="142">
        <v>362977</v>
      </c>
      <c r="E44" s="101" t="s">
        <v>4721</v>
      </c>
      <c r="F44" s="220">
        <v>4</v>
      </c>
      <c r="G44" s="371">
        <v>50.2</v>
      </c>
      <c r="H44" s="373">
        <v>268.01</v>
      </c>
      <c r="I44" s="77" t="s">
        <v>4593</v>
      </c>
      <c r="J44" s="77" t="s">
        <v>4594</v>
      </c>
      <c r="K44" s="203"/>
    </row>
    <row r="45" spans="1:11" ht="15" customHeight="1">
      <c r="A45" s="351">
        <v>43132</v>
      </c>
      <c r="B45" s="203" t="s">
        <v>4583</v>
      </c>
      <c r="C45" s="203" t="s">
        <v>4720</v>
      </c>
      <c r="D45" s="142" t="s">
        <v>2605</v>
      </c>
      <c r="E45" s="203" t="s">
        <v>2606</v>
      </c>
      <c r="F45" s="220">
        <v>6</v>
      </c>
      <c r="G45" s="371">
        <v>1.18</v>
      </c>
      <c r="H45" s="373">
        <v>8.52</v>
      </c>
      <c r="I45" s="77" t="s">
        <v>4593</v>
      </c>
      <c r="J45" s="77" t="s">
        <v>4594</v>
      </c>
      <c r="K45" s="203"/>
    </row>
    <row r="46" spans="1:11" ht="15" customHeight="1">
      <c r="A46" s="351">
        <v>43132</v>
      </c>
      <c r="B46" s="203" t="s">
        <v>4583</v>
      </c>
      <c r="C46" s="203" t="s">
        <v>4720</v>
      </c>
      <c r="D46" s="142">
        <v>351811</v>
      </c>
      <c r="E46" s="153" t="s">
        <v>4722</v>
      </c>
      <c r="F46" s="220">
        <v>4</v>
      </c>
      <c r="G46" s="371">
        <v>419.27</v>
      </c>
      <c r="H46" s="373">
        <v>1352.98</v>
      </c>
      <c r="I46" s="77" t="s">
        <v>4593</v>
      </c>
      <c r="J46" s="77" t="s">
        <v>4594</v>
      </c>
      <c r="K46" s="203"/>
    </row>
    <row r="47" spans="1:11" ht="15" customHeight="1">
      <c r="A47" s="351">
        <v>43132</v>
      </c>
      <c r="B47" s="203" t="s">
        <v>4583</v>
      </c>
      <c r="C47" s="203" t="s">
        <v>4720</v>
      </c>
      <c r="D47" s="142">
        <v>313113</v>
      </c>
      <c r="E47" s="203" t="s">
        <v>4723</v>
      </c>
      <c r="F47" s="220">
        <v>2</v>
      </c>
      <c r="G47" s="371">
        <v>1390</v>
      </c>
      <c r="H47" s="373">
        <v>4529.38</v>
      </c>
      <c r="I47" s="77" t="s">
        <v>4593</v>
      </c>
      <c r="J47" s="77" t="s">
        <v>4594</v>
      </c>
      <c r="K47" s="203"/>
    </row>
    <row r="48" spans="1:11" ht="15" customHeight="1">
      <c r="A48" s="351">
        <v>43136</v>
      </c>
      <c r="B48" s="203" t="s">
        <v>4583</v>
      </c>
      <c r="C48" s="203" t="s">
        <v>4730</v>
      </c>
      <c r="D48" s="142">
        <v>351811</v>
      </c>
      <c r="E48" s="101" t="s">
        <v>4732</v>
      </c>
      <c r="F48" s="220">
        <v>6</v>
      </c>
      <c r="G48" s="371">
        <v>419.27</v>
      </c>
      <c r="H48" s="373">
        <v>1352.98</v>
      </c>
      <c r="I48" s="77" t="s">
        <v>4593</v>
      </c>
      <c r="J48" s="77" t="s">
        <v>4594</v>
      </c>
      <c r="K48" s="203"/>
    </row>
    <row r="49" spans="1:11">
      <c r="A49" s="351">
        <v>43136</v>
      </c>
      <c r="B49" s="203" t="s">
        <v>4583</v>
      </c>
      <c r="C49" s="203" t="s">
        <v>4731</v>
      </c>
      <c r="D49" s="142">
        <v>309530</v>
      </c>
      <c r="E49" s="203" t="s">
        <v>2181</v>
      </c>
      <c r="F49" s="220">
        <v>4</v>
      </c>
      <c r="G49" s="371">
        <v>55</v>
      </c>
      <c r="H49" s="373">
        <v>257.77</v>
      </c>
      <c r="I49" s="77" t="s">
        <v>4593</v>
      </c>
      <c r="J49" s="77" t="s">
        <v>4594</v>
      </c>
      <c r="K49" s="203" t="s">
        <v>4792</v>
      </c>
    </row>
    <row r="50" spans="1:11">
      <c r="A50" s="351">
        <v>43136</v>
      </c>
      <c r="B50" s="203" t="s">
        <v>4583</v>
      </c>
      <c r="C50" s="203" t="s">
        <v>4731</v>
      </c>
      <c r="D50" s="142" t="s">
        <v>35</v>
      </c>
      <c r="E50" s="203" t="s">
        <v>4733</v>
      </c>
      <c r="F50" s="220">
        <v>14</v>
      </c>
      <c r="G50" s="371">
        <v>3.86</v>
      </c>
      <c r="H50" s="373">
        <v>82.08</v>
      </c>
      <c r="I50" s="77" t="s">
        <v>4593</v>
      </c>
      <c r="J50" s="77" t="s">
        <v>4594</v>
      </c>
      <c r="K50" s="203"/>
    </row>
    <row r="51" spans="1:11">
      <c r="A51" s="351">
        <v>43136</v>
      </c>
      <c r="B51" s="203" t="s">
        <v>4583</v>
      </c>
      <c r="C51" s="203" t="s">
        <v>4734</v>
      </c>
      <c r="D51" s="142">
        <v>313113</v>
      </c>
      <c r="E51" s="203" t="s">
        <v>4723</v>
      </c>
      <c r="F51" s="220">
        <v>1</v>
      </c>
      <c r="G51" s="371">
        <v>1390</v>
      </c>
      <c r="H51" s="373">
        <v>4529.38</v>
      </c>
      <c r="I51" s="77" t="s">
        <v>4593</v>
      </c>
      <c r="J51" s="77" t="s">
        <v>4594</v>
      </c>
      <c r="K51" s="203"/>
    </row>
    <row r="52" spans="1:11" ht="15" customHeight="1">
      <c r="A52" s="351">
        <v>43144</v>
      </c>
      <c r="B52" s="203" t="s">
        <v>4583</v>
      </c>
      <c r="C52" s="203" t="s">
        <v>4788</v>
      </c>
      <c r="D52" s="142">
        <v>484677</v>
      </c>
      <c r="E52" s="101" t="s">
        <v>4789</v>
      </c>
      <c r="F52" s="220">
        <v>5</v>
      </c>
      <c r="G52" s="371">
        <v>49.43</v>
      </c>
      <c r="H52" s="373">
        <v>496</v>
      </c>
      <c r="I52" s="77" t="s">
        <v>4593</v>
      </c>
      <c r="J52" s="77" t="s">
        <v>4594</v>
      </c>
      <c r="K52" s="203"/>
    </row>
    <row r="53" spans="1:11" ht="15" customHeight="1">
      <c r="A53" s="351">
        <v>43144</v>
      </c>
      <c r="B53" s="203" t="s">
        <v>4583</v>
      </c>
      <c r="C53" s="203" t="s">
        <v>4788</v>
      </c>
      <c r="D53" s="142">
        <v>632669</v>
      </c>
      <c r="E53" s="203" t="s">
        <v>2327</v>
      </c>
      <c r="F53" s="220">
        <v>3</v>
      </c>
      <c r="G53" s="371">
        <v>99.75</v>
      </c>
      <c r="H53" s="373">
        <v>404.67</v>
      </c>
      <c r="I53" s="77" t="s">
        <v>4593</v>
      </c>
      <c r="J53" s="77" t="s">
        <v>4594</v>
      </c>
      <c r="K53" s="203"/>
    </row>
    <row r="54" spans="1:11" ht="15" customHeight="1">
      <c r="A54" s="351">
        <v>43144</v>
      </c>
      <c r="B54" s="203" t="s">
        <v>4583</v>
      </c>
      <c r="C54" s="203" t="s">
        <v>4788</v>
      </c>
      <c r="D54" s="142">
        <v>314810</v>
      </c>
      <c r="E54" s="101" t="s">
        <v>4790</v>
      </c>
      <c r="F54" s="220">
        <v>58</v>
      </c>
      <c r="G54" s="371">
        <v>7.9</v>
      </c>
      <c r="H54" s="373">
        <v>54.05</v>
      </c>
      <c r="I54" s="77" t="s">
        <v>4593</v>
      </c>
      <c r="J54" s="77" t="s">
        <v>4594</v>
      </c>
      <c r="K54" s="203"/>
    </row>
    <row r="55" spans="1:11" ht="15" customHeight="1">
      <c r="A55" s="351">
        <v>43144</v>
      </c>
      <c r="B55" s="203" t="s">
        <v>4583</v>
      </c>
      <c r="C55" s="203" t="s">
        <v>4788</v>
      </c>
      <c r="D55" s="142">
        <v>309530</v>
      </c>
      <c r="E55" s="203" t="s">
        <v>2181</v>
      </c>
      <c r="F55" s="220">
        <v>5</v>
      </c>
      <c r="G55" s="371">
        <v>55</v>
      </c>
      <c r="H55" s="373">
        <v>257.77</v>
      </c>
      <c r="I55" s="77" t="s">
        <v>4593</v>
      </c>
      <c r="J55" s="77" t="s">
        <v>4594</v>
      </c>
      <c r="K55" s="203" t="s">
        <v>4792</v>
      </c>
    </row>
    <row r="56" spans="1:11" ht="15" customHeight="1">
      <c r="A56" s="351">
        <v>43144</v>
      </c>
      <c r="B56" s="203" t="s">
        <v>4583</v>
      </c>
      <c r="C56" s="203" t="s">
        <v>4788</v>
      </c>
      <c r="D56" s="142">
        <v>362977</v>
      </c>
      <c r="E56" s="101" t="s">
        <v>4791</v>
      </c>
      <c r="F56" s="220">
        <v>11</v>
      </c>
      <c r="G56" s="371">
        <v>50.2</v>
      </c>
      <c r="H56" s="373">
        <v>268.01</v>
      </c>
      <c r="I56" s="77" t="s">
        <v>4593</v>
      </c>
      <c r="J56" s="77" t="s">
        <v>4594</v>
      </c>
      <c r="K56" s="203"/>
    </row>
    <row r="57" spans="1:11">
      <c r="A57" s="351">
        <v>43189</v>
      </c>
      <c r="B57" s="203" t="s">
        <v>4584</v>
      </c>
      <c r="C57" s="203" t="s">
        <v>5025</v>
      </c>
      <c r="D57" s="142">
        <v>313180</v>
      </c>
      <c r="E57" s="203" t="s">
        <v>5026</v>
      </c>
      <c r="F57" s="220">
        <v>12</v>
      </c>
      <c r="G57" s="371">
        <v>215</v>
      </c>
      <c r="H57" s="373">
        <v>703.47</v>
      </c>
      <c r="I57" s="77" t="s">
        <v>4705</v>
      </c>
      <c r="J57" s="77" t="s">
        <v>4706</v>
      </c>
      <c r="K57" s="203"/>
    </row>
    <row r="58" spans="1:11">
      <c r="A58" s="351">
        <v>43201</v>
      </c>
      <c r="B58" s="203" t="s">
        <v>4584</v>
      </c>
      <c r="C58" s="203" t="s">
        <v>5094</v>
      </c>
      <c r="D58" s="142" t="s">
        <v>4708</v>
      </c>
      <c r="E58" s="203" t="s">
        <v>4709</v>
      </c>
      <c r="F58" s="220">
        <v>48</v>
      </c>
      <c r="G58" s="371">
        <v>0.61</v>
      </c>
      <c r="H58" s="373">
        <v>3.46</v>
      </c>
      <c r="I58" s="77" t="s">
        <v>4705</v>
      </c>
      <c r="J58" s="77" t="s">
        <v>4706</v>
      </c>
      <c r="K58" s="203"/>
    </row>
    <row r="59" spans="1:11">
      <c r="A59" s="351">
        <v>43203</v>
      </c>
      <c r="B59" s="203" t="s">
        <v>4584</v>
      </c>
      <c r="C59" s="203" t="s">
        <v>5095</v>
      </c>
      <c r="D59" s="142">
        <v>632668</v>
      </c>
      <c r="E59" s="203" t="s">
        <v>4572</v>
      </c>
      <c r="F59" s="220">
        <v>1</v>
      </c>
      <c r="G59" s="371">
        <v>155.82</v>
      </c>
      <c r="H59" s="373">
        <v>462.59</v>
      </c>
      <c r="I59" s="77" t="s">
        <v>4705</v>
      </c>
      <c r="J59" s="77" t="s">
        <v>4706</v>
      </c>
      <c r="K59" s="203" t="s">
        <v>4792</v>
      </c>
    </row>
    <row r="60" spans="1:11" ht="15" customHeight="1">
      <c r="A60" s="351">
        <v>43203</v>
      </c>
      <c r="B60" s="203" t="s">
        <v>4584</v>
      </c>
      <c r="C60" s="203" t="s">
        <v>5095</v>
      </c>
      <c r="D60" s="142">
        <v>490222</v>
      </c>
      <c r="E60" s="101" t="s">
        <v>5096</v>
      </c>
      <c r="F60" s="220">
        <v>5</v>
      </c>
      <c r="G60" s="371">
        <v>287.85000000000002</v>
      </c>
      <c r="H60" s="373">
        <v>867.61</v>
      </c>
      <c r="I60" s="77" t="s">
        <v>4705</v>
      </c>
      <c r="J60" s="77" t="s">
        <v>4706</v>
      </c>
      <c r="K60" s="203"/>
    </row>
    <row r="61" spans="1:11">
      <c r="A61" s="351">
        <v>43203</v>
      </c>
      <c r="B61" s="203" t="s">
        <v>4584</v>
      </c>
      <c r="C61" s="203" t="s">
        <v>5095</v>
      </c>
      <c r="D61" s="142" t="s">
        <v>4603</v>
      </c>
      <c r="E61" s="203" t="s">
        <v>5097</v>
      </c>
      <c r="F61" s="220">
        <v>3</v>
      </c>
      <c r="G61" s="371">
        <v>681.75</v>
      </c>
      <c r="H61" s="373">
        <v>1752.35</v>
      </c>
      <c r="I61" s="77" t="s">
        <v>4705</v>
      </c>
      <c r="J61" s="77" t="s">
        <v>4706</v>
      </c>
      <c r="K61" s="203" t="s">
        <v>4792</v>
      </c>
    </row>
    <row r="62" spans="1:11">
      <c r="A62" s="351">
        <v>43203</v>
      </c>
      <c r="B62" s="203" t="s">
        <v>4584</v>
      </c>
      <c r="C62" s="203" t="s">
        <v>5095</v>
      </c>
      <c r="D62" s="142">
        <v>489632</v>
      </c>
      <c r="E62" s="203" t="s">
        <v>2611</v>
      </c>
      <c r="F62" s="220">
        <v>1</v>
      </c>
      <c r="G62" s="371">
        <v>404.3</v>
      </c>
      <c r="H62" s="373">
        <v>954.55</v>
      </c>
      <c r="I62" s="77" t="s">
        <v>4705</v>
      </c>
      <c r="J62" s="77" t="s">
        <v>4706</v>
      </c>
      <c r="K62" s="203" t="s">
        <v>4792</v>
      </c>
    </row>
    <row r="63" spans="1:11">
      <c r="A63" s="351">
        <v>43203</v>
      </c>
      <c r="B63" s="203" t="s">
        <v>4584</v>
      </c>
      <c r="C63" s="203" t="s">
        <v>5095</v>
      </c>
      <c r="D63" s="142">
        <v>491051</v>
      </c>
      <c r="E63" s="203" t="s">
        <v>5098</v>
      </c>
      <c r="F63" s="220">
        <v>1</v>
      </c>
      <c r="G63" s="371">
        <v>898.9</v>
      </c>
      <c r="H63" s="373">
        <v>2310.5</v>
      </c>
      <c r="I63" s="77" t="s">
        <v>4705</v>
      </c>
      <c r="J63" s="77" t="s">
        <v>4706</v>
      </c>
      <c r="K63" s="203" t="s">
        <v>4792</v>
      </c>
    </row>
    <row r="64" spans="1:11">
      <c r="A64" s="351">
        <v>43203</v>
      </c>
      <c r="B64" s="203" t="s">
        <v>4584</v>
      </c>
      <c r="C64" s="203" t="s">
        <v>5095</v>
      </c>
      <c r="D64" s="142">
        <v>491056</v>
      </c>
      <c r="E64" s="203" t="s">
        <v>5099</v>
      </c>
      <c r="F64" s="220">
        <v>1</v>
      </c>
      <c r="G64" s="371">
        <v>2527.4</v>
      </c>
      <c r="H64" s="373">
        <v>6989.2</v>
      </c>
      <c r="I64" s="77" t="s">
        <v>4705</v>
      </c>
      <c r="J64" s="77" t="s">
        <v>4706</v>
      </c>
      <c r="K64" s="203"/>
    </row>
    <row r="65" spans="1:11">
      <c r="A65" s="351">
        <v>43203</v>
      </c>
      <c r="B65" s="203" t="s">
        <v>4584</v>
      </c>
      <c r="C65" s="203" t="s">
        <v>5095</v>
      </c>
      <c r="D65" s="142">
        <v>490790</v>
      </c>
      <c r="E65" s="203" t="s">
        <v>5100</v>
      </c>
      <c r="F65" s="220">
        <v>2</v>
      </c>
      <c r="G65" s="371">
        <v>586.05999999999995</v>
      </c>
      <c r="H65" s="373">
        <v>1512.76</v>
      </c>
      <c r="I65" s="77" t="s">
        <v>4705</v>
      </c>
      <c r="J65" s="77" t="s">
        <v>4706</v>
      </c>
      <c r="K65" s="203" t="s">
        <v>4792</v>
      </c>
    </row>
    <row r="66" spans="1:11" ht="15" customHeight="1">
      <c r="A66" s="351">
        <v>43237</v>
      </c>
      <c r="B66" s="203" t="s">
        <v>4584</v>
      </c>
      <c r="C66" s="77">
        <v>1875073</v>
      </c>
      <c r="D66" s="142">
        <v>311001</v>
      </c>
      <c r="E66" s="101" t="s">
        <v>5169</v>
      </c>
      <c r="F66" s="220">
        <v>10</v>
      </c>
      <c r="G66" s="371">
        <v>178.22</v>
      </c>
      <c r="H66" s="373">
        <v>533.21</v>
      </c>
      <c r="I66" s="77" t="s">
        <v>4705</v>
      </c>
      <c r="J66" s="77" t="s">
        <v>4706</v>
      </c>
      <c r="K66" s="203"/>
    </row>
    <row r="67" spans="1:11" ht="15" customHeight="1">
      <c r="A67" s="351">
        <v>43237</v>
      </c>
      <c r="B67" s="203" t="s">
        <v>4584</v>
      </c>
      <c r="C67" s="77">
        <v>1875073</v>
      </c>
      <c r="D67" s="142">
        <v>311005</v>
      </c>
      <c r="E67" s="101" t="s">
        <v>5170</v>
      </c>
      <c r="F67" s="220">
        <v>2</v>
      </c>
      <c r="G67" s="371">
        <v>357</v>
      </c>
      <c r="H67" s="373">
        <v>1068.0999999999999</v>
      </c>
      <c r="I67" s="77" t="s">
        <v>4705</v>
      </c>
      <c r="J67" s="77" t="s">
        <v>4706</v>
      </c>
      <c r="K67" s="203"/>
    </row>
    <row r="68" spans="1:11" ht="15" customHeight="1">
      <c r="A68" s="351">
        <v>43237</v>
      </c>
      <c r="B68" s="203" t="s">
        <v>4584</v>
      </c>
      <c r="C68" s="77">
        <v>1875073</v>
      </c>
      <c r="D68" s="142">
        <v>308020</v>
      </c>
      <c r="E68" s="101" t="s">
        <v>5171</v>
      </c>
      <c r="F68" s="220">
        <v>10</v>
      </c>
      <c r="G68" s="371">
        <v>30.35</v>
      </c>
      <c r="H68" s="373">
        <v>136.21</v>
      </c>
      <c r="I68" s="77" t="s">
        <v>4705</v>
      </c>
      <c r="J68" s="77" t="s">
        <v>4706</v>
      </c>
      <c r="K68" s="203"/>
    </row>
    <row r="69" spans="1:11" ht="15" customHeight="1">
      <c r="A69" s="351">
        <v>43237</v>
      </c>
      <c r="B69" s="203" t="s">
        <v>4584</v>
      </c>
      <c r="C69" s="77">
        <v>1875073</v>
      </c>
      <c r="D69" s="142">
        <v>315119</v>
      </c>
      <c r="E69" s="203" t="s">
        <v>2186</v>
      </c>
      <c r="F69" s="220">
        <v>2</v>
      </c>
      <c r="G69" s="371">
        <v>201.11</v>
      </c>
      <c r="H69" s="373">
        <v>601.70000000000005</v>
      </c>
      <c r="I69" s="77" t="s">
        <v>4705</v>
      </c>
      <c r="J69" s="77" t="s">
        <v>4706</v>
      </c>
      <c r="K69" s="203"/>
    </row>
    <row r="70" spans="1:11" ht="15" customHeight="1">
      <c r="A70" s="351">
        <v>43237</v>
      </c>
      <c r="B70" s="203" t="s">
        <v>4584</v>
      </c>
      <c r="C70" s="77">
        <v>1875073</v>
      </c>
      <c r="D70" s="142">
        <v>348398</v>
      </c>
      <c r="E70" s="203" t="s">
        <v>5172</v>
      </c>
      <c r="F70" s="220">
        <v>2</v>
      </c>
      <c r="G70" s="371">
        <v>54.6</v>
      </c>
      <c r="H70" s="373">
        <v>245.03</v>
      </c>
      <c r="I70" s="77" t="s">
        <v>4705</v>
      </c>
      <c r="J70" s="77" t="s">
        <v>4706</v>
      </c>
      <c r="K70" s="203"/>
    </row>
    <row r="71" spans="1:11">
      <c r="A71" s="351">
        <v>43290</v>
      </c>
      <c r="B71" s="203" t="s">
        <v>4583</v>
      </c>
      <c r="C71" s="77">
        <v>1900653</v>
      </c>
      <c r="D71" s="142">
        <v>313115</v>
      </c>
      <c r="E71" s="203" t="s">
        <v>5403</v>
      </c>
      <c r="F71" s="220">
        <v>1</v>
      </c>
      <c r="G71" s="371">
        <v>893.2</v>
      </c>
      <c r="H71" s="373">
        <v>2851.47</v>
      </c>
      <c r="I71" s="77" t="s">
        <v>4593</v>
      </c>
      <c r="J71" s="77" t="s">
        <v>4594</v>
      </c>
      <c r="K71" s="203"/>
    </row>
    <row r="72" spans="1:11">
      <c r="A72" s="351">
        <v>43290</v>
      </c>
      <c r="B72" s="203" t="s">
        <v>4583</v>
      </c>
      <c r="C72" s="77">
        <v>1900653</v>
      </c>
      <c r="D72" s="203" t="s">
        <v>2605</v>
      </c>
      <c r="E72" s="203" t="s">
        <v>2606</v>
      </c>
      <c r="F72" s="220">
        <v>26</v>
      </c>
      <c r="G72" s="371">
        <v>1.77</v>
      </c>
      <c r="H72" s="373">
        <v>8.52</v>
      </c>
      <c r="I72" s="77" t="s">
        <v>4593</v>
      </c>
      <c r="J72" s="77" t="s">
        <v>4594</v>
      </c>
      <c r="K72" s="203"/>
    </row>
    <row r="73" spans="1:11">
      <c r="A73" s="351">
        <v>43315</v>
      </c>
      <c r="B73" s="203" t="s">
        <v>4583</v>
      </c>
      <c r="C73" s="77">
        <v>1913689</v>
      </c>
      <c r="D73" s="142" t="s">
        <v>4708</v>
      </c>
      <c r="E73" s="203" t="s">
        <v>5478</v>
      </c>
      <c r="F73" s="220">
        <v>2</v>
      </c>
      <c r="G73" s="371">
        <v>0.63749999999999996</v>
      </c>
      <c r="H73" s="373">
        <v>3.4605681417101191</v>
      </c>
      <c r="I73" s="77" t="s">
        <v>4593</v>
      </c>
      <c r="J73" s="77" t="s">
        <v>4594</v>
      </c>
      <c r="K73" s="203"/>
    </row>
    <row r="74" spans="1:11">
      <c r="A74" s="351">
        <v>43315</v>
      </c>
      <c r="B74" s="203" t="s">
        <v>4583</v>
      </c>
      <c r="C74" s="77">
        <v>1913689</v>
      </c>
      <c r="D74" s="142">
        <v>313102</v>
      </c>
      <c r="E74" s="203" t="s">
        <v>5479</v>
      </c>
      <c r="F74" s="220">
        <v>2</v>
      </c>
      <c r="G74" s="371">
        <v>203.5</v>
      </c>
      <c r="H74" s="373">
        <v>502.76000157523617</v>
      </c>
      <c r="I74" s="77" t="s">
        <v>4593</v>
      </c>
      <c r="J74" s="77" t="s">
        <v>4594</v>
      </c>
      <c r="K74" s="203"/>
    </row>
    <row r="75" spans="1:11">
      <c r="A75" s="351">
        <v>43315</v>
      </c>
      <c r="B75" s="203" t="s">
        <v>4583</v>
      </c>
      <c r="C75" s="77">
        <v>1913689</v>
      </c>
      <c r="D75" s="142">
        <v>362977</v>
      </c>
      <c r="E75" s="203" t="s">
        <v>4791</v>
      </c>
      <c r="F75" s="220">
        <v>4</v>
      </c>
      <c r="G75" s="371">
        <v>61.344400000000007</v>
      </c>
      <c r="H75" s="373">
        <v>257.7696095012102</v>
      </c>
      <c r="I75" s="77" t="s">
        <v>4593</v>
      </c>
      <c r="J75" s="77" t="s">
        <v>4594</v>
      </c>
      <c r="K75" s="364" t="s">
        <v>5881</v>
      </c>
    </row>
    <row r="76" spans="1:11">
      <c r="A76" s="351">
        <v>43315</v>
      </c>
      <c r="B76" s="203" t="s">
        <v>4583</v>
      </c>
      <c r="C76" s="77">
        <v>1913689</v>
      </c>
      <c r="D76" s="142">
        <v>313540</v>
      </c>
      <c r="E76" s="203" t="s">
        <v>4694</v>
      </c>
      <c r="F76" s="220">
        <v>1</v>
      </c>
      <c r="G76" s="371">
        <v>264.5</v>
      </c>
      <c r="H76" s="373">
        <v>1296.4599904845275</v>
      </c>
      <c r="I76" s="77" t="s">
        <v>4593</v>
      </c>
      <c r="J76" s="77" t="s">
        <v>4594</v>
      </c>
      <c r="K76" s="203"/>
    </row>
    <row r="77" spans="1:11">
      <c r="A77" s="351">
        <v>43318</v>
      </c>
      <c r="B77" s="203" t="s">
        <v>4583</v>
      </c>
      <c r="C77" s="77">
        <v>1918142</v>
      </c>
      <c r="D77" s="142">
        <v>313113</v>
      </c>
      <c r="E77" s="203" t="s">
        <v>4723</v>
      </c>
      <c r="F77" s="220">
        <v>2</v>
      </c>
      <c r="G77" s="371">
        <v>1275</v>
      </c>
      <c r="H77" s="373">
        <v>4529.38</v>
      </c>
      <c r="I77" s="77" t="s">
        <v>4593</v>
      </c>
      <c r="J77" s="77" t="s">
        <v>4594</v>
      </c>
      <c r="K77" s="203"/>
    </row>
    <row r="78" spans="1:11">
      <c r="A78" s="351">
        <v>43326</v>
      </c>
      <c r="B78" s="203" t="s">
        <v>4583</v>
      </c>
      <c r="C78" s="77">
        <v>1920462</v>
      </c>
      <c r="D78" s="142">
        <v>481355</v>
      </c>
      <c r="E78" s="203" t="s">
        <v>2446</v>
      </c>
      <c r="F78" s="220">
        <v>28</v>
      </c>
      <c r="G78" s="371">
        <v>1.7</v>
      </c>
      <c r="H78" s="373">
        <v>32.69</v>
      </c>
      <c r="I78" s="77" t="s">
        <v>4593</v>
      </c>
      <c r="J78" s="77" t="s">
        <v>4594</v>
      </c>
      <c r="K78" s="203"/>
    </row>
    <row r="79" spans="1:11" ht="15" customHeight="1">
      <c r="A79" s="351">
        <v>43326</v>
      </c>
      <c r="B79" s="203" t="s">
        <v>4583</v>
      </c>
      <c r="C79" s="77">
        <v>1920462</v>
      </c>
      <c r="D79" s="142">
        <v>311001</v>
      </c>
      <c r="E79" s="153" t="s">
        <v>5527</v>
      </c>
      <c r="F79" s="220">
        <v>2</v>
      </c>
      <c r="G79" s="371">
        <v>213.76</v>
      </c>
      <c r="H79" s="373">
        <v>582.15</v>
      </c>
      <c r="I79" s="77" t="s">
        <v>4593</v>
      </c>
      <c r="J79" s="77" t="s">
        <v>4594</v>
      </c>
      <c r="K79" s="203"/>
    </row>
    <row r="80" spans="1:11" ht="15" customHeight="1">
      <c r="A80" s="351">
        <v>43326</v>
      </c>
      <c r="B80" s="203" t="s">
        <v>4583</v>
      </c>
      <c r="C80" s="77">
        <v>1920462</v>
      </c>
      <c r="D80" s="142">
        <v>308020</v>
      </c>
      <c r="E80" s="101" t="s">
        <v>5171</v>
      </c>
      <c r="F80" s="220">
        <v>2</v>
      </c>
      <c r="G80" s="371">
        <v>47.01</v>
      </c>
      <c r="H80" s="373">
        <v>192.04</v>
      </c>
      <c r="I80" s="77" t="s">
        <v>4593</v>
      </c>
      <c r="J80" s="77" t="s">
        <v>4594</v>
      </c>
      <c r="K80" s="203"/>
    </row>
    <row r="81" spans="1:11">
      <c r="A81" s="351">
        <v>43326</v>
      </c>
      <c r="B81" s="203" t="s">
        <v>4583</v>
      </c>
      <c r="C81" s="77">
        <v>1920462</v>
      </c>
      <c r="D81" s="142">
        <v>71010278</v>
      </c>
      <c r="E81" s="203" t="s">
        <v>5528</v>
      </c>
      <c r="F81" s="220">
        <v>39</v>
      </c>
      <c r="G81" s="371">
        <v>5.04</v>
      </c>
      <c r="H81" s="373">
        <v>27.46</v>
      </c>
      <c r="I81" s="77" t="s">
        <v>4593</v>
      </c>
      <c r="J81" s="77" t="s">
        <v>4594</v>
      </c>
      <c r="K81" s="203"/>
    </row>
    <row r="82" spans="1:11">
      <c r="A82" s="351">
        <v>43364</v>
      </c>
      <c r="B82" s="203" t="s">
        <v>4584</v>
      </c>
      <c r="C82" s="77">
        <v>1935907</v>
      </c>
      <c r="D82" s="142">
        <v>313102</v>
      </c>
      <c r="E82" s="203" t="s">
        <v>4703</v>
      </c>
      <c r="F82" s="220">
        <v>2</v>
      </c>
      <c r="G82" s="371">
        <v>202.83</v>
      </c>
      <c r="H82" s="424">
        <v>502.75998166117398</v>
      </c>
      <c r="I82" s="77" t="s">
        <v>4705</v>
      </c>
      <c r="J82" s="77" t="s">
        <v>4706</v>
      </c>
      <c r="K82" s="203"/>
    </row>
    <row r="83" spans="1:11">
      <c r="A83" s="351">
        <v>43364</v>
      </c>
      <c r="B83" s="203" t="s">
        <v>4584</v>
      </c>
      <c r="C83" s="77">
        <v>1935907</v>
      </c>
      <c r="D83" s="142">
        <v>351811</v>
      </c>
      <c r="E83" s="203" t="s">
        <v>5755</v>
      </c>
      <c r="F83" s="220">
        <v>4</v>
      </c>
      <c r="G83" s="371">
        <v>587.61527239999998</v>
      </c>
      <c r="H83" s="424">
        <v>1311.7500001737119</v>
      </c>
      <c r="I83" s="77" t="s">
        <v>4705</v>
      </c>
      <c r="J83" s="77" t="s">
        <v>4706</v>
      </c>
      <c r="K83" s="203"/>
    </row>
    <row r="84" spans="1:11">
      <c r="A84" s="351">
        <v>43364</v>
      </c>
      <c r="B84" s="203" t="s">
        <v>4584</v>
      </c>
      <c r="C84" s="77">
        <v>1935907</v>
      </c>
      <c r="D84" s="142">
        <v>362977</v>
      </c>
      <c r="E84" s="203" t="s">
        <v>5756</v>
      </c>
      <c r="F84" s="220">
        <v>4</v>
      </c>
      <c r="G84" s="371">
        <v>70.664578399999996</v>
      </c>
      <c r="H84" s="424">
        <v>233.12063222933332</v>
      </c>
      <c r="I84" s="77" t="s">
        <v>4705</v>
      </c>
      <c r="J84" s="77" t="s">
        <v>4706</v>
      </c>
      <c r="K84" s="203"/>
    </row>
    <row r="85" spans="1:11">
      <c r="A85" s="351">
        <v>43364</v>
      </c>
      <c r="B85" s="203" t="s">
        <v>4584</v>
      </c>
      <c r="C85" s="77">
        <v>1935907</v>
      </c>
      <c r="D85" s="142">
        <v>484677</v>
      </c>
      <c r="E85" s="203" t="s">
        <v>5757</v>
      </c>
      <c r="F85" s="220">
        <v>9</v>
      </c>
      <c r="G85" s="371">
        <v>64.364265000000003</v>
      </c>
      <c r="H85" s="424">
        <v>451.18091749488678</v>
      </c>
      <c r="I85" s="77" t="s">
        <v>4705</v>
      </c>
      <c r="J85" s="77" t="s">
        <v>4706</v>
      </c>
      <c r="K85" s="203"/>
    </row>
    <row r="86" spans="1:11">
      <c r="A86" s="351">
        <v>43364</v>
      </c>
      <c r="B86" s="203" t="s">
        <v>4584</v>
      </c>
      <c r="C86" s="77">
        <v>1935907</v>
      </c>
      <c r="D86" s="142">
        <v>318523</v>
      </c>
      <c r="E86" s="203" t="s">
        <v>5758</v>
      </c>
      <c r="F86" s="220">
        <v>5</v>
      </c>
      <c r="G86" s="371">
        <v>463.30057800000003</v>
      </c>
      <c r="H86" s="424">
        <v>2292.6250909800001</v>
      </c>
      <c r="I86" s="77" t="s">
        <v>4705</v>
      </c>
      <c r="J86" s="77" t="s">
        <v>4706</v>
      </c>
      <c r="K86" s="203"/>
    </row>
    <row r="87" spans="1:11">
      <c r="A87" s="351">
        <v>43370</v>
      </c>
      <c r="B87" s="203" t="s">
        <v>4583</v>
      </c>
      <c r="C87" s="77">
        <v>1938029</v>
      </c>
      <c r="D87" s="142">
        <v>494038</v>
      </c>
      <c r="E87" s="203" t="s">
        <v>5771</v>
      </c>
      <c r="F87" s="220">
        <v>2</v>
      </c>
      <c r="G87" s="371">
        <v>318.75</v>
      </c>
      <c r="H87" s="424">
        <v>717.68</v>
      </c>
      <c r="I87" s="77" t="s">
        <v>4593</v>
      </c>
      <c r="J87" s="77" t="s">
        <v>4594</v>
      </c>
      <c r="K87" s="203"/>
    </row>
    <row r="88" spans="1:11">
      <c r="A88" s="351">
        <v>43383</v>
      </c>
      <c r="B88" s="203" t="s">
        <v>4583</v>
      </c>
      <c r="C88" s="77">
        <v>1943883</v>
      </c>
      <c r="D88" s="142">
        <v>362977</v>
      </c>
      <c r="E88" s="203" t="s">
        <v>5756</v>
      </c>
      <c r="F88" s="220">
        <v>2</v>
      </c>
      <c r="G88" s="371">
        <v>85.47</v>
      </c>
      <c r="H88" s="424">
        <v>299</v>
      </c>
      <c r="I88" s="77" t="s">
        <v>4593</v>
      </c>
      <c r="J88" s="77" t="s">
        <v>4594</v>
      </c>
      <c r="K88" s="203" t="s">
        <v>5883</v>
      </c>
    </row>
    <row r="89" spans="1:11">
      <c r="A89" s="351">
        <v>43383</v>
      </c>
      <c r="B89" s="203" t="s">
        <v>4583</v>
      </c>
      <c r="C89" s="77">
        <v>1943883</v>
      </c>
      <c r="D89" s="142">
        <v>351811</v>
      </c>
      <c r="E89" s="55" t="s">
        <v>5882</v>
      </c>
      <c r="F89" s="220">
        <v>2</v>
      </c>
      <c r="G89" s="371">
        <v>633.4</v>
      </c>
      <c r="H89" s="424">
        <v>1684.08</v>
      </c>
      <c r="I89" s="77" t="s">
        <v>4593</v>
      </c>
      <c r="J89" s="77" t="s">
        <v>4594</v>
      </c>
      <c r="K89" s="203" t="s">
        <v>5883</v>
      </c>
    </row>
    <row r="90" spans="1:11">
      <c r="A90" s="351">
        <v>43452</v>
      </c>
      <c r="B90" s="203" t="s">
        <v>4584</v>
      </c>
      <c r="C90" s="77">
        <v>1974618</v>
      </c>
      <c r="D90" s="142">
        <v>480496</v>
      </c>
      <c r="E90" s="55" t="s">
        <v>6276</v>
      </c>
      <c r="F90" s="220">
        <v>17</v>
      </c>
      <c r="G90" s="371">
        <v>3.72</v>
      </c>
      <c r="H90" s="424">
        <v>19.05</v>
      </c>
      <c r="I90" s="77" t="s">
        <v>6277</v>
      </c>
      <c r="J90" s="77" t="s">
        <v>4706</v>
      </c>
      <c r="K90" s="203"/>
    </row>
    <row r="91" spans="1:11">
      <c r="A91" s="351">
        <v>43452</v>
      </c>
      <c r="B91" s="203" t="s">
        <v>4584</v>
      </c>
      <c r="C91" s="77">
        <v>2000683</v>
      </c>
      <c r="D91" s="142">
        <v>313180</v>
      </c>
      <c r="E91" s="55" t="s">
        <v>5026</v>
      </c>
      <c r="F91" s="220">
        <v>23</v>
      </c>
      <c r="G91" s="371">
        <v>225.5</v>
      </c>
      <c r="H91" s="424">
        <v>541.13</v>
      </c>
      <c r="I91" s="77" t="s">
        <v>6277</v>
      </c>
      <c r="J91" s="77" t="s">
        <v>4706</v>
      </c>
      <c r="K91" s="203"/>
    </row>
    <row r="92" spans="1:11">
      <c r="A92" s="351">
        <v>43452</v>
      </c>
      <c r="B92" s="203" t="s">
        <v>4584</v>
      </c>
      <c r="C92" s="77">
        <v>2000683</v>
      </c>
      <c r="D92" s="142">
        <v>484677</v>
      </c>
      <c r="E92" s="55" t="s">
        <v>6559</v>
      </c>
      <c r="F92" s="220">
        <v>5</v>
      </c>
      <c r="G92" s="371">
        <v>64.36</v>
      </c>
      <c r="H92" s="424">
        <v>347.06</v>
      </c>
      <c r="I92" s="77" t="s">
        <v>6277</v>
      </c>
      <c r="J92" s="77" t="s">
        <v>4706</v>
      </c>
      <c r="K92" s="203"/>
    </row>
    <row r="93" spans="1:11">
      <c r="A93" s="351">
        <v>43452</v>
      </c>
      <c r="B93" s="203" t="s">
        <v>4584</v>
      </c>
      <c r="C93" s="77">
        <v>2000683</v>
      </c>
      <c r="D93" s="142">
        <v>632669</v>
      </c>
      <c r="E93" s="55" t="s">
        <v>2380</v>
      </c>
      <c r="F93" s="220">
        <v>12</v>
      </c>
      <c r="G93" s="371">
        <v>109.74</v>
      </c>
      <c r="H93" s="424">
        <v>311.27999999999997</v>
      </c>
      <c r="I93" s="77" t="s">
        <v>6277</v>
      </c>
      <c r="J93" s="77" t="s">
        <v>4706</v>
      </c>
      <c r="K93" s="203"/>
    </row>
    <row r="94" spans="1:11">
      <c r="A94" s="351">
        <v>43502</v>
      </c>
      <c r="B94" s="203" t="s">
        <v>4583</v>
      </c>
      <c r="C94" s="77">
        <v>1996316</v>
      </c>
      <c r="D94" s="142">
        <v>632669</v>
      </c>
      <c r="E94" s="203" t="s">
        <v>2380</v>
      </c>
      <c r="F94" s="220">
        <v>12</v>
      </c>
      <c r="G94" s="371">
        <v>109.74</v>
      </c>
      <c r="H94" s="424">
        <v>404.67</v>
      </c>
      <c r="I94" s="77" t="s">
        <v>4593</v>
      </c>
      <c r="J94" s="77" t="s">
        <v>4594</v>
      </c>
      <c r="K94" s="203"/>
    </row>
    <row r="95" spans="1:11">
      <c r="A95" s="351">
        <v>43515</v>
      </c>
      <c r="B95" s="203" t="s">
        <v>4584</v>
      </c>
      <c r="C95" s="77">
        <v>2000683</v>
      </c>
      <c r="D95" s="142">
        <v>313180</v>
      </c>
      <c r="E95" s="203" t="s">
        <v>5026</v>
      </c>
      <c r="F95" s="220">
        <v>23</v>
      </c>
      <c r="G95" s="371">
        <v>225.5</v>
      </c>
      <c r="H95" s="424">
        <v>703.47</v>
      </c>
      <c r="I95" s="77" t="s">
        <v>4705</v>
      </c>
      <c r="J95" s="77" t="s">
        <v>4706</v>
      </c>
      <c r="K95" s="203"/>
    </row>
    <row r="96" spans="1:11">
      <c r="A96" s="351">
        <v>43515</v>
      </c>
      <c r="B96" s="203" t="s">
        <v>4584</v>
      </c>
      <c r="C96" s="77">
        <v>2000683</v>
      </c>
      <c r="D96" s="142">
        <v>484677</v>
      </c>
      <c r="E96" s="203" t="s">
        <v>6298</v>
      </c>
      <c r="F96" s="220">
        <v>5</v>
      </c>
      <c r="G96" s="371">
        <v>64.36</v>
      </c>
      <c r="H96" s="424">
        <v>451.18</v>
      </c>
      <c r="I96" s="77" t="s">
        <v>4705</v>
      </c>
      <c r="J96" s="77" t="s">
        <v>4706</v>
      </c>
      <c r="K96" s="203"/>
    </row>
    <row r="97" spans="1:11">
      <c r="A97" s="351">
        <v>43515</v>
      </c>
      <c r="B97" s="203" t="s">
        <v>4584</v>
      </c>
      <c r="C97" s="77">
        <v>2000683</v>
      </c>
      <c r="D97" s="142">
        <v>632669</v>
      </c>
      <c r="E97" s="203" t="s">
        <v>2380</v>
      </c>
      <c r="F97" s="220">
        <v>12</v>
      </c>
      <c r="G97" s="371">
        <v>109.74</v>
      </c>
      <c r="H97" s="424">
        <v>404.67</v>
      </c>
      <c r="I97" s="77" t="s">
        <v>4705</v>
      </c>
      <c r="J97" s="77" t="s">
        <v>4706</v>
      </c>
      <c r="K97" s="203"/>
    </row>
    <row r="98" spans="1:11">
      <c r="A98" s="351">
        <v>43584</v>
      </c>
      <c r="B98" s="203" t="s">
        <v>4584</v>
      </c>
      <c r="C98" s="77">
        <v>2037872</v>
      </c>
      <c r="D98" s="142">
        <v>351811</v>
      </c>
      <c r="E98" s="203" t="s">
        <v>4732</v>
      </c>
      <c r="F98" s="220">
        <v>3</v>
      </c>
      <c r="G98" s="371">
        <v>648.33000000000004</v>
      </c>
      <c r="H98" s="424">
        <v>1608.59</v>
      </c>
      <c r="I98" s="77" t="s">
        <v>4705</v>
      </c>
      <c r="J98" s="77" t="s">
        <v>4706</v>
      </c>
      <c r="K98" s="203"/>
    </row>
    <row r="99" spans="1:11">
      <c r="A99" s="351">
        <v>43584</v>
      </c>
      <c r="B99" s="203" t="s">
        <v>4584</v>
      </c>
      <c r="C99" s="77">
        <v>2037872</v>
      </c>
      <c r="D99" s="142">
        <v>490790</v>
      </c>
      <c r="E99" s="203" t="s">
        <v>7303</v>
      </c>
      <c r="F99" s="220">
        <v>1</v>
      </c>
      <c r="G99" s="371">
        <v>599.32000000000005</v>
      </c>
      <c r="H99" s="424">
        <v>1576.21</v>
      </c>
      <c r="I99" s="77" t="s">
        <v>4705</v>
      </c>
      <c r="J99" s="77" t="s">
        <v>4706</v>
      </c>
      <c r="K99" s="203"/>
    </row>
    <row r="100" spans="1:11">
      <c r="A100" s="351">
        <v>43584</v>
      </c>
      <c r="B100" s="203" t="s">
        <v>4584</v>
      </c>
      <c r="C100" s="77">
        <v>2037872</v>
      </c>
      <c r="D100" s="142">
        <v>489632</v>
      </c>
      <c r="E100" s="203" t="s">
        <v>7304</v>
      </c>
      <c r="F100" s="220">
        <v>1</v>
      </c>
      <c r="G100" s="371">
        <v>359.41</v>
      </c>
      <c r="H100" s="424">
        <v>954.55</v>
      </c>
      <c r="I100" s="77" t="s">
        <v>4705</v>
      </c>
      <c r="J100" s="77" t="s">
        <v>4706</v>
      </c>
      <c r="K100" s="203"/>
    </row>
    <row r="101" spans="1:11">
      <c r="A101" s="351">
        <v>43584</v>
      </c>
      <c r="B101" s="203" t="s">
        <v>4584</v>
      </c>
      <c r="C101" s="77">
        <v>2037872</v>
      </c>
      <c r="D101" s="142">
        <v>490223</v>
      </c>
      <c r="E101" s="203" t="s">
        <v>7305</v>
      </c>
      <c r="F101" s="220">
        <v>1</v>
      </c>
      <c r="G101" s="371">
        <v>40.28</v>
      </c>
      <c r="H101" s="424">
        <v>158.9</v>
      </c>
      <c r="I101" s="77" t="s">
        <v>4705</v>
      </c>
      <c r="J101" s="77" t="s">
        <v>4706</v>
      </c>
      <c r="K101" s="203"/>
    </row>
    <row r="102" spans="1:11">
      <c r="A102" s="351">
        <v>43584</v>
      </c>
      <c r="B102" s="203" t="s">
        <v>4584</v>
      </c>
      <c r="C102" s="77">
        <v>2037872</v>
      </c>
      <c r="D102" s="142">
        <v>491245</v>
      </c>
      <c r="E102" s="203" t="s">
        <v>7306</v>
      </c>
      <c r="F102" s="220">
        <v>1</v>
      </c>
      <c r="G102" s="371">
        <v>775.92</v>
      </c>
      <c r="H102" s="424">
        <v>2040.67</v>
      </c>
      <c r="I102" s="77" t="s">
        <v>4705</v>
      </c>
      <c r="J102" s="77" t="s">
        <v>4706</v>
      </c>
      <c r="K102" s="364" t="s">
        <v>7356</v>
      </c>
    </row>
    <row r="103" spans="1:11">
      <c r="A103" s="142"/>
      <c r="B103" s="203"/>
      <c r="C103" s="77"/>
      <c r="D103" s="142"/>
      <c r="E103" s="203"/>
      <c r="F103" s="220"/>
      <c r="I103" s="77"/>
      <c r="J103" s="77"/>
      <c r="K103" s="203"/>
    </row>
    <row r="104" spans="1:11">
      <c r="A104" s="142"/>
      <c r="B104" s="203"/>
      <c r="C104" s="77"/>
      <c r="D104" s="142"/>
      <c r="E104" s="203"/>
      <c r="F104" s="220"/>
      <c r="I104" s="77"/>
      <c r="J104" s="77"/>
      <c r="K104" s="203"/>
    </row>
    <row r="105" spans="1:11">
      <c r="A105" s="142"/>
      <c r="B105" s="203"/>
      <c r="C105" s="77"/>
      <c r="D105" s="142"/>
      <c r="E105" s="203"/>
      <c r="F105" s="220"/>
      <c r="I105" s="77"/>
      <c r="J105" s="77"/>
      <c r="K105" s="203"/>
    </row>
    <row r="106" spans="1:11">
      <c r="A106" s="142"/>
      <c r="B106" s="203"/>
      <c r="C106" s="77"/>
      <c r="D106" s="142"/>
      <c r="E106" s="203"/>
      <c r="F106" s="220"/>
      <c r="I106" s="77"/>
      <c r="J106" s="77"/>
      <c r="K106" s="203"/>
    </row>
    <row r="107" spans="1:11">
      <c r="A107" s="142"/>
      <c r="B107" s="203"/>
      <c r="C107" s="77"/>
      <c r="D107" s="142"/>
      <c r="E107" s="203"/>
      <c r="F107" s="220"/>
      <c r="I107" s="77"/>
      <c r="J107" s="77"/>
      <c r="K107" s="203"/>
    </row>
    <row r="108" spans="1:11">
      <c r="A108" s="142"/>
      <c r="B108" s="203"/>
      <c r="C108" s="77"/>
      <c r="D108" s="142"/>
      <c r="E108" s="203"/>
      <c r="F108" s="220"/>
      <c r="I108" s="77"/>
      <c r="J108" s="77"/>
      <c r="K108" s="203"/>
    </row>
    <row r="109" spans="1:11">
      <c r="A109" s="142"/>
      <c r="B109" s="203"/>
      <c r="C109" s="77"/>
      <c r="D109" s="142"/>
      <c r="E109" s="203"/>
      <c r="F109" s="220"/>
      <c r="I109" s="77"/>
      <c r="J109" s="77"/>
      <c r="K109" s="203"/>
    </row>
    <row r="110" spans="1:11">
      <c r="A110" s="142"/>
      <c r="B110" s="203"/>
      <c r="C110" s="77"/>
      <c r="D110" s="142"/>
      <c r="E110" s="203"/>
      <c r="F110" s="220"/>
      <c r="I110" s="77"/>
      <c r="J110" s="77"/>
      <c r="K110" s="203"/>
    </row>
    <row r="111" spans="1:11">
      <c r="A111" s="142"/>
      <c r="B111" s="203"/>
      <c r="C111" s="77"/>
      <c r="D111" s="142"/>
      <c r="E111" s="203"/>
      <c r="F111" s="220"/>
      <c r="I111" s="77"/>
      <c r="J111" s="77"/>
      <c r="K111" s="203"/>
    </row>
    <row r="112" spans="1:11">
      <c r="A112" s="142"/>
      <c r="B112" s="203"/>
      <c r="C112" s="77"/>
      <c r="D112" s="142"/>
      <c r="E112" s="203"/>
      <c r="F112" s="220"/>
      <c r="I112" s="77"/>
      <c r="J112" s="77"/>
      <c r="K112" s="203"/>
    </row>
    <row r="113" spans="1:11">
      <c r="A113" s="142"/>
      <c r="B113" s="203"/>
      <c r="C113" s="77"/>
      <c r="D113" s="142"/>
      <c r="E113" s="203"/>
      <c r="F113" s="220"/>
      <c r="I113" s="77"/>
      <c r="J113" s="77"/>
      <c r="K113" s="203"/>
    </row>
    <row r="114" spans="1:11">
      <c r="A114" s="142"/>
      <c r="B114" s="203"/>
      <c r="C114" s="77"/>
      <c r="D114" s="142"/>
      <c r="E114" s="203"/>
      <c r="F114" s="220"/>
      <c r="I114" s="77"/>
      <c r="J114" s="77"/>
      <c r="K114" s="203"/>
    </row>
    <row r="115" spans="1:11">
      <c r="A115" s="142"/>
      <c r="B115" s="203"/>
      <c r="C115" s="77"/>
      <c r="D115" s="142"/>
      <c r="E115" s="203"/>
      <c r="F115" s="220"/>
      <c r="I115" s="77"/>
      <c r="J115" s="77"/>
      <c r="K115" s="203"/>
    </row>
    <row r="116" spans="1:11">
      <c r="A116" s="142"/>
      <c r="B116" s="203"/>
      <c r="C116" s="77"/>
      <c r="D116" s="142"/>
      <c r="E116" s="203"/>
      <c r="F116" s="220"/>
      <c r="I116" s="77"/>
      <c r="J116" s="77"/>
      <c r="K116" s="203"/>
    </row>
    <row r="117" spans="1:11">
      <c r="A117" s="142"/>
      <c r="B117" s="203"/>
      <c r="C117" s="77"/>
      <c r="D117" s="142"/>
      <c r="E117" s="203"/>
      <c r="F117" s="220"/>
      <c r="I117" s="77"/>
      <c r="J117" s="77"/>
      <c r="K117" s="203"/>
    </row>
    <row r="118" spans="1:11">
      <c r="A118" s="142"/>
      <c r="B118" s="203"/>
      <c r="C118" s="77"/>
      <c r="D118" s="142"/>
      <c r="E118" s="203"/>
      <c r="F118" s="220"/>
      <c r="I118" s="77"/>
      <c r="J118" s="77"/>
      <c r="K118" s="203"/>
    </row>
    <row r="119" spans="1:11">
      <c r="A119" s="142"/>
      <c r="B119" s="203"/>
      <c r="C119" s="77"/>
      <c r="D119" s="142"/>
      <c r="E119" s="203"/>
      <c r="F119" s="220"/>
      <c r="I119" s="77"/>
      <c r="J119" s="77"/>
      <c r="K119" s="203"/>
    </row>
    <row r="120" spans="1:11">
      <c r="A120" s="142"/>
      <c r="B120" s="203"/>
      <c r="C120" s="77"/>
      <c r="D120" s="142"/>
      <c r="E120" s="203"/>
      <c r="F120" s="220"/>
      <c r="I120" s="77"/>
      <c r="J120" s="77"/>
      <c r="K120" s="203"/>
    </row>
    <row r="121" spans="1:11">
      <c r="A121" s="142"/>
      <c r="B121" s="203"/>
      <c r="C121" s="77"/>
      <c r="D121" s="142"/>
      <c r="E121" s="203"/>
      <c r="F121" s="220"/>
      <c r="I121" s="77"/>
      <c r="J121" s="77"/>
      <c r="K121" s="203"/>
    </row>
    <row r="122" spans="1:11">
      <c r="A122" s="142"/>
      <c r="B122" s="203"/>
      <c r="C122" s="77"/>
      <c r="D122" s="142"/>
      <c r="E122" s="203"/>
      <c r="F122" s="220"/>
      <c r="I122" s="77"/>
      <c r="J122" s="77"/>
      <c r="K122" s="203"/>
    </row>
    <row r="123" spans="1:11">
      <c r="A123" s="142"/>
      <c r="B123" s="203"/>
      <c r="C123" s="77"/>
      <c r="D123" s="142"/>
      <c r="E123" s="203"/>
      <c r="F123" s="220"/>
      <c r="I123" s="77"/>
      <c r="J123" s="77"/>
      <c r="K123" s="203"/>
    </row>
    <row r="124" spans="1:11">
      <c r="A124" s="142"/>
      <c r="B124" s="203"/>
      <c r="C124" s="77"/>
      <c r="D124" s="142"/>
      <c r="E124" s="203"/>
      <c r="F124" s="220"/>
      <c r="I124" s="77"/>
      <c r="J124" s="77"/>
      <c r="K124" s="203"/>
    </row>
    <row r="125" spans="1:11">
      <c r="A125" s="142"/>
      <c r="B125" s="203"/>
      <c r="C125" s="77"/>
      <c r="D125" s="142"/>
      <c r="E125" s="203"/>
      <c r="F125" s="220"/>
      <c r="I125" s="77"/>
      <c r="J125" s="77"/>
      <c r="K125" s="203"/>
    </row>
    <row r="126" spans="1:11">
      <c r="A126" s="142"/>
      <c r="B126" s="203"/>
      <c r="C126" s="77"/>
      <c r="D126" s="142"/>
      <c r="E126" s="203"/>
      <c r="F126" s="220"/>
      <c r="I126" s="77"/>
      <c r="J126" s="77"/>
      <c r="K126" s="203"/>
    </row>
    <row r="127" spans="1:11">
      <c r="A127" s="142"/>
      <c r="B127" s="203"/>
      <c r="C127" s="77"/>
      <c r="D127" s="142"/>
      <c r="E127" s="203"/>
      <c r="F127" s="220"/>
      <c r="I127" s="77"/>
      <c r="J127" s="77"/>
      <c r="K127" s="203"/>
    </row>
    <row r="128" spans="1:11">
      <c r="A128" s="142"/>
      <c r="B128" s="203"/>
      <c r="C128" s="77"/>
      <c r="D128" s="142"/>
      <c r="E128" s="203"/>
      <c r="F128" s="220"/>
      <c r="I128" s="77"/>
      <c r="J128" s="77"/>
      <c r="K128" s="203"/>
    </row>
    <row r="129" spans="1:11">
      <c r="A129" s="142"/>
      <c r="B129" s="203"/>
      <c r="C129" s="77"/>
      <c r="D129" s="142"/>
      <c r="E129" s="203"/>
      <c r="F129" s="220"/>
      <c r="I129" s="77"/>
      <c r="J129" s="77"/>
      <c r="K129" s="203"/>
    </row>
    <row r="130" spans="1:11">
      <c r="A130" s="142"/>
      <c r="B130" s="203"/>
      <c r="C130" s="77"/>
      <c r="D130" s="142"/>
      <c r="E130" s="203"/>
      <c r="F130" s="220"/>
      <c r="I130" s="77"/>
      <c r="J130" s="77"/>
      <c r="K130" s="203"/>
    </row>
    <row r="131" spans="1:11">
      <c r="A131" s="142"/>
      <c r="B131" s="203"/>
      <c r="C131" s="77"/>
      <c r="D131" s="142"/>
      <c r="E131" s="203"/>
      <c r="F131" s="220"/>
      <c r="I131" s="77"/>
      <c r="J131" s="77"/>
      <c r="K131" s="203"/>
    </row>
    <row r="132" spans="1:11">
      <c r="A132" s="142"/>
      <c r="B132" s="203"/>
      <c r="C132" s="77"/>
      <c r="D132" s="142"/>
      <c r="E132" s="203"/>
      <c r="F132" s="220"/>
      <c r="I132" s="77"/>
      <c r="J132" s="77"/>
      <c r="K132" s="203"/>
    </row>
    <row r="133" spans="1:11">
      <c r="A133" s="142"/>
      <c r="B133" s="203"/>
      <c r="C133" s="203"/>
      <c r="D133" s="142"/>
      <c r="E133" s="203"/>
      <c r="F133" s="220"/>
      <c r="I133" s="77"/>
      <c r="J133" s="77"/>
      <c r="K133" s="203"/>
    </row>
    <row r="134" spans="1:11">
      <c r="A134" s="142"/>
      <c r="B134" s="203"/>
      <c r="C134" s="203"/>
      <c r="D134" s="142"/>
      <c r="E134" s="203"/>
      <c r="F134" s="220"/>
      <c r="I134" s="77"/>
      <c r="J134" s="77"/>
      <c r="K134" s="203"/>
    </row>
    <row r="135" spans="1:11">
      <c r="A135" s="142"/>
      <c r="B135" s="203"/>
      <c r="C135" s="203"/>
      <c r="D135" s="142"/>
      <c r="E135" s="203"/>
      <c r="F135" s="220"/>
      <c r="I135" s="77"/>
      <c r="J135" s="77"/>
      <c r="K135" s="203"/>
    </row>
    <row r="136" spans="1:11">
      <c r="A136" s="142"/>
      <c r="B136" s="203"/>
      <c r="C136" s="203"/>
      <c r="D136" s="142"/>
      <c r="E136" s="203"/>
      <c r="F136" s="220"/>
      <c r="I136" s="77"/>
      <c r="J136" s="77"/>
      <c r="K136" s="203"/>
    </row>
    <row r="137" spans="1:11">
      <c r="A137" s="142"/>
      <c r="B137" s="203"/>
      <c r="C137" s="203"/>
      <c r="D137" s="142"/>
      <c r="E137" s="203"/>
      <c r="F137" s="220"/>
      <c r="I137" s="77"/>
      <c r="J137" s="77"/>
      <c r="K137" s="203"/>
    </row>
    <row r="138" spans="1:11">
      <c r="A138" s="142"/>
      <c r="B138" s="203"/>
      <c r="C138" s="203"/>
      <c r="D138" s="142"/>
      <c r="E138" s="203"/>
      <c r="F138" s="220"/>
      <c r="I138" s="77"/>
      <c r="J138" s="77"/>
      <c r="K138" s="203"/>
    </row>
    <row r="139" spans="1:11">
      <c r="A139" s="142"/>
      <c r="B139" s="203"/>
      <c r="C139" s="203"/>
      <c r="D139" s="142"/>
      <c r="E139" s="203"/>
      <c r="F139" s="220"/>
      <c r="I139" s="77"/>
      <c r="J139" s="77"/>
      <c r="K139" s="203"/>
    </row>
    <row r="140" spans="1:11">
      <c r="A140" s="142"/>
      <c r="B140" s="203"/>
      <c r="C140" s="203"/>
      <c r="D140" s="142"/>
      <c r="E140" s="203"/>
      <c r="F140" s="220"/>
      <c r="I140" s="77"/>
      <c r="J140" s="77"/>
      <c r="K140" s="203"/>
    </row>
    <row r="141" spans="1:11">
      <c r="A141" s="142"/>
      <c r="B141" s="203"/>
      <c r="C141" s="203"/>
      <c r="D141" s="142"/>
      <c r="E141" s="203"/>
      <c r="F141" s="220"/>
      <c r="I141" s="77"/>
      <c r="J141" s="77"/>
      <c r="K141" s="203"/>
    </row>
    <row r="142" spans="1:11">
      <c r="A142" s="142"/>
      <c r="B142" s="203"/>
      <c r="C142" s="203"/>
      <c r="D142" s="142"/>
      <c r="E142" s="203"/>
      <c r="F142" s="220"/>
      <c r="I142" s="77"/>
      <c r="J142" s="77"/>
      <c r="K142" s="203"/>
    </row>
    <row r="143" spans="1:11">
      <c r="A143" s="142"/>
      <c r="B143" s="203"/>
      <c r="C143" s="203"/>
      <c r="D143" s="142"/>
      <c r="E143" s="203"/>
      <c r="F143" s="220"/>
      <c r="I143" s="77"/>
      <c r="J143" s="77"/>
      <c r="K143" s="203"/>
    </row>
    <row r="144" spans="1:11">
      <c r="A144" s="142"/>
      <c r="B144" s="203"/>
      <c r="C144" s="203"/>
      <c r="D144" s="142"/>
      <c r="E144" s="203"/>
      <c r="F144" s="220"/>
      <c r="I144" s="77"/>
      <c r="J144" s="77"/>
      <c r="K144" s="203"/>
    </row>
    <row r="145" spans="1:11">
      <c r="A145" s="142"/>
      <c r="B145" s="203"/>
      <c r="C145" s="203"/>
      <c r="D145" s="142"/>
      <c r="E145" s="203"/>
      <c r="F145" s="220"/>
      <c r="I145" s="77"/>
      <c r="J145" s="77"/>
      <c r="K145" s="203"/>
    </row>
    <row r="146" spans="1:11">
      <c r="A146" s="142"/>
      <c r="B146" s="203"/>
      <c r="C146" s="203"/>
      <c r="D146" s="142"/>
      <c r="E146" s="203"/>
      <c r="F146" s="220"/>
      <c r="I146" s="77"/>
      <c r="J146" s="77"/>
      <c r="K146" s="203"/>
    </row>
    <row r="147" spans="1:11">
      <c r="A147" s="142"/>
      <c r="B147" s="203"/>
      <c r="C147" s="203"/>
      <c r="D147" s="142"/>
      <c r="E147" s="203"/>
      <c r="F147" s="220"/>
      <c r="I147" s="77"/>
      <c r="J147" s="77"/>
      <c r="K147" s="203"/>
    </row>
    <row r="148" spans="1:11">
      <c r="A148" s="142"/>
      <c r="B148" s="203"/>
      <c r="C148" s="203"/>
      <c r="D148" s="142"/>
      <c r="E148" s="203"/>
      <c r="F148" s="220"/>
      <c r="I148" s="77"/>
      <c r="J148" s="77"/>
      <c r="K148" s="203"/>
    </row>
    <row r="149" spans="1:11">
      <c r="A149" s="142"/>
      <c r="B149" s="203"/>
      <c r="C149" s="203"/>
      <c r="D149" s="142"/>
      <c r="E149" s="203"/>
      <c r="F149" s="220"/>
      <c r="I149" s="77"/>
      <c r="J149" s="77"/>
      <c r="K149" s="203"/>
    </row>
    <row r="150" spans="1:11">
      <c r="A150" s="142"/>
      <c r="B150" s="203"/>
      <c r="C150" s="203"/>
      <c r="D150" s="142"/>
      <c r="E150" s="203"/>
      <c r="F150" s="220"/>
      <c r="I150" s="77"/>
      <c r="J150" s="77"/>
      <c r="K150" s="203"/>
    </row>
    <row r="151" spans="1:11">
      <c r="A151" s="142"/>
      <c r="B151" s="203"/>
      <c r="C151" s="203"/>
      <c r="D151" s="142"/>
      <c r="E151" s="203"/>
      <c r="F151" s="220"/>
      <c r="I151" s="77"/>
      <c r="J151" s="77"/>
      <c r="K151" s="203"/>
    </row>
    <row r="152" spans="1:11">
      <c r="A152" s="142"/>
      <c r="B152" s="203"/>
      <c r="C152" s="203"/>
      <c r="D152" s="142"/>
      <c r="E152" s="203"/>
      <c r="F152" s="220"/>
      <c r="I152" s="77"/>
      <c r="J152" s="77"/>
      <c r="K152" s="203"/>
    </row>
    <row r="153" spans="1:11">
      <c r="A153" s="142"/>
      <c r="B153" s="203"/>
      <c r="C153" s="203"/>
      <c r="D153" s="142"/>
      <c r="E153" s="203"/>
      <c r="F153" s="220"/>
      <c r="I153" s="77"/>
      <c r="J153" s="77"/>
      <c r="K153" s="203"/>
    </row>
    <row r="154" spans="1:11">
      <c r="A154" s="142"/>
      <c r="B154" s="203"/>
      <c r="C154" s="203"/>
      <c r="D154" s="142"/>
      <c r="E154" s="203"/>
      <c r="F154" s="220"/>
      <c r="I154" s="77"/>
      <c r="J154" s="77"/>
      <c r="K154" s="203"/>
    </row>
    <row r="155" spans="1:11">
      <c r="A155" s="142"/>
      <c r="B155" s="203"/>
      <c r="C155" s="203"/>
      <c r="D155" s="142"/>
      <c r="E155" s="203"/>
      <c r="F155" s="220"/>
      <c r="I155" s="77"/>
      <c r="J155" s="77"/>
      <c r="K155" s="203"/>
    </row>
    <row r="156" spans="1:11">
      <c r="A156" s="142"/>
      <c r="B156" s="203"/>
      <c r="C156" s="203"/>
      <c r="D156" s="142"/>
      <c r="E156" s="203"/>
      <c r="F156" s="220"/>
      <c r="I156" s="77"/>
      <c r="J156" s="77"/>
      <c r="K156" s="203"/>
    </row>
    <row r="157" spans="1:11">
      <c r="A157" s="142"/>
      <c r="B157" s="203"/>
      <c r="C157" s="203"/>
      <c r="D157" s="142"/>
      <c r="E157" s="203"/>
      <c r="F157" s="220"/>
      <c r="I157" s="77"/>
      <c r="J157" s="77"/>
      <c r="K157" s="203"/>
    </row>
    <row r="158" spans="1:11">
      <c r="A158" s="142"/>
      <c r="B158" s="203"/>
      <c r="C158" s="203"/>
      <c r="D158" s="142"/>
      <c r="E158" s="203"/>
      <c r="F158" s="220"/>
      <c r="I158" s="77"/>
      <c r="J158" s="77"/>
      <c r="K158" s="203"/>
    </row>
    <row r="159" spans="1:11">
      <c r="A159" s="142"/>
      <c r="B159" s="203"/>
      <c r="C159" s="203"/>
      <c r="D159" s="142"/>
      <c r="E159" s="203"/>
      <c r="F159" s="220"/>
      <c r="I159" s="77"/>
      <c r="J159" s="77"/>
      <c r="K159" s="203"/>
    </row>
    <row r="160" spans="1:11">
      <c r="A160" s="142"/>
      <c r="B160" s="203"/>
      <c r="C160" s="203"/>
      <c r="D160" s="142"/>
      <c r="E160" s="203"/>
      <c r="F160" s="220"/>
      <c r="I160" s="77"/>
      <c r="J160" s="77"/>
      <c r="K160" s="203"/>
    </row>
    <row r="161" spans="1:11">
      <c r="A161" s="142"/>
      <c r="B161" s="203"/>
      <c r="C161" s="203"/>
      <c r="D161" s="142"/>
      <c r="E161" s="203"/>
      <c r="F161" s="220"/>
      <c r="I161" s="77"/>
      <c r="J161" s="77"/>
      <c r="K161" s="203"/>
    </row>
    <row r="162" spans="1:11">
      <c r="A162" s="142"/>
      <c r="B162" s="203"/>
      <c r="C162" s="203"/>
      <c r="D162" s="142"/>
      <c r="E162" s="203"/>
      <c r="F162" s="220"/>
      <c r="I162" s="77"/>
      <c r="J162" s="77"/>
      <c r="K162" s="203"/>
    </row>
    <row r="163" spans="1:11">
      <c r="A163" s="142"/>
      <c r="B163" s="203"/>
      <c r="C163" s="203"/>
      <c r="D163" s="142"/>
      <c r="E163" s="203"/>
      <c r="F163" s="220"/>
      <c r="I163" s="77"/>
      <c r="J163" s="77"/>
      <c r="K163" s="203"/>
    </row>
    <row r="164" spans="1:11">
      <c r="A164" s="142"/>
      <c r="B164" s="203"/>
      <c r="C164" s="203"/>
      <c r="D164" s="142"/>
      <c r="E164" s="203"/>
      <c r="F164" s="220"/>
      <c r="I164" s="77"/>
      <c r="J164" s="77"/>
      <c r="K164" s="203"/>
    </row>
    <row r="165" spans="1:11">
      <c r="A165" s="142"/>
      <c r="B165" s="203"/>
      <c r="C165" s="203"/>
      <c r="D165" s="142"/>
      <c r="E165" s="203"/>
      <c r="F165" s="220"/>
      <c r="I165" s="77"/>
      <c r="J165" s="77"/>
      <c r="K165" s="203"/>
    </row>
    <row r="166" spans="1:11">
      <c r="A166" s="142"/>
      <c r="B166" s="203"/>
      <c r="C166" s="203"/>
      <c r="D166" s="142"/>
      <c r="E166" s="203"/>
      <c r="F166" s="220"/>
      <c r="I166" s="77"/>
      <c r="J166" s="77"/>
      <c r="K166" s="203"/>
    </row>
    <row r="167" spans="1:11">
      <c r="A167" s="142"/>
      <c r="B167" s="203"/>
      <c r="C167" s="203"/>
      <c r="D167" s="142"/>
      <c r="E167" s="203"/>
      <c r="F167" s="220"/>
      <c r="I167" s="77"/>
      <c r="J167" s="77"/>
      <c r="K167" s="203"/>
    </row>
    <row r="168" spans="1:11">
      <c r="A168" s="142"/>
      <c r="B168" s="203"/>
      <c r="C168" s="203"/>
      <c r="D168" s="142"/>
      <c r="E168" s="203"/>
      <c r="F168" s="220"/>
      <c r="I168" s="77"/>
      <c r="J168" s="77"/>
      <c r="K168" s="203"/>
    </row>
    <row r="169" spans="1:11">
      <c r="A169" s="142"/>
      <c r="B169" s="203"/>
      <c r="C169" s="203"/>
      <c r="D169" s="142"/>
      <c r="E169" s="203"/>
      <c r="F169" s="220"/>
      <c r="I169" s="77"/>
      <c r="J169" s="77"/>
      <c r="K169" s="203"/>
    </row>
    <row r="170" spans="1:11">
      <c r="A170" s="142"/>
      <c r="B170" s="203"/>
      <c r="C170" s="203"/>
      <c r="D170" s="142"/>
      <c r="E170" s="203"/>
      <c r="F170" s="220"/>
      <c r="I170" s="77"/>
      <c r="J170" s="77"/>
      <c r="K170" s="203"/>
    </row>
    <row r="171" spans="1:11">
      <c r="A171" s="142"/>
      <c r="B171" s="203"/>
      <c r="C171" s="203"/>
      <c r="D171" s="142"/>
      <c r="E171" s="203"/>
      <c r="F171" s="220"/>
      <c r="I171" s="77"/>
      <c r="J171" s="77"/>
      <c r="K171" s="203"/>
    </row>
    <row r="172" spans="1:11">
      <c r="A172" s="142"/>
      <c r="B172" s="203"/>
      <c r="C172" s="203"/>
      <c r="D172" s="142"/>
      <c r="E172" s="203"/>
      <c r="F172" s="220"/>
      <c r="I172" s="77"/>
      <c r="J172" s="77"/>
      <c r="K172" s="203"/>
    </row>
    <row r="173" spans="1:11">
      <c r="A173" s="142"/>
      <c r="B173" s="203"/>
      <c r="C173" s="203"/>
      <c r="D173" s="142"/>
      <c r="E173" s="203"/>
      <c r="F173" s="220"/>
      <c r="I173" s="77"/>
      <c r="J173" s="77"/>
      <c r="K173" s="203"/>
    </row>
    <row r="174" spans="1:11">
      <c r="A174" s="142"/>
      <c r="B174" s="203"/>
      <c r="C174" s="203"/>
      <c r="D174" s="142"/>
      <c r="E174" s="203"/>
      <c r="F174" s="220"/>
      <c r="I174" s="77"/>
      <c r="J174" s="77"/>
      <c r="K174" s="203"/>
    </row>
    <row r="175" spans="1:11">
      <c r="A175" s="142"/>
      <c r="B175" s="203"/>
      <c r="C175" s="203"/>
      <c r="D175" s="142"/>
      <c r="E175" s="203"/>
      <c r="F175" s="220"/>
      <c r="I175" s="77"/>
      <c r="J175" s="77"/>
      <c r="K175" s="203"/>
    </row>
    <row r="176" spans="1:11">
      <c r="A176" s="142"/>
      <c r="B176" s="203"/>
      <c r="C176" s="203"/>
      <c r="D176" s="142"/>
      <c r="E176" s="203"/>
      <c r="F176" s="220"/>
      <c r="I176" s="77"/>
      <c r="J176" s="77"/>
      <c r="K176" s="203"/>
    </row>
    <row r="177" spans="1:11">
      <c r="A177" s="142"/>
      <c r="B177" s="203"/>
      <c r="C177" s="203"/>
      <c r="D177" s="142"/>
      <c r="E177" s="203"/>
      <c r="F177" s="220"/>
      <c r="I177" s="77"/>
      <c r="J177" s="77"/>
      <c r="K177" s="203"/>
    </row>
    <row r="178" spans="1:11">
      <c r="A178" s="142"/>
      <c r="B178" s="203"/>
      <c r="C178" s="203"/>
      <c r="D178" s="142"/>
      <c r="E178" s="203"/>
      <c r="F178" s="220"/>
      <c r="I178" s="77"/>
      <c r="J178" s="77"/>
      <c r="K178" s="203"/>
    </row>
    <row r="179" spans="1:11">
      <c r="A179" s="142"/>
      <c r="B179" s="203"/>
      <c r="C179" s="203"/>
      <c r="D179" s="142"/>
      <c r="E179" s="203"/>
      <c r="F179" s="220"/>
      <c r="I179" s="77"/>
      <c r="J179" s="77"/>
      <c r="K179" s="203"/>
    </row>
    <row r="180" spans="1:11">
      <c r="A180" s="142"/>
      <c r="B180" s="203"/>
      <c r="C180" s="203"/>
      <c r="D180" s="142"/>
      <c r="E180" s="203"/>
      <c r="F180" s="220"/>
      <c r="I180" s="77"/>
      <c r="J180" s="77"/>
      <c r="K180" s="203"/>
    </row>
    <row r="181" spans="1:11">
      <c r="A181" s="142"/>
      <c r="B181" s="203"/>
      <c r="C181" s="203"/>
      <c r="D181" s="142"/>
      <c r="E181" s="203"/>
      <c r="F181" s="220"/>
      <c r="I181" s="77"/>
      <c r="J181" s="77"/>
      <c r="K181" s="203"/>
    </row>
    <row r="182" spans="1:11">
      <c r="A182" s="142"/>
      <c r="B182" s="203"/>
      <c r="C182" s="203"/>
      <c r="D182" s="142"/>
      <c r="E182" s="203"/>
      <c r="F182" s="220"/>
      <c r="I182" s="77"/>
      <c r="J182" s="77"/>
      <c r="K182" s="203"/>
    </row>
    <row r="183" spans="1:11">
      <c r="A183" s="142"/>
      <c r="B183" s="203"/>
      <c r="C183" s="203"/>
      <c r="D183" s="142"/>
      <c r="E183" s="203"/>
      <c r="F183" s="220"/>
      <c r="I183" s="77"/>
      <c r="J183" s="77"/>
      <c r="K183" s="203"/>
    </row>
    <row r="184" spans="1:11">
      <c r="A184" s="142"/>
      <c r="B184" s="203"/>
      <c r="C184" s="203"/>
      <c r="D184" s="142"/>
      <c r="E184" s="203"/>
      <c r="F184" s="220"/>
      <c r="I184" s="77"/>
      <c r="J184" s="77"/>
      <c r="K184" s="203"/>
    </row>
    <row r="185" spans="1:11">
      <c r="A185" s="142"/>
      <c r="B185" s="203"/>
      <c r="C185" s="203"/>
      <c r="D185" s="142"/>
      <c r="E185" s="203"/>
      <c r="F185" s="220"/>
      <c r="I185" s="77"/>
      <c r="J185" s="77"/>
      <c r="K185" s="203"/>
    </row>
    <row r="186" spans="1:11">
      <c r="A186" s="142"/>
      <c r="B186" s="203"/>
      <c r="C186" s="203"/>
      <c r="D186" s="142"/>
      <c r="E186" s="203"/>
      <c r="F186" s="220"/>
      <c r="I186" s="77"/>
      <c r="J186" s="77"/>
      <c r="K186" s="203"/>
    </row>
    <row r="187" spans="1:11">
      <c r="A187" s="142"/>
      <c r="B187" s="203"/>
      <c r="C187" s="203"/>
      <c r="D187" s="142"/>
      <c r="E187" s="203"/>
      <c r="F187" s="220"/>
      <c r="I187" s="77"/>
      <c r="J187" s="77"/>
      <c r="K187" s="203"/>
    </row>
    <row r="188" spans="1:11">
      <c r="A188" s="142"/>
      <c r="B188" s="203"/>
      <c r="C188" s="203"/>
      <c r="D188" s="142"/>
      <c r="E188" s="203"/>
      <c r="F188" s="220"/>
      <c r="I188" s="77"/>
      <c r="J188" s="77"/>
      <c r="K188" s="203"/>
    </row>
    <row r="189" spans="1:11">
      <c r="A189" s="142"/>
      <c r="B189" s="203"/>
      <c r="C189" s="203"/>
      <c r="D189" s="142"/>
      <c r="E189" s="203"/>
      <c r="F189" s="220"/>
      <c r="I189" s="77"/>
      <c r="J189" s="77"/>
      <c r="K189" s="203"/>
    </row>
    <row r="190" spans="1:11">
      <c r="A190" s="142"/>
      <c r="B190" s="203"/>
      <c r="C190" s="203"/>
      <c r="D190" s="142"/>
      <c r="E190" s="203"/>
      <c r="F190" s="220"/>
      <c r="I190" s="77"/>
      <c r="J190" s="77"/>
      <c r="K190" s="203"/>
    </row>
    <row r="191" spans="1:11">
      <c r="A191" s="142"/>
      <c r="B191" s="203"/>
      <c r="C191" s="203"/>
      <c r="D191" s="142"/>
      <c r="E191" s="203"/>
      <c r="F191" s="220"/>
      <c r="I191" s="77"/>
      <c r="J191" s="77"/>
      <c r="K191" s="203"/>
    </row>
    <row r="192" spans="1:11">
      <c r="A192" s="142"/>
      <c r="B192" s="203"/>
      <c r="C192" s="203"/>
      <c r="D192" s="142"/>
      <c r="E192" s="203"/>
      <c r="F192" s="220"/>
      <c r="I192" s="77"/>
      <c r="J192" s="77"/>
      <c r="K192" s="203"/>
    </row>
    <row r="193" spans="1:11">
      <c r="A193" s="142"/>
      <c r="B193" s="203"/>
      <c r="C193" s="203"/>
      <c r="D193" s="142"/>
      <c r="E193" s="203"/>
      <c r="F193" s="220"/>
      <c r="I193" s="77"/>
      <c r="J193" s="77"/>
      <c r="K193" s="203"/>
    </row>
    <row r="194" spans="1:11">
      <c r="A194" s="142"/>
      <c r="B194" s="203"/>
      <c r="C194" s="203"/>
      <c r="D194" s="142"/>
      <c r="E194" s="203"/>
      <c r="F194" s="220"/>
      <c r="I194" s="77"/>
      <c r="J194" s="77"/>
      <c r="K194" s="203"/>
    </row>
    <row r="195" spans="1:11">
      <c r="A195" s="142"/>
      <c r="B195" s="203"/>
      <c r="C195" s="203"/>
      <c r="D195" s="142"/>
      <c r="E195" s="203"/>
      <c r="F195" s="220"/>
      <c r="I195" s="77"/>
      <c r="J195" s="77"/>
      <c r="K195" s="203"/>
    </row>
    <row r="196" spans="1:11">
      <c r="A196" s="142"/>
      <c r="B196" s="203"/>
      <c r="C196" s="203"/>
      <c r="D196" s="142"/>
      <c r="E196" s="203"/>
      <c r="F196" s="220"/>
      <c r="I196" s="77"/>
      <c r="J196" s="77"/>
      <c r="K196" s="203"/>
    </row>
    <row r="197" spans="1:11">
      <c r="A197" s="142"/>
      <c r="B197" s="203"/>
      <c r="C197" s="203"/>
      <c r="D197" s="142"/>
      <c r="E197" s="203"/>
      <c r="F197" s="220"/>
      <c r="I197" s="77"/>
      <c r="J197" s="77"/>
      <c r="K197" s="203"/>
    </row>
    <row r="198" spans="1:11">
      <c r="A198" s="142"/>
      <c r="B198" s="203"/>
      <c r="C198" s="203"/>
      <c r="D198" s="142"/>
      <c r="E198" s="203"/>
      <c r="F198" s="220"/>
      <c r="I198" s="77"/>
      <c r="J198" s="77"/>
      <c r="K198" s="203"/>
    </row>
    <row r="199" spans="1:11">
      <c r="A199" s="142"/>
      <c r="B199" s="203"/>
      <c r="C199" s="203"/>
      <c r="D199" s="142"/>
      <c r="E199" s="203"/>
      <c r="F199" s="220"/>
      <c r="I199" s="77"/>
      <c r="J199" s="77"/>
      <c r="K199" s="203"/>
    </row>
    <row r="200" spans="1:11">
      <c r="A200" s="142"/>
      <c r="B200" s="203"/>
      <c r="C200" s="203"/>
      <c r="D200" s="142"/>
      <c r="E200" s="203"/>
      <c r="F200" s="220"/>
      <c r="I200" s="77"/>
      <c r="J200" s="77"/>
      <c r="K200" s="203"/>
    </row>
    <row r="201" spans="1:11">
      <c r="A201" s="142"/>
      <c r="B201" s="203"/>
      <c r="C201" s="203"/>
      <c r="D201" s="142"/>
      <c r="E201" s="203"/>
      <c r="F201" s="220"/>
      <c r="I201" s="77"/>
      <c r="J201" s="77"/>
      <c r="K201" s="203"/>
    </row>
    <row r="202" spans="1:11">
      <c r="A202" s="142"/>
      <c r="B202" s="203"/>
      <c r="C202" s="203"/>
      <c r="D202" s="142"/>
      <c r="E202" s="203"/>
      <c r="F202" s="220"/>
      <c r="I202" s="77"/>
      <c r="J202" s="77"/>
      <c r="K202" s="203"/>
    </row>
    <row r="203" spans="1:11">
      <c r="A203" s="142"/>
      <c r="B203" s="203"/>
      <c r="C203" s="203"/>
      <c r="D203" s="142"/>
      <c r="E203" s="203"/>
      <c r="F203" s="220"/>
      <c r="I203" s="77"/>
      <c r="J203" s="77"/>
      <c r="K203" s="203"/>
    </row>
    <row r="204" spans="1:11">
      <c r="A204" s="142"/>
      <c r="B204" s="203"/>
      <c r="C204" s="203"/>
      <c r="D204" s="142"/>
      <c r="E204" s="203"/>
      <c r="F204" s="220"/>
      <c r="I204" s="77"/>
      <c r="J204" s="77"/>
      <c r="K204" s="203"/>
    </row>
    <row r="205" spans="1:11">
      <c r="A205" s="142"/>
      <c r="B205" s="203"/>
      <c r="C205" s="203"/>
      <c r="D205" s="142"/>
      <c r="E205" s="203"/>
      <c r="F205" s="220"/>
      <c r="I205" s="77"/>
      <c r="J205" s="77"/>
      <c r="K205" s="203"/>
    </row>
    <row r="206" spans="1:11">
      <c r="A206" s="142"/>
      <c r="B206" s="203"/>
      <c r="C206" s="203"/>
      <c r="D206" s="142"/>
      <c r="E206" s="203"/>
      <c r="F206" s="220"/>
      <c r="I206" s="77"/>
      <c r="J206" s="77"/>
      <c r="K206" s="203"/>
    </row>
    <row r="207" spans="1:11">
      <c r="A207" s="142"/>
      <c r="B207" s="203"/>
      <c r="C207" s="203"/>
      <c r="D207" s="142"/>
      <c r="E207" s="203"/>
      <c r="F207" s="220"/>
      <c r="I207" s="77"/>
      <c r="J207" s="77"/>
      <c r="K207" s="203"/>
    </row>
    <row r="208" spans="1:11">
      <c r="A208" s="142"/>
      <c r="B208" s="203"/>
      <c r="C208" s="203"/>
      <c r="D208" s="142"/>
      <c r="E208" s="203"/>
      <c r="F208" s="220"/>
      <c r="I208" s="77"/>
      <c r="J208" s="77"/>
      <c r="K208" s="203"/>
    </row>
    <row r="209" spans="1:11">
      <c r="A209" s="142"/>
      <c r="B209" s="203"/>
      <c r="C209" s="203"/>
      <c r="D209" s="142"/>
      <c r="E209" s="203"/>
      <c r="F209" s="220"/>
      <c r="I209" s="77"/>
      <c r="J209" s="77"/>
      <c r="K209" s="203"/>
    </row>
    <row r="210" spans="1:11">
      <c r="A210" s="142"/>
      <c r="B210" s="203"/>
      <c r="C210" s="203"/>
      <c r="D210" s="142"/>
      <c r="E210" s="203"/>
      <c r="F210" s="220"/>
      <c r="I210" s="77"/>
      <c r="J210" s="77"/>
      <c r="K210" s="203"/>
    </row>
    <row r="211" spans="1:11">
      <c r="A211" s="142"/>
      <c r="B211" s="203"/>
      <c r="C211" s="203"/>
      <c r="D211" s="142"/>
      <c r="E211" s="203"/>
      <c r="F211" s="220"/>
      <c r="I211" s="77"/>
      <c r="J211" s="77"/>
      <c r="K211" s="203"/>
    </row>
    <row r="212" spans="1:11">
      <c r="A212" s="142"/>
      <c r="B212" s="203"/>
      <c r="C212" s="203"/>
      <c r="D212" s="142"/>
      <c r="E212" s="203"/>
      <c r="F212" s="220"/>
      <c r="I212" s="77"/>
      <c r="J212" s="77"/>
      <c r="K212" s="203"/>
    </row>
    <row r="213" spans="1:11">
      <c r="A213" s="142"/>
      <c r="B213" s="203"/>
      <c r="C213" s="203"/>
      <c r="D213" s="142"/>
      <c r="E213" s="203"/>
      <c r="F213" s="220"/>
      <c r="I213" s="77"/>
      <c r="J213" s="77"/>
      <c r="K213" s="203"/>
    </row>
    <row r="214" spans="1:11">
      <c r="A214" s="142"/>
      <c r="B214" s="203"/>
      <c r="C214" s="203"/>
      <c r="D214" s="142"/>
      <c r="E214" s="203"/>
      <c r="F214" s="220"/>
      <c r="I214" s="77"/>
      <c r="J214" s="77"/>
      <c r="K214" s="203"/>
    </row>
    <row r="215" spans="1:11">
      <c r="A215" s="142"/>
      <c r="B215" s="203"/>
      <c r="C215" s="203"/>
      <c r="D215" s="142"/>
      <c r="E215" s="203"/>
      <c r="F215" s="220"/>
      <c r="I215" s="77"/>
      <c r="J215" s="77"/>
      <c r="K215" s="203"/>
    </row>
    <row r="216" spans="1:11">
      <c r="A216" s="142"/>
      <c r="B216" s="203"/>
      <c r="C216" s="203"/>
      <c r="D216" s="142"/>
      <c r="E216" s="203"/>
      <c r="F216" s="220"/>
      <c r="I216" s="77"/>
      <c r="J216" s="77"/>
      <c r="K216" s="203"/>
    </row>
    <row r="217" spans="1:11">
      <c r="A217" s="142"/>
      <c r="B217" s="203"/>
      <c r="C217" s="203"/>
      <c r="D217" s="142"/>
      <c r="E217" s="203"/>
      <c r="F217" s="220"/>
      <c r="I217" s="77"/>
      <c r="J217" s="77"/>
      <c r="K217" s="203"/>
    </row>
    <row r="218" spans="1:11">
      <c r="A218" s="142"/>
      <c r="B218" s="203"/>
      <c r="C218" s="203"/>
      <c r="D218" s="142"/>
      <c r="E218" s="203"/>
      <c r="F218" s="220"/>
      <c r="I218" s="77"/>
      <c r="J218" s="77"/>
      <c r="K218" s="203"/>
    </row>
    <row r="219" spans="1:11">
      <c r="A219" s="142"/>
      <c r="B219" s="203"/>
      <c r="C219" s="203"/>
      <c r="D219" s="142"/>
      <c r="E219" s="203"/>
      <c r="F219" s="220"/>
      <c r="I219" s="77"/>
      <c r="J219" s="77"/>
      <c r="K219" s="203"/>
    </row>
    <row r="220" spans="1:11">
      <c r="A220" s="142"/>
      <c r="B220" s="203"/>
      <c r="C220" s="203"/>
      <c r="D220" s="142"/>
      <c r="E220" s="203"/>
      <c r="F220" s="220"/>
      <c r="I220" s="77"/>
      <c r="J220" s="77"/>
      <c r="K220" s="203"/>
    </row>
    <row r="221" spans="1:11">
      <c r="A221" s="142"/>
      <c r="B221" s="203"/>
      <c r="C221" s="203"/>
      <c r="D221" s="142"/>
      <c r="E221" s="203"/>
      <c r="F221" s="220"/>
      <c r="I221" s="77"/>
      <c r="J221" s="77"/>
      <c r="K221" s="203"/>
    </row>
    <row r="222" spans="1:11">
      <c r="A222" s="142"/>
      <c r="B222" s="203"/>
      <c r="C222" s="203"/>
      <c r="D222" s="142"/>
      <c r="E222" s="203"/>
      <c r="F222" s="220"/>
      <c r="I222" s="77"/>
      <c r="J222" s="77"/>
      <c r="K222" s="203"/>
    </row>
    <row r="223" spans="1:11">
      <c r="A223" s="142"/>
      <c r="B223" s="203"/>
      <c r="C223" s="203"/>
      <c r="D223" s="142"/>
      <c r="E223" s="203"/>
      <c r="F223" s="220"/>
      <c r="I223" s="77"/>
      <c r="J223" s="77"/>
      <c r="K223" s="203"/>
    </row>
    <row r="224" spans="1:11">
      <c r="A224" s="142"/>
      <c r="B224" s="203"/>
      <c r="C224" s="203"/>
      <c r="D224" s="142"/>
      <c r="E224" s="203"/>
      <c r="F224" s="220"/>
      <c r="I224" s="77"/>
      <c r="J224" s="77"/>
      <c r="K224" s="203"/>
    </row>
    <row r="225" spans="1:11">
      <c r="A225" s="142"/>
      <c r="B225" s="203"/>
      <c r="C225" s="203"/>
      <c r="D225" s="142"/>
      <c r="E225" s="203"/>
      <c r="F225" s="220"/>
      <c r="I225" s="77"/>
      <c r="J225" s="77"/>
      <c r="K225" s="203"/>
    </row>
    <row r="226" spans="1:11">
      <c r="A226" s="142"/>
      <c r="B226" s="203"/>
      <c r="C226" s="203"/>
      <c r="D226" s="142"/>
      <c r="E226" s="203"/>
      <c r="F226" s="220"/>
      <c r="I226" s="77"/>
      <c r="J226" s="77"/>
      <c r="K226" s="203"/>
    </row>
    <row r="227" spans="1:11">
      <c r="A227" s="142"/>
      <c r="B227" s="203"/>
      <c r="C227" s="203"/>
      <c r="D227" s="142"/>
      <c r="E227" s="203"/>
      <c r="F227" s="220"/>
      <c r="I227" s="77"/>
      <c r="J227" s="77"/>
      <c r="K227" s="203"/>
    </row>
    <row r="228" spans="1:11">
      <c r="A228" s="142"/>
      <c r="B228" s="203"/>
      <c r="C228" s="203"/>
      <c r="D228" s="142"/>
      <c r="E228" s="203"/>
      <c r="F228" s="220"/>
      <c r="I228" s="77"/>
      <c r="J228" s="77"/>
      <c r="K228" s="203"/>
    </row>
    <row r="229" spans="1:11">
      <c r="A229" s="142"/>
      <c r="B229" s="203"/>
      <c r="C229" s="203"/>
      <c r="D229" s="142"/>
      <c r="E229" s="203"/>
      <c r="F229" s="220"/>
      <c r="I229" s="77"/>
      <c r="J229" s="77"/>
      <c r="K229" s="203"/>
    </row>
    <row r="230" spans="1:11">
      <c r="A230" s="142"/>
      <c r="B230" s="203"/>
      <c r="C230" s="203"/>
      <c r="D230" s="142"/>
      <c r="E230" s="203"/>
      <c r="F230" s="220"/>
      <c r="I230" s="77"/>
      <c r="J230" s="77"/>
      <c r="K230" s="203"/>
    </row>
    <row r="231" spans="1:11">
      <c r="A231" s="142"/>
      <c r="B231" s="203"/>
      <c r="C231" s="203"/>
      <c r="D231" s="142"/>
      <c r="E231" s="203"/>
      <c r="F231" s="220"/>
      <c r="I231" s="77"/>
      <c r="J231" s="77"/>
      <c r="K231" s="203"/>
    </row>
    <row r="232" spans="1:11">
      <c r="A232" s="142"/>
      <c r="B232" s="203"/>
      <c r="C232" s="203"/>
      <c r="D232" s="142"/>
      <c r="E232" s="203"/>
      <c r="F232" s="220"/>
      <c r="I232" s="77"/>
      <c r="J232" s="77"/>
      <c r="K232" s="203"/>
    </row>
    <row r="233" spans="1:11">
      <c r="A233" s="142"/>
      <c r="B233" s="203"/>
      <c r="C233" s="203"/>
      <c r="D233" s="142"/>
      <c r="E233" s="203"/>
      <c r="F233" s="220"/>
      <c r="I233" s="77"/>
      <c r="J233" s="77"/>
      <c r="K233" s="203"/>
    </row>
    <row r="234" spans="1:11">
      <c r="A234" s="142"/>
      <c r="B234" s="203"/>
      <c r="C234" s="203"/>
      <c r="D234" s="142"/>
      <c r="E234" s="203"/>
      <c r="F234" s="220"/>
      <c r="I234" s="77"/>
      <c r="J234" s="77"/>
      <c r="K234" s="203"/>
    </row>
    <row r="235" spans="1:11">
      <c r="A235" s="142"/>
      <c r="B235" s="203"/>
      <c r="C235" s="203"/>
      <c r="D235" s="142"/>
      <c r="E235" s="203"/>
      <c r="F235" s="220"/>
      <c r="I235" s="77"/>
      <c r="J235" s="77"/>
      <c r="K235" s="203"/>
    </row>
    <row r="236" spans="1:11">
      <c r="A236" s="142"/>
      <c r="B236" s="203"/>
      <c r="C236" s="203"/>
      <c r="D236" s="142"/>
      <c r="E236" s="203"/>
      <c r="F236" s="220"/>
      <c r="I236" s="77"/>
      <c r="J236" s="77"/>
      <c r="K236" s="203"/>
    </row>
    <row r="237" spans="1:11">
      <c r="A237" s="142"/>
      <c r="B237" s="203"/>
      <c r="C237" s="203"/>
      <c r="D237" s="142"/>
      <c r="E237" s="203"/>
      <c r="F237" s="220"/>
      <c r="I237" s="77"/>
      <c r="J237" s="77"/>
      <c r="K237" s="203"/>
    </row>
    <row r="238" spans="1:11">
      <c r="A238" s="142"/>
      <c r="B238" s="203"/>
      <c r="C238" s="203"/>
      <c r="D238" s="142"/>
      <c r="E238" s="203"/>
      <c r="F238" s="220"/>
      <c r="I238" s="77"/>
      <c r="J238" s="77"/>
      <c r="K238" s="203"/>
    </row>
    <row r="239" spans="1:11">
      <c r="A239" s="142"/>
      <c r="B239" s="203"/>
      <c r="C239" s="203"/>
      <c r="D239" s="142"/>
      <c r="E239" s="203"/>
      <c r="F239" s="220"/>
      <c r="I239" s="77"/>
      <c r="J239" s="77"/>
      <c r="K239" s="203"/>
    </row>
    <row r="240" spans="1:11">
      <c r="A240" s="142"/>
      <c r="B240" s="203"/>
      <c r="C240" s="203"/>
      <c r="D240" s="142"/>
      <c r="E240" s="203"/>
      <c r="F240" s="220"/>
      <c r="I240" s="77"/>
      <c r="J240" s="77"/>
      <c r="K240" s="203"/>
    </row>
    <row r="241" spans="1:11">
      <c r="A241" s="142"/>
      <c r="B241" s="203"/>
      <c r="C241" s="203"/>
      <c r="D241" s="142"/>
      <c r="E241" s="203"/>
      <c r="F241" s="220"/>
      <c r="I241" s="77"/>
      <c r="J241" s="77"/>
      <c r="K241" s="203"/>
    </row>
    <row r="242" spans="1:11">
      <c r="A242" s="142"/>
      <c r="B242" s="203"/>
      <c r="C242" s="203"/>
      <c r="D242" s="142"/>
      <c r="E242" s="203"/>
      <c r="F242" s="220"/>
      <c r="I242" s="77"/>
      <c r="J242" s="77"/>
      <c r="K242" s="203"/>
    </row>
    <row r="243" spans="1:11">
      <c r="A243" s="142"/>
      <c r="B243" s="203"/>
      <c r="C243" s="203"/>
      <c r="D243" s="142"/>
      <c r="E243" s="203"/>
      <c r="F243" s="220"/>
      <c r="I243" s="77"/>
      <c r="J243" s="77"/>
      <c r="K243" s="203"/>
    </row>
    <row r="244" spans="1:11">
      <c r="A244" s="142"/>
      <c r="B244" s="203"/>
      <c r="C244" s="203"/>
      <c r="D244" s="142"/>
      <c r="E244" s="203"/>
      <c r="F244" s="220"/>
      <c r="I244" s="77"/>
      <c r="J244" s="77"/>
      <c r="K244" s="203"/>
    </row>
    <row r="245" spans="1:11">
      <c r="A245" s="142"/>
      <c r="B245" s="203"/>
      <c r="C245" s="203"/>
      <c r="D245" s="142"/>
      <c r="E245" s="203"/>
      <c r="F245" s="220"/>
      <c r="I245" s="77"/>
      <c r="J245" s="77"/>
      <c r="K245" s="203"/>
    </row>
    <row r="246" spans="1:11">
      <c r="A246" s="142"/>
      <c r="B246" s="203"/>
      <c r="C246" s="203"/>
      <c r="D246" s="142"/>
      <c r="E246" s="203"/>
      <c r="F246" s="220"/>
      <c r="I246" s="77"/>
      <c r="J246" s="77"/>
      <c r="K246" s="203"/>
    </row>
    <row r="247" spans="1:11">
      <c r="A247" s="142"/>
      <c r="B247" s="203"/>
      <c r="C247" s="203"/>
      <c r="D247" s="142"/>
      <c r="E247" s="203"/>
      <c r="F247" s="220"/>
      <c r="I247" s="77"/>
      <c r="J247" s="77"/>
      <c r="K247" s="203"/>
    </row>
    <row r="248" spans="1:11">
      <c r="A248" s="142"/>
      <c r="B248" s="203"/>
      <c r="C248" s="203"/>
      <c r="D248" s="142"/>
      <c r="E248" s="203"/>
      <c r="F248" s="220"/>
      <c r="I248" s="77"/>
      <c r="J248" s="77"/>
      <c r="K248" s="203"/>
    </row>
    <row r="249" spans="1:11">
      <c r="A249" s="142"/>
      <c r="B249" s="203"/>
      <c r="C249" s="203"/>
      <c r="D249" s="142"/>
      <c r="E249" s="203"/>
      <c r="F249" s="220"/>
      <c r="I249" s="77"/>
      <c r="J249" s="77"/>
      <c r="K249" s="203"/>
    </row>
    <row r="250" spans="1:11">
      <c r="A250" s="142"/>
      <c r="B250" s="203"/>
      <c r="C250" s="203"/>
      <c r="D250" s="142"/>
      <c r="E250" s="203"/>
      <c r="F250" s="220"/>
      <c r="I250" s="77"/>
      <c r="J250" s="77"/>
      <c r="K250" s="203"/>
    </row>
    <row r="251" spans="1:11">
      <c r="A251" s="142"/>
      <c r="B251" s="203"/>
      <c r="C251" s="203"/>
      <c r="D251" s="142"/>
      <c r="E251" s="203"/>
      <c r="F251" s="220"/>
      <c r="I251" s="77"/>
      <c r="J251" s="77"/>
      <c r="K251" s="203"/>
    </row>
    <row r="252" spans="1:11">
      <c r="A252" s="142"/>
      <c r="B252" s="203"/>
      <c r="C252" s="203"/>
      <c r="D252" s="142"/>
      <c r="E252" s="203"/>
      <c r="F252" s="220"/>
      <c r="I252" s="77"/>
      <c r="J252" s="77"/>
      <c r="K252" s="203"/>
    </row>
    <row r="253" spans="1:11">
      <c r="A253" s="142"/>
      <c r="B253" s="203"/>
      <c r="C253" s="203"/>
      <c r="D253" s="142"/>
      <c r="E253" s="203"/>
      <c r="F253" s="220"/>
      <c r="I253" s="77"/>
      <c r="J253" s="77"/>
      <c r="K253" s="203"/>
    </row>
    <row r="254" spans="1:11">
      <c r="A254" s="142"/>
      <c r="B254" s="203"/>
      <c r="C254" s="203"/>
      <c r="D254" s="142"/>
      <c r="E254" s="203"/>
      <c r="F254" s="220"/>
      <c r="I254" s="77"/>
      <c r="J254" s="77"/>
      <c r="K254" s="203"/>
    </row>
    <row r="255" spans="1:11">
      <c r="A255" s="142"/>
      <c r="B255" s="203"/>
      <c r="C255" s="203"/>
      <c r="D255" s="142"/>
      <c r="E255" s="203"/>
      <c r="F255" s="220"/>
      <c r="I255" s="77"/>
      <c r="J255" s="77"/>
      <c r="K255" s="203"/>
    </row>
    <row r="256" spans="1:11">
      <c r="A256" s="142"/>
      <c r="B256" s="203"/>
      <c r="C256" s="203"/>
      <c r="D256" s="142"/>
      <c r="E256" s="203"/>
      <c r="F256" s="220"/>
      <c r="I256" s="77"/>
      <c r="J256" s="77"/>
      <c r="K256" s="203"/>
    </row>
    <row r="257" spans="1:11">
      <c r="A257" s="142"/>
      <c r="B257" s="203"/>
      <c r="C257" s="203"/>
      <c r="D257" s="142"/>
      <c r="E257" s="203"/>
      <c r="F257" s="220"/>
      <c r="I257" s="77"/>
      <c r="J257" s="77"/>
      <c r="K257" s="203"/>
    </row>
    <row r="258" spans="1:11">
      <c r="A258" s="142"/>
      <c r="B258" s="203"/>
      <c r="C258" s="203"/>
      <c r="D258" s="142"/>
      <c r="E258" s="203"/>
      <c r="F258" s="220"/>
      <c r="I258" s="77"/>
      <c r="J258" s="77"/>
      <c r="K258" s="203"/>
    </row>
    <row r="259" spans="1:11">
      <c r="A259" s="142"/>
      <c r="B259" s="203"/>
      <c r="C259" s="203"/>
      <c r="D259" s="142"/>
      <c r="E259" s="203"/>
      <c r="F259" s="220"/>
      <c r="I259" s="77"/>
      <c r="J259" s="77"/>
      <c r="K259" s="203"/>
    </row>
    <row r="260" spans="1:11">
      <c r="A260" s="142"/>
      <c r="B260" s="203"/>
      <c r="C260" s="203"/>
      <c r="D260" s="142"/>
      <c r="E260" s="203"/>
      <c r="F260" s="220"/>
      <c r="I260" s="77"/>
      <c r="J260" s="77"/>
      <c r="K260" s="203"/>
    </row>
    <row r="261" spans="1:11">
      <c r="A261" s="142"/>
      <c r="B261" s="203"/>
      <c r="C261" s="203"/>
      <c r="D261" s="142"/>
      <c r="E261" s="203"/>
      <c r="F261" s="220"/>
      <c r="I261" s="77"/>
      <c r="J261" s="77"/>
      <c r="K261" s="203"/>
    </row>
    <row r="262" spans="1:11">
      <c r="A262" s="142"/>
      <c r="B262" s="203"/>
      <c r="C262" s="203"/>
      <c r="D262" s="142"/>
      <c r="E262" s="203"/>
      <c r="F262" s="220"/>
      <c r="I262" s="77"/>
      <c r="J262" s="77"/>
      <c r="K262" s="203"/>
    </row>
    <row r="263" spans="1:11">
      <c r="A263" s="142"/>
      <c r="B263" s="203"/>
      <c r="C263" s="203"/>
      <c r="D263" s="142"/>
      <c r="E263" s="203"/>
      <c r="F263" s="220"/>
      <c r="I263" s="77"/>
      <c r="J263" s="77"/>
      <c r="K263" s="203"/>
    </row>
    <row r="264" spans="1:11">
      <c r="A264" s="142"/>
      <c r="B264" s="203"/>
      <c r="C264" s="203"/>
      <c r="D264" s="142"/>
      <c r="E264" s="203"/>
      <c r="F264" s="220"/>
      <c r="I264" s="77"/>
      <c r="J264" s="77"/>
      <c r="K264" s="203"/>
    </row>
    <row r="265" spans="1:11">
      <c r="A265" s="142"/>
      <c r="B265" s="203"/>
      <c r="C265" s="203"/>
      <c r="D265" s="142"/>
      <c r="E265" s="203"/>
      <c r="F265" s="220"/>
      <c r="I265" s="77"/>
      <c r="J265" s="77"/>
      <c r="K265" s="203"/>
    </row>
    <row r="266" spans="1:11">
      <c r="A266" s="142"/>
      <c r="B266" s="203"/>
      <c r="C266" s="203"/>
      <c r="D266" s="142"/>
      <c r="E266" s="203"/>
      <c r="F266" s="220"/>
      <c r="I266" s="77"/>
      <c r="J266" s="77"/>
      <c r="K266" s="203"/>
    </row>
    <row r="267" spans="1:11">
      <c r="A267" s="142"/>
      <c r="B267" s="203"/>
      <c r="C267" s="203"/>
      <c r="D267" s="142"/>
      <c r="E267" s="203"/>
      <c r="F267" s="220"/>
      <c r="I267" s="77"/>
      <c r="J267" s="77"/>
      <c r="K267" s="203"/>
    </row>
    <row r="268" spans="1:11">
      <c r="A268" s="142"/>
      <c r="B268" s="203"/>
      <c r="C268" s="203"/>
      <c r="D268" s="142"/>
      <c r="E268" s="203"/>
      <c r="F268" s="220"/>
      <c r="I268" s="77"/>
      <c r="J268" s="77"/>
      <c r="K268" s="203"/>
    </row>
    <row r="269" spans="1:11">
      <c r="A269" s="142"/>
      <c r="B269" s="203"/>
      <c r="C269" s="203"/>
      <c r="D269" s="142"/>
      <c r="E269" s="203"/>
      <c r="F269" s="220"/>
      <c r="I269" s="77"/>
      <c r="J269" s="77"/>
      <c r="K269" s="203"/>
    </row>
    <row r="270" spans="1:11">
      <c r="A270" s="142"/>
      <c r="B270" s="203"/>
      <c r="C270" s="203"/>
      <c r="D270" s="142"/>
      <c r="E270" s="203"/>
      <c r="F270" s="220"/>
      <c r="I270" s="77"/>
      <c r="J270" s="77"/>
      <c r="K270" s="203"/>
    </row>
    <row r="271" spans="1:11">
      <c r="A271" s="142"/>
      <c r="B271" s="203"/>
      <c r="C271" s="203"/>
      <c r="D271" s="142"/>
      <c r="E271" s="203"/>
      <c r="F271" s="220"/>
      <c r="I271" s="77"/>
      <c r="J271" s="77"/>
      <c r="K271" s="203"/>
    </row>
    <row r="272" spans="1:11">
      <c r="A272" s="142"/>
      <c r="B272" s="203"/>
      <c r="C272" s="203"/>
      <c r="D272" s="142"/>
      <c r="E272" s="203"/>
      <c r="F272" s="220"/>
      <c r="I272" s="77"/>
      <c r="J272" s="77"/>
      <c r="K272" s="203"/>
    </row>
    <row r="273" spans="1:11">
      <c r="A273" s="142"/>
      <c r="B273" s="203"/>
      <c r="C273" s="203"/>
      <c r="D273" s="142"/>
      <c r="E273" s="203"/>
      <c r="F273" s="220"/>
      <c r="I273" s="77"/>
      <c r="J273" s="77"/>
      <c r="K273" s="203"/>
    </row>
    <row r="274" spans="1:11">
      <c r="A274" s="142"/>
      <c r="B274" s="203"/>
      <c r="C274" s="203"/>
      <c r="D274" s="142"/>
      <c r="E274" s="203"/>
      <c r="F274" s="220"/>
      <c r="I274" s="77"/>
      <c r="J274" s="77"/>
      <c r="K274" s="203"/>
    </row>
    <row r="275" spans="1:11">
      <c r="A275" s="142"/>
      <c r="B275" s="203"/>
      <c r="C275" s="203"/>
      <c r="D275" s="142"/>
      <c r="E275" s="203"/>
      <c r="F275" s="220"/>
      <c r="I275" s="77"/>
      <c r="J275" s="77"/>
      <c r="K275" s="203"/>
    </row>
    <row r="276" spans="1:11">
      <c r="A276" s="142"/>
      <c r="B276" s="203"/>
      <c r="C276" s="203"/>
      <c r="D276" s="142"/>
      <c r="E276" s="203"/>
      <c r="F276" s="220"/>
      <c r="I276" s="77"/>
      <c r="J276" s="77"/>
      <c r="K276" s="203"/>
    </row>
    <row r="277" spans="1:11">
      <c r="A277" s="142"/>
      <c r="B277" s="203"/>
      <c r="C277" s="203"/>
      <c r="D277" s="142"/>
      <c r="E277" s="203"/>
      <c r="F277" s="220"/>
      <c r="I277" s="77"/>
      <c r="J277" s="77"/>
      <c r="K277" s="203"/>
    </row>
    <row r="278" spans="1:11">
      <c r="A278" s="142"/>
      <c r="B278" s="203"/>
      <c r="C278" s="203"/>
      <c r="D278" s="142"/>
      <c r="E278" s="203"/>
      <c r="F278" s="220"/>
      <c r="I278" s="77"/>
      <c r="J278" s="77"/>
      <c r="K278" s="203"/>
    </row>
    <row r="279" spans="1:11">
      <c r="A279" s="142"/>
      <c r="B279" s="203"/>
      <c r="C279" s="203"/>
      <c r="D279" s="142"/>
      <c r="E279" s="203"/>
      <c r="F279" s="220"/>
      <c r="I279" s="77"/>
      <c r="J279" s="77"/>
      <c r="K279" s="203"/>
    </row>
    <row r="280" spans="1:11">
      <c r="A280" s="142"/>
      <c r="B280" s="203"/>
      <c r="C280" s="203"/>
      <c r="D280" s="142"/>
      <c r="E280" s="203"/>
      <c r="F280" s="220"/>
      <c r="I280" s="77"/>
      <c r="J280" s="77"/>
      <c r="K280" s="203"/>
    </row>
    <row r="281" spans="1:11">
      <c r="A281" s="142"/>
      <c r="B281" s="203"/>
      <c r="C281" s="203"/>
      <c r="D281" s="142"/>
      <c r="E281" s="203"/>
      <c r="F281" s="220"/>
      <c r="I281" s="77"/>
      <c r="J281" s="77"/>
      <c r="K281" s="203"/>
    </row>
    <row r="282" spans="1:11">
      <c r="A282" s="142"/>
      <c r="B282" s="203"/>
      <c r="C282" s="203"/>
      <c r="D282" s="142"/>
      <c r="E282" s="203"/>
      <c r="F282" s="220"/>
      <c r="I282" s="77"/>
      <c r="J282" s="77"/>
      <c r="K282" s="203"/>
    </row>
    <row r="283" spans="1:11">
      <c r="A283" s="142"/>
      <c r="B283" s="203"/>
      <c r="C283" s="203"/>
      <c r="D283" s="142"/>
      <c r="E283" s="203"/>
      <c r="F283" s="220"/>
      <c r="I283" s="77"/>
      <c r="J283" s="77"/>
      <c r="K283" s="203"/>
    </row>
    <row r="284" spans="1:11">
      <c r="A284" s="142"/>
      <c r="B284" s="203"/>
      <c r="C284" s="203"/>
      <c r="D284" s="142"/>
      <c r="E284" s="203"/>
      <c r="F284" s="220"/>
      <c r="I284" s="77"/>
      <c r="J284" s="77"/>
      <c r="K284" s="203"/>
    </row>
    <row r="285" spans="1:11">
      <c r="A285" s="142"/>
      <c r="B285" s="203"/>
      <c r="C285" s="203"/>
      <c r="D285" s="142"/>
      <c r="E285" s="203"/>
      <c r="F285" s="220"/>
      <c r="I285" s="77"/>
      <c r="J285" s="77"/>
      <c r="K285" s="203"/>
    </row>
    <row r="286" spans="1:11">
      <c r="A286" s="142"/>
      <c r="B286" s="203"/>
      <c r="C286" s="203"/>
      <c r="D286" s="142"/>
      <c r="E286" s="203"/>
      <c r="F286" s="220"/>
      <c r="I286" s="77"/>
      <c r="J286" s="77"/>
      <c r="K286" s="203"/>
    </row>
    <row r="287" spans="1:11">
      <c r="A287" s="142"/>
      <c r="B287" s="203"/>
      <c r="C287" s="203"/>
      <c r="D287" s="142"/>
      <c r="E287" s="203"/>
      <c r="F287" s="220"/>
      <c r="I287" s="77"/>
      <c r="J287" s="77"/>
      <c r="K287" s="203"/>
    </row>
    <row r="288" spans="1:11">
      <c r="A288" s="142"/>
      <c r="B288" s="203"/>
      <c r="C288" s="203"/>
      <c r="D288" s="142"/>
      <c r="E288" s="203"/>
      <c r="F288" s="220"/>
      <c r="I288" s="77"/>
      <c r="J288" s="77"/>
      <c r="K288" s="203"/>
    </row>
    <row r="289" spans="1:11">
      <c r="A289" s="142"/>
      <c r="B289" s="203"/>
      <c r="C289" s="203"/>
      <c r="D289" s="142"/>
      <c r="E289" s="203"/>
      <c r="F289" s="220"/>
      <c r="I289" s="77"/>
      <c r="J289" s="77"/>
      <c r="K289" s="203"/>
    </row>
    <row r="290" spans="1:11">
      <c r="A290" s="142"/>
      <c r="B290" s="203"/>
      <c r="C290" s="203"/>
      <c r="D290" s="142"/>
      <c r="E290" s="203"/>
      <c r="F290" s="220"/>
      <c r="I290" s="77"/>
      <c r="J290" s="77"/>
      <c r="K290" s="203"/>
    </row>
    <row r="291" spans="1:11">
      <c r="A291" s="142"/>
      <c r="B291" s="203"/>
      <c r="C291" s="203"/>
      <c r="D291" s="142"/>
      <c r="E291" s="203"/>
      <c r="F291" s="220"/>
      <c r="I291" s="77"/>
      <c r="J291" s="77"/>
      <c r="K291" s="203"/>
    </row>
    <row r="292" spans="1:11">
      <c r="A292" s="142"/>
      <c r="B292" s="203"/>
      <c r="C292" s="203"/>
      <c r="D292" s="142"/>
      <c r="E292" s="203"/>
      <c r="F292" s="220"/>
      <c r="I292" s="77"/>
      <c r="J292" s="77"/>
      <c r="K292" s="203"/>
    </row>
    <row r="293" spans="1:11">
      <c r="A293" s="142"/>
      <c r="B293" s="203"/>
      <c r="C293" s="203"/>
      <c r="D293" s="142"/>
      <c r="E293" s="203"/>
      <c r="F293" s="220"/>
      <c r="I293" s="77"/>
      <c r="J293" s="77"/>
      <c r="K293" s="203"/>
    </row>
    <row r="294" spans="1:11">
      <c r="A294" s="142"/>
      <c r="B294" s="203"/>
      <c r="C294" s="203"/>
      <c r="D294" s="142"/>
      <c r="E294" s="203"/>
      <c r="F294" s="220"/>
      <c r="I294" s="77"/>
      <c r="J294" s="77"/>
      <c r="K294" s="203"/>
    </row>
    <row r="295" spans="1:11">
      <c r="A295" s="142"/>
      <c r="B295" s="203"/>
      <c r="C295" s="203"/>
      <c r="D295" s="142"/>
      <c r="E295" s="203"/>
      <c r="F295" s="220"/>
      <c r="I295" s="220"/>
      <c r="J295" s="220"/>
    </row>
    <row r="296" spans="1:11">
      <c r="A296" s="142"/>
      <c r="B296" s="203"/>
      <c r="C296" s="203"/>
      <c r="D296" s="142"/>
      <c r="E296" s="203"/>
      <c r="F296" s="220"/>
      <c r="I296" s="220"/>
      <c r="J296" s="220"/>
    </row>
    <row r="297" spans="1:11">
      <c r="A297" s="142"/>
      <c r="B297" s="203"/>
      <c r="C297" s="203"/>
      <c r="D297" s="142"/>
      <c r="E297" s="203"/>
      <c r="F297" s="220"/>
      <c r="I297" s="220"/>
      <c r="J297" s="220"/>
    </row>
    <row r="298" spans="1:11">
      <c r="A298" s="142"/>
      <c r="B298" s="203"/>
      <c r="C298" s="203"/>
      <c r="D298" s="142"/>
      <c r="E298" s="203"/>
      <c r="F298" s="220"/>
      <c r="I298" s="220"/>
      <c r="J298" s="220"/>
    </row>
    <row r="299" spans="1:11">
      <c r="A299" s="142"/>
      <c r="B299" s="203"/>
      <c r="C299" s="203"/>
      <c r="D299" s="142"/>
      <c r="E299" s="203"/>
      <c r="F299" s="220"/>
      <c r="I299" s="220"/>
      <c r="J299" s="220"/>
    </row>
    <row r="300" spans="1:11">
      <c r="A300" s="142"/>
      <c r="B300" s="203"/>
      <c r="C300" s="203"/>
      <c r="D300" s="142"/>
      <c r="E300" s="203"/>
      <c r="F300" s="220"/>
      <c r="I300" s="220"/>
      <c r="J300" s="220"/>
    </row>
    <row r="301" spans="1:11">
      <c r="A301" s="142"/>
      <c r="B301" s="203"/>
      <c r="C301" s="203"/>
      <c r="D301" s="142"/>
      <c r="E301" s="203"/>
      <c r="F301" s="220"/>
      <c r="I301" s="220"/>
      <c r="J301" s="220"/>
    </row>
    <row r="302" spans="1:11">
      <c r="A302" s="142"/>
      <c r="B302" s="203"/>
      <c r="C302" s="203"/>
      <c r="D302" s="142"/>
      <c r="E302" s="203"/>
      <c r="F302" s="220"/>
      <c r="I302" s="220"/>
      <c r="J302" s="220"/>
    </row>
    <row r="303" spans="1:11">
      <c r="A303" s="142"/>
      <c r="B303" s="203"/>
      <c r="C303" s="203"/>
      <c r="D303" s="142"/>
      <c r="E303" s="203"/>
      <c r="F303" s="220"/>
      <c r="I303" s="220"/>
      <c r="J303" s="220"/>
    </row>
    <row r="304" spans="1:11">
      <c r="A304" s="142"/>
      <c r="B304" s="203"/>
      <c r="C304" s="203"/>
      <c r="D304" s="142"/>
      <c r="E304" s="203"/>
      <c r="F304" s="220"/>
      <c r="I304" s="220"/>
      <c r="J304" s="220"/>
    </row>
    <row r="305" spans="1:10">
      <c r="A305" s="142"/>
      <c r="B305" s="203"/>
      <c r="C305" s="203"/>
      <c r="D305" s="142"/>
      <c r="E305" s="203"/>
      <c r="F305" s="220"/>
      <c r="I305" s="220"/>
      <c r="J305" s="220"/>
    </row>
    <row r="306" spans="1:10">
      <c r="A306" s="142"/>
      <c r="B306" s="203"/>
      <c r="C306" s="203"/>
      <c r="D306" s="142"/>
      <c r="E306" s="203"/>
      <c r="F306" s="220"/>
      <c r="I306" s="220"/>
      <c r="J306" s="220"/>
    </row>
    <row r="307" spans="1:10">
      <c r="A307" s="142"/>
      <c r="B307" s="203"/>
      <c r="C307" s="203"/>
      <c r="D307" s="142"/>
      <c r="E307" s="203"/>
      <c r="F307" s="220"/>
      <c r="I307" s="220"/>
      <c r="J307" s="220"/>
    </row>
    <row r="308" spans="1:10">
      <c r="A308" s="142"/>
      <c r="B308" s="203"/>
      <c r="C308" s="203"/>
      <c r="D308" s="142"/>
      <c r="E308" s="203"/>
      <c r="F308" s="220"/>
      <c r="I308" s="220"/>
      <c r="J308" s="220"/>
    </row>
    <row r="309" spans="1:10">
      <c r="A309" s="142"/>
      <c r="B309" s="203"/>
      <c r="C309" s="203"/>
      <c r="D309" s="142"/>
      <c r="E309" s="203"/>
      <c r="F309" s="220"/>
      <c r="I309" s="220"/>
      <c r="J309" s="220"/>
    </row>
    <row r="310" spans="1:10">
      <c r="A310" s="142"/>
      <c r="B310" s="203"/>
      <c r="C310" s="203"/>
      <c r="D310" s="142"/>
      <c r="E310" s="203"/>
      <c r="F310" s="220"/>
      <c r="I310" s="220"/>
      <c r="J310" s="220"/>
    </row>
    <row r="311" spans="1:10">
      <c r="A311" s="142"/>
      <c r="B311" s="203"/>
      <c r="C311" s="203"/>
      <c r="D311" s="142"/>
      <c r="E311" s="203"/>
      <c r="F311" s="220"/>
      <c r="I311" s="220"/>
      <c r="J311" s="220"/>
    </row>
    <row r="312" spans="1:10">
      <c r="A312" s="142"/>
      <c r="B312" s="203"/>
      <c r="C312" s="203"/>
      <c r="D312" s="142"/>
      <c r="E312" s="203"/>
      <c r="F312" s="220"/>
      <c r="I312" s="220"/>
      <c r="J312" s="220"/>
    </row>
    <row r="313" spans="1:10">
      <c r="A313" s="142"/>
      <c r="B313" s="203"/>
      <c r="C313" s="203"/>
      <c r="D313" s="142"/>
      <c r="E313" s="203"/>
      <c r="F313" s="220"/>
      <c r="I313" s="220"/>
      <c r="J313" s="220"/>
    </row>
    <row r="314" spans="1:10">
      <c r="A314" s="142"/>
      <c r="B314" s="203"/>
      <c r="C314" s="203"/>
      <c r="D314" s="142"/>
      <c r="E314" s="203"/>
      <c r="F314" s="220"/>
      <c r="I314" s="220"/>
      <c r="J314" s="220"/>
    </row>
    <row r="315" spans="1:10">
      <c r="A315" s="142"/>
      <c r="B315" s="203"/>
      <c r="C315" s="203"/>
      <c r="D315" s="142"/>
      <c r="E315" s="203"/>
      <c r="F315" s="220"/>
      <c r="I315" s="220"/>
      <c r="J315" s="220"/>
    </row>
    <row r="316" spans="1:10">
      <c r="A316" s="142"/>
      <c r="B316" s="203"/>
      <c r="C316" s="203"/>
      <c r="D316" s="142"/>
      <c r="E316" s="203"/>
      <c r="F316" s="220"/>
      <c r="I316" s="220"/>
      <c r="J316" s="220"/>
    </row>
    <row r="317" spans="1:10">
      <c r="A317" s="142"/>
      <c r="B317" s="203"/>
      <c r="C317" s="203"/>
      <c r="D317" s="142"/>
      <c r="E317" s="203"/>
      <c r="F317" s="220"/>
      <c r="I317" s="220"/>
      <c r="J317" s="220"/>
    </row>
    <row r="318" spans="1:10">
      <c r="A318" s="142"/>
      <c r="B318" s="203"/>
      <c r="C318" s="203"/>
      <c r="D318" s="142"/>
      <c r="E318" s="203"/>
      <c r="F318" s="220"/>
      <c r="I318" s="220"/>
      <c r="J318" s="220"/>
    </row>
    <row r="319" spans="1:10">
      <c r="A319" s="142"/>
      <c r="B319" s="203"/>
      <c r="C319" s="203"/>
      <c r="D319" s="142"/>
      <c r="E319" s="203"/>
      <c r="F319" s="220"/>
      <c r="I319" s="220"/>
      <c r="J319" s="220"/>
    </row>
    <row r="320" spans="1:10">
      <c r="A320" s="142"/>
      <c r="B320" s="203"/>
      <c r="C320" s="203"/>
      <c r="D320" s="142"/>
      <c r="E320" s="203"/>
      <c r="F320" s="220"/>
      <c r="I320" s="220"/>
      <c r="J320" s="220"/>
    </row>
    <row r="321" spans="1:10">
      <c r="A321" s="142"/>
      <c r="B321" s="203"/>
      <c r="C321" s="203"/>
      <c r="D321" s="142"/>
      <c r="E321" s="203"/>
      <c r="F321" s="220"/>
      <c r="I321" s="220"/>
      <c r="J321" s="220"/>
    </row>
    <row r="322" spans="1:10">
      <c r="A322" s="142"/>
      <c r="B322" s="203"/>
      <c r="C322" s="203"/>
      <c r="D322" s="142"/>
      <c r="E322" s="203"/>
      <c r="F322" s="220"/>
      <c r="I322" s="220"/>
      <c r="J322" s="220"/>
    </row>
    <row r="323" spans="1:10">
      <c r="A323" s="142"/>
      <c r="B323" s="203"/>
      <c r="C323" s="203"/>
      <c r="D323" s="142"/>
      <c r="E323" s="203"/>
      <c r="F323" s="220"/>
      <c r="I323" s="220"/>
      <c r="J323" s="220"/>
    </row>
    <row r="324" spans="1:10">
      <c r="A324" s="142"/>
      <c r="B324" s="203"/>
      <c r="C324" s="203"/>
      <c r="D324" s="142"/>
      <c r="E324" s="203"/>
      <c r="F324" s="220"/>
      <c r="I324" s="220"/>
      <c r="J324" s="220"/>
    </row>
    <row r="325" spans="1:10">
      <c r="A325" s="142"/>
      <c r="B325" s="203"/>
      <c r="C325" s="203"/>
      <c r="D325" s="142"/>
      <c r="E325" s="203"/>
      <c r="F325" s="220"/>
      <c r="I325" s="220"/>
      <c r="J325" s="220"/>
    </row>
    <row r="326" spans="1:10">
      <c r="A326" s="142"/>
      <c r="B326" s="203"/>
      <c r="C326" s="203"/>
      <c r="D326" s="142"/>
      <c r="E326" s="203"/>
      <c r="F326" s="220"/>
      <c r="I326" s="220"/>
      <c r="J326" s="220"/>
    </row>
    <row r="327" spans="1:10">
      <c r="A327" s="142"/>
      <c r="B327" s="203"/>
      <c r="C327" s="203"/>
      <c r="D327" s="142"/>
      <c r="E327" s="203"/>
      <c r="F327" s="220"/>
      <c r="I327" s="220"/>
      <c r="J327" s="220"/>
    </row>
    <row r="328" spans="1:10">
      <c r="A328" s="142"/>
      <c r="B328" s="203"/>
      <c r="C328" s="203"/>
      <c r="D328" s="142"/>
      <c r="E328" s="203"/>
      <c r="F328" s="220"/>
      <c r="I328" s="220"/>
      <c r="J328" s="220"/>
    </row>
    <row r="329" spans="1:10">
      <c r="A329" s="142"/>
      <c r="B329" s="203"/>
      <c r="C329" s="203"/>
      <c r="D329" s="142"/>
      <c r="E329" s="203"/>
      <c r="F329" s="220"/>
      <c r="I329" s="220"/>
      <c r="J329" s="220"/>
    </row>
    <row r="330" spans="1:10">
      <c r="A330" s="142"/>
      <c r="B330" s="203"/>
      <c r="C330" s="203"/>
      <c r="D330" s="142"/>
      <c r="E330" s="203"/>
      <c r="F330" s="220"/>
      <c r="I330" s="220"/>
      <c r="J330" s="220"/>
    </row>
    <row r="331" spans="1:10">
      <c r="A331" s="142"/>
      <c r="B331" s="203"/>
      <c r="C331" s="203"/>
      <c r="D331" s="142"/>
      <c r="E331" s="203"/>
      <c r="F331" s="220"/>
      <c r="I331" s="220"/>
      <c r="J331" s="220"/>
    </row>
    <row r="332" spans="1:10">
      <c r="A332" s="142"/>
      <c r="B332" s="203"/>
      <c r="C332" s="203"/>
      <c r="D332" s="142"/>
      <c r="E332" s="203"/>
      <c r="F332" s="220"/>
      <c r="I332" s="220"/>
      <c r="J332" s="220"/>
    </row>
    <row r="333" spans="1:10">
      <c r="A333" s="142"/>
      <c r="B333" s="203"/>
      <c r="C333" s="203"/>
      <c r="D333" s="142"/>
      <c r="E333" s="203"/>
      <c r="F333" s="220"/>
      <c r="I333" s="220"/>
      <c r="J333" s="220"/>
    </row>
    <row r="334" spans="1:10">
      <c r="A334" s="142"/>
      <c r="B334" s="203"/>
      <c r="C334" s="203"/>
      <c r="D334" s="142"/>
      <c r="E334" s="203"/>
      <c r="F334" s="220"/>
      <c r="I334" s="220"/>
      <c r="J334" s="220"/>
    </row>
    <row r="335" spans="1:10">
      <c r="A335" s="142"/>
      <c r="B335" s="203"/>
      <c r="C335" s="203"/>
      <c r="D335" s="142"/>
      <c r="E335" s="203"/>
      <c r="F335" s="220"/>
      <c r="I335" s="220"/>
      <c r="J335" s="220"/>
    </row>
    <row r="336" spans="1:10">
      <c r="A336" s="142"/>
      <c r="B336" s="203"/>
      <c r="C336" s="203"/>
      <c r="D336" s="142"/>
      <c r="E336" s="203"/>
      <c r="F336" s="220"/>
      <c r="I336" s="220"/>
      <c r="J336" s="220"/>
    </row>
    <row r="337" spans="1:10">
      <c r="A337" s="142"/>
      <c r="B337" s="203"/>
      <c r="C337" s="203"/>
      <c r="D337" s="142"/>
      <c r="E337" s="203"/>
      <c r="F337" s="220"/>
      <c r="I337" s="220"/>
      <c r="J337" s="220"/>
    </row>
    <row r="338" spans="1:10">
      <c r="A338" s="142"/>
      <c r="B338" s="203"/>
      <c r="C338" s="203"/>
      <c r="D338" s="142"/>
      <c r="E338" s="203"/>
      <c r="F338" s="220"/>
      <c r="I338" s="220"/>
      <c r="J338" s="220"/>
    </row>
    <row r="339" spans="1:10">
      <c r="A339" s="142"/>
      <c r="B339" s="203"/>
      <c r="C339" s="203"/>
      <c r="D339" s="142"/>
      <c r="E339" s="203"/>
      <c r="F339" s="220"/>
      <c r="I339" s="220"/>
      <c r="J339" s="220"/>
    </row>
    <row r="340" spans="1:10">
      <c r="A340" s="142"/>
      <c r="B340" s="203"/>
      <c r="C340" s="203"/>
      <c r="D340" s="142"/>
      <c r="E340" s="203"/>
      <c r="F340" s="220"/>
      <c r="I340" s="220"/>
      <c r="J340" s="220"/>
    </row>
    <row r="341" spans="1:10">
      <c r="A341" s="142"/>
      <c r="B341" s="203"/>
      <c r="C341" s="203"/>
      <c r="D341" s="142"/>
      <c r="E341" s="203"/>
      <c r="F341" s="220"/>
      <c r="I341" s="220"/>
      <c r="J341" s="220"/>
    </row>
    <row r="342" spans="1:10">
      <c r="A342" s="142"/>
      <c r="B342" s="203"/>
      <c r="C342" s="203"/>
      <c r="D342" s="142"/>
      <c r="E342" s="203"/>
      <c r="F342" s="220"/>
      <c r="I342" s="220"/>
      <c r="J342" s="220"/>
    </row>
    <row r="343" spans="1:10">
      <c r="A343" s="142"/>
      <c r="B343" s="203"/>
      <c r="C343" s="203"/>
      <c r="D343" s="142"/>
      <c r="E343" s="203"/>
      <c r="F343" s="220"/>
      <c r="I343" s="220"/>
      <c r="J343" s="220"/>
    </row>
    <row r="344" spans="1:10">
      <c r="A344" s="142"/>
      <c r="B344" s="203"/>
      <c r="C344" s="203"/>
      <c r="D344" s="142"/>
      <c r="E344" s="203"/>
      <c r="F344" s="220"/>
      <c r="I344" s="220"/>
      <c r="J344" s="220"/>
    </row>
    <row r="345" spans="1:10">
      <c r="A345" s="142"/>
      <c r="B345" s="203"/>
      <c r="C345" s="203"/>
      <c r="D345" s="142"/>
      <c r="E345" s="203"/>
      <c r="F345" s="220"/>
      <c r="I345" s="220"/>
      <c r="J345" s="220"/>
    </row>
    <row r="346" spans="1:10">
      <c r="A346" s="142"/>
      <c r="B346" s="203"/>
      <c r="C346" s="203"/>
      <c r="D346" s="142"/>
      <c r="E346" s="203"/>
      <c r="F346" s="220"/>
      <c r="I346" s="220"/>
      <c r="J346" s="220"/>
    </row>
    <row r="347" spans="1:10">
      <c r="A347" s="142"/>
      <c r="B347" s="203"/>
      <c r="C347" s="203"/>
      <c r="D347" s="142"/>
      <c r="E347" s="203"/>
      <c r="F347" s="220"/>
      <c r="I347" s="220"/>
      <c r="J347" s="220"/>
    </row>
    <row r="348" spans="1:10">
      <c r="A348" s="142"/>
      <c r="B348" s="203"/>
      <c r="C348" s="203"/>
      <c r="D348" s="142"/>
      <c r="E348" s="203"/>
      <c r="F348" s="220"/>
      <c r="I348" s="220"/>
      <c r="J348" s="220"/>
    </row>
    <row r="349" spans="1:10">
      <c r="A349" s="142"/>
      <c r="B349" s="203"/>
      <c r="C349" s="203"/>
      <c r="D349" s="142"/>
      <c r="E349" s="203"/>
      <c r="F349" s="220"/>
      <c r="I349" s="220"/>
      <c r="J349" s="220"/>
    </row>
    <row r="350" spans="1:10">
      <c r="A350" s="142"/>
      <c r="B350" s="203"/>
      <c r="C350" s="203"/>
      <c r="D350" s="142"/>
      <c r="E350" s="203"/>
      <c r="F350" s="220"/>
      <c r="I350" s="220"/>
      <c r="J350" s="220"/>
    </row>
    <row r="351" spans="1:10">
      <c r="A351" s="142"/>
      <c r="B351" s="203"/>
      <c r="C351" s="203"/>
      <c r="D351" s="142"/>
      <c r="E351" s="203"/>
      <c r="F351" s="220"/>
      <c r="I351" s="220"/>
      <c r="J351" s="220"/>
    </row>
    <row r="352" spans="1:10">
      <c r="A352" s="142"/>
      <c r="B352" s="203"/>
      <c r="C352" s="203"/>
      <c r="D352" s="142"/>
      <c r="E352" s="203"/>
      <c r="F352" s="220"/>
      <c r="I352" s="220"/>
      <c r="J352" s="220"/>
    </row>
    <row r="353" spans="1:10">
      <c r="A353" s="142"/>
      <c r="B353" s="203"/>
      <c r="C353" s="203"/>
      <c r="D353" s="142"/>
      <c r="E353" s="203"/>
      <c r="F353" s="220"/>
      <c r="I353" s="220"/>
      <c r="J353" s="220"/>
    </row>
    <row r="354" spans="1:10">
      <c r="A354" s="142"/>
      <c r="B354" s="203"/>
      <c r="C354" s="203"/>
      <c r="D354" s="142"/>
      <c r="E354" s="203"/>
      <c r="F354" s="220"/>
      <c r="I354" s="220"/>
      <c r="J354" s="220"/>
    </row>
    <row r="355" spans="1:10">
      <c r="A355" s="142"/>
      <c r="B355" s="203"/>
      <c r="C355" s="203"/>
      <c r="D355" s="142"/>
      <c r="E355" s="203"/>
      <c r="F355" s="220"/>
      <c r="I355" s="220"/>
      <c r="J355" s="220"/>
    </row>
    <row r="356" spans="1:10">
      <c r="A356" s="142"/>
      <c r="B356" s="203"/>
      <c r="C356" s="203"/>
      <c r="D356" s="142"/>
      <c r="E356" s="203"/>
      <c r="F356" s="220"/>
      <c r="I356" s="220"/>
      <c r="J356" s="220"/>
    </row>
    <row r="357" spans="1:10">
      <c r="A357" s="142"/>
      <c r="B357" s="203"/>
      <c r="C357" s="203"/>
      <c r="D357" s="142"/>
      <c r="E357" s="203"/>
      <c r="F357" s="220"/>
      <c r="I357" s="220"/>
      <c r="J357" s="220"/>
    </row>
    <row r="358" spans="1:10">
      <c r="A358" s="142"/>
      <c r="B358" s="203"/>
      <c r="C358" s="203"/>
      <c r="D358" s="142"/>
      <c r="E358" s="203"/>
      <c r="F358" s="220"/>
      <c r="I358" s="220"/>
      <c r="J358" s="220"/>
    </row>
    <row r="359" spans="1:10">
      <c r="A359" s="142"/>
      <c r="B359" s="203"/>
      <c r="C359" s="203"/>
      <c r="D359" s="142"/>
      <c r="E359" s="203"/>
      <c r="F359" s="220"/>
      <c r="I359" s="220"/>
      <c r="J359" s="220"/>
    </row>
    <row r="360" spans="1:10">
      <c r="A360" s="142"/>
      <c r="B360" s="203"/>
      <c r="C360" s="203"/>
      <c r="D360" s="142"/>
      <c r="E360" s="203"/>
      <c r="F360" s="220"/>
      <c r="I360" s="220"/>
      <c r="J360" s="220"/>
    </row>
    <row r="361" spans="1:10">
      <c r="A361" s="142"/>
      <c r="B361" s="203"/>
      <c r="C361" s="203"/>
      <c r="D361" s="142"/>
      <c r="E361" s="203"/>
      <c r="F361" s="220"/>
      <c r="I361" s="220"/>
      <c r="J361" s="220"/>
    </row>
    <row r="362" spans="1:10">
      <c r="A362" s="142"/>
      <c r="B362" s="203"/>
      <c r="C362" s="203"/>
      <c r="D362" s="142"/>
      <c r="E362" s="203"/>
      <c r="F362" s="220"/>
      <c r="I362" s="220"/>
      <c r="J362" s="220"/>
    </row>
    <row r="363" spans="1:10">
      <c r="A363" s="142"/>
      <c r="B363" s="203"/>
      <c r="C363" s="203"/>
      <c r="D363" s="142"/>
      <c r="E363" s="203"/>
      <c r="F363" s="220"/>
      <c r="I363" s="220"/>
      <c r="J363" s="220"/>
    </row>
    <row r="364" spans="1:10">
      <c r="A364" s="142"/>
      <c r="B364" s="203"/>
      <c r="C364" s="203"/>
      <c r="D364" s="142"/>
      <c r="E364" s="203"/>
      <c r="F364" s="220"/>
      <c r="I364" s="220"/>
      <c r="J364" s="220"/>
    </row>
    <row r="365" spans="1:10">
      <c r="A365" s="142"/>
      <c r="B365" s="203"/>
      <c r="C365" s="203"/>
      <c r="D365" s="142"/>
      <c r="E365" s="203"/>
      <c r="F365" s="220"/>
      <c r="I365" s="220"/>
      <c r="J365" s="220"/>
    </row>
    <row r="366" spans="1:10">
      <c r="A366" s="142"/>
      <c r="B366" s="203"/>
      <c r="C366" s="203"/>
      <c r="D366" s="142"/>
      <c r="E366" s="203"/>
      <c r="F366" s="220"/>
      <c r="I366" s="220"/>
      <c r="J366" s="220"/>
    </row>
    <row r="367" spans="1:10">
      <c r="A367" s="142"/>
      <c r="B367" s="203"/>
      <c r="C367" s="203"/>
      <c r="D367" s="142"/>
      <c r="E367" s="203"/>
      <c r="F367" s="220"/>
      <c r="I367" s="220"/>
      <c r="J367" s="220"/>
    </row>
    <row r="368" spans="1:10">
      <c r="A368" s="142"/>
      <c r="B368" s="203"/>
      <c r="C368" s="203"/>
      <c r="D368" s="142"/>
      <c r="E368" s="203"/>
      <c r="F368" s="220"/>
      <c r="I368" s="220"/>
      <c r="J368" s="220"/>
    </row>
    <row r="369" spans="1:10">
      <c r="A369" s="142"/>
      <c r="B369" s="203"/>
      <c r="C369" s="203"/>
      <c r="D369" s="142"/>
      <c r="E369" s="203"/>
      <c r="F369" s="220"/>
      <c r="I369" s="220"/>
      <c r="J369" s="220"/>
    </row>
    <row r="370" spans="1:10">
      <c r="A370" s="142"/>
      <c r="B370" s="203"/>
      <c r="C370" s="203"/>
      <c r="D370" s="142"/>
      <c r="E370" s="203"/>
      <c r="F370" s="220"/>
      <c r="I370" s="220"/>
      <c r="J370" s="220"/>
    </row>
    <row r="371" spans="1:10">
      <c r="A371" s="142"/>
      <c r="B371" s="203"/>
      <c r="C371" s="203"/>
      <c r="D371" s="142"/>
      <c r="E371" s="203"/>
      <c r="F371" s="220"/>
      <c r="I371" s="220"/>
      <c r="J371" s="220"/>
    </row>
    <row r="372" spans="1:10">
      <c r="A372" s="142"/>
      <c r="B372" s="203"/>
      <c r="C372" s="203"/>
      <c r="D372" s="142"/>
      <c r="E372" s="203"/>
      <c r="F372" s="220"/>
      <c r="I372" s="220"/>
      <c r="J372" s="220"/>
    </row>
    <row r="373" spans="1:10">
      <c r="A373" s="142"/>
      <c r="B373" s="203"/>
      <c r="C373" s="203"/>
      <c r="D373" s="142"/>
      <c r="E373" s="203"/>
      <c r="F373" s="220"/>
      <c r="I373" s="220"/>
      <c r="J373" s="220"/>
    </row>
    <row r="374" spans="1:10">
      <c r="A374" s="142"/>
      <c r="B374" s="203"/>
      <c r="C374" s="203"/>
      <c r="D374" s="142"/>
      <c r="E374" s="203"/>
      <c r="F374" s="220"/>
      <c r="I374" s="220"/>
      <c r="J374" s="220"/>
    </row>
    <row r="375" spans="1:10">
      <c r="A375" s="142"/>
      <c r="B375" s="203"/>
      <c r="C375" s="203"/>
      <c r="D375" s="142"/>
      <c r="E375" s="203"/>
      <c r="F375" s="220"/>
      <c r="I375" s="220"/>
      <c r="J375" s="220"/>
    </row>
    <row r="376" spans="1:10">
      <c r="A376" s="142"/>
      <c r="B376" s="203"/>
      <c r="C376" s="203"/>
      <c r="D376" s="142"/>
      <c r="E376" s="203"/>
      <c r="F376" s="220"/>
      <c r="I376" s="220"/>
      <c r="J376" s="220"/>
    </row>
    <row r="377" spans="1:10">
      <c r="A377" s="142"/>
      <c r="B377" s="203"/>
      <c r="C377" s="203"/>
      <c r="D377" s="142"/>
      <c r="E377" s="203"/>
      <c r="F377" s="220"/>
      <c r="I377" s="220"/>
      <c r="J377" s="220"/>
    </row>
    <row r="378" spans="1:10">
      <c r="A378" s="142"/>
      <c r="B378" s="203"/>
      <c r="C378" s="203"/>
      <c r="D378" s="142"/>
      <c r="E378" s="203"/>
      <c r="F378" s="220"/>
      <c r="I378" s="220"/>
      <c r="J378" s="220"/>
    </row>
    <row r="379" spans="1:10">
      <c r="A379" s="142"/>
      <c r="B379" s="203"/>
      <c r="C379" s="203"/>
      <c r="D379" s="142"/>
      <c r="E379" s="203"/>
      <c r="F379" s="220"/>
      <c r="I379" s="220"/>
      <c r="J379" s="220"/>
    </row>
    <row r="380" spans="1:10">
      <c r="A380" s="142"/>
      <c r="B380" s="203"/>
      <c r="C380" s="203"/>
      <c r="D380" s="142"/>
      <c r="E380" s="203"/>
      <c r="F380" s="220"/>
      <c r="I380" s="220"/>
      <c r="J380" s="220"/>
    </row>
    <row r="381" spans="1:10">
      <c r="A381" s="142"/>
      <c r="B381" s="203"/>
      <c r="C381" s="203"/>
      <c r="D381" s="142"/>
      <c r="E381" s="203"/>
      <c r="F381" s="220"/>
      <c r="I381" s="220"/>
      <c r="J381" s="220"/>
    </row>
    <row r="382" spans="1:10">
      <c r="A382" s="142"/>
      <c r="B382" s="203"/>
      <c r="C382" s="203"/>
      <c r="D382" s="142"/>
      <c r="E382" s="203"/>
      <c r="F382" s="220"/>
      <c r="I382" s="220"/>
      <c r="J382" s="220"/>
    </row>
    <row r="383" spans="1:10">
      <c r="A383" s="142"/>
      <c r="B383" s="203"/>
      <c r="C383" s="203"/>
      <c r="D383" s="142"/>
      <c r="E383" s="203"/>
      <c r="F383" s="220"/>
      <c r="I383" s="220"/>
      <c r="J383" s="220"/>
    </row>
    <row r="384" spans="1:10">
      <c r="A384" s="142"/>
      <c r="B384" s="203"/>
      <c r="C384" s="203"/>
      <c r="D384" s="142"/>
      <c r="E384" s="203"/>
      <c r="F384" s="220"/>
      <c r="I384" s="220"/>
      <c r="J384" s="220"/>
    </row>
    <row r="385" spans="1:10">
      <c r="A385" s="142"/>
      <c r="B385" s="203"/>
      <c r="C385" s="203"/>
      <c r="D385" s="142"/>
      <c r="E385" s="203"/>
      <c r="F385" s="220"/>
      <c r="I385" s="220"/>
      <c r="J385" s="220"/>
    </row>
    <row r="386" spans="1:10">
      <c r="A386" s="142"/>
      <c r="B386" s="203"/>
      <c r="C386" s="203"/>
      <c r="D386" s="142"/>
      <c r="E386" s="203"/>
      <c r="F386" s="220"/>
      <c r="I386" s="220"/>
      <c r="J386" s="220"/>
    </row>
    <row r="387" spans="1:10">
      <c r="A387" s="142"/>
      <c r="B387" s="203"/>
      <c r="C387" s="203"/>
      <c r="D387" s="142"/>
      <c r="E387" s="203"/>
      <c r="F387" s="220"/>
      <c r="I387" s="220"/>
      <c r="J387" s="220"/>
    </row>
    <row r="388" spans="1:10">
      <c r="A388" s="142"/>
      <c r="B388" s="203"/>
      <c r="C388" s="203"/>
      <c r="D388" s="142"/>
      <c r="E388" s="203"/>
      <c r="F388" s="220"/>
      <c r="I388" s="220"/>
      <c r="J388" s="220"/>
    </row>
    <row r="389" spans="1:10">
      <c r="A389" s="142"/>
      <c r="B389" s="203"/>
      <c r="C389" s="203"/>
      <c r="D389" s="142"/>
      <c r="E389" s="203"/>
      <c r="F389" s="220"/>
      <c r="I389" s="220"/>
      <c r="J389" s="220"/>
    </row>
    <row r="390" spans="1:10">
      <c r="A390" s="142"/>
      <c r="B390" s="203"/>
      <c r="C390" s="203"/>
      <c r="D390" s="142"/>
      <c r="E390" s="203"/>
      <c r="F390" s="220"/>
      <c r="I390" s="220"/>
      <c r="J390" s="220"/>
    </row>
    <row r="391" spans="1:10">
      <c r="A391" s="142"/>
      <c r="B391" s="203"/>
      <c r="C391" s="203"/>
      <c r="D391" s="142"/>
      <c r="E391" s="203"/>
      <c r="F391" s="220"/>
      <c r="I391" s="220"/>
      <c r="J391" s="220"/>
    </row>
    <row r="392" spans="1:10">
      <c r="A392" s="142"/>
      <c r="B392" s="203"/>
      <c r="C392" s="203"/>
      <c r="D392" s="142"/>
      <c r="E392" s="203"/>
      <c r="F392" s="220"/>
      <c r="I392" s="220"/>
      <c r="J392" s="220"/>
    </row>
    <row r="393" spans="1:10">
      <c r="A393" s="142"/>
      <c r="B393" s="203"/>
      <c r="C393" s="203"/>
      <c r="D393" s="142"/>
      <c r="E393" s="203"/>
      <c r="F393" s="220"/>
      <c r="I393" s="220"/>
      <c r="J393" s="220"/>
    </row>
    <row r="394" spans="1:10">
      <c r="A394" s="142"/>
      <c r="B394" s="203"/>
      <c r="C394" s="203"/>
      <c r="D394" s="142"/>
      <c r="E394" s="203"/>
      <c r="F394" s="220"/>
      <c r="I394" s="220"/>
      <c r="J394" s="220"/>
    </row>
    <row r="395" spans="1:10">
      <c r="A395" s="142"/>
      <c r="B395" s="203"/>
      <c r="C395" s="203"/>
      <c r="D395" s="142"/>
      <c r="E395" s="203"/>
      <c r="F395" s="220"/>
      <c r="I395" s="220"/>
      <c r="J395" s="220"/>
    </row>
    <row r="396" spans="1:10">
      <c r="A396" s="142"/>
      <c r="B396" s="203"/>
      <c r="C396" s="203"/>
      <c r="D396" s="142"/>
      <c r="E396" s="203"/>
      <c r="F396" s="220"/>
      <c r="I396" s="220"/>
      <c r="J396" s="220"/>
    </row>
    <row r="397" spans="1:10">
      <c r="A397" s="142"/>
      <c r="B397" s="203"/>
      <c r="C397" s="203"/>
      <c r="D397" s="142"/>
      <c r="E397" s="203"/>
      <c r="F397" s="220"/>
      <c r="I397" s="220"/>
      <c r="J397" s="220"/>
    </row>
    <row r="398" spans="1:10">
      <c r="A398" s="142"/>
      <c r="B398" s="203"/>
      <c r="C398" s="203"/>
      <c r="D398" s="142"/>
      <c r="E398" s="203"/>
      <c r="F398" s="220"/>
      <c r="I398" s="220"/>
      <c r="J398" s="220"/>
    </row>
    <row r="399" spans="1:10">
      <c r="A399" s="142"/>
      <c r="B399" s="203"/>
      <c r="C399" s="203"/>
      <c r="D399" s="142"/>
      <c r="E399" s="203"/>
      <c r="F399" s="220"/>
      <c r="I399" s="220"/>
      <c r="J399" s="220"/>
    </row>
    <row r="400" spans="1:10">
      <c r="A400" s="142"/>
      <c r="B400" s="203"/>
      <c r="C400" s="203"/>
      <c r="D400" s="142"/>
      <c r="E400" s="203"/>
      <c r="F400" s="220"/>
      <c r="I400" s="220"/>
      <c r="J400" s="220"/>
    </row>
    <row r="401" spans="1:10">
      <c r="A401" s="142"/>
      <c r="B401" s="203"/>
      <c r="C401" s="203"/>
      <c r="D401" s="142"/>
      <c r="E401" s="203"/>
      <c r="F401" s="220"/>
      <c r="I401" s="220"/>
      <c r="J401" s="220"/>
    </row>
    <row r="402" spans="1:10">
      <c r="A402" s="142"/>
      <c r="B402" s="203"/>
      <c r="C402" s="203"/>
      <c r="D402" s="142"/>
      <c r="E402" s="203"/>
      <c r="F402" s="220"/>
      <c r="I402" s="220"/>
      <c r="J402" s="220"/>
    </row>
    <row r="403" spans="1:10">
      <c r="A403" s="142"/>
      <c r="B403" s="203"/>
      <c r="C403" s="203"/>
      <c r="D403" s="142"/>
      <c r="E403" s="203"/>
      <c r="F403" s="220"/>
      <c r="I403" s="220"/>
      <c r="J403" s="220"/>
    </row>
    <row r="404" spans="1:10">
      <c r="A404" s="142"/>
      <c r="B404" s="203"/>
      <c r="C404" s="203"/>
      <c r="D404" s="142"/>
      <c r="E404" s="203"/>
      <c r="F404" s="220"/>
      <c r="I404" s="220"/>
      <c r="J404" s="220"/>
    </row>
    <row r="405" spans="1:10">
      <c r="A405" s="142"/>
      <c r="B405" s="203"/>
      <c r="C405" s="203"/>
      <c r="D405" s="142"/>
      <c r="E405" s="203"/>
      <c r="F405" s="220"/>
      <c r="I405" s="220"/>
      <c r="J405" s="220"/>
    </row>
    <row r="406" spans="1:10">
      <c r="A406" s="142"/>
      <c r="B406" s="203"/>
      <c r="C406" s="203"/>
      <c r="D406" s="142"/>
      <c r="E406" s="203"/>
      <c r="F406" s="220"/>
      <c r="I406" s="220"/>
      <c r="J406" s="220"/>
    </row>
    <row r="407" spans="1:10">
      <c r="A407" s="142"/>
      <c r="B407" s="203"/>
      <c r="C407" s="203"/>
      <c r="D407" s="142"/>
      <c r="E407" s="203"/>
      <c r="F407" s="220"/>
      <c r="I407" s="220"/>
      <c r="J407" s="220"/>
    </row>
    <row r="408" spans="1:10">
      <c r="A408" s="142"/>
      <c r="B408" s="203"/>
      <c r="C408" s="203"/>
      <c r="D408" s="142"/>
      <c r="E408" s="203"/>
      <c r="F408" s="220"/>
      <c r="I408" s="220"/>
      <c r="J408" s="220"/>
    </row>
    <row r="409" spans="1:10">
      <c r="A409" s="142"/>
      <c r="B409" s="203"/>
      <c r="C409" s="203"/>
      <c r="D409" s="142"/>
      <c r="E409" s="203"/>
      <c r="F409" s="220"/>
      <c r="I409" s="220"/>
      <c r="J409" s="220"/>
    </row>
    <row r="410" spans="1:10">
      <c r="A410" s="142"/>
      <c r="B410" s="203"/>
      <c r="C410" s="203"/>
      <c r="D410" s="142"/>
      <c r="E410" s="203"/>
      <c r="F410" s="220"/>
      <c r="I410" s="220"/>
      <c r="J410" s="220"/>
    </row>
    <row r="411" spans="1:10">
      <c r="A411" s="142"/>
      <c r="B411" s="203"/>
      <c r="C411" s="203"/>
      <c r="D411" s="142"/>
      <c r="E411" s="203"/>
      <c r="F411" s="220"/>
      <c r="I411" s="220"/>
      <c r="J411" s="220"/>
    </row>
    <row r="412" spans="1:10">
      <c r="A412" s="142"/>
      <c r="B412" s="203"/>
      <c r="C412" s="203"/>
      <c r="D412" s="142"/>
      <c r="E412" s="203"/>
      <c r="F412" s="220"/>
      <c r="I412" s="220"/>
      <c r="J412" s="220"/>
    </row>
    <row r="413" spans="1:10">
      <c r="A413" s="142"/>
      <c r="B413" s="203"/>
      <c r="C413" s="203"/>
      <c r="D413" s="142"/>
      <c r="E413" s="203"/>
      <c r="F413" s="220"/>
      <c r="I413" s="220"/>
      <c r="J413" s="220"/>
    </row>
    <row r="414" spans="1:10">
      <c r="A414" s="142"/>
      <c r="B414" s="203"/>
      <c r="C414" s="203"/>
      <c r="D414" s="142"/>
      <c r="E414" s="203"/>
      <c r="F414" s="220"/>
      <c r="I414" s="220"/>
      <c r="J414" s="220"/>
    </row>
    <row r="415" spans="1:10">
      <c r="A415" s="142"/>
      <c r="B415" s="203"/>
      <c r="C415" s="203"/>
      <c r="D415" s="142"/>
      <c r="E415" s="203"/>
      <c r="F415" s="220"/>
      <c r="I415" s="220"/>
      <c r="J415" s="220"/>
    </row>
    <row r="416" spans="1:10">
      <c r="A416" s="142"/>
      <c r="B416" s="203"/>
      <c r="C416" s="203"/>
      <c r="D416" s="142"/>
      <c r="E416" s="203"/>
      <c r="F416" s="220"/>
      <c r="I416" s="220"/>
      <c r="J416" s="220"/>
    </row>
    <row r="417" spans="1:10">
      <c r="A417" s="142"/>
      <c r="B417" s="203"/>
      <c r="C417" s="203"/>
      <c r="D417" s="142"/>
      <c r="E417" s="203"/>
      <c r="F417" s="220"/>
      <c r="I417" s="220"/>
      <c r="J417" s="220"/>
    </row>
    <row r="418" spans="1:10">
      <c r="A418" s="142"/>
      <c r="B418" s="203"/>
      <c r="C418" s="203"/>
      <c r="D418" s="142"/>
      <c r="E418" s="203"/>
      <c r="F418" s="220"/>
      <c r="I418" s="220"/>
      <c r="J418" s="220"/>
    </row>
    <row r="419" spans="1:10">
      <c r="A419" s="142"/>
      <c r="B419" s="203"/>
      <c r="C419" s="203"/>
      <c r="D419" s="142"/>
      <c r="E419" s="203"/>
      <c r="F419" s="220"/>
      <c r="I419" s="220"/>
      <c r="J419" s="220"/>
    </row>
    <row r="420" spans="1:10">
      <c r="A420" s="142"/>
      <c r="B420" s="203"/>
      <c r="C420" s="203"/>
      <c r="D420" s="142"/>
      <c r="E420" s="203"/>
      <c r="F420" s="220"/>
      <c r="I420" s="220"/>
      <c r="J420" s="220"/>
    </row>
    <row r="421" spans="1:10">
      <c r="A421" s="142"/>
      <c r="B421" s="203"/>
      <c r="C421" s="203"/>
      <c r="D421" s="142"/>
      <c r="E421" s="203"/>
      <c r="F421" s="220"/>
      <c r="I421" s="220"/>
      <c r="J421" s="220"/>
    </row>
    <row r="422" spans="1:10">
      <c r="A422" s="142"/>
      <c r="B422" s="203"/>
      <c r="C422" s="203"/>
      <c r="D422" s="142"/>
      <c r="E422" s="203"/>
      <c r="F422" s="220"/>
      <c r="I422" s="220"/>
      <c r="J422" s="220"/>
    </row>
    <row r="423" spans="1:10">
      <c r="A423" s="142"/>
      <c r="B423" s="203"/>
      <c r="C423" s="203"/>
      <c r="D423" s="142"/>
      <c r="E423" s="203"/>
      <c r="F423" s="220"/>
      <c r="I423" s="220"/>
      <c r="J423" s="220"/>
    </row>
    <row r="424" spans="1:10">
      <c r="A424" s="142"/>
      <c r="B424" s="203"/>
      <c r="C424" s="203"/>
      <c r="D424" s="142"/>
      <c r="E424" s="203"/>
      <c r="F424" s="220"/>
      <c r="I424" s="220"/>
      <c r="J424" s="220"/>
    </row>
    <row r="425" spans="1:10">
      <c r="A425" s="142"/>
      <c r="B425" s="203"/>
      <c r="C425" s="203"/>
      <c r="D425" s="142"/>
      <c r="E425" s="203"/>
      <c r="F425" s="220"/>
      <c r="I425" s="220"/>
      <c r="J425" s="220"/>
    </row>
    <row r="426" spans="1:10">
      <c r="A426" s="142"/>
      <c r="B426" s="203"/>
      <c r="C426" s="203"/>
      <c r="D426" s="142"/>
      <c r="E426" s="203"/>
      <c r="F426" s="220"/>
      <c r="I426" s="220"/>
      <c r="J426" s="220"/>
    </row>
    <row r="427" spans="1:10">
      <c r="A427" s="142"/>
      <c r="B427" s="203"/>
      <c r="C427" s="203"/>
      <c r="D427" s="142"/>
      <c r="E427" s="203"/>
      <c r="F427" s="220"/>
      <c r="I427" s="220"/>
      <c r="J427" s="220"/>
    </row>
    <row r="428" spans="1:10">
      <c r="A428" s="142"/>
      <c r="B428" s="203"/>
      <c r="C428" s="203"/>
      <c r="D428" s="142"/>
      <c r="E428" s="203"/>
      <c r="F428" s="220"/>
      <c r="I428" s="220"/>
      <c r="J428" s="220"/>
    </row>
    <row r="429" spans="1:10">
      <c r="A429" s="142"/>
      <c r="B429" s="203"/>
      <c r="C429" s="203"/>
      <c r="D429" s="142"/>
      <c r="E429" s="203"/>
      <c r="F429" s="220"/>
      <c r="I429" s="220"/>
      <c r="J429" s="220"/>
    </row>
    <row r="430" spans="1:10">
      <c r="A430" s="142"/>
      <c r="B430" s="203"/>
      <c r="C430" s="203"/>
      <c r="D430" s="142"/>
      <c r="E430" s="203"/>
      <c r="F430" s="220"/>
      <c r="I430" s="220"/>
      <c r="J430" s="220"/>
    </row>
    <row r="431" spans="1:10">
      <c r="A431" s="142"/>
      <c r="B431" s="203"/>
      <c r="C431" s="203"/>
      <c r="D431" s="142"/>
      <c r="E431" s="203"/>
      <c r="F431" s="220"/>
      <c r="I431" s="220"/>
      <c r="J431" s="220"/>
    </row>
    <row r="432" spans="1:10">
      <c r="A432" s="142"/>
      <c r="B432" s="203"/>
      <c r="C432" s="203"/>
      <c r="D432" s="142"/>
      <c r="E432" s="203"/>
      <c r="F432" s="220"/>
      <c r="I432" s="220"/>
      <c r="J432" s="220"/>
    </row>
    <row r="433" spans="1:10">
      <c r="A433" s="142"/>
      <c r="B433" s="203"/>
      <c r="C433" s="203"/>
      <c r="D433" s="142"/>
      <c r="E433" s="203"/>
      <c r="F433" s="220"/>
      <c r="I433" s="220"/>
      <c r="J433" s="220"/>
    </row>
    <row r="434" spans="1:10">
      <c r="A434" s="142"/>
      <c r="B434" s="203"/>
      <c r="C434" s="203"/>
      <c r="D434" s="142"/>
      <c r="E434" s="203"/>
      <c r="F434" s="220"/>
      <c r="I434" s="220"/>
      <c r="J434" s="220"/>
    </row>
    <row r="435" spans="1:10">
      <c r="A435" s="142"/>
      <c r="B435" s="203"/>
      <c r="C435" s="203"/>
      <c r="D435" s="142"/>
      <c r="E435" s="203"/>
      <c r="F435" s="220"/>
      <c r="I435" s="220"/>
      <c r="J435" s="220"/>
    </row>
    <row r="436" spans="1:10">
      <c r="A436" s="142"/>
      <c r="B436" s="203"/>
      <c r="C436" s="203"/>
      <c r="D436" s="142"/>
      <c r="E436" s="203"/>
      <c r="F436" s="220"/>
      <c r="I436" s="220"/>
      <c r="J436" s="220"/>
    </row>
    <row r="437" spans="1:10">
      <c r="A437" s="142"/>
      <c r="B437" s="203"/>
      <c r="C437" s="203"/>
      <c r="D437" s="142"/>
      <c r="E437" s="203"/>
      <c r="F437" s="220"/>
      <c r="I437" s="220"/>
      <c r="J437" s="220"/>
    </row>
    <row r="438" spans="1:10">
      <c r="A438" s="142"/>
      <c r="B438" s="203"/>
      <c r="C438" s="203"/>
      <c r="D438" s="142"/>
      <c r="E438" s="203"/>
      <c r="F438" s="220"/>
      <c r="I438" s="220"/>
      <c r="J438" s="220"/>
    </row>
    <row r="439" spans="1:10">
      <c r="A439" s="142"/>
      <c r="B439" s="203"/>
      <c r="C439" s="203"/>
      <c r="D439" s="142"/>
      <c r="E439" s="203"/>
      <c r="F439" s="220"/>
      <c r="I439" s="220"/>
      <c r="J439" s="220"/>
    </row>
    <row r="440" spans="1:10">
      <c r="A440" s="142"/>
      <c r="B440" s="203"/>
      <c r="C440" s="203"/>
      <c r="D440" s="142"/>
      <c r="E440" s="203"/>
      <c r="F440" s="220"/>
      <c r="I440" s="220"/>
      <c r="J440" s="220"/>
    </row>
    <row r="441" spans="1:10">
      <c r="A441" s="142"/>
      <c r="B441" s="203"/>
      <c r="C441" s="203"/>
      <c r="D441" s="142"/>
      <c r="E441" s="203"/>
      <c r="F441" s="220"/>
      <c r="I441" s="220"/>
      <c r="J441" s="220"/>
    </row>
    <row r="442" spans="1:10">
      <c r="A442" s="142"/>
      <c r="B442" s="203"/>
      <c r="C442" s="203"/>
      <c r="D442" s="142"/>
      <c r="E442" s="203"/>
      <c r="F442" s="220"/>
      <c r="I442" s="220"/>
      <c r="J442" s="220"/>
    </row>
    <row r="443" spans="1:10">
      <c r="A443" s="142"/>
      <c r="B443" s="203"/>
      <c r="C443" s="203"/>
      <c r="D443" s="142"/>
      <c r="E443" s="203"/>
      <c r="F443" s="220"/>
      <c r="I443" s="220"/>
      <c r="J443" s="220"/>
    </row>
    <row r="444" spans="1:10">
      <c r="A444" s="142"/>
      <c r="B444" s="203"/>
      <c r="C444" s="203"/>
      <c r="D444" s="142"/>
      <c r="E444" s="203"/>
      <c r="F444" s="220"/>
      <c r="I444" s="220"/>
      <c r="J444" s="220"/>
    </row>
    <row r="445" spans="1:10">
      <c r="A445" s="142"/>
      <c r="B445" s="203"/>
      <c r="C445" s="203"/>
      <c r="D445" s="142"/>
      <c r="E445" s="203"/>
      <c r="F445" s="220"/>
      <c r="I445" s="220"/>
      <c r="J445" s="220"/>
    </row>
    <row r="446" spans="1:10">
      <c r="A446" s="142"/>
      <c r="B446" s="203"/>
      <c r="C446" s="203"/>
      <c r="D446" s="142"/>
      <c r="E446" s="203"/>
      <c r="F446" s="220"/>
      <c r="I446" s="220"/>
      <c r="J446" s="220"/>
    </row>
    <row r="447" spans="1:10">
      <c r="A447" s="142"/>
      <c r="B447" s="203"/>
      <c r="C447" s="203"/>
      <c r="D447" s="142"/>
      <c r="E447" s="203"/>
      <c r="F447" s="220"/>
      <c r="I447" s="220"/>
      <c r="J447" s="220"/>
    </row>
    <row r="448" spans="1:10">
      <c r="A448" s="142"/>
      <c r="B448" s="203"/>
      <c r="C448" s="203"/>
      <c r="D448" s="142"/>
      <c r="E448" s="203"/>
      <c r="F448" s="220"/>
      <c r="I448" s="220"/>
      <c r="J448" s="220"/>
    </row>
    <row r="449" spans="1:10">
      <c r="A449" s="142"/>
      <c r="B449" s="203"/>
      <c r="C449" s="203"/>
      <c r="D449" s="142"/>
      <c r="E449" s="203"/>
      <c r="F449" s="220"/>
      <c r="I449" s="220"/>
      <c r="J449" s="220"/>
    </row>
    <row r="450" spans="1:10">
      <c r="A450" s="142"/>
      <c r="B450" s="203"/>
      <c r="C450" s="203"/>
      <c r="D450" s="142"/>
      <c r="E450" s="203"/>
      <c r="F450" s="220"/>
      <c r="I450" s="372"/>
      <c r="J450" s="372"/>
    </row>
    <row r="451" spans="1:10">
      <c r="A451" s="142"/>
      <c r="B451" s="203"/>
      <c r="C451" s="203"/>
      <c r="D451" s="142"/>
      <c r="E451" s="203"/>
      <c r="F451" s="220"/>
      <c r="I451" s="372"/>
      <c r="J451" s="372"/>
    </row>
    <row r="452" spans="1:10">
      <c r="A452" s="142"/>
      <c r="B452" s="203"/>
      <c r="C452" s="203"/>
      <c r="D452" s="142"/>
      <c r="E452" s="203"/>
      <c r="F452" s="220"/>
      <c r="I452" s="372"/>
      <c r="J452" s="372"/>
    </row>
    <row r="453" spans="1:10">
      <c r="A453" s="142"/>
      <c r="B453" s="203"/>
      <c r="C453" s="203"/>
      <c r="D453" s="142"/>
      <c r="E453" s="203"/>
      <c r="F453" s="220"/>
      <c r="I453" s="372"/>
      <c r="J453" s="372"/>
    </row>
    <row r="454" spans="1:10">
      <c r="A454" s="142"/>
      <c r="B454" s="203"/>
      <c r="C454" s="203"/>
      <c r="D454" s="142"/>
      <c r="E454" s="203"/>
      <c r="F454" s="220"/>
      <c r="I454" s="372"/>
      <c r="J454" s="372"/>
    </row>
    <row r="455" spans="1:10">
      <c r="A455" s="142"/>
      <c r="B455" s="203"/>
      <c r="C455" s="203"/>
      <c r="D455" s="142"/>
      <c r="E455" s="203"/>
      <c r="F455" s="220"/>
      <c r="I455" s="372"/>
      <c r="J455" s="372"/>
    </row>
    <row r="456" spans="1:10">
      <c r="A456" s="142"/>
      <c r="B456" s="203"/>
      <c r="C456" s="203"/>
      <c r="D456" s="142"/>
      <c r="E456" s="203"/>
      <c r="F456" s="220"/>
      <c r="I456" s="372"/>
      <c r="J456" s="372"/>
    </row>
    <row r="457" spans="1:10">
      <c r="A457" s="142"/>
      <c r="B457" s="203"/>
      <c r="C457" s="203"/>
      <c r="D457" s="142"/>
      <c r="E457" s="203"/>
      <c r="F457" s="220"/>
      <c r="I457" s="372"/>
      <c r="J457" s="372"/>
    </row>
    <row r="458" spans="1:10">
      <c r="A458" s="142"/>
      <c r="B458" s="203"/>
      <c r="C458" s="203"/>
      <c r="D458" s="142"/>
      <c r="E458" s="203"/>
      <c r="F458" s="220"/>
      <c r="I458" s="372"/>
      <c r="J458" s="372"/>
    </row>
    <row r="459" spans="1:10">
      <c r="A459" s="142"/>
      <c r="B459" s="203"/>
      <c r="C459" s="203"/>
      <c r="D459" s="142"/>
      <c r="E459" s="203"/>
      <c r="F459" s="220"/>
      <c r="I459" s="372"/>
      <c r="J459" s="372"/>
    </row>
    <row r="460" spans="1:10">
      <c r="A460" s="142"/>
      <c r="B460" s="203"/>
      <c r="C460" s="203"/>
      <c r="D460" s="142"/>
      <c r="E460" s="203"/>
      <c r="F460" s="220"/>
      <c r="I460" s="372"/>
      <c r="J460" s="372"/>
    </row>
    <row r="461" spans="1:10">
      <c r="A461" s="142"/>
      <c r="B461" s="203"/>
      <c r="C461" s="203"/>
      <c r="D461" s="142"/>
      <c r="E461" s="203"/>
      <c r="F461" s="220"/>
      <c r="I461" s="372"/>
      <c r="J461" s="372"/>
    </row>
    <row r="462" spans="1:10">
      <c r="A462" s="142"/>
      <c r="B462" s="203"/>
      <c r="C462" s="203"/>
      <c r="D462" s="142"/>
      <c r="E462" s="203"/>
      <c r="F462" s="220"/>
      <c r="I462" s="372"/>
      <c r="J462" s="372"/>
    </row>
    <row r="463" spans="1:10">
      <c r="A463" s="142"/>
      <c r="B463" s="203"/>
      <c r="C463" s="203"/>
      <c r="D463" s="142"/>
      <c r="E463" s="203"/>
      <c r="F463" s="220"/>
      <c r="I463" s="372"/>
      <c r="J463" s="372"/>
    </row>
    <row r="464" spans="1:10">
      <c r="A464" s="142"/>
      <c r="B464" s="203"/>
      <c r="C464" s="203"/>
      <c r="D464" s="142"/>
      <c r="E464" s="203"/>
      <c r="F464" s="220"/>
      <c r="I464" s="372"/>
      <c r="J464" s="372"/>
    </row>
    <row r="465" spans="1:10">
      <c r="A465" s="142"/>
      <c r="B465" s="203"/>
      <c r="C465" s="203"/>
      <c r="D465" s="142"/>
      <c r="E465" s="203"/>
      <c r="F465" s="220"/>
      <c r="I465" s="372"/>
      <c r="J465" s="372"/>
    </row>
    <row r="466" spans="1:10">
      <c r="A466" s="142"/>
      <c r="B466" s="203"/>
      <c r="C466" s="203"/>
      <c r="D466" s="142"/>
      <c r="E466" s="203"/>
      <c r="F466" s="220"/>
      <c r="I466" s="372"/>
      <c r="J466" s="372"/>
    </row>
    <row r="467" spans="1:10">
      <c r="A467" s="142"/>
      <c r="B467" s="203"/>
      <c r="C467" s="203"/>
      <c r="D467" s="142"/>
      <c r="E467" s="203"/>
      <c r="F467" s="220"/>
      <c r="I467" s="372"/>
      <c r="J467" s="372"/>
    </row>
    <row r="468" spans="1:10">
      <c r="A468" s="142"/>
      <c r="B468" s="203"/>
      <c r="C468" s="203"/>
      <c r="D468" s="142"/>
      <c r="E468" s="203"/>
      <c r="F468" s="220"/>
      <c r="I468" s="372"/>
      <c r="J468" s="372"/>
    </row>
    <row r="469" spans="1:10">
      <c r="A469" s="142"/>
      <c r="B469" s="203"/>
      <c r="C469" s="203"/>
      <c r="D469" s="142"/>
      <c r="E469" s="203"/>
      <c r="F469" s="220"/>
      <c r="I469" s="372"/>
      <c r="J469" s="372"/>
    </row>
    <row r="470" spans="1:10">
      <c r="A470" s="142"/>
      <c r="B470" s="203"/>
      <c r="C470" s="203"/>
      <c r="D470" s="142"/>
      <c r="E470" s="203"/>
      <c r="F470" s="220"/>
      <c r="I470" s="372"/>
      <c r="J470" s="372"/>
    </row>
    <row r="471" spans="1:10">
      <c r="A471" s="142"/>
      <c r="B471" s="203"/>
      <c r="C471" s="203"/>
      <c r="D471" s="142"/>
      <c r="E471" s="203"/>
      <c r="F471" s="220"/>
      <c r="I471" s="372"/>
      <c r="J471" s="372"/>
    </row>
    <row r="472" spans="1:10">
      <c r="A472" s="142"/>
      <c r="B472" s="203"/>
      <c r="C472" s="203"/>
      <c r="D472" s="142"/>
      <c r="E472" s="203"/>
      <c r="F472" s="220"/>
      <c r="I472" s="372"/>
      <c r="J472" s="372"/>
    </row>
    <row r="473" spans="1:10">
      <c r="A473" s="142"/>
      <c r="B473" s="203"/>
      <c r="C473" s="203"/>
      <c r="D473" s="142"/>
      <c r="E473" s="203"/>
      <c r="F473" s="220"/>
      <c r="I473" s="372"/>
      <c r="J473" s="372"/>
    </row>
    <row r="474" spans="1:10">
      <c r="A474" s="142"/>
      <c r="B474" s="203"/>
      <c r="C474" s="203"/>
      <c r="D474" s="142"/>
      <c r="E474" s="203"/>
      <c r="F474" s="220"/>
      <c r="I474" s="372"/>
      <c r="J474" s="372"/>
    </row>
    <row r="475" spans="1:10">
      <c r="A475" s="142"/>
      <c r="B475" s="203"/>
      <c r="C475" s="203"/>
      <c r="D475" s="142"/>
      <c r="E475" s="203"/>
      <c r="F475" s="220"/>
      <c r="I475" s="372"/>
      <c r="J475" s="372"/>
    </row>
    <row r="476" spans="1:10">
      <c r="A476" s="142"/>
      <c r="B476" s="203"/>
      <c r="C476" s="203"/>
      <c r="D476" s="142"/>
      <c r="E476" s="203"/>
      <c r="F476" s="220"/>
      <c r="I476" s="372"/>
      <c r="J476" s="372"/>
    </row>
    <row r="477" spans="1:10">
      <c r="A477" s="142"/>
      <c r="B477" s="203"/>
      <c r="C477" s="203"/>
      <c r="D477" s="142"/>
      <c r="E477" s="203"/>
      <c r="F477" s="220"/>
      <c r="I477" s="372"/>
      <c r="J477" s="372"/>
    </row>
    <row r="478" spans="1:10">
      <c r="A478" s="142"/>
      <c r="B478" s="203"/>
      <c r="C478" s="203"/>
      <c r="D478" s="142"/>
      <c r="E478" s="203"/>
      <c r="F478" s="220"/>
      <c r="I478" s="372"/>
      <c r="J478" s="372"/>
    </row>
    <row r="479" spans="1:10">
      <c r="A479" s="142"/>
      <c r="B479" s="203"/>
      <c r="C479" s="203"/>
      <c r="D479" s="142"/>
      <c r="E479" s="203"/>
      <c r="F479" s="220"/>
      <c r="I479" s="372"/>
      <c r="J479" s="372"/>
    </row>
    <row r="480" spans="1:10">
      <c r="A480" s="142"/>
      <c r="B480" s="203"/>
      <c r="C480" s="203"/>
      <c r="D480" s="142"/>
      <c r="E480" s="203"/>
      <c r="F480" s="220"/>
      <c r="I480" s="372"/>
      <c r="J480" s="372"/>
    </row>
    <row r="481" spans="1:10">
      <c r="A481" s="142"/>
      <c r="B481" s="203"/>
      <c r="C481" s="203"/>
      <c r="D481" s="142"/>
      <c r="E481" s="203"/>
      <c r="F481" s="220"/>
      <c r="I481" s="372"/>
      <c r="J481" s="372"/>
    </row>
    <row r="482" spans="1:10">
      <c r="A482" s="142"/>
      <c r="B482" s="203"/>
      <c r="C482" s="203"/>
      <c r="D482" s="142"/>
      <c r="E482" s="203"/>
      <c r="F482" s="220"/>
      <c r="I482" s="372"/>
      <c r="J482" s="372"/>
    </row>
    <row r="483" spans="1:10">
      <c r="A483" s="142"/>
      <c r="B483" s="203"/>
      <c r="C483" s="203"/>
      <c r="D483" s="142"/>
      <c r="E483" s="203"/>
      <c r="F483" s="220"/>
      <c r="I483" s="372"/>
      <c r="J483" s="372"/>
    </row>
    <row r="484" spans="1:10">
      <c r="A484" s="142"/>
      <c r="B484" s="203"/>
      <c r="C484" s="203"/>
      <c r="D484" s="142"/>
      <c r="E484" s="203"/>
      <c r="F484" s="220"/>
      <c r="I484" s="372"/>
      <c r="J484" s="372"/>
    </row>
    <row r="485" spans="1:10">
      <c r="A485" s="142"/>
      <c r="B485" s="203"/>
      <c r="C485" s="203"/>
      <c r="D485" s="142"/>
      <c r="E485" s="203"/>
      <c r="F485" s="220"/>
      <c r="I485" s="372"/>
      <c r="J485" s="372"/>
    </row>
    <row r="486" spans="1:10">
      <c r="A486" s="142"/>
      <c r="B486" s="203"/>
      <c r="C486" s="203"/>
      <c r="D486" s="142"/>
      <c r="E486" s="203"/>
      <c r="F486" s="220"/>
      <c r="I486" s="372"/>
      <c r="J486" s="372"/>
    </row>
    <row r="487" spans="1:10">
      <c r="A487" s="142"/>
      <c r="B487" s="203"/>
      <c r="C487" s="203"/>
      <c r="D487" s="142"/>
      <c r="E487" s="203"/>
      <c r="F487" s="220"/>
      <c r="I487" s="372"/>
      <c r="J487" s="372"/>
    </row>
    <row r="488" spans="1:10">
      <c r="A488" s="142"/>
      <c r="B488" s="203"/>
      <c r="C488" s="203"/>
      <c r="D488" s="142"/>
      <c r="E488" s="203"/>
      <c r="F488" s="220"/>
      <c r="I488" s="372"/>
      <c r="J488" s="372"/>
    </row>
    <row r="489" spans="1:10">
      <c r="A489" s="142"/>
      <c r="B489" s="203"/>
      <c r="C489" s="203"/>
      <c r="D489" s="142"/>
      <c r="E489" s="203"/>
      <c r="F489" s="220"/>
      <c r="I489" s="372"/>
      <c r="J489" s="372"/>
    </row>
    <row r="490" spans="1:10">
      <c r="A490" s="142"/>
      <c r="B490" s="203"/>
      <c r="C490" s="203"/>
      <c r="D490" s="142"/>
      <c r="E490" s="203"/>
      <c r="F490" s="220"/>
      <c r="I490" s="372"/>
      <c r="J490" s="372"/>
    </row>
    <row r="491" spans="1:10">
      <c r="A491" s="142"/>
      <c r="B491" s="203"/>
      <c r="C491" s="203"/>
      <c r="D491" s="142"/>
      <c r="E491" s="203"/>
      <c r="F491" s="220"/>
      <c r="I491" s="372"/>
      <c r="J491" s="372"/>
    </row>
    <row r="492" spans="1:10">
      <c r="A492" s="142"/>
      <c r="B492" s="203"/>
      <c r="C492" s="203"/>
      <c r="D492" s="142"/>
      <c r="E492" s="203"/>
      <c r="F492" s="220"/>
      <c r="I492" s="372"/>
      <c r="J492" s="372"/>
    </row>
    <row r="493" spans="1:10">
      <c r="A493" s="142"/>
      <c r="B493" s="203"/>
      <c r="C493" s="203"/>
      <c r="D493" s="142"/>
      <c r="E493" s="203"/>
      <c r="F493" s="220"/>
      <c r="I493" s="372"/>
      <c r="J493" s="372"/>
    </row>
    <row r="494" spans="1:10">
      <c r="A494" s="142"/>
      <c r="B494" s="203"/>
      <c r="C494" s="203"/>
      <c r="D494" s="142"/>
      <c r="E494" s="203"/>
      <c r="F494" s="220"/>
      <c r="I494" s="372"/>
      <c r="J494" s="372"/>
    </row>
    <row r="495" spans="1:10">
      <c r="A495" s="142"/>
      <c r="B495" s="203"/>
      <c r="C495" s="203"/>
      <c r="D495" s="142"/>
      <c r="E495" s="203"/>
      <c r="F495" s="220"/>
      <c r="I495" s="372"/>
      <c r="J495" s="372"/>
    </row>
    <row r="496" spans="1:10">
      <c r="A496" s="142"/>
      <c r="B496" s="203"/>
      <c r="C496" s="203"/>
      <c r="D496" s="142"/>
      <c r="E496" s="203"/>
      <c r="F496" s="220"/>
      <c r="I496" s="372"/>
      <c r="J496" s="372"/>
    </row>
    <row r="497" spans="1:10">
      <c r="A497" s="142"/>
      <c r="B497" s="203"/>
      <c r="C497" s="203"/>
      <c r="D497" s="142"/>
      <c r="E497" s="203"/>
      <c r="F497" s="220"/>
      <c r="I497" s="372"/>
      <c r="J497" s="372"/>
    </row>
    <row r="498" spans="1:10">
      <c r="A498" s="142"/>
      <c r="B498" s="203"/>
      <c r="C498" s="203"/>
      <c r="D498" s="142"/>
      <c r="E498" s="203"/>
      <c r="F498" s="220"/>
      <c r="I498" s="372"/>
      <c r="J498" s="372"/>
    </row>
    <row r="499" spans="1:10">
      <c r="A499" s="142"/>
      <c r="B499" s="203"/>
      <c r="C499" s="203"/>
      <c r="D499" s="142"/>
      <c r="E499" s="203"/>
      <c r="F499" s="220"/>
      <c r="I499" s="372"/>
      <c r="J499" s="372"/>
    </row>
    <row r="500" spans="1:10">
      <c r="A500" s="142"/>
      <c r="B500" s="203"/>
      <c r="C500" s="203"/>
      <c r="D500" s="142"/>
      <c r="E500" s="203"/>
      <c r="F500" s="220"/>
      <c r="I500" s="372"/>
      <c r="J500" s="372"/>
    </row>
    <row r="501" spans="1:10">
      <c r="A501" s="203"/>
      <c r="B501" s="203"/>
      <c r="C501" s="203"/>
      <c r="D501" s="142"/>
      <c r="E501" s="203"/>
    </row>
    <row r="502" spans="1:10">
      <c r="A502" s="203"/>
      <c r="B502" s="203"/>
      <c r="C502" s="203"/>
      <c r="D502" s="142"/>
      <c r="E502" s="203"/>
    </row>
    <row r="503" spans="1:10">
      <c r="A503" s="203"/>
      <c r="B503" s="203"/>
      <c r="C503" s="203"/>
      <c r="D503" s="203"/>
      <c r="E503" s="203"/>
    </row>
    <row r="504" spans="1:10">
      <c r="A504" s="203"/>
      <c r="B504" s="203"/>
      <c r="C504" s="203"/>
      <c r="D504" s="203"/>
      <c r="E504" s="203"/>
    </row>
    <row r="505" spans="1:10">
      <c r="A505" s="203"/>
      <c r="B505" s="203"/>
      <c r="C505" s="203"/>
      <c r="D505" s="203"/>
      <c r="E505" s="203"/>
    </row>
    <row r="506" spans="1:10">
      <c r="A506" s="203"/>
      <c r="B506" s="203"/>
      <c r="C506" s="203"/>
      <c r="D506" s="203"/>
      <c r="E506" s="203"/>
    </row>
    <row r="507" spans="1:10">
      <c r="A507" s="203"/>
      <c r="B507" s="203"/>
      <c r="C507" s="203"/>
      <c r="D507" s="203"/>
      <c r="E507" s="203"/>
    </row>
    <row r="508" spans="1:10">
      <c r="A508" s="203"/>
      <c r="B508" s="203"/>
      <c r="C508" s="203"/>
      <c r="D508" s="203"/>
      <c r="E508" s="203"/>
    </row>
    <row r="509" spans="1:10">
      <c r="A509" s="203"/>
      <c r="B509" s="203"/>
      <c r="C509" s="203"/>
      <c r="D509" s="203"/>
      <c r="E509" s="203"/>
    </row>
    <row r="510" spans="1:10">
      <c r="A510" s="203"/>
      <c r="B510" s="203"/>
      <c r="C510" s="203"/>
      <c r="D510" s="203"/>
      <c r="E510" s="203"/>
    </row>
  </sheetData>
  <sheetProtection password="CDF2" sheet="1" objects="1" scenarios="1"/>
  <dataValidations count="1">
    <dataValidation type="list" allowBlank="1" showInputMessage="1" showErrorMessage="1" sqref="B2:B341" xr:uid="{00000000-0002-0000-0100-000000000000}">
      <formula1>$O$1:$O$6</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4"/>
  <sheetViews>
    <sheetView workbookViewId="0">
      <selection activeCell="H28" sqref="H28"/>
    </sheetView>
  </sheetViews>
  <sheetFormatPr defaultRowHeight="15"/>
  <cols>
    <col min="1" max="1" width="14.7109375" customWidth="1"/>
    <col min="2" max="2" width="17.42578125" customWidth="1"/>
    <col min="3" max="3" width="18.7109375" customWidth="1"/>
    <col min="4" max="4" width="16.140625" customWidth="1"/>
    <col min="5" max="5" width="16.28515625" customWidth="1"/>
    <col min="7" max="7" width="14.28515625" style="221" customWidth="1"/>
    <col min="8" max="8" width="18.7109375" style="221" customWidth="1"/>
    <col min="9" max="9" width="11.5703125" customWidth="1"/>
  </cols>
  <sheetData>
    <row r="1" spans="1:9">
      <c r="A1" s="286" t="s">
        <v>0</v>
      </c>
      <c r="B1" s="286" t="s">
        <v>1</v>
      </c>
      <c r="C1" s="286" t="s">
        <v>2</v>
      </c>
      <c r="D1" s="286" t="s">
        <v>3</v>
      </c>
      <c r="E1" s="286" t="s">
        <v>4</v>
      </c>
      <c r="F1" s="286" t="s">
        <v>5</v>
      </c>
      <c r="G1" s="365" t="s">
        <v>6</v>
      </c>
      <c r="H1" s="365" t="s">
        <v>7</v>
      </c>
    </row>
    <row r="2" spans="1:9">
      <c r="A2" s="389">
        <v>43175</v>
      </c>
      <c r="B2" s="287" t="s">
        <v>4998</v>
      </c>
      <c r="C2" s="287" t="s">
        <v>48</v>
      </c>
      <c r="D2" s="287" t="s">
        <v>4999</v>
      </c>
      <c r="E2" t="s">
        <v>5000</v>
      </c>
      <c r="F2" s="287">
        <v>2</v>
      </c>
      <c r="G2" s="366">
        <v>153.01</v>
      </c>
      <c r="H2" s="366">
        <v>306.02</v>
      </c>
    </row>
    <row r="3" spans="1:9">
      <c r="A3" s="389">
        <v>43175</v>
      </c>
      <c r="B3" s="287" t="s">
        <v>4998</v>
      </c>
      <c r="C3" s="287" t="s">
        <v>48</v>
      </c>
      <c r="D3" s="287">
        <v>132175</v>
      </c>
      <c r="E3" t="s">
        <v>5001</v>
      </c>
      <c r="F3" s="287">
        <v>2</v>
      </c>
      <c r="G3" s="366">
        <v>70</v>
      </c>
      <c r="H3" s="366">
        <v>210</v>
      </c>
    </row>
    <row r="4" spans="1:9">
      <c r="A4" s="389">
        <v>43175</v>
      </c>
      <c r="B4" s="287" t="s">
        <v>4998</v>
      </c>
      <c r="C4" s="287" t="s">
        <v>48</v>
      </c>
      <c r="D4" s="287">
        <v>132176</v>
      </c>
      <c r="E4" t="s">
        <v>5002</v>
      </c>
      <c r="F4" s="287">
        <v>2</v>
      </c>
      <c r="G4" s="366">
        <v>66.89</v>
      </c>
      <c r="H4" s="366">
        <v>200.67</v>
      </c>
    </row>
    <row r="5" spans="1:9">
      <c r="A5" s="389">
        <v>43175</v>
      </c>
      <c r="B5" s="287" t="s">
        <v>4998</v>
      </c>
      <c r="C5" s="287" t="s">
        <v>48</v>
      </c>
      <c r="D5" s="287" t="s">
        <v>2966</v>
      </c>
      <c r="E5" t="s">
        <v>5003</v>
      </c>
      <c r="F5" s="287">
        <v>2</v>
      </c>
      <c r="G5" s="366">
        <v>0.56000000000000005</v>
      </c>
      <c r="H5" s="366">
        <v>2.2400000000000002</v>
      </c>
    </row>
    <row r="6" spans="1:9">
      <c r="A6" s="389">
        <v>43175</v>
      </c>
      <c r="B6" s="287" t="s">
        <v>4998</v>
      </c>
      <c r="C6" s="287" t="s">
        <v>48</v>
      </c>
      <c r="D6" s="287">
        <v>132181</v>
      </c>
      <c r="E6" t="s">
        <v>5004</v>
      </c>
      <c r="F6" s="287">
        <v>2</v>
      </c>
      <c r="G6" s="366">
        <v>50.3</v>
      </c>
      <c r="H6" s="366">
        <v>150.9</v>
      </c>
    </row>
    <row r="7" spans="1:9">
      <c r="A7" s="389">
        <v>43207</v>
      </c>
      <c r="B7" s="287" t="s">
        <v>5109</v>
      </c>
      <c r="C7" s="287" t="s">
        <v>48</v>
      </c>
      <c r="D7" s="287">
        <v>43918</v>
      </c>
      <c r="E7" t="s">
        <v>5110</v>
      </c>
      <c r="F7" s="287">
        <v>1</v>
      </c>
      <c r="G7" s="366">
        <v>23.51</v>
      </c>
      <c r="H7" s="366">
        <v>70.53</v>
      </c>
    </row>
    <row r="8" spans="1:9">
      <c r="A8" s="389">
        <v>43207</v>
      </c>
      <c r="B8" s="287" t="s">
        <v>5109</v>
      </c>
      <c r="C8" s="287" t="s">
        <v>48</v>
      </c>
      <c r="D8" s="287">
        <v>43916</v>
      </c>
      <c r="E8" t="s">
        <v>5111</v>
      </c>
      <c r="F8" s="287">
        <v>1</v>
      </c>
      <c r="G8" s="366">
        <v>220</v>
      </c>
      <c r="H8" s="366">
        <v>650</v>
      </c>
    </row>
    <row r="9" spans="1:9">
      <c r="A9" s="389">
        <v>43207</v>
      </c>
      <c r="B9" s="287" t="s">
        <v>5109</v>
      </c>
      <c r="C9" s="287" t="s">
        <v>48</v>
      </c>
      <c r="D9" s="287">
        <v>105222</v>
      </c>
      <c r="E9" t="s">
        <v>5112</v>
      </c>
      <c r="F9" s="287">
        <v>1</v>
      </c>
      <c r="G9" s="398">
        <v>150</v>
      </c>
      <c r="H9" s="398">
        <v>300</v>
      </c>
      <c r="I9" s="294" t="s">
        <v>323</v>
      </c>
    </row>
    <row r="10" spans="1:9">
      <c r="A10" s="389">
        <v>43207</v>
      </c>
      <c r="B10" s="287" t="s">
        <v>5109</v>
      </c>
      <c r="C10" s="287" t="s">
        <v>48</v>
      </c>
      <c r="D10" s="287">
        <v>132168</v>
      </c>
      <c r="E10" t="s">
        <v>5113</v>
      </c>
      <c r="F10" s="287">
        <v>1</v>
      </c>
      <c r="G10" s="366">
        <v>530</v>
      </c>
      <c r="H10" s="366">
        <v>1260</v>
      </c>
    </row>
    <row r="11" spans="1:9">
      <c r="A11" s="389">
        <v>43298</v>
      </c>
      <c r="B11" s="287" t="s">
        <v>5450</v>
      </c>
      <c r="C11" s="287" t="s">
        <v>48</v>
      </c>
      <c r="D11" s="287" t="s">
        <v>5451</v>
      </c>
      <c r="E11" s="287" t="s">
        <v>5453</v>
      </c>
      <c r="F11" s="287">
        <v>1</v>
      </c>
      <c r="G11" s="451">
        <v>1385</v>
      </c>
      <c r="H11" s="366">
        <v>2870</v>
      </c>
    </row>
    <row r="12" spans="1:9">
      <c r="A12" s="389">
        <v>43298</v>
      </c>
      <c r="B12" s="287" t="s">
        <v>5450</v>
      </c>
      <c r="C12" s="287" t="s">
        <v>48</v>
      </c>
      <c r="D12" s="287" t="s">
        <v>5452</v>
      </c>
      <c r="E12" s="287" t="s">
        <v>5454</v>
      </c>
      <c r="F12" s="287">
        <v>1</v>
      </c>
      <c r="G12" s="451">
        <v>1385</v>
      </c>
      <c r="H12" s="366">
        <v>2870</v>
      </c>
    </row>
    <row r="13" spans="1:9">
      <c r="A13" s="389">
        <v>43298</v>
      </c>
      <c r="B13" s="287" t="s">
        <v>5450</v>
      </c>
      <c r="C13" s="287" t="s">
        <v>48</v>
      </c>
      <c r="D13" s="287">
        <v>78529</v>
      </c>
      <c r="E13" t="s">
        <v>5455</v>
      </c>
      <c r="F13" s="287">
        <v>2</v>
      </c>
      <c r="G13" s="451">
        <v>172</v>
      </c>
      <c r="H13" s="366">
        <v>384</v>
      </c>
    </row>
    <row r="14" spans="1:9">
      <c r="A14" s="447">
        <v>43510</v>
      </c>
      <c r="B14" s="287" t="s">
        <v>6556</v>
      </c>
      <c r="C14" s="287" t="s">
        <v>48</v>
      </c>
      <c r="D14" s="220" t="s">
        <v>3506</v>
      </c>
      <c r="E14" t="s">
        <v>6555</v>
      </c>
      <c r="F14" s="287">
        <v>2</v>
      </c>
      <c r="G14" s="451">
        <v>396.72</v>
      </c>
      <c r="H14" s="366">
        <v>833.11200000000008</v>
      </c>
    </row>
  </sheetData>
  <sheetProtection algorithmName="SHA-512" hashValue="a3IXK8daFZWTBS5Z7oYpRiicX/G/ezYfR4KiBATkHFzN9K35EZ3JkFYPHU8zciYyeb5nDTEMTI1GUI323TX5Lw==" saltValue="IqqQEZ6oBDODJmST2LwsFA==" spinCount="100000" sheet="1" objects="1" scenarios="1"/>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6BB2-2D73-414A-AA5B-DD2E95E36C16}">
  <dimension ref="A1:H24"/>
  <sheetViews>
    <sheetView workbookViewId="0">
      <selection activeCell="F24" sqref="F24"/>
    </sheetView>
  </sheetViews>
  <sheetFormatPr defaultRowHeight="15"/>
  <cols>
    <col min="1" max="1" width="10.42578125" bestFit="1" customWidth="1"/>
    <col min="2" max="2" width="10.28515625" customWidth="1"/>
    <col min="3" max="3" width="10.7109375" bestFit="1" customWidth="1"/>
    <col min="4" max="4" width="11.28515625" bestFit="1" customWidth="1"/>
    <col min="5" max="5" width="33.140625" customWidth="1"/>
    <col min="6" max="6" width="4.5703125" customWidth="1"/>
    <col min="7" max="7" width="12.42578125" bestFit="1" customWidth="1"/>
    <col min="8" max="8" width="11.7109375" bestFit="1" customWidth="1"/>
  </cols>
  <sheetData>
    <row r="1" spans="1:8">
      <c r="A1" s="209" t="s">
        <v>0</v>
      </c>
      <c r="B1" s="209" t="s">
        <v>1</v>
      </c>
      <c r="C1" s="209" t="s">
        <v>2</v>
      </c>
      <c r="D1" s="209" t="s">
        <v>3</v>
      </c>
      <c r="E1" s="211" t="s">
        <v>4</v>
      </c>
      <c r="F1" s="209" t="s">
        <v>5</v>
      </c>
      <c r="G1" s="213" t="s">
        <v>6</v>
      </c>
      <c r="H1" s="213" t="s">
        <v>7</v>
      </c>
    </row>
    <row r="2" spans="1:8">
      <c r="A2" s="79">
        <v>43445</v>
      </c>
      <c r="B2" s="203" t="s">
        <v>6263</v>
      </c>
      <c r="C2" s="77" t="s">
        <v>48</v>
      </c>
      <c r="D2" s="437">
        <v>348263</v>
      </c>
      <c r="E2" s="203" t="s">
        <v>6253</v>
      </c>
      <c r="F2" s="203">
        <v>3</v>
      </c>
      <c r="G2" s="54">
        <v>995</v>
      </c>
      <c r="H2" s="54">
        <v>3205.0012916824162</v>
      </c>
    </row>
    <row r="3" spans="1:8">
      <c r="A3" s="79">
        <v>43445</v>
      </c>
      <c r="B3" s="203" t="s">
        <v>6263</v>
      </c>
      <c r="C3" s="77" t="s">
        <v>48</v>
      </c>
      <c r="D3" s="437">
        <v>311001</v>
      </c>
      <c r="E3" s="203" t="s">
        <v>6261</v>
      </c>
      <c r="F3" s="203">
        <v>6</v>
      </c>
      <c r="G3" s="54">
        <v>213.61</v>
      </c>
      <c r="H3" s="54">
        <v>445.02211943234096</v>
      </c>
    </row>
    <row r="4" spans="1:8">
      <c r="A4" s="79">
        <v>43445</v>
      </c>
      <c r="B4" s="203" t="s">
        <v>6263</v>
      </c>
      <c r="C4" s="77" t="s">
        <v>48</v>
      </c>
      <c r="D4" s="437">
        <v>348262</v>
      </c>
      <c r="E4" s="203" t="s">
        <v>6262</v>
      </c>
      <c r="F4" s="203">
        <v>3</v>
      </c>
      <c r="G4" s="54">
        <v>1960</v>
      </c>
      <c r="H4" s="54">
        <v>5971.1511182671748</v>
      </c>
    </row>
    <row r="5" spans="1:8">
      <c r="A5" s="79">
        <v>43445</v>
      </c>
      <c r="B5" s="203" t="s">
        <v>6263</v>
      </c>
      <c r="C5" s="77" t="s">
        <v>48</v>
      </c>
      <c r="D5" s="437">
        <v>318905</v>
      </c>
      <c r="E5" s="203" t="s">
        <v>6254</v>
      </c>
      <c r="F5" s="203">
        <v>3</v>
      </c>
      <c r="G5" s="54">
        <v>436.06</v>
      </c>
      <c r="H5" s="54">
        <v>1018.8926924138757</v>
      </c>
    </row>
    <row r="6" spans="1:8">
      <c r="A6" s="79">
        <v>43445</v>
      </c>
      <c r="B6" s="203" t="s">
        <v>6263</v>
      </c>
      <c r="C6" s="77" t="s">
        <v>48</v>
      </c>
      <c r="D6" s="437">
        <v>348265</v>
      </c>
      <c r="E6" s="203" t="s">
        <v>6255</v>
      </c>
      <c r="F6" s="203">
        <v>3</v>
      </c>
      <c r="G6" s="54">
        <v>625</v>
      </c>
      <c r="H6" s="54">
        <v>2847.9612884159219</v>
      </c>
    </row>
    <row r="7" spans="1:8">
      <c r="A7" s="79">
        <v>43445</v>
      </c>
      <c r="B7" s="203" t="s">
        <v>6263</v>
      </c>
      <c r="C7" s="77" t="s">
        <v>48</v>
      </c>
      <c r="D7" s="437">
        <v>311005</v>
      </c>
      <c r="E7" s="203" t="s">
        <v>6256</v>
      </c>
      <c r="F7" s="203">
        <v>3</v>
      </c>
      <c r="G7" s="54">
        <v>459</v>
      </c>
      <c r="H7" s="54">
        <v>1886.7926172995415</v>
      </c>
    </row>
    <row r="8" spans="1:8">
      <c r="A8" s="79">
        <v>43445</v>
      </c>
      <c r="B8" s="203" t="s">
        <v>6263</v>
      </c>
      <c r="C8" s="77" t="s">
        <v>48</v>
      </c>
      <c r="D8" s="437">
        <v>311847</v>
      </c>
      <c r="E8" s="203" t="s">
        <v>2185</v>
      </c>
      <c r="F8" s="203">
        <v>6</v>
      </c>
      <c r="G8" s="54">
        <v>130.02000000000001</v>
      </c>
      <c r="H8" s="54">
        <v>258.33582817202512</v>
      </c>
    </row>
    <row r="9" spans="1:8">
      <c r="A9" s="79">
        <v>43445</v>
      </c>
      <c r="B9" s="203" t="s">
        <v>6263</v>
      </c>
      <c r="C9" s="77" t="s">
        <v>48</v>
      </c>
      <c r="D9" s="437">
        <v>315119</v>
      </c>
      <c r="E9" s="203" t="s">
        <v>2186</v>
      </c>
      <c r="F9" s="203">
        <v>6</v>
      </c>
      <c r="G9" s="54">
        <v>194.1</v>
      </c>
      <c r="H9" s="54">
        <v>407.62103405520577</v>
      </c>
    </row>
    <row r="10" spans="1:8">
      <c r="A10" s="79">
        <v>43445</v>
      </c>
      <c r="B10" s="203" t="s">
        <v>6263</v>
      </c>
      <c r="C10" s="77" t="s">
        <v>48</v>
      </c>
      <c r="D10" s="437">
        <v>343576</v>
      </c>
      <c r="E10" s="203" t="s">
        <v>2191</v>
      </c>
      <c r="F10" s="203">
        <v>6</v>
      </c>
      <c r="G10" s="54">
        <v>246</v>
      </c>
      <c r="H10" s="54">
        <v>930.08834861572643</v>
      </c>
    </row>
    <row r="11" spans="1:8">
      <c r="A11" s="79">
        <v>43445</v>
      </c>
      <c r="B11" s="203" t="s">
        <v>6263</v>
      </c>
      <c r="C11" s="77" t="s">
        <v>48</v>
      </c>
      <c r="D11" s="437">
        <v>341836</v>
      </c>
      <c r="E11" s="203" t="s">
        <v>6257</v>
      </c>
      <c r="F11" s="203">
        <v>6</v>
      </c>
      <c r="G11" s="54">
        <v>0.99</v>
      </c>
      <c r="H11" s="54">
        <v>35.439600228387086</v>
      </c>
    </row>
    <row r="12" spans="1:8">
      <c r="A12" s="79">
        <v>43445</v>
      </c>
      <c r="B12" s="203" t="s">
        <v>6263</v>
      </c>
      <c r="C12" s="77" t="s">
        <v>48</v>
      </c>
      <c r="D12" s="437">
        <v>309530</v>
      </c>
      <c r="E12" s="203" t="s">
        <v>2629</v>
      </c>
      <c r="F12" s="203">
        <v>3</v>
      </c>
      <c r="G12" s="54">
        <v>55</v>
      </c>
      <c r="H12" s="54">
        <v>85.540014301740399</v>
      </c>
    </row>
    <row r="13" spans="1:8">
      <c r="A13" s="79">
        <v>43445</v>
      </c>
      <c r="B13" s="203" t="s">
        <v>6263</v>
      </c>
      <c r="C13" s="77" t="s">
        <v>48</v>
      </c>
      <c r="D13" s="437">
        <v>348398</v>
      </c>
      <c r="E13" s="203" t="s">
        <v>6258</v>
      </c>
      <c r="F13" s="203">
        <v>3</v>
      </c>
      <c r="G13" s="54">
        <v>54</v>
      </c>
      <c r="H13" s="54">
        <v>169.76728840426142</v>
      </c>
    </row>
    <row r="14" spans="1:8">
      <c r="A14" s="79">
        <v>43445</v>
      </c>
      <c r="B14" s="203" t="s">
        <v>6263</v>
      </c>
      <c r="C14" s="77" t="s">
        <v>48</v>
      </c>
      <c r="D14" s="437">
        <v>309296</v>
      </c>
      <c r="E14" s="203" t="s">
        <v>2180</v>
      </c>
      <c r="F14" s="203">
        <v>3</v>
      </c>
      <c r="G14" s="54">
        <v>92</v>
      </c>
      <c r="H14" s="54">
        <v>379.99834128988982</v>
      </c>
    </row>
    <row r="15" spans="1:8">
      <c r="A15" s="79">
        <v>43445</v>
      </c>
      <c r="B15" s="203" t="s">
        <v>6263</v>
      </c>
      <c r="C15" s="77" t="s">
        <v>48</v>
      </c>
      <c r="D15" s="437">
        <v>309552</v>
      </c>
      <c r="E15" s="203" t="s">
        <v>2183</v>
      </c>
      <c r="F15" s="203">
        <v>3</v>
      </c>
      <c r="G15" s="54">
        <v>0.45</v>
      </c>
      <c r="H15" s="54">
        <v>12.998179828616927</v>
      </c>
    </row>
    <row r="16" spans="1:8">
      <c r="A16" s="79">
        <v>43445</v>
      </c>
      <c r="B16" s="203" t="s">
        <v>6263</v>
      </c>
      <c r="C16" s="77" t="s">
        <v>48</v>
      </c>
      <c r="D16" s="437">
        <v>309541</v>
      </c>
      <c r="E16" s="203" t="s">
        <v>2182</v>
      </c>
      <c r="F16" s="203">
        <v>3</v>
      </c>
      <c r="G16" s="54">
        <v>1</v>
      </c>
      <c r="H16" s="54">
        <v>11.999860472799194</v>
      </c>
    </row>
    <row r="17" spans="1:8">
      <c r="A17" s="79">
        <v>43445</v>
      </c>
      <c r="B17" s="203" t="s">
        <v>6263</v>
      </c>
      <c r="C17" s="77" t="s">
        <v>48</v>
      </c>
      <c r="D17" s="437" t="s">
        <v>35</v>
      </c>
      <c r="E17" s="203" t="s">
        <v>2203</v>
      </c>
      <c r="F17" s="203">
        <v>12</v>
      </c>
      <c r="G17" s="54">
        <v>5.52</v>
      </c>
      <c r="H17" s="54">
        <v>15.439711606689729</v>
      </c>
    </row>
    <row r="18" spans="1:8">
      <c r="A18" s="79">
        <v>43445</v>
      </c>
      <c r="B18" s="203" t="s">
        <v>6263</v>
      </c>
      <c r="C18" s="77" t="s">
        <v>48</v>
      </c>
      <c r="D18" s="437" t="s">
        <v>33</v>
      </c>
      <c r="E18" s="203" t="s">
        <v>2201</v>
      </c>
      <c r="F18" s="203">
        <v>6</v>
      </c>
      <c r="G18" s="54">
        <v>4.0599999999999996</v>
      </c>
      <c r="H18" s="54">
        <v>25.400618812993763</v>
      </c>
    </row>
    <row r="19" spans="1:8">
      <c r="A19" s="79">
        <v>43445</v>
      </c>
      <c r="B19" s="203" t="s">
        <v>6263</v>
      </c>
      <c r="C19" s="77" t="s">
        <v>48</v>
      </c>
      <c r="D19" s="437">
        <v>343432</v>
      </c>
      <c r="E19" s="203" t="s">
        <v>6259</v>
      </c>
      <c r="F19" s="203">
        <v>3</v>
      </c>
      <c r="G19" s="54">
        <v>228</v>
      </c>
      <c r="H19" s="54">
        <v>1059.0501068179549</v>
      </c>
    </row>
    <row r="20" spans="1:8">
      <c r="A20" s="79">
        <v>43445</v>
      </c>
      <c r="B20" s="203" t="s">
        <v>6263</v>
      </c>
      <c r="C20" s="77" t="s">
        <v>48</v>
      </c>
      <c r="D20" s="437">
        <v>302570</v>
      </c>
      <c r="E20" s="203" t="s">
        <v>2178</v>
      </c>
      <c r="F20" s="203">
        <v>3</v>
      </c>
      <c r="G20" s="54">
        <v>0.97</v>
      </c>
      <c r="H20" s="54">
        <v>3.6753004060399168</v>
      </c>
    </row>
    <row r="21" spans="1:8">
      <c r="A21" s="79">
        <v>43445</v>
      </c>
      <c r="B21" s="203" t="s">
        <v>6263</v>
      </c>
      <c r="C21" s="77" t="s">
        <v>48</v>
      </c>
      <c r="D21" s="437" t="s">
        <v>2605</v>
      </c>
      <c r="E21" s="203" t="s">
        <v>2606</v>
      </c>
      <c r="F21" s="203">
        <v>3</v>
      </c>
      <c r="G21" s="54">
        <v>1.24</v>
      </c>
      <c r="H21" s="54">
        <v>12.96264880726225</v>
      </c>
    </row>
    <row r="22" spans="1:8">
      <c r="A22" s="79">
        <v>43445</v>
      </c>
      <c r="B22" s="203" t="s">
        <v>6263</v>
      </c>
      <c r="C22" s="77" t="s">
        <v>48</v>
      </c>
      <c r="D22" s="437" t="s">
        <v>2198</v>
      </c>
      <c r="E22" s="203" t="s">
        <v>2199</v>
      </c>
      <c r="F22" s="203">
        <v>3</v>
      </c>
      <c r="G22" s="54">
        <v>13.66</v>
      </c>
      <c r="H22" s="54">
        <v>57.460993723178433</v>
      </c>
    </row>
    <row r="23" spans="1:8">
      <c r="A23" s="79">
        <v>43445</v>
      </c>
      <c r="B23" s="203" t="s">
        <v>6263</v>
      </c>
      <c r="C23" s="77" t="s">
        <v>48</v>
      </c>
      <c r="D23" s="437">
        <v>309553</v>
      </c>
      <c r="E23" s="203" t="s">
        <v>2184</v>
      </c>
      <c r="F23" s="203">
        <v>3</v>
      </c>
      <c r="G23" s="54">
        <v>0.81</v>
      </c>
      <c r="H23" s="54">
        <v>2.8796678425254205</v>
      </c>
    </row>
    <row r="24" spans="1:8">
      <c r="A24" s="79">
        <v>43445</v>
      </c>
      <c r="B24" s="203" t="s">
        <v>6263</v>
      </c>
      <c r="C24" s="77" t="s">
        <v>48</v>
      </c>
      <c r="D24" s="437">
        <v>308020</v>
      </c>
      <c r="E24" s="203" t="s">
        <v>6260</v>
      </c>
      <c r="F24" s="203">
        <v>3</v>
      </c>
      <c r="G24" s="54">
        <v>33.86</v>
      </c>
      <c r="H24" s="54">
        <v>109.3469404308083</v>
      </c>
    </row>
  </sheetData>
  <sheetProtection algorithmName="SHA-512" hashValue="cJzOlFFfx/h3EjvcNj4cXgcYjFFLvqCjCwjuHkFcexWeXW6MgfjKZ72YXlESbDTGMCOyCKBe8XTK5gN2RWvzkg==" saltValue="E1z5J28gN37IrPcCJoGlHA==" spinCount="100000" sheet="1" objects="1" scenarios="1"/>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365"/>
  <sheetViews>
    <sheetView workbookViewId="0">
      <pane ySplit="1" topLeftCell="A2279" activePane="bottomLeft" state="frozen"/>
      <selection pane="bottomLeft" activeCell="E2301" sqref="E2301"/>
    </sheetView>
  </sheetViews>
  <sheetFormatPr defaultColWidth="9.140625" defaultRowHeight="12.75"/>
  <cols>
    <col min="1" max="1" width="16" style="77" customWidth="1"/>
    <col min="2" max="2" width="15.7109375" style="77" customWidth="1"/>
    <col min="3" max="3" width="11.85546875" style="77" customWidth="1"/>
    <col min="4" max="4" width="14.42578125" style="77" customWidth="1"/>
    <col min="5" max="5" width="44.85546875" style="55" customWidth="1"/>
    <col min="6" max="6" width="9.85546875" style="57" customWidth="1"/>
    <col min="7" max="7" width="12.5703125" style="54" customWidth="1"/>
    <col min="8" max="8" width="15.42578125" style="54" customWidth="1"/>
    <col min="9" max="9" width="87.7109375" style="55" customWidth="1"/>
    <col min="10" max="10" width="35" style="55" customWidth="1"/>
    <col min="11" max="16384" width="9.140625" style="55"/>
  </cols>
  <sheetData>
    <row r="1" spans="1:9" s="1" customFormat="1" ht="15" customHeight="1">
      <c r="A1" s="209" t="s">
        <v>0</v>
      </c>
      <c r="B1" s="209" t="s">
        <v>1</v>
      </c>
      <c r="C1" s="209" t="s">
        <v>2</v>
      </c>
      <c r="D1" s="296" t="s">
        <v>3</v>
      </c>
      <c r="E1" s="210" t="s">
        <v>4</v>
      </c>
      <c r="F1" s="286" t="s">
        <v>5</v>
      </c>
      <c r="G1" s="212" t="s">
        <v>6</v>
      </c>
      <c r="H1" s="213" t="s">
        <v>7</v>
      </c>
    </row>
    <row r="2" spans="1:9" s="4" customFormat="1" ht="15" customHeight="1">
      <c r="A2" s="2">
        <v>42087</v>
      </c>
      <c r="B2" s="3">
        <v>1314444</v>
      </c>
      <c r="C2" s="3" t="s">
        <v>8</v>
      </c>
      <c r="D2" s="77" t="s">
        <v>9</v>
      </c>
      <c r="E2" s="4" t="s">
        <v>10</v>
      </c>
      <c r="F2" s="57">
        <v>1</v>
      </c>
      <c r="G2" s="5"/>
      <c r="H2" s="5">
        <v>39</v>
      </c>
    </row>
    <row r="3" spans="1:9" s="4" customFormat="1" ht="15" customHeight="1">
      <c r="A3" s="2">
        <v>42087</v>
      </c>
      <c r="B3" s="3">
        <v>1314444</v>
      </c>
      <c r="C3" s="3" t="s">
        <v>8</v>
      </c>
      <c r="D3" s="77" t="s">
        <v>11</v>
      </c>
      <c r="E3" s="4" t="s">
        <v>12</v>
      </c>
      <c r="F3" s="57">
        <v>1</v>
      </c>
      <c r="G3" s="5"/>
      <c r="H3" s="5">
        <v>91</v>
      </c>
    </row>
    <row r="4" spans="1:9" s="4" customFormat="1" ht="15" customHeight="1">
      <c r="A4" s="2">
        <v>42087</v>
      </c>
      <c r="B4" s="3">
        <v>1314444</v>
      </c>
      <c r="C4" s="3" t="s">
        <v>8</v>
      </c>
      <c r="D4" s="77" t="s">
        <v>13</v>
      </c>
      <c r="E4" s="4" t="s">
        <v>14</v>
      </c>
      <c r="F4" s="57">
        <v>1</v>
      </c>
      <c r="G4" s="5"/>
      <c r="H4" s="5">
        <v>4</v>
      </c>
    </row>
    <row r="5" spans="1:9" s="4" customFormat="1" ht="15" customHeight="1">
      <c r="A5" s="2">
        <v>42087</v>
      </c>
      <c r="B5" s="3">
        <v>1314444</v>
      </c>
      <c r="C5" s="3" t="s">
        <v>8</v>
      </c>
      <c r="D5" s="77" t="s">
        <v>15</v>
      </c>
      <c r="E5" s="4" t="s">
        <v>16</v>
      </c>
      <c r="F5" s="57">
        <v>8</v>
      </c>
      <c r="G5" s="5"/>
      <c r="H5" s="5">
        <v>1</v>
      </c>
    </row>
    <row r="6" spans="1:9" s="4" customFormat="1" ht="15" customHeight="1">
      <c r="A6" s="2">
        <v>42097</v>
      </c>
      <c r="B6" s="3">
        <v>1324384</v>
      </c>
      <c r="C6" s="3" t="s">
        <v>8</v>
      </c>
      <c r="D6" s="77" t="s">
        <v>17</v>
      </c>
      <c r="E6" s="4" t="s">
        <v>18</v>
      </c>
      <c r="F6" s="57">
        <v>4</v>
      </c>
      <c r="G6" s="5"/>
      <c r="H6" s="5">
        <v>230</v>
      </c>
    </row>
    <row r="7" spans="1:9" s="4" customFormat="1" ht="15" customHeight="1">
      <c r="A7" s="2">
        <v>42102</v>
      </c>
      <c r="B7" s="3">
        <v>1310737</v>
      </c>
      <c r="C7" s="3" t="s">
        <v>19</v>
      </c>
      <c r="D7" s="77" t="s">
        <v>20</v>
      </c>
      <c r="E7" s="4" t="s">
        <v>21</v>
      </c>
      <c r="F7" s="57">
        <v>1</v>
      </c>
      <c r="G7" s="5"/>
      <c r="H7" s="5">
        <v>403666</v>
      </c>
    </row>
    <row r="8" spans="1:9" s="4" customFormat="1" ht="15" customHeight="1">
      <c r="A8" s="2">
        <v>42102</v>
      </c>
      <c r="B8" s="3">
        <v>1310737</v>
      </c>
      <c r="C8" s="3" t="s">
        <v>19</v>
      </c>
      <c r="D8" s="77" t="s">
        <v>20</v>
      </c>
      <c r="E8" s="4" t="s">
        <v>22</v>
      </c>
      <c r="F8" s="57">
        <v>1</v>
      </c>
      <c r="G8" s="5"/>
      <c r="H8" s="5">
        <v>254828</v>
      </c>
    </row>
    <row r="9" spans="1:9" s="52" customFormat="1" ht="15" customHeight="1">
      <c r="A9" s="453">
        <v>42103</v>
      </c>
      <c r="B9" s="454">
        <v>1314058</v>
      </c>
      <c r="C9" s="454" t="s">
        <v>8</v>
      </c>
      <c r="D9" s="455">
        <v>332239</v>
      </c>
      <c r="E9" s="456" t="s">
        <v>23</v>
      </c>
      <c r="F9" s="457">
        <v>8</v>
      </c>
      <c r="G9" s="444"/>
      <c r="H9" s="458">
        <v>86</v>
      </c>
      <c r="I9" s="52" t="s">
        <v>6819</v>
      </c>
    </row>
    <row r="10" spans="1:9" s="4" customFormat="1" ht="15" customHeight="1">
      <c r="A10" s="2">
        <v>42103</v>
      </c>
      <c r="B10" s="3">
        <v>1314058</v>
      </c>
      <c r="C10" s="3" t="s">
        <v>8</v>
      </c>
      <c r="D10" s="251" t="s">
        <v>24</v>
      </c>
      <c r="E10" s="7" t="s">
        <v>25</v>
      </c>
      <c r="F10" s="246">
        <v>8</v>
      </c>
      <c r="G10" s="9"/>
      <c r="H10" s="5">
        <v>31</v>
      </c>
    </row>
    <row r="11" spans="1:9" s="4" customFormat="1" ht="15" customHeight="1">
      <c r="A11" s="2">
        <v>42103</v>
      </c>
      <c r="B11" s="3">
        <v>1314058</v>
      </c>
      <c r="C11" s="3" t="s">
        <v>8</v>
      </c>
      <c r="D11" s="251">
        <v>303786</v>
      </c>
      <c r="E11" s="7" t="s">
        <v>26</v>
      </c>
      <c r="F11" s="246">
        <v>2</v>
      </c>
      <c r="G11" s="9"/>
      <c r="H11" s="5">
        <v>650</v>
      </c>
    </row>
    <row r="12" spans="1:9" s="52" customFormat="1" ht="15" customHeight="1">
      <c r="A12" s="453">
        <v>42103</v>
      </c>
      <c r="B12" s="454">
        <v>1314058</v>
      </c>
      <c r="C12" s="454" t="s">
        <v>8</v>
      </c>
      <c r="D12" s="455">
        <v>304529</v>
      </c>
      <c r="E12" s="456" t="s">
        <v>27</v>
      </c>
      <c r="F12" s="457">
        <v>2</v>
      </c>
      <c r="G12" s="444"/>
      <c r="H12" s="458">
        <v>184</v>
      </c>
      <c r="I12" s="52" t="s">
        <v>6819</v>
      </c>
    </row>
    <row r="13" spans="1:9" s="4" customFormat="1" ht="15" customHeight="1">
      <c r="A13" s="2">
        <v>42103</v>
      </c>
      <c r="B13" s="3">
        <v>1314058</v>
      </c>
      <c r="C13" s="3" t="s">
        <v>8</v>
      </c>
      <c r="D13" s="251">
        <v>332457</v>
      </c>
      <c r="E13" s="7" t="s">
        <v>28</v>
      </c>
      <c r="F13" s="246">
        <v>1</v>
      </c>
      <c r="G13" s="9"/>
      <c r="H13" s="5">
        <v>1736</v>
      </c>
    </row>
    <row r="14" spans="1:9" s="52" customFormat="1" ht="15" customHeight="1">
      <c r="A14" s="453">
        <v>42103</v>
      </c>
      <c r="B14" s="454">
        <v>1314058</v>
      </c>
      <c r="C14" s="454" t="s">
        <v>8</v>
      </c>
      <c r="D14" s="455">
        <v>303983</v>
      </c>
      <c r="E14" s="456" t="s">
        <v>29</v>
      </c>
      <c r="F14" s="457">
        <v>1</v>
      </c>
      <c r="G14" s="444"/>
      <c r="H14" s="458">
        <v>1190</v>
      </c>
    </row>
    <row r="15" spans="1:9" s="4" customFormat="1" ht="15" customHeight="1">
      <c r="A15" s="2">
        <v>42103</v>
      </c>
      <c r="B15" s="3">
        <v>1314058</v>
      </c>
      <c r="C15" s="3" t="s">
        <v>8</v>
      </c>
      <c r="D15" s="251">
        <v>342991</v>
      </c>
      <c r="E15" s="7" t="s">
        <v>30</v>
      </c>
      <c r="F15" s="246">
        <v>1</v>
      </c>
      <c r="G15" s="9"/>
      <c r="H15" s="5">
        <v>39</v>
      </c>
    </row>
    <row r="16" spans="1:9" s="4" customFormat="1" ht="15" customHeight="1">
      <c r="A16" s="2">
        <v>42103</v>
      </c>
      <c r="B16" s="3">
        <v>1314058</v>
      </c>
      <c r="C16" s="3" t="s">
        <v>8</v>
      </c>
      <c r="D16" s="251">
        <v>310920</v>
      </c>
      <c r="E16" s="7" t="s">
        <v>31</v>
      </c>
      <c r="F16" s="246">
        <v>1</v>
      </c>
      <c r="G16" s="9"/>
      <c r="H16" s="5">
        <v>234.5</v>
      </c>
    </row>
    <row r="17" spans="1:8" s="4" customFormat="1" ht="15" customHeight="1">
      <c r="A17" s="2">
        <v>42103</v>
      </c>
      <c r="B17" s="3">
        <v>1314058</v>
      </c>
      <c r="C17" s="3" t="s">
        <v>8</v>
      </c>
      <c r="D17" s="251">
        <v>304808</v>
      </c>
      <c r="E17" s="7" t="s">
        <v>32</v>
      </c>
      <c r="F17" s="246">
        <v>1</v>
      </c>
      <c r="G17" s="9"/>
      <c r="H17" s="5">
        <v>590</v>
      </c>
    </row>
    <row r="18" spans="1:8" s="4" customFormat="1" ht="15" customHeight="1">
      <c r="A18" s="2">
        <v>42103</v>
      </c>
      <c r="B18" s="3">
        <v>1314058</v>
      </c>
      <c r="C18" s="3" t="s">
        <v>8</v>
      </c>
      <c r="D18" s="251" t="s">
        <v>33</v>
      </c>
      <c r="E18" s="7" t="s">
        <v>34</v>
      </c>
      <c r="F18" s="246">
        <v>2</v>
      </c>
      <c r="G18" s="9"/>
      <c r="H18" s="5">
        <v>24</v>
      </c>
    </row>
    <row r="19" spans="1:8" s="4" customFormat="1" ht="15" customHeight="1">
      <c r="A19" s="2">
        <v>42103</v>
      </c>
      <c r="B19" s="3">
        <v>1314058</v>
      </c>
      <c r="C19" s="3" t="s">
        <v>8</v>
      </c>
      <c r="D19" s="251" t="s">
        <v>35</v>
      </c>
      <c r="E19" s="7" t="s">
        <v>36</v>
      </c>
      <c r="F19" s="246">
        <v>4</v>
      </c>
      <c r="G19" s="9"/>
      <c r="H19" s="5">
        <v>15</v>
      </c>
    </row>
    <row r="20" spans="1:8" s="4" customFormat="1" ht="15" customHeight="1">
      <c r="A20" s="2">
        <v>42103</v>
      </c>
      <c r="B20" s="3">
        <v>1314058</v>
      </c>
      <c r="C20" s="3" t="s">
        <v>8</v>
      </c>
      <c r="D20" s="251">
        <v>325240</v>
      </c>
      <c r="E20" s="7" t="s">
        <v>37</v>
      </c>
      <c r="F20" s="246">
        <v>1</v>
      </c>
      <c r="G20" s="9"/>
      <c r="H20" s="5">
        <v>296</v>
      </c>
    </row>
    <row r="21" spans="1:8" s="4" customFormat="1" ht="15" customHeight="1">
      <c r="A21" s="2">
        <v>42103</v>
      </c>
      <c r="B21" s="3">
        <v>1314058</v>
      </c>
      <c r="C21" s="3" t="s">
        <v>8</v>
      </c>
      <c r="D21" s="251">
        <v>302570</v>
      </c>
      <c r="E21" s="7" t="s">
        <v>38</v>
      </c>
      <c r="F21" s="246">
        <v>1</v>
      </c>
      <c r="G21" s="9"/>
      <c r="H21" s="5">
        <v>4</v>
      </c>
    </row>
    <row r="22" spans="1:8" s="4" customFormat="1" ht="15" customHeight="1">
      <c r="A22" s="2">
        <v>42103</v>
      </c>
      <c r="B22" s="3">
        <v>1314058</v>
      </c>
      <c r="C22" s="3" t="s">
        <v>8</v>
      </c>
      <c r="D22" s="251" t="s">
        <v>39</v>
      </c>
      <c r="E22" s="7" t="s">
        <v>40</v>
      </c>
      <c r="F22" s="246">
        <v>1</v>
      </c>
      <c r="G22" s="9"/>
      <c r="H22" s="5">
        <v>28</v>
      </c>
    </row>
    <row r="23" spans="1:8" s="4" customFormat="1" ht="15" customHeight="1">
      <c r="A23" s="2">
        <v>42103</v>
      </c>
      <c r="B23" s="3">
        <v>1314058</v>
      </c>
      <c r="C23" s="3" t="s">
        <v>8</v>
      </c>
      <c r="D23" s="251">
        <v>304833</v>
      </c>
      <c r="E23" s="7" t="s">
        <v>41</v>
      </c>
      <c r="F23" s="246">
        <v>1</v>
      </c>
      <c r="G23" s="9"/>
      <c r="H23" s="5">
        <v>20</v>
      </c>
    </row>
    <row r="24" spans="1:8" s="4" customFormat="1" ht="15" customHeight="1">
      <c r="A24" s="2">
        <v>42103</v>
      </c>
      <c r="B24" s="3">
        <v>1314058</v>
      </c>
      <c r="C24" s="3" t="s">
        <v>8</v>
      </c>
      <c r="D24" s="251">
        <v>323757</v>
      </c>
      <c r="E24" s="7" t="s">
        <v>42</v>
      </c>
      <c r="F24" s="246">
        <v>1</v>
      </c>
      <c r="G24" s="9"/>
      <c r="H24" s="5">
        <v>75</v>
      </c>
    </row>
    <row r="25" spans="1:8" s="4" customFormat="1" ht="15" customHeight="1">
      <c r="A25" s="2">
        <v>42103</v>
      </c>
      <c r="B25" s="3">
        <v>1314058</v>
      </c>
      <c r="C25" s="3" t="s">
        <v>8</v>
      </c>
      <c r="D25" s="251" t="s">
        <v>43</v>
      </c>
      <c r="E25" s="7" t="s">
        <v>10</v>
      </c>
      <c r="F25" s="246">
        <v>2</v>
      </c>
      <c r="G25" s="9"/>
      <c r="H25" s="5">
        <v>8</v>
      </c>
    </row>
    <row r="26" spans="1:8" s="4" customFormat="1" ht="15" customHeight="1">
      <c r="A26" s="2">
        <v>42103</v>
      </c>
      <c r="B26" s="3">
        <v>1314058</v>
      </c>
      <c r="C26" s="3" t="s">
        <v>8</v>
      </c>
      <c r="D26" s="251">
        <v>319844</v>
      </c>
      <c r="E26" s="7" t="s">
        <v>44</v>
      </c>
      <c r="F26" s="246">
        <v>1</v>
      </c>
      <c r="G26" s="9"/>
      <c r="H26" s="5">
        <v>19</v>
      </c>
    </row>
    <row r="27" spans="1:8" s="4" customFormat="1" ht="15" customHeight="1">
      <c r="A27" s="2">
        <v>42103</v>
      </c>
      <c r="B27" s="3">
        <v>1314058</v>
      </c>
      <c r="C27" s="3" t="s">
        <v>8</v>
      </c>
      <c r="D27" s="251">
        <v>330057</v>
      </c>
      <c r="E27" s="7" t="s">
        <v>10</v>
      </c>
      <c r="F27" s="246">
        <v>1</v>
      </c>
      <c r="G27" s="9"/>
      <c r="H27" s="5">
        <v>48</v>
      </c>
    </row>
    <row r="28" spans="1:8" s="4" customFormat="1" ht="15" customHeight="1">
      <c r="A28" s="2">
        <v>42103</v>
      </c>
      <c r="B28" s="3">
        <v>1314058</v>
      </c>
      <c r="C28" s="3" t="s">
        <v>8</v>
      </c>
      <c r="D28" s="251">
        <v>337686</v>
      </c>
      <c r="E28" s="7" t="s">
        <v>45</v>
      </c>
      <c r="F28" s="246">
        <v>1</v>
      </c>
      <c r="G28" s="9"/>
      <c r="H28" s="5">
        <v>31</v>
      </c>
    </row>
    <row r="29" spans="1:8" s="4" customFormat="1" ht="15" customHeight="1">
      <c r="A29" s="2">
        <v>42103</v>
      </c>
      <c r="B29" s="3">
        <v>1314058</v>
      </c>
      <c r="C29" s="3" t="s">
        <v>8</v>
      </c>
      <c r="D29" s="251" t="s">
        <v>46</v>
      </c>
      <c r="E29" s="7" t="s">
        <v>47</v>
      </c>
      <c r="F29" s="246">
        <v>2</v>
      </c>
      <c r="G29" s="9"/>
      <c r="H29" s="5">
        <v>35</v>
      </c>
    </row>
    <row r="30" spans="1:8" s="4" customFormat="1" ht="15" customHeight="1">
      <c r="A30" s="2">
        <v>42115</v>
      </c>
      <c r="B30" s="3">
        <v>300651</v>
      </c>
      <c r="C30" s="3" t="s">
        <v>48</v>
      </c>
      <c r="D30" s="77" t="s">
        <v>49</v>
      </c>
      <c r="E30" s="7" t="s">
        <v>50</v>
      </c>
      <c r="F30" s="246">
        <v>2</v>
      </c>
      <c r="G30" s="9"/>
      <c r="H30" s="5">
        <v>12</v>
      </c>
    </row>
    <row r="31" spans="1:8" s="4" customFormat="1" ht="15" customHeight="1">
      <c r="A31" s="2">
        <v>42115</v>
      </c>
      <c r="B31" s="3">
        <v>300651</v>
      </c>
      <c r="C31" s="3" t="s">
        <v>48</v>
      </c>
      <c r="D31" s="77" t="s">
        <v>51</v>
      </c>
      <c r="E31" s="7" t="s">
        <v>52</v>
      </c>
      <c r="F31" s="246">
        <v>1</v>
      </c>
      <c r="G31" s="9"/>
      <c r="H31" s="5">
        <v>44</v>
      </c>
    </row>
    <row r="32" spans="1:8" s="4" customFormat="1" ht="15" customHeight="1">
      <c r="A32" s="2">
        <v>42115</v>
      </c>
      <c r="B32" s="3">
        <v>300651</v>
      </c>
      <c r="C32" s="3" t="s">
        <v>48</v>
      </c>
      <c r="D32" s="251" t="s">
        <v>53</v>
      </c>
      <c r="E32" s="7" t="s">
        <v>54</v>
      </c>
      <c r="F32" s="246">
        <v>6</v>
      </c>
      <c r="G32" s="9"/>
      <c r="H32" s="5">
        <v>108</v>
      </c>
    </row>
    <row r="33" spans="1:9" s="4" customFormat="1" ht="15" customHeight="1">
      <c r="A33" s="2">
        <v>42115</v>
      </c>
      <c r="B33" s="3">
        <v>300648</v>
      </c>
      <c r="C33" s="3" t="s">
        <v>48</v>
      </c>
      <c r="D33" s="251" t="s">
        <v>55</v>
      </c>
      <c r="E33" s="7" t="s">
        <v>56</v>
      </c>
      <c r="F33" s="246">
        <v>2</v>
      </c>
      <c r="G33" s="9"/>
      <c r="H33" s="5">
        <v>7</v>
      </c>
    </row>
    <row r="34" spans="1:9" s="4" customFormat="1" ht="15" customHeight="1">
      <c r="A34" s="2">
        <v>42115</v>
      </c>
      <c r="B34" s="3">
        <v>300648</v>
      </c>
      <c r="C34" s="3" t="s">
        <v>48</v>
      </c>
      <c r="D34" s="251" t="s">
        <v>57</v>
      </c>
      <c r="E34" s="7" t="s">
        <v>58</v>
      </c>
      <c r="F34" s="246">
        <v>3</v>
      </c>
      <c r="G34" s="9"/>
      <c r="H34" s="5">
        <v>37</v>
      </c>
    </row>
    <row r="35" spans="1:9" s="4" customFormat="1" ht="15" customHeight="1">
      <c r="A35" s="2">
        <v>42115</v>
      </c>
      <c r="B35" s="3">
        <v>300648</v>
      </c>
      <c r="C35" s="3" t="s">
        <v>48</v>
      </c>
      <c r="D35" s="251" t="s">
        <v>59</v>
      </c>
      <c r="E35" s="10" t="s">
        <v>60</v>
      </c>
      <c r="F35" s="246">
        <v>2</v>
      </c>
      <c r="G35" s="9"/>
      <c r="H35" s="5">
        <v>10</v>
      </c>
      <c r="I35" s="4" t="s">
        <v>6927</v>
      </c>
    </row>
    <row r="36" spans="1:9" s="4" customFormat="1" ht="15" customHeight="1">
      <c r="A36" s="2">
        <v>42115</v>
      </c>
      <c r="B36" s="3">
        <v>300648</v>
      </c>
      <c r="C36" s="3" t="s">
        <v>48</v>
      </c>
      <c r="D36" s="251" t="s">
        <v>61</v>
      </c>
      <c r="E36" s="7" t="s">
        <v>62</v>
      </c>
      <c r="F36" s="246">
        <v>1</v>
      </c>
      <c r="G36" s="9"/>
      <c r="H36" s="5">
        <v>3781</v>
      </c>
    </row>
    <row r="37" spans="1:9" s="4" customFormat="1" ht="15" customHeight="1">
      <c r="A37" s="2">
        <v>42115</v>
      </c>
      <c r="B37" s="3">
        <v>300648</v>
      </c>
      <c r="C37" s="3" t="s">
        <v>48</v>
      </c>
      <c r="D37" s="251" t="s">
        <v>63</v>
      </c>
      <c r="E37" s="7" t="s">
        <v>64</v>
      </c>
      <c r="F37" s="246">
        <v>1</v>
      </c>
      <c r="G37" s="9"/>
      <c r="H37" s="5">
        <v>19167</v>
      </c>
    </row>
    <row r="38" spans="1:9" s="4" customFormat="1" ht="15" customHeight="1">
      <c r="A38" s="2">
        <v>42115</v>
      </c>
      <c r="B38" s="3">
        <v>1333129</v>
      </c>
      <c r="C38" s="3" t="s">
        <v>8</v>
      </c>
      <c r="D38" s="251" t="s">
        <v>65</v>
      </c>
      <c r="E38" s="7" t="s">
        <v>66</v>
      </c>
      <c r="F38" s="246">
        <v>1</v>
      </c>
      <c r="G38" s="9"/>
      <c r="H38" s="5">
        <v>5363</v>
      </c>
    </row>
    <row r="39" spans="1:9" s="4" customFormat="1" ht="15" customHeight="1">
      <c r="A39" s="2">
        <v>42116</v>
      </c>
      <c r="B39" s="3">
        <v>1329353</v>
      </c>
      <c r="C39" s="3" t="s">
        <v>8</v>
      </c>
      <c r="D39" s="251" t="s">
        <v>67</v>
      </c>
      <c r="E39" s="7" t="s">
        <v>68</v>
      </c>
      <c r="F39" s="246">
        <v>4</v>
      </c>
      <c r="G39" s="9"/>
      <c r="H39" s="5">
        <v>93</v>
      </c>
    </row>
    <row r="40" spans="1:9" s="4" customFormat="1" ht="15" customHeight="1">
      <c r="A40" s="2">
        <v>42116</v>
      </c>
      <c r="B40" s="3">
        <v>1329353</v>
      </c>
      <c r="C40" s="3" t="s">
        <v>8</v>
      </c>
      <c r="D40" s="251" t="s">
        <v>69</v>
      </c>
      <c r="E40" s="7" t="s">
        <v>70</v>
      </c>
      <c r="F40" s="246">
        <v>3</v>
      </c>
      <c r="G40" s="9"/>
      <c r="H40" s="5">
        <v>553</v>
      </c>
    </row>
    <row r="41" spans="1:9" s="4" customFormat="1" ht="15" customHeight="1">
      <c r="A41" s="2">
        <v>42116</v>
      </c>
      <c r="B41" s="3">
        <v>1329353</v>
      </c>
      <c r="C41" s="3" t="s">
        <v>8</v>
      </c>
      <c r="D41" s="251" t="s">
        <v>71</v>
      </c>
      <c r="E41" s="7" t="s">
        <v>72</v>
      </c>
      <c r="F41" s="246">
        <v>2</v>
      </c>
      <c r="G41" s="9"/>
      <c r="H41" s="5">
        <v>781</v>
      </c>
    </row>
    <row r="42" spans="1:9" s="4" customFormat="1" ht="15" customHeight="1">
      <c r="A42" s="2">
        <v>42121</v>
      </c>
      <c r="B42" s="3">
        <v>1328870</v>
      </c>
      <c r="C42" s="3" t="s">
        <v>8</v>
      </c>
      <c r="D42" s="251" t="s">
        <v>73</v>
      </c>
      <c r="E42" s="7" t="s">
        <v>74</v>
      </c>
      <c r="F42" s="246">
        <v>1</v>
      </c>
      <c r="G42" s="9"/>
      <c r="H42" s="5">
        <v>2870</v>
      </c>
    </row>
    <row r="43" spans="1:9" s="4" customFormat="1" ht="15" customHeight="1">
      <c r="A43" s="2">
        <v>42121</v>
      </c>
      <c r="B43" s="3">
        <v>1328870</v>
      </c>
      <c r="C43" s="3" t="s">
        <v>8</v>
      </c>
      <c r="D43" s="251" t="s">
        <v>75</v>
      </c>
      <c r="E43" s="7" t="s">
        <v>76</v>
      </c>
      <c r="F43" s="246">
        <v>1</v>
      </c>
      <c r="G43" s="9"/>
      <c r="H43" s="5">
        <v>2580</v>
      </c>
    </row>
    <row r="44" spans="1:9" s="4" customFormat="1" ht="15" customHeight="1">
      <c r="A44" s="2">
        <v>42121</v>
      </c>
      <c r="B44" s="3">
        <v>1328870</v>
      </c>
      <c r="C44" s="3" t="s">
        <v>8</v>
      </c>
      <c r="D44" s="251" t="s">
        <v>77</v>
      </c>
      <c r="E44" s="7" t="s">
        <v>78</v>
      </c>
      <c r="F44" s="246">
        <v>4</v>
      </c>
      <c r="G44" s="9"/>
      <c r="H44" s="5">
        <v>36</v>
      </c>
    </row>
    <row r="45" spans="1:9" s="4" customFormat="1" ht="15" customHeight="1">
      <c r="A45" s="2">
        <v>42121</v>
      </c>
      <c r="B45" s="3">
        <v>1328870</v>
      </c>
      <c r="C45" s="3" t="s">
        <v>8</v>
      </c>
      <c r="D45" s="251" t="s">
        <v>79</v>
      </c>
      <c r="E45" s="7" t="s">
        <v>80</v>
      </c>
      <c r="F45" s="246">
        <v>1</v>
      </c>
      <c r="G45" s="9"/>
      <c r="H45" s="5">
        <v>1200</v>
      </c>
    </row>
    <row r="46" spans="1:9" s="4" customFormat="1" ht="15" customHeight="1">
      <c r="A46" s="2">
        <v>42121</v>
      </c>
      <c r="B46" s="3">
        <v>1328870</v>
      </c>
      <c r="C46" s="3" t="s">
        <v>8</v>
      </c>
      <c r="D46" s="251" t="s">
        <v>81</v>
      </c>
      <c r="E46" s="7" t="s">
        <v>82</v>
      </c>
      <c r="F46" s="246">
        <v>8</v>
      </c>
      <c r="G46" s="9"/>
      <c r="H46" s="5">
        <v>35</v>
      </c>
    </row>
    <row r="47" spans="1:9" s="4" customFormat="1" ht="15" customHeight="1">
      <c r="A47" s="2">
        <v>42121</v>
      </c>
      <c r="B47" s="3">
        <v>1328870</v>
      </c>
      <c r="C47" s="3" t="s">
        <v>8</v>
      </c>
      <c r="D47" s="251" t="s">
        <v>83</v>
      </c>
      <c r="E47" s="7" t="s">
        <v>84</v>
      </c>
      <c r="F47" s="246">
        <v>1</v>
      </c>
      <c r="G47" s="9"/>
      <c r="H47" s="5">
        <v>1880</v>
      </c>
    </row>
    <row r="48" spans="1:9" s="4" customFormat="1" ht="15" customHeight="1">
      <c r="A48" s="2">
        <v>42121</v>
      </c>
      <c r="B48" s="3">
        <v>1328870</v>
      </c>
      <c r="C48" s="3" t="s">
        <v>8</v>
      </c>
      <c r="D48" s="251" t="s">
        <v>85</v>
      </c>
      <c r="E48" s="7" t="s">
        <v>86</v>
      </c>
      <c r="F48" s="246">
        <v>1</v>
      </c>
      <c r="G48" s="9"/>
      <c r="H48" s="5">
        <v>157</v>
      </c>
    </row>
    <row r="49" spans="1:9" s="4" customFormat="1" ht="15" customHeight="1">
      <c r="A49" s="2">
        <v>42121</v>
      </c>
      <c r="B49" s="3">
        <v>300658</v>
      </c>
      <c r="C49" s="3" t="s">
        <v>48</v>
      </c>
      <c r="D49" s="251" t="s">
        <v>87</v>
      </c>
      <c r="E49" s="7" t="s">
        <v>88</v>
      </c>
      <c r="F49" s="246">
        <v>2</v>
      </c>
      <c r="G49" s="9"/>
      <c r="H49" s="5">
        <v>664</v>
      </c>
    </row>
    <row r="50" spans="1:9" s="4" customFormat="1" ht="15" customHeight="1">
      <c r="A50" s="2">
        <v>42121</v>
      </c>
      <c r="B50" s="3">
        <v>300658</v>
      </c>
      <c r="C50" s="3" t="s">
        <v>48</v>
      </c>
      <c r="D50" s="251" t="s">
        <v>89</v>
      </c>
      <c r="E50" s="7" t="s">
        <v>90</v>
      </c>
      <c r="F50" s="246">
        <v>2</v>
      </c>
      <c r="G50" s="9"/>
      <c r="H50" s="5">
        <v>560</v>
      </c>
    </row>
    <row r="51" spans="1:9" s="4" customFormat="1" ht="15" customHeight="1">
      <c r="A51" s="2">
        <v>42123</v>
      </c>
      <c r="B51" s="3">
        <v>1328875</v>
      </c>
      <c r="C51" s="3" t="s">
        <v>8</v>
      </c>
      <c r="D51" s="77">
        <v>43947</v>
      </c>
      <c r="E51" s="7" t="s">
        <v>91</v>
      </c>
      <c r="F51" s="246">
        <v>1</v>
      </c>
      <c r="G51" s="9"/>
      <c r="H51" s="5">
        <v>248</v>
      </c>
    </row>
    <row r="52" spans="1:9" s="4" customFormat="1" ht="15" customHeight="1">
      <c r="A52" s="2">
        <v>42123</v>
      </c>
      <c r="B52" s="3">
        <v>1328875</v>
      </c>
      <c r="C52" s="3" t="s">
        <v>8</v>
      </c>
      <c r="D52" s="251" t="s">
        <v>92</v>
      </c>
      <c r="E52" s="7" t="s">
        <v>93</v>
      </c>
      <c r="F52" s="246">
        <v>1</v>
      </c>
      <c r="G52" s="9"/>
      <c r="H52" s="5">
        <v>7376</v>
      </c>
      <c r="I52" s="20" t="s">
        <v>6264</v>
      </c>
    </row>
    <row r="53" spans="1:9" s="4" customFormat="1" ht="15" customHeight="1">
      <c r="A53" s="2">
        <v>42123</v>
      </c>
      <c r="B53" s="3">
        <v>1328875</v>
      </c>
      <c r="C53" s="3" t="s">
        <v>8</v>
      </c>
      <c r="D53" s="77">
        <v>162146</v>
      </c>
      <c r="E53" s="4" t="s">
        <v>26</v>
      </c>
      <c r="F53" s="246">
        <v>1</v>
      </c>
      <c r="G53" s="9"/>
      <c r="H53" s="5">
        <v>525</v>
      </c>
    </row>
    <row r="54" spans="1:9" s="4" customFormat="1" ht="15" customHeight="1">
      <c r="A54" s="2">
        <v>42123</v>
      </c>
      <c r="B54" s="3">
        <v>1328875</v>
      </c>
      <c r="C54" s="3" t="s">
        <v>8</v>
      </c>
      <c r="D54" s="77">
        <v>162145</v>
      </c>
      <c r="E54" s="4" t="s">
        <v>26</v>
      </c>
      <c r="F54" s="246">
        <v>1</v>
      </c>
      <c r="G54" s="9"/>
      <c r="H54" s="5">
        <v>642</v>
      </c>
    </row>
    <row r="55" spans="1:9" s="4" customFormat="1" ht="15" customHeight="1">
      <c r="A55" s="2">
        <v>42123</v>
      </c>
      <c r="B55" s="3">
        <v>1328875</v>
      </c>
      <c r="C55" s="3" t="s">
        <v>8</v>
      </c>
      <c r="D55" s="77" t="s">
        <v>94</v>
      </c>
      <c r="E55" s="4" t="s">
        <v>95</v>
      </c>
      <c r="F55" s="246">
        <v>1</v>
      </c>
      <c r="G55" s="9"/>
      <c r="H55" s="5">
        <v>312</v>
      </c>
    </row>
    <row r="56" spans="1:9" s="4" customFormat="1" ht="15" customHeight="1">
      <c r="A56" s="2">
        <v>42123</v>
      </c>
      <c r="B56" s="3">
        <v>1328875</v>
      </c>
      <c r="C56" s="3" t="s">
        <v>8</v>
      </c>
      <c r="D56" s="77" t="s">
        <v>96</v>
      </c>
      <c r="E56" s="4" t="s">
        <v>97</v>
      </c>
      <c r="F56" s="246">
        <v>1</v>
      </c>
      <c r="G56" s="9"/>
      <c r="H56" s="5">
        <v>195</v>
      </c>
    </row>
    <row r="57" spans="1:9" s="4" customFormat="1" ht="15" customHeight="1">
      <c r="A57" s="2">
        <v>42123</v>
      </c>
      <c r="B57" s="3">
        <v>1328875</v>
      </c>
      <c r="C57" s="3" t="s">
        <v>8</v>
      </c>
      <c r="D57" s="77" t="s">
        <v>98</v>
      </c>
      <c r="E57" s="4" t="s">
        <v>99</v>
      </c>
      <c r="F57" s="246">
        <v>1</v>
      </c>
      <c r="G57" s="9"/>
      <c r="H57" s="5">
        <v>693</v>
      </c>
    </row>
    <row r="58" spans="1:9" s="4" customFormat="1" ht="15" customHeight="1">
      <c r="A58" s="2">
        <v>42123</v>
      </c>
      <c r="B58" s="3" t="s">
        <v>100</v>
      </c>
      <c r="C58" s="3" t="s">
        <v>48</v>
      </c>
      <c r="D58" s="297" t="s">
        <v>101</v>
      </c>
      <c r="E58" s="4" t="s">
        <v>102</v>
      </c>
      <c r="F58" s="344">
        <v>1</v>
      </c>
      <c r="G58" s="12"/>
      <c r="H58" s="13">
        <v>5754</v>
      </c>
    </row>
    <row r="59" spans="1:9" s="4" customFormat="1" ht="15" customHeight="1">
      <c r="A59" s="2">
        <v>42123</v>
      </c>
      <c r="B59" s="3" t="s">
        <v>100</v>
      </c>
      <c r="C59" s="3" t="s">
        <v>48</v>
      </c>
      <c r="D59" s="297" t="s">
        <v>103</v>
      </c>
      <c r="E59" s="14" t="s">
        <v>104</v>
      </c>
      <c r="F59" s="344">
        <v>1</v>
      </c>
      <c r="G59" s="12"/>
      <c r="H59" s="13">
        <v>4657</v>
      </c>
    </row>
    <row r="60" spans="1:9" s="4" customFormat="1" ht="15" customHeight="1">
      <c r="A60" s="2">
        <v>42123</v>
      </c>
      <c r="B60" s="3" t="s">
        <v>100</v>
      </c>
      <c r="C60" s="3" t="s">
        <v>48</v>
      </c>
      <c r="D60" s="298" t="s">
        <v>73</v>
      </c>
      <c r="E60" s="16" t="s">
        <v>105</v>
      </c>
      <c r="F60" s="325">
        <v>1</v>
      </c>
      <c r="G60" s="17"/>
      <c r="H60" s="13">
        <v>2870</v>
      </c>
    </row>
    <row r="61" spans="1:9" s="4" customFormat="1" ht="15" customHeight="1">
      <c r="A61" s="2">
        <v>42123</v>
      </c>
      <c r="B61" s="3" t="s">
        <v>100</v>
      </c>
      <c r="C61" s="3" t="s">
        <v>48</v>
      </c>
      <c r="D61" s="299" t="s">
        <v>75</v>
      </c>
      <c r="E61" s="14" t="s">
        <v>106</v>
      </c>
      <c r="F61" s="344">
        <v>2</v>
      </c>
      <c r="G61" s="12"/>
      <c r="H61" s="13">
        <v>2580</v>
      </c>
    </row>
    <row r="62" spans="1:9" s="4" customFormat="1" ht="15" customHeight="1">
      <c r="A62" s="2">
        <v>42123</v>
      </c>
      <c r="B62" s="3" t="s">
        <v>100</v>
      </c>
      <c r="C62" s="3" t="s">
        <v>48</v>
      </c>
      <c r="D62" s="297" t="s">
        <v>77</v>
      </c>
      <c r="E62" s="14" t="s">
        <v>107</v>
      </c>
      <c r="F62" s="344">
        <v>8</v>
      </c>
      <c r="G62" s="12"/>
      <c r="H62" s="13">
        <v>36</v>
      </c>
    </row>
    <row r="63" spans="1:9" s="4" customFormat="1" ht="15" customHeight="1">
      <c r="A63" s="2">
        <v>42123</v>
      </c>
      <c r="B63" s="3" t="s">
        <v>100</v>
      </c>
      <c r="C63" s="3" t="s">
        <v>48</v>
      </c>
      <c r="D63" s="297" t="s">
        <v>81</v>
      </c>
      <c r="E63" s="14" t="s">
        <v>108</v>
      </c>
      <c r="F63" s="344">
        <v>8</v>
      </c>
      <c r="G63" s="12"/>
      <c r="H63" s="13">
        <v>35</v>
      </c>
    </row>
    <row r="64" spans="1:9" s="4" customFormat="1" ht="15" customHeight="1">
      <c r="A64" s="2">
        <v>42123</v>
      </c>
      <c r="B64" s="3" t="s">
        <v>100</v>
      </c>
      <c r="C64" s="3" t="s">
        <v>48</v>
      </c>
      <c r="D64" s="297" t="s">
        <v>83</v>
      </c>
      <c r="E64" s="14" t="s">
        <v>109</v>
      </c>
      <c r="F64" s="344">
        <v>1</v>
      </c>
      <c r="G64" s="12"/>
      <c r="H64" s="13">
        <v>1880</v>
      </c>
    </row>
    <row r="65" spans="1:8" s="4" customFormat="1" ht="15" customHeight="1">
      <c r="A65" s="2">
        <v>42123</v>
      </c>
      <c r="B65" s="3" t="s">
        <v>100</v>
      </c>
      <c r="C65" s="3" t="s">
        <v>48</v>
      </c>
      <c r="D65" s="297" t="s">
        <v>110</v>
      </c>
      <c r="E65" s="14" t="s">
        <v>104</v>
      </c>
      <c r="F65" s="344">
        <v>1</v>
      </c>
      <c r="G65" s="12"/>
      <c r="H65" s="13">
        <v>10308</v>
      </c>
    </row>
    <row r="66" spans="1:8" s="4" customFormat="1" ht="15" customHeight="1">
      <c r="A66" s="2">
        <v>42123</v>
      </c>
      <c r="B66" s="3" t="s">
        <v>111</v>
      </c>
      <c r="C66" s="3" t="s">
        <v>48</v>
      </c>
      <c r="D66" s="116" t="s">
        <v>112</v>
      </c>
      <c r="E66" s="16" t="s">
        <v>113</v>
      </c>
      <c r="F66" s="345">
        <v>1</v>
      </c>
      <c r="G66" s="12"/>
      <c r="H66" s="17">
        <v>3773</v>
      </c>
    </row>
    <row r="67" spans="1:8" s="4" customFormat="1" ht="15" customHeight="1">
      <c r="A67" s="2">
        <v>42123</v>
      </c>
      <c r="B67" s="3" t="s">
        <v>111</v>
      </c>
      <c r="C67" s="3" t="s">
        <v>48</v>
      </c>
      <c r="D67" s="116" t="s">
        <v>114</v>
      </c>
      <c r="E67" s="16" t="s">
        <v>115</v>
      </c>
      <c r="F67" s="345">
        <v>4</v>
      </c>
      <c r="G67" s="12"/>
      <c r="H67" s="17">
        <v>22</v>
      </c>
    </row>
    <row r="68" spans="1:8" s="4" customFormat="1" ht="15" customHeight="1">
      <c r="A68" s="2">
        <v>42123</v>
      </c>
      <c r="B68" s="3" t="s">
        <v>111</v>
      </c>
      <c r="C68" s="3" t="s">
        <v>48</v>
      </c>
      <c r="D68" s="116" t="s">
        <v>116</v>
      </c>
      <c r="E68" s="16" t="s">
        <v>117</v>
      </c>
      <c r="F68" s="345">
        <v>3</v>
      </c>
      <c r="G68" s="12"/>
      <c r="H68" s="17">
        <v>1010</v>
      </c>
    </row>
    <row r="69" spans="1:8" s="4" customFormat="1" ht="15" customHeight="1">
      <c r="A69" s="2">
        <v>42123</v>
      </c>
      <c r="B69" s="3" t="s">
        <v>111</v>
      </c>
      <c r="C69" s="3" t="s">
        <v>48</v>
      </c>
      <c r="D69" s="116" t="s">
        <v>118</v>
      </c>
      <c r="E69" s="16" t="s">
        <v>119</v>
      </c>
      <c r="F69" s="345">
        <v>4</v>
      </c>
      <c r="G69" s="12"/>
      <c r="H69" s="17">
        <v>650</v>
      </c>
    </row>
    <row r="70" spans="1:8" s="4" customFormat="1" ht="15" customHeight="1">
      <c r="A70" s="2">
        <v>42123</v>
      </c>
      <c r="B70" s="3" t="s">
        <v>111</v>
      </c>
      <c r="C70" s="3" t="s">
        <v>48</v>
      </c>
      <c r="D70" s="116" t="s">
        <v>120</v>
      </c>
      <c r="E70" s="16" t="s">
        <v>23</v>
      </c>
      <c r="F70" s="345">
        <v>24</v>
      </c>
      <c r="G70" s="12"/>
      <c r="H70" s="17">
        <v>25</v>
      </c>
    </row>
    <row r="71" spans="1:8" s="4" customFormat="1" ht="15" customHeight="1">
      <c r="A71" s="2">
        <v>42123</v>
      </c>
      <c r="B71" s="3" t="s">
        <v>111</v>
      </c>
      <c r="C71" s="3" t="s">
        <v>48</v>
      </c>
      <c r="D71" s="116" t="s">
        <v>49</v>
      </c>
      <c r="E71" s="16" t="s">
        <v>121</v>
      </c>
      <c r="F71" s="345">
        <v>13</v>
      </c>
      <c r="G71" s="12"/>
      <c r="H71" s="17">
        <v>12</v>
      </c>
    </row>
    <row r="72" spans="1:8" s="4" customFormat="1" ht="15" customHeight="1">
      <c r="A72" s="2">
        <v>42123</v>
      </c>
      <c r="B72" s="3" t="s">
        <v>111</v>
      </c>
      <c r="C72" s="3" t="s">
        <v>48</v>
      </c>
      <c r="D72" s="297">
        <v>159617</v>
      </c>
      <c r="E72" s="16" t="s">
        <v>23</v>
      </c>
      <c r="F72" s="345">
        <v>8</v>
      </c>
      <c r="G72" s="12"/>
      <c r="H72" s="17">
        <v>60</v>
      </c>
    </row>
    <row r="73" spans="1:8" s="4" customFormat="1" ht="15" customHeight="1">
      <c r="A73" s="2">
        <v>42123</v>
      </c>
      <c r="B73" s="3" t="s">
        <v>111</v>
      </c>
      <c r="C73" s="3" t="s">
        <v>48</v>
      </c>
      <c r="D73" s="116" t="s">
        <v>122</v>
      </c>
      <c r="E73" s="16" t="s">
        <v>123</v>
      </c>
      <c r="F73" s="345">
        <v>4</v>
      </c>
      <c r="G73" s="12"/>
      <c r="H73" s="17">
        <v>40</v>
      </c>
    </row>
    <row r="74" spans="1:8" s="4" customFormat="1" ht="15" customHeight="1">
      <c r="A74" s="2">
        <v>42123</v>
      </c>
      <c r="B74" s="3" t="s">
        <v>124</v>
      </c>
      <c r="C74" s="3" t="s">
        <v>48</v>
      </c>
      <c r="D74" s="199" t="s">
        <v>125</v>
      </c>
      <c r="E74" s="16" t="s">
        <v>126</v>
      </c>
      <c r="F74" s="326">
        <v>6</v>
      </c>
      <c r="G74" s="17"/>
      <c r="H74" s="17">
        <v>159</v>
      </c>
    </row>
    <row r="75" spans="1:8" s="4" customFormat="1" ht="15" customHeight="1">
      <c r="A75" s="2">
        <v>42123</v>
      </c>
      <c r="B75" s="3" t="s">
        <v>124</v>
      </c>
      <c r="C75" s="3" t="s">
        <v>48</v>
      </c>
      <c r="D75" s="199" t="s">
        <v>127</v>
      </c>
      <c r="E75" s="16" t="s">
        <v>128</v>
      </c>
      <c r="F75" s="326">
        <v>20</v>
      </c>
      <c r="G75" s="17"/>
      <c r="H75" s="17">
        <v>232</v>
      </c>
    </row>
    <row r="76" spans="1:8" s="4" customFormat="1" ht="15" customHeight="1">
      <c r="A76" s="2">
        <v>42121</v>
      </c>
      <c r="B76" s="3" t="s">
        <v>129</v>
      </c>
      <c r="C76" s="3" t="s">
        <v>48</v>
      </c>
      <c r="D76" s="199" t="s">
        <v>87</v>
      </c>
      <c r="E76" s="16" t="s">
        <v>130</v>
      </c>
      <c r="F76" s="326">
        <v>12</v>
      </c>
      <c r="G76" s="17"/>
      <c r="H76" s="17">
        <v>664</v>
      </c>
    </row>
    <row r="77" spans="1:8" s="4" customFormat="1" ht="15" customHeight="1">
      <c r="A77" s="2">
        <v>42121</v>
      </c>
      <c r="B77" s="3" t="s">
        <v>129</v>
      </c>
      <c r="C77" s="3" t="s">
        <v>48</v>
      </c>
      <c r="D77" s="199" t="s">
        <v>89</v>
      </c>
      <c r="E77" s="16" t="s">
        <v>123</v>
      </c>
      <c r="F77" s="326">
        <v>11</v>
      </c>
      <c r="G77" s="17"/>
      <c r="H77" s="17">
        <v>582</v>
      </c>
    </row>
    <row r="78" spans="1:8" s="4" customFormat="1" ht="15" customHeight="1">
      <c r="A78" s="2">
        <v>42136</v>
      </c>
      <c r="B78" s="3" t="s">
        <v>131</v>
      </c>
      <c r="C78" s="3" t="s">
        <v>48</v>
      </c>
      <c r="D78" s="199" t="s">
        <v>132</v>
      </c>
      <c r="E78" s="16" t="s">
        <v>133</v>
      </c>
      <c r="F78" s="326">
        <v>20</v>
      </c>
      <c r="G78" s="17"/>
      <c r="H78" s="5">
        <v>52</v>
      </c>
    </row>
    <row r="79" spans="1:8" s="4" customFormat="1" ht="15" customHeight="1">
      <c r="A79" s="2">
        <v>42136</v>
      </c>
      <c r="B79" s="3" t="s">
        <v>134</v>
      </c>
      <c r="C79" s="3" t="s">
        <v>48</v>
      </c>
      <c r="D79" s="297" t="s">
        <v>135</v>
      </c>
      <c r="E79" s="14" t="s">
        <v>136</v>
      </c>
      <c r="F79" s="344">
        <v>64</v>
      </c>
      <c r="G79" s="12"/>
      <c r="H79" s="5">
        <v>138</v>
      </c>
    </row>
    <row r="80" spans="1:8" s="4" customFormat="1" ht="15" customHeight="1">
      <c r="A80" s="2">
        <v>42136</v>
      </c>
      <c r="B80" s="3" t="s">
        <v>134</v>
      </c>
      <c r="C80" s="3" t="s">
        <v>48</v>
      </c>
      <c r="D80" s="297">
        <v>70311</v>
      </c>
      <c r="E80" s="14" t="s">
        <v>136</v>
      </c>
      <c r="F80" s="344">
        <v>48</v>
      </c>
      <c r="G80" s="12"/>
      <c r="H80" s="5">
        <v>41</v>
      </c>
    </row>
    <row r="81" spans="1:8" s="4" customFormat="1" ht="15" customHeight="1">
      <c r="A81" s="2">
        <v>42136</v>
      </c>
      <c r="B81" s="3" t="s">
        <v>134</v>
      </c>
      <c r="C81" s="3" t="s">
        <v>48</v>
      </c>
      <c r="D81" s="297" t="s">
        <v>137</v>
      </c>
      <c r="E81" s="14" t="s">
        <v>138</v>
      </c>
      <c r="F81" s="344">
        <v>20</v>
      </c>
      <c r="G81" s="12"/>
      <c r="H81" s="5">
        <v>9</v>
      </c>
    </row>
    <row r="82" spans="1:8" s="4" customFormat="1" ht="15" customHeight="1">
      <c r="A82" s="2">
        <v>42136</v>
      </c>
      <c r="B82" s="3" t="s">
        <v>134</v>
      </c>
      <c r="C82" s="3" t="s">
        <v>48</v>
      </c>
      <c r="D82" s="299" t="s">
        <v>139</v>
      </c>
      <c r="E82" s="14" t="s">
        <v>136</v>
      </c>
      <c r="F82" s="344">
        <v>16</v>
      </c>
      <c r="G82" s="12"/>
      <c r="H82" s="5">
        <v>42</v>
      </c>
    </row>
    <row r="83" spans="1:8" s="4" customFormat="1" ht="15" customHeight="1">
      <c r="A83" s="2">
        <v>42136</v>
      </c>
      <c r="B83" s="3" t="s">
        <v>134</v>
      </c>
      <c r="C83" s="3" t="s">
        <v>48</v>
      </c>
      <c r="D83" s="297">
        <v>69417</v>
      </c>
      <c r="E83" s="14" t="s">
        <v>136</v>
      </c>
      <c r="F83" s="344">
        <v>16</v>
      </c>
      <c r="G83" s="12"/>
      <c r="H83" s="5">
        <v>62</v>
      </c>
    </row>
    <row r="84" spans="1:8" s="4" customFormat="1" ht="15" customHeight="1">
      <c r="A84" s="2">
        <v>42136</v>
      </c>
      <c r="B84" s="3" t="s">
        <v>134</v>
      </c>
      <c r="C84" s="3" t="s">
        <v>48</v>
      </c>
      <c r="D84" s="297" t="s">
        <v>140</v>
      </c>
      <c r="E84" s="14" t="s">
        <v>136</v>
      </c>
      <c r="F84" s="344">
        <v>16</v>
      </c>
      <c r="G84" s="12"/>
      <c r="H84" s="5">
        <v>204</v>
      </c>
    </row>
    <row r="85" spans="1:8" s="4" customFormat="1" ht="15" customHeight="1">
      <c r="A85" s="2">
        <v>42136</v>
      </c>
      <c r="B85" s="3" t="s">
        <v>134</v>
      </c>
      <c r="C85" s="3" t="s">
        <v>48</v>
      </c>
      <c r="D85" s="297" t="s">
        <v>141</v>
      </c>
      <c r="E85" s="14" t="s">
        <v>142</v>
      </c>
      <c r="F85" s="344">
        <v>16</v>
      </c>
      <c r="G85" s="12"/>
      <c r="H85" s="5">
        <v>39</v>
      </c>
    </row>
    <row r="86" spans="1:8" s="4" customFormat="1" ht="15" customHeight="1">
      <c r="A86" s="2">
        <v>42136</v>
      </c>
      <c r="B86" s="3" t="s">
        <v>134</v>
      </c>
      <c r="C86" s="3" t="s">
        <v>48</v>
      </c>
      <c r="D86" s="297" t="s">
        <v>143</v>
      </c>
      <c r="E86" s="14" t="s">
        <v>144</v>
      </c>
      <c r="F86" s="344">
        <v>16</v>
      </c>
      <c r="G86" s="12"/>
      <c r="H86" s="5">
        <v>592</v>
      </c>
    </row>
    <row r="87" spans="1:8" s="4" customFormat="1" ht="15" customHeight="1">
      <c r="A87" s="2">
        <v>42136</v>
      </c>
      <c r="B87" s="3" t="s">
        <v>134</v>
      </c>
      <c r="C87" s="3" t="s">
        <v>48</v>
      </c>
      <c r="D87" s="297" t="s">
        <v>145</v>
      </c>
      <c r="E87" s="14" t="s">
        <v>146</v>
      </c>
      <c r="F87" s="344">
        <v>12</v>
      </c>
      <c r="G87" s="12"/>
      <c r="H87" s="5">
        <v>195</v>
      </c>
    </row>
    <row r="88" spans="1:8" s="4" customFormat="1" ht="15" customHeight="1">
      <c r="A88" s="2">
        <v>42136</v>
      </c>
      <c r="B88" s="3" t="s">
        <v>134</v>
      </c>
      <c r="C88" s="3" t="s">
        <v>48</v>
      </c>
      <c r="D88" s="297" t="s">
        <v>147</v>
      </c>
      <c r="E88" s="14" t="s">
        <v>138</v>
      </c>
      <c r="F88" s="344">
        <v>8</v>
      </c>
      <c r="G88" s="12"/>
      <c r="H88" s="5">
        <v>13</v>
      </c>
    </row>
    <row r="89" spans="1:8" s="4" customFormat="1" ht="15" customHeight="1">
      <c r="A89" s="2">
        <v>42136</v>
      </c>
      <c r="B89" s="3" t="s">
        <v>134</v>
      </c>
      <c r="C89" s="3" t="s">
        <v>48</v>
      </c>
      <c r="D89" s="297" t="s">
        <v>148</v>
      </c>
      <c r="E89" s="14" t="s">
        <v>149</v>
      </c>
      <c r="F89" s="344">
        <v>8</v>
      </c>
      <c r="G89" s="12"/>
      <c r="H89" s="5">
        <v>8</v>
      </c>
    </row>
    <row r="90" spans="1:8" s="4" customFormat="1" ht="15" customHeight="1">
      <c r="A90" s="2">
        <v>42136</v>
      </c>
      <c r="B90" s="3" t="s">
        <v>134</v>
      </c>
      <c r="C90" s="3" t="s">
        <v>48</v>
      </c>
      <c r="D90" s="297" t="s">
        <v>150</v>
      </c>
      <c r="E90" s="14" t="s">
        <v>151</v>
      </c>
      <c r="F90" s="344">
        <v>8</v>
      </c>
      <c r="G90" s="12"/>
      <c r="H90" s="5">
        <v>120</v>
      </c>
    </row>
    <row r="91" spans="1:8" s="4" customFormat="1" ht="15" customHeight="1">
      <c r="A91" s="2">
        <v>42136</v>
      </c>
      <c r="B91" s="3" t="s">
        <v>134</v>
      </c>
      <c r="C91" s="3" t="s">
        <v>48</v>
      </c>
      <c r="D91" s="297">
        <v>71628</v>
      </c>
      <c r="E91" s="14" t="s">
        <v>152</v>
      </c>
      <c r="F91" s="344">
        <v>8</v>
      </c>
      <c r="G91" s="12"/>
      <c r="H91" s="5">
        <v>157</v>
      </c>
    </row>
    <row r="92" spans="1:8" s="4" customFormat="1" ht="15" customHeight="1">
      <c r="A92" s="2">
        <v>42136</v>
      </c>
      <c r="B92" s="3" t="s">
        <v>134</v>
      </c>
      <c r="C92" s="3" t="s">
        <v>48</v>
      </c>
      <c r="D92" s="297" t="s">
        <v>9</v>
      </c>
      <c r="E92" s="14" t="s">
        <v>10</v>
      </c>
      <c r="F92" s="344">
        <v>8</v>
      </c>
      <c r="G92" s="12"/>
      <c r="H92" s="5">
        <v>39</v>
      </c>
    </row>
    <row r="93" spans="1:8" s="4" customFormat="1" ht="15" customHeight="1">
      <c r="A93" s="2">
        <v>42136</v>
      </c>
      <c r="B93" s="3" t="s">
        <v>134</v>
      </c>
      <c r="C93" s="3" t="s">
        <v>48</v>
      </c>
      <c r="D93" s="297" t="s">
        <v>153</v>
      </c>
      <c r="E93" s="14" t="s">
        <v>154</v>
      </c>
      <c r="F93" s="344">
        <v>6</v>
      </c>
      <c r="G93" s="12"/>
      <c r="H93" s="5">
        <v>87</v>
      </c>
    </row>
    <row r="94" spans="1:8" s="4" customFormat="1" ht="15" customHeight="1">
      <c r="A94" s="2">
        <v>42136</v>
      </c>
      <c r="B94" s="3" t="s">
        <v>134</v>
      </c>
      <c r="C94" s="3" t="s">
        <v>48</v>
      </c>
      <c r="D94" s="297" t="s">
        <v>155</v>
      </c>
      <c r="E94" s="14" t="s">
        <v>144</v>
      </c>
      <c r="F94" s="344">
        <v>6</v>
      </c>
      <c r="G94" s="12"/>
      <c r="H94" s="5">
        <v>5</v>
      </c>
    </row>
    <row r="95" spans="1:8" s="4" customFormat="1" ht="15" customHeight="1">
      <c r="A95" s="2">
        <v>42136</v>
      </c>
      <c r="B95" s="3" t="s">
        <v>134</v>
      </c>
      <c r="C95" s="3" t="s">
        <v>48</v>
      </c>
      <c r="D95" s="297" t="s">
        <v>156</v>
      </c>
      <c r="E95" s="14" t="s">
        <v>157</v>
      </c>
      <c r="F95" s="344">
        <v>6</v>
      </c>
      <c r="G95" s="12"/>
      <c r="H95" s="5">
        <v>260</v>
      </c>
    </row>
    <row r="96" spans="1:8" s="4" customFormat="1" ht="15" customHeight="1">
      <c r="A96" s="2">
        <v>42136</v>
      </c>
      <c r="B96" s="3" t="s">
        <v>134</v>
      </c>
      <c r="C96" s="3" t="s">
        <v>48</v>
      </c>
      <c r="D96" s="297" t="s">
        <v>158</v>
      </c>
      <c r="E96" s="14" t="s">
        <v>159</v>
      </c>
      <c r="F96" s="344">
        <v>4</v>
      </c>
      <c r="G96" s="12"/>
      <c r="H96" s="5">
        <v>22</v>
      </c>
    </row>
    <row r="97" spans="1:8" s="4" customFormat="1" ht="15" customHeight="1">
      <c r="A97" s="2">
        <v>42136</v>
      </c>
      <c r="B97" s="3" t="s">
        <v>134</v>
      </c>
      <c r="C97" s="3" t="s">
        <v>48</v>
      </c>
      <c r="D97" s="297" t="s">
        <v>160</v>
      </c>
      <c r="E97" s="14" t="s">
        <v>146</v>
      </c>
      <c r="F97" s="344">
        <v>4</v>
      </c>
      <c r="G97" s="12"/>
      <c r="H97" s="5">
        <v>180</v>
      </c>
    </row>
    <row r="98" spans="1:8" s="4" customFormat="1" ht="15" customHeight="1">
      <c r="A98" s="2">
        <v>42136</v>
      </c>
      <c r="B98" s="3" t="s">
        <v>134</v>
      </c>
      <c r="C98" s="3" t="s">
        <v>48</v>
      </c>
      <c r="D98" s="297" t="s">
        <v>161</v>
      </c>
      <c r="E98" s="14" t="s">
        <v>151</v>
      </c>
      <c r="F98" s="344">
        <v>4</v>
      </c>
      <c r="G98" s="12"/>
      <c r="H98" s="5">
        <v>78</v>
      </c>
    </row>
    <row r="99" spans="1:8" s="4" customFormat="1" ht="15" customHeight="1">
      <c r="A99" s="2">
        <v>42136</v>
      </c>
      <c r="B99" s="3" t="s">
        <v>134</v>
      </c>
      <c r="C99" s="3" t="s">
        <v>48</v>
      </c>
      <c r="D99" s="297" t="s">
        <v>162</v>
      </c>
      <c r="E99" s="14" t="s">
        <v>159</v>
      </c>
      <c r="F99" s="344">
        <v>4</v>
      </c>
      <c r="G99" s="12"/>
      <c r="H99" s="5">
        <v>27</v>
      </c>
    </row>
    <row r="100" spans="1:8" s="4" customFormat="1" ht="15" customHeight="1">
      <c r="A100" s="2">
        <v>42136</v>
      </c>
      <c r="B100" s="3" t="s">
        <v>134</v>
      </c>
      <c r="C100" s="3" t="s">
        <v>48</v>
      </c>
      <c r="D100" s="298" t="s">
        <v>163</v>
      </c>
      <c r="E100" s="14" t="s">
        <v>146</v>
      </c>
      <c r="F100" s="344">
        <v>4</v>
      </c>
      <c r="G100" s="12"/>
      <c r="H100" s="5">
        <v>273</v>
      </c>
    </row>
    <row r="101" spans="1:8" s="4" customFormat="1" ht="15" customHeight="1">
      <c r="A101" s="2">
        <v>42136</v>
      </c>
      <c r="B101" s="3" t="s">
        <v>134</v>
      </c>
      <c r="C101" s="3" t="s">
        <v>48</v>
      </c>
      <c r="D101" s="297" t="s">
        <v>164</v>
      </c>
      <c r="E101" s="14" t="s">
        <v>151</v>
      </c>
      <c r="F101" s="344">
        <v>4</v>
      </c>
      <c r="G101" s="12"/>
      <c r="H101" s="5">
        <v>218</v>
      </c>
    </row>
    <row r="102" spans="1:8" s="4" customFormat="1" ht="15" customHeight="1">
      <c r="A102" s="2">
        <v>42136</v>
      </c>
      <c r="B102" s="3" t="s">
        <v>134</v>
      </c>
      <c r="C102" s="3" t="s">
        <v>48</v>
      </c>
      <c r="D102" s="297" t="s">
        <v>165</v>
      </c>
      <c r="E102" s="14" t="s">
        <v>154</v>
      </c>
      <c r="F102" s="344">
        <v>4</v>
      </c>
      <c r="G102" s="12"/>
      <c r="H102" s="5">
        <v>58</v>
      </c>
    </row>
    <row r="103" spans="1:8" s="4" customFormat="1" ht="15" customHeight="1">
      <c r="A103" s="2">
        <v>42136</v>
      </c>
      <c r="B103" s="3" t="s">
        <v>134</v>
      </c>
      <c r="C103" s="3" t="s">
        <v>48</v>
      </c>
      <c r="D103" s="297" t="s">
        <v>13</v>
      </c>
      <c r="E103" s="14" t="s">
        <v>166</v>
      </c>
      <c r="F103" s="344">
        <v>4</v>
      </c>
      <c r="G103" s="12"/>
      <c r="H103" s="5">
        <v>4</v>
      </c>
    </row>
    <row r="104" spans="1:8" s="4" customFormat="1" ht="15" customHeight="1">
      <c r="A104" s="2">
        <v>42136</v>
      </c>
      <c r="B104" s="3" t="s">
        <v>134</v>
      </c>
      <c r="C104" s="3" t="s">
        <v>48</v>
      </c>
      <c r="D104" s="297" t="s">
        <v>167</v>
      </c>
      <c r="E104" s="14" t="s">
        <v>157</v>
      </c>
      <c r="F104" s="344">
        <v>2</v>
      </c>
      <c r="G104" s="12"/>
      <c r="H104" s="5">
        <v>250</v>
      </c>
    </row>
    <row r="105" spans="1:8" s="4" customFormat="1" ht="15" customHeight="1">
      <c r="A105" s="2">
        <v>42136</v>
      </c>
      <c r="B105" s="3" t="s">
        <v>134</v>
      </c>
      <c r="C105" s="3" t="s">
        <v>48</v>
      </c>
      <c r="D105" s="297" t="s">
        <v>168</v>
      </c>
      <c r="E105" s="14" t="s">
        <v>169</v>
      </c>
      <c r="F105" s="344">
        <v>2</v>
      </c>
      <c r="G105" s="12"/>
      <c r="H105" s="5">
        <v>344</v>
      </c>
    </row>
    <row r="106" spans="1:8" s="4" customFormat="1" ht="15" customHeight="1">
      <c r="A106" s="2">
        <v>42136</v>
      </c>
      <c r="B106" s="3" t="s">
        <v>134</v>
      </c>
      <c r="C106" s="3" t="s">
        <v>48</v>
      </c>
      <c r="D106" s="297" t="s">
        <v>170</v>
      </c>
      <c r="E106" s="14" t="s">
        <v>171</v>
      </c>
      <c r="F106" s="344">
        <v>2</v>
      </c>
      <c r="G106" s="12"/>
      <c r="H106" s="5">
        <v>1</v>
      </c>
    </row>
    <row r="107" spans="1:8" s="4" customFormat="1" ht="15" customHeight="1">
      <c r="A107" s="2">
        <v>42136</v>
      </c>
      <c r="B107" s="3" t="s">
        <v>134</v>
      </c>
      <c r="C107" s="3" t="s">
        <v>48</v>
      </c>
      <c r="D107" s="297" t="s">
        <v>172</v>
      </c>
      <c r="E107" s="14" t="s">
        <v>173</v>
      </c>
      <c r="F107" s="344">
        <v>2</v>
      </c>
      <c r="G107" s="12"/>
      <c r="H107" s="5">
        <v>17</v>
      </c>
    </row>
    <row r="108" spans="1:8" s="4" customFormat="1" ht="15" customHeight="1">
      <c r="A108" s="2">
        <v>42136</v>
      </c>
      <c r="B108" s="3" t="s">
        <v>134</v>
      </c>
      <c r="C108" s="3" t="s">
        <v>48</v>
      </c>
      <c r="D108" s="297" t="s">
        <v>174</v>
      </c>
      <c r="E108" s="14" t="s">
        <v>175</v>
      </c>
      <c r="F108" s="344">
        <v>2</v>
      </c>
      <c r="G108" s="12"/>
      <c r="H108" s="5">
        <v>15</v>
      </c>
    </row>
    <row r="109" spans="1:8" s="4" customFormat="1" ht="15" customHeight="1">
      <c r="A109" s="2">
        <v>42136</v>
      </c>
      <c r="B109" s="3" t="s">
        <v>134</v>
      </c>
      <c r="C109" s="3" t="s">
        <v>48</v>
      </c>
      <c r="D109" s="297" t="s">
        <v>176</v>
      </c>
      <c r="E109" s="14" t="s">
        <v>175</v>
      </c>
      <c r="F109" s="344">
        <v>2</v>
      </c>
      <c r="G109" s="12"/>
      <c r="H109" s="5">
        <v>10</v>
      </c>
    </row>
    <row r="110" spans="1:8" s="4" customFormat="1" ht="15" customHeight="1">
      <c r="A110" s="2">
        <v>42136</v>
      </c>
      <c r="B110" s="3" t="s">
        <v>134</v>
      </c>
      <c r="C110" s="3" t="s">
        <v>48</v>
      </c>
      <c r="D110" s="297" t="s">
        <v>177</v>
      </c>
      <c r="E110" s="14" t="s">
        <v>171</v>
      </c>
      <c r="F110" s="344">
        <v>2</v>
      </c>
      <c r="G110" s="12"/>
      <c r="H110" s="5">
        <v>3</v>
      </c>
    </row>
    <row r="111" spans="1:8" s="4" customFormat="1" ht="15" customHeight="1">
      <c r="A111" s="2">
        <v>42136</v>
      </c>
      <c r="B111" s="3" t="s">
        <v>134</v>
      </c>
      <c r="C111" s="3" t="s">
        <v>48</v>
      </c>
      <c r="D111" s="297" t="s">
        <v>178</v>
      </c>
      <c r="E111" s="14" t="s">
        <v>179</v>
      </c>
      <c r="F111" s="344">
        <v>2</v>
      </c>
      <c r="G111" s="12"/>
      <c r="H111" s="5">
        <v>86</v>
      </c>
    </row>
    <row r="112" spans="1:8" s="4" customFormat="1" ht="15" customHeight="1">
      <c r="A112" s="2">
        <v>42136</v>
      </c>
      <c r="B112" s="3" t="s">
        <v>134</v>
      </c>
      <c r="C112" s="3" t="s">
        <v>48</v>
      </c>
      <c r="D112" s="297" t="s">
        <v>180</v>
      </c>
      <c r="E112" s="14" t="s">
        <v>181</v>
      </c>
      <c r="F112" s="344">
        <v>2</v>
      </c>
      <c r="G112" s="12"/>
      <c r="H112" s="5">
        <v>41</v>
      </c>
    </row>
    <row r="113" spans="1:9" s="4" customFormat="1" ht="15" customHeight="1">
      <c r="A113" s="2">
        <v>42136</v>
      </c>
      <c r="B113" s="3" t="s">
        <v>134</v>
      </c>
      <c r="C113" s="3" t="s">
        <v>48</v>
      </c>
      <c r="D113" s="297" t="s">
        <v>182</v>
      </c>
      <c r="E113" s="14" t="s">
        <v>183</v>
      </c>
      <c r="F113" s="344">
        <v>2</v>
      </c>
      <c r="G113" s="12"/>
      <c r="H113" s="5">
        <v>592</v>
      </c>
    </row>
    <row r="114" spans="1:9" s="4" customFormat="1" ht="15" customHeight="1">
      <c r="A114" s="2">
        <v>42136</v>
      </c>
      <c r="B114" s="3" t="s">
        <v>134</v>
      </c>
      <c r="C114" s="3" t="s">
        <v>48</v>
      </c>
      <c r="D114" s="297" t="s">
        <v>184</v>
      </c>
      <c r="E114" s="14" t="s">
        <v>144</v>
      </c>
      <c r="F114" s="344">
        <v>2</v>
      </c>
      <c r="G114" s="12"/>
      <c r="H114" s="5">
        <v>36</v>
      </c>
    </row>
    <row r="115" spans="1:9" s="4" customFormat="1" ht="15" customHeight="1">
      <c r="A115" s="2">
        <v>42136</v>
      </c>
      <c r="B115" s="3" t="s">
        <v>134</v>
      </c>
      <c r="C115" s="3" t="s">
        <v>48</v>
      </c>
      <c r="D115" s="297" t="s">
        <v>185</v>
      </c>
      <c r="E115" s="14" t="s">
        <v>10</v>
      </c>
      <c r="F115" s="344">
        <v>2</v>
      </c>
      <c r="G115" s="12"/>
      <c r="H115" s="5">
        <v>85</v>
      </c>
    </row>
    <row r="116" spans="1:9" s="4" customFormat="1" ht="15" customHeight="1">
      <c r="A116" s="2">
        <v>42136</v>
      </c>
      <c r="B116" s="3" t="s">
        <v>134</v>
      </c>
      <c r="C116" s="3" t="s">
        <v>48</v>
      </c>
      <c r="D116" s="297" t="s">
        <v>186</v>
      </c>
      <c r="E116" s="14" t="s">
        <v>169</v>
      </c>
      <c r="F116" s="344">
        <v>2</v>
      </c>
      <c r="G116" s="12"/>
      <c r="H116" s="5">
        <v>1101</v>
      </c>
      <c r="I116" s="4" t="s">
        <v>7103</v>
      </c>
    </row>
    <row r="117" spans="1:9" s="4" customFormat="1" ht="15" customHeight="1">
      <c r="A117" s="2">
        <v>42136</v>
      </c>
      <c r="B117" s="3" t="s">
        <v>134</v>
      </c>
      <c r="C117" s="3" t="s">
        <v>48</v>
      </c>
      <c r="D117" s="297" t="s">
        <v>187</v>
      </c>
      <c r="E117" s="14" t="s">
        <v>171</v>
      </c>
      <c r="F117" s="344">
        <v>2</v>
      </c>
      <c r="G117" s="12"/>
      <c r="H117" s="5">
        <v>2</v>
      </c>
    </row>
    <row r="118" spans="1:9" s="4" customFormat="1" ht="15" customHeight="1">
      <c r="A118" s="2">
        <v>42136</v>
      </c>
      <c r="B118" s="3" t="s">
        <v>134</v>
      </c>
      <c r="C118" s="3" t="s">
        <v>48</v>
      </c>
      <c r="D118" s="297" t="s">
        <v>188</v>
      </c>
      <c r="E118" s="14" t="s">
        <v>171</v>
      </c>
      <c r="F118" s="344">
        <v>2</v>
      </c>
      <c r="G118" s="12"/>
      <c r="H118" s="5">
        <v>2</v>
      </c>
    </row>
    <row r="119" spans="1:9" s="4" customFormat="1" ht="15" customHeight="1">
      <c r="A119" s="2">
        <v>42136</v>
      </c>
      <c r="B119" s="3" t="s">
        <v>134</v>
      </c>
      <c r="C119" s="3" t="s">
        <v>48</v>
      </c>
      <c r="D119" s="297" t="s">
        <v>189</v>
      </c>
      <c r="E119" s="14" t="s">
        <v>181</v>
      </c>
      <c r="F119" s="344">
        <v>2</v>
      </c>
      <c r="G119" s="12"/>
      <c r="H119" s="5">
        <v>52</v>
      </c>
    </row>
    <row r="120" spans="1:9" s="4" customFormat="1" ht="15" customHeight="1">
      <c r="A120" s="2">
        <v>42136</v>
      </c>
      <c r="B120" s="3" t="s">
        <v>134</v>
      </c>
      <c r="C120" s="3" t="s">
        <v>48</v>
      </c>
      <c r="D120" s="297" t="s">
        <v>190</v>
      </c>
      <c r="E120" s="14" t="s">
        <v>175</v>
      </c>
      <c r="F120" s="344">
        <v>2</v>
      </c>
      <c r="G120" s="12"/>
      <c r="H120" s="5">
        <v>11</v>
      </c>
    </row>
    <row r="121" spans="1:9" s="4" customFormat="1" ht="15" customHeight="1">
      <c r="A121" s="2">
        <v>42136</v>
      </c>
      <c r="B121" s="3" t="s">
        <v>134</v>
      </c>
      <c r="C121" s="3" t="s">
        <v>48</v>
      </c>
      <c r="D121" s="297" t="s">
        <v>11</v>
      </c>
      <c r="E121" s="14" t="s">
        <v>173</v>
      </c>
      <c r="F121" s="344">
        <v>2</v>
      </c>
      <c r="G121" s="12"/>
      <c r="H121" s="5">
        <v>91</v>
      </c>
    </row>
    <row r="122" spans="1:9" s="4" customFormat="1" ht="15" customHeight="1">
      <c r="A122" s="2">
        <v>42136</v>
      </c>
      <c r="B122" s="3" t="s">
        <v>134</v>
      </c>
      <c r="C122" s="3" t="s">
        <v>48</v>
      </c>
      <c r="D122" s="297" t="s">
        <v>191</v>
      </c>
      <c r="E122" s="14" t="s">
        <v>179</v>
      </c>
      <c r="F122" s="344">
        <v>2</v>
      </c>
      <c r="G122" s="12"/>
      <c r="H122" s="5">
        <v>87</v>
      </c>
    </row>
    <row r="123" spans="1:9" s="4" customFormat="1" ht="15" customHeight="1">
      <c r="A123" s="2">
        <v>42136</v>
      </c>
      <c r="B123" s="3" t="s">
        <v>134</v>
      </c>
      <c r="C123" s="3" t="s">
        <v>48</v>
      </c>
      <c r="D123" s="297" t="s">
        <v>192</v>
      </c>
      <c r="E123" s="14" t="s">
        <v>157</v>
      </c>
      <c r="F123" s="344">
        <v>2</v>
      </c>
      <c r="G123" s="12"/>
      <c r="H123" s="5">
        <v>337</v>
      </c>
    </row>
    <row r="124" spans="1:9" s="4" customFormat="1" ht="15" customHeight="1">
      <c r="A124" s="2">
        <v>42136</v>
      </c>
      <c r="B124" s="3" t="s">
        <v>134</v>
      </c>
      <c r="C124" s="3" t="s">
        <v>48</v>
      </c>
      <c r="D124" s="297" t="s">
        <v>193</v>
      </c>
      <c r="E124" s="14" t="s">
        <v>183</v>
      </c>
      <c r="F124" s="344">
        <v>2</v>
      </c>
      <c r="G124" s="12"/>
      <c r="H124" s="5">
        <v>260</v>
      </c>
    </row>
    <row r="125" spans="1:9" s="4" customFormat="1" ht="15" customHeight="1">
      <c r="A125" s="2">
        <v>42136</v>
      </c>
      <c r="B125" s="3" t="s">
        <v>134</v>
      </c>
      <c r="C125" s="3" t="s">
        <v>48</v>
      </c>
      <c r="D125" s="297" t="s">
        <v>194</v>
      </c>
      <c r="E125" s="14" t="s">
        <v>175</v>
      </c>
      <c r="F125" s="344">
        <v>2</v>
      </c>
      <c r="G125" s="12"/>
      <c r="H125" s="5">
        <v>69</v>
      </c>
      <c r="I125" s="20" t="s">
        <v>195</v>
      </c>
    </row>
    <row r="126" spans="1:9" s="4" customFormat="1" ht="15" customHeight="1">
      <c r="A126" s="2">
        <v>42136</v>
      </c>
      <c r="B126" s="3" t="s">
        <v>134</v>
      </c>
      <c r="C126" s="3" t="s">
        <v>48</v>
      </c>
      <c r="D126" s="297" t="s">
        <v>196</v>
      </c>
      <c r="E126" s="14" t="s">
        <v>157</v>
      </c>
      <c r="F126" s="344">
        <v>2</v>
      </c>
      <c r="G126" s="12"/>
      <c r="H126" s="5">
        <v>328</v>
      </c>
    </row>
    <row r="127" spans="1:9" s="4" customFormat="1" ht="15" customHeight="1">
      <c r="A127" s="2">
        <v>42136</v>
      </c>
      <c r="B127" s="3" t="s">
        <v>134</v>
      </c>
      <c r="C127" s="3" t="s">
        <v>48</v>
      </c>
      <c r="D127" s="297" t="s">
        <v>197</v>
      </c>
      <c r="E127" s="14" t="s">
        <v>179</v>
      </c>
      <c r="F127" s="344">
        <v>2</v>
      </c>
      <c r="G127" s="12"/>
      <c r="H127" s="5">
        <v>197</v>
      </c>
    </row>
    <row r="128" spans="1:9" s="4" customFormat="1" ht="15" customHeight="1">
      <c r="A128" s="2">
        <v>42136</v>
      </c>
      <c r="B128" s="3" t="s">
        <v>134</v>
      </c>
      <c r="C128" s="3" t="s">
        <v>48</v>
      </c>
      <c r="D128" s="297" t="s">
        <v>198</v>
      </c>
      <c r="E128" s="14" t="s">
        <v>183</v>
      </c>
      <c r="F128" s="344">
        <v>2</v>
      </c>
      <c r="G128" s="12"/>
      <c r="H128" s="5">
        <v>280</v>
      </c>
    </row>
    <row r="129" spans="1:8" s="4" customFormat="1" ht="15" customHeight="1">
      <c r="A129" s="2">
        <v>42136</v>
      </c>
      <c r="B129" s="3" t="s">
        <v>134</v>
      </c>
      <c r="C129" s="3" t="s">
        <v>48</v>
      </c>
      <c r="D129" s="297" t="s">
        <v>199</v>
      </c>
      <c r="E129" s="14" t="s">
        <v>181</v>
      </c>
      <c r="F129" s="344">
        <v>2</v>
      </c>
      <c r="G129" s="12"/>
      <c r="H129" s="5">
        <v>81</v>
      </c>
    </row>
    <row r="130" spans="1:8" s="4" customFormat="1" ht="15" customHeight="1">
      <c r="A130" s="2">
        <v>42136</v>
      </c>
      <c r="B130" s="3" t="s">
        <v>134</v>
      </c>
      <c r="C130" s="3" t="s">
        <v>48</v>
      </c>
      <c r="D130" s="297" t="s">
        <v>200</v>
      </c>
      <c r="E130" s="14" t="s">
        <v>169</v>
      </c>
      <c r="F130" s="344">
        <v>2</v>
      </c>
      <c r="G130" s="12"/>
      <c r="H130" s="5">
        <v>734</v>
      </c>
    </row>
    <row r="131" spans="1:8" s="4" customFormat="1" ht="15" customHeight="1">
      <c r="A131" s="2">
        <v>42136</v>
      </c>
      <c r="B131" s="3" t="s">
        <v>134</v>
      </c>
      <c r="C131" s="3" t="s">
        <v>48</v>
      </c>
      <c r="D131" s="297" t="s">
        <v>201</v>
      </c>
      <c r="E131" s="14" t="s">
        <v>151</v>
      </c>
      <c r="F131" s="344">
        <v>2</v>
      </c>
      <c r="G131" s="12"/>
      <c r="H131" s="5">
        <v>562</v>
      </c>
    </row>
    <row r="132" spans="1:8" s="4" customFormat="1" ht="15" customHeight="1">
      <c r="A132" s="2">
        <v>42136</v>
      </c>
      <c r="B132" s="3" t="s">
        <v>134</v>
      </c>
      <c r="C132" s="3" t="s">
        <v>48</v>
      </c>
      <c r="D132" s="297" t="s">
        <v>202</v>
      </c>
      <c r="E132" s="14" t="s">
        <v>166</v>
      </c>
      <c r="F132" s="344">
        <v>2</v>
      </c>
      <c r="G132" s="12"/>
      <c r="H132" s="5">
        <v>6</v>
      </c>
    </row>
    <row r="133" spans="1:8" s="4" customFormat="1" ht="15" customHeight="1">
      <c r="A133" s="2">
        <v>42136</v>
      </c>
      <c r="B133" s="3" t="s">
        <v>134</v>
      </c>
      <c r="C133" s="3" t="s">
        <v>48</v>
      </c>
      <c r="D133" s="297" t="s">
        <v>203</v>
      </c>
      <c r="E133" s="14" t="s">
        <v>204</v>
      </c>
      <c r="F133" s="344">
        <v>2</v>
      </c>
      <c r="G133" s="12"/>
      <c r="H133" s="5">
        <v>3</v>
      </c>
    </row>
    <row r="134" spans="1:8" s="4" customFormat="1" ht="15" customHeight="1">
      <c r="A134" s="2">
        <v>42136</v>
      </c>
      <c r="B134" s="3" t="s">
        <v>134</v>
      </c>
      <c r="C134" s="3" t="s">
        <v>48</v>
      </c>
      <c r="D134" s="297" t="s">
        <v>205</v>
      </c>
      <c r="E134" s="14" t="s">
        <v>171</v>
      </c>
      <c r="F134" s="344">
        <v>2</v>
      </c>
      <c r="G134" s="12"/>
      <c r="H134" s="5">
        <v>6</v>
      </c>
    </row>
    <row r="135" spans="1:8" s="4" customFormat="1" ht="15" customHeight="1">
      <c r="A135" s="2">
        <v>42136</v>
      </c>
      <c r="B135" s="3" t="s">
        <v>134</v>
      </c>
      <c r="C135" s="3" t="s">
        <v>48</v>
      </c>
      <c r="D135" s="297" t="s">
        <v>206</v>
      </c>
      <c r="E135" s="14" t="s">
        <v>175</v>
      </c>
      <c r="F135" s="344">
        <v>2</v>
      </c>
      <c r="G135" s="12"/>
      <c r="H135" s="5">
        <v>39</v>
      </c>
    </row>
    <row r="136" spans="1:8" s="4" customFormat="1" ht="15" customHeight="1">
      <c r="A136" s="2">
        <v>42136</v>
      </c>
      <c r="B136" s="3" t="s">
        <v>134</v>
      </c>
      <c r="C136" s="3" t="s">
        <v>48</v>
      </c>
      <c r="D136" s="297" t="s">
        <v>207</v>
      </c>
      <c r="E136" s="14" t="s">
        <v>175</v>
      </c>
      <c r="F136" s="344">
        <v>2</v>
      </c>
      <c r="G136" s="12"/>
      <c r="H136" s="5">
        <v>19</v>
      </c>
    </row>
    <row r="137" spans="1:8" s="4" customFormat="1" ht="15" customHeight="1">
      <c r="A137" s="2">
        <v>42136</v>
      </c>
      <c r="B137" s="3" t="s">
        <v>134</v>
      </c>
      <c r="C137" s="3" t="s">
        <v>48</v>
      </c>
      <c r="D137" s="297" t="s">
        <v>208</v>
      </c>
      <c r="E137" s="14" t="s">
        <v>173</v>
      </c>
      <c r="F137" s="344">
        <v>2</v>
      </c>
      <c r="G137" s="12"/>
      <c r="H137" s="5">
        <v>150</v>
      </c>
    </row>
    <row r="138" spans="1:8" s="4" customFormat="1" ht="15" customHeight="1">
      <c r="A138" s="2">
        <v>42136</v>
      </c>
      <c r="B138" s="3" t="s">
        <v>134</v>
      </c>
      <c r="C138" s="3" t="s">
        <v>48</v>
      </c>
      <c r="D138" s="297" t="s">
        <v>209</v>
      </c>
      <c r="E138" s="14" t="s">
        <v>171</v>
      </c>
      <c r="F138" s="344">
        <v>2</v>
      </c>
      <c r="G138" s="12"/>
      <c r="H138" s="5">
        <v>3</v>
      </c>
    </row>
    <row r="139" spans="1:8" s="4" customFormat="1" ht="15" customHeight="1">
      <c r="A139" s="2">
        <v>42136</v>
      </c>
      <c r="B139" s="3" t="s">
        <v>134</v>
      </c>
      <c r="C139" s="3" t="s">
        <v>48</v>
      </c>
      <c r="D139" s="298" t="s">
        <v>210</v>
      </c>
      <c r="E139" s="16" t="s">
        <v>171</v>
      </c>
      <c r="F139" s="325">
        <v>2</v>
      </c>
      <c r="G139" s="17"/>
      <c r="H139" s="5">
        <v>201</v>
      </c>
    </row>
    <row r="140" spans="1:8" s="4" customFormat="1" ht="15" customHeight="1">
      <c r="A140" s="2">
        <v>42136</v>
      </c>
      <c r="B140" s="3" t="s">
        <v>134</v>
      </c>
      <c r="C140" s="3" t="s">
        <v>48</v>
      </c>
      <c r="D140" s="297" t="s">
        <v>211</v>
      </c>
      <c r="E140" s="14" t="s">
        <v>171</v>
      </c>
      <c r="F140" s="344">
        <v>2</v>
      </c>
      <c r="G140" s="12"/>
      <c r="H140" s="5">
        <v>135</v>
      </c>
    </row>
    <row r="141" spans="1:8" s="4" customFormat="1" ht="15" customHeight="1">
      <c r="A141" s="2">
        <v>42136</v>
      </c>
      <c r="B141" s="3" t="s">
        <v>134</v>
      </c>
      <c r="C141" s="3" t="s">
        <v>48</v>
      </c>
      <c r="D141" s="297" t="s">
        <v>212</v>
      </c>
      <c r="E141" s="14" t="s">
        <v>213</v>
      </c>
      <c r="F141" s="344">
        <v>2</v>
      </c>
      <c r="G141" s="12"/>
      <c r="H141" s="5">
        <v>840</v>
      </c>
    </row>
    <row r="142" spans="1:8" s="4" customFormat="1" ht="15" customHeight="1">
      <c r="A142" s="2">
        <v>42136</v>
      </c>
      <c r="B142" s="3" t="s">
        <v>134</v>
      </c>
      <c r="C142" s="3" t="s">
        <v>48</v>
      </c>
      <c r="D142" s="297" t="s">
        <v>214</v>
      </c>
      <c r="E142" s="14" t="s">
        <v>215</v>
      </c>
      <c r="F142" s="344">
        <v>2</v>
      </c>
      <c r="G142" s="12"/>
      <c r="H142" s="5">
        <v>279</v>
      </c>
    </row>
    <row r="143" spans="1:8" s="4" customFormat="1" ht="15" customHeight="1">
      <c r="A143" s="2">
        <v>42136</v>
      </c>
      <c r="B143" s="3" t="s">
        <v>134</v>
      </c>
      <c r="C143" s="3" t="s">
        <v>48</v>
      </c>
      <c r="D143" s="297" t="s">
        <v>216</v>
      </c>
      <c r="E143" s="14" t="s">
        <v>217</v>
      </c>
      <c r="F143" s="344">
        <v>2</v>
      </c>
      <c r="G143" s="12"/>
      <c r="H143" s="5">
        <v>278</v>
      </c>
    </row>
    <row r="144" spans="1:8" s="4" customFormat="1" ht="15" customHeight="1">
      <c r="A144" s="2">
        <v>42136</v>
      </c>
      <c r="B144" s="3" t="s">
        <v>134</v>
      </c>
      <c r="C144" s="3" t="s">
        <v>48</v>
      </c>
      <c r="D144" s="297" t="s">
        <v>218</v>
      </c>
      <c r="E144" s="14" t="s">
        <v>219</v>
      </c>
      <c r="F144" s="344">
        <v>2</v>
      </c>
      <c r="G144" s="12"/>
      <c r="H144" s="5">
        <v>9</v>
      </c>
    </row>
    <row r="145" spans="1:8" s="4" customFormat="1" ht="15" customHeight="1">
      <c r="A145" s="2">
        <v>42136</v>
      </c>
      <c r="B145" s="3" t="s">
        <v>134</v>
      </c>
      <c r="C145" s="3" t="s">
        <v>48</v>
      </c>
      <c r="D145" s="297" t="s">
        <v>220</v>
      </c>
      <c r="E145" s="14" t="s">
        <v>217</v>
      </c>
      <c r="F145" s="344">
        <v>2</v>
      </c>
      <c r="G145" s="12"/>
      <c r="H145" s="5">
        <v>111</v>
      </c>
    </row>
    <row r="146" spans="1:8" s="4" customFormat="1" ht="15" customHeight="1">
      <c r="A146" s="2">
        <v>42136</v>
      </c>
      <c r="B146" s="3" t="s">
        <v>134</v>
      </c>
      <c r="C146" s="3" t="s">
        <v>48</v>
      </c>
      <c r="D146" s="297" t="s">
        <v>221</v>
      </c>
      <c r="E146" s="14" t="s">
        <v>217</v>
      </c>
      <c r="F146" s="344">
        <v>2</v>
      </c>
      <c r="G146" s="12"/>
      <c r="H146" s="5">
        <v>223</v>
      </c>
    </row>
    <row r="147" spans="1:8" s="4" customFormat="1" ht="15" customHeight="1">
      <c r="A147" s="2">
        <v>42136</v>
      </c>
      <c r="B147" s="3" t="s">
        <v>134</v>
      </c>
      <c r="C147" s="3" t="s">
        <v>48</v>
      </c>
      <c r="D147" s="298" t="s">
        <v>222</v>
      </c>
      <c r="E147" s="14" t="s">
        <v>223</v>
      </c>
      <c r="F147" s="344">
        <v>2</v>
      </c>
      <c r="G147" s="12"/>
      <c r="H147" s="5">
        <v>1532</v>
      </c>
    </row>
    <row r="148" spans="1:8" s="4" customFormat="1" ht="15" customHeight="1">
      <c r="A148" s="2">
        <v>42136</v>
      </c>
      <c r="B148" s="3" t="s">
        <v>134</v>
      </c>
      <c r="C148" s="3" t="s">
        <v>48</v>
      </c>
      <c r="D148" s="298" t="s">
        <v>224</v>
      </c>
      <c r="E148" s="14" t="s">
        <v>225</v>
      </c>
      <c r="F148" s="344">
        <v>2</v>
      </c>
      <c r="G148" s="12"/>
      <c r="H148" s="5">
        <v>173</v>
      </c>
    </row>
    <row r="149" spans="1:8" s="4" customFormat="1" ht="15" customHeight="1">
      <c r="A149" s="2">
        <v>42136</v>
      </c>
      <c r="B149" s="3" t="s">
        <v>134</v>
      </c>
      <c r="C149" s="3" t="s">
        <v>48</v>
      </c>
      <c r="D149" s="297" t="s">
        <v>226</v>
      </c>
      <c r="E149" s="21" t="s">
        <v>28</v>
      </c>
      <c r="F149" s="344">
        <v>4</v>
      </c>
      <c r="G149" s="12"/>
      <c r="H149" s="5">
        <v>3184</v>
      </c>
    </row>
    <row r="150" spans="1:8" s="4" customFormat="1" ht="15" customHeight="1">
      <c r="A150" s="2">
        <v>42136</v>
      </c>
      <c r="B150" s="3" t="s">
        <v>134</v>
      </c>
      <c r="C150" s="3" t="s">
        <v>48</v>
      </c>
      <c r="D150" s="297" t="s">
        <v>227</v>
      </c>
      <c r="E150" s="22" t="s">
        <v>28</v>
      </c>
      <c r="F150" s="344">
        <v>2</v>
      </c>
      <c r="G150" s="12"/>
      <c r="H150" s="5">
        <v>1924</v>
      </c>
    </row>
    <row r="151" spans="1:8" s="4" customFormat="1" ht="15" customHeight="1">
      <c r="A151" s="2">
        <v>42136</v>
      </c>
      <c r="B151" s="3" t="s">
        <v>134</v>
      </c>
      <c r="C151" s="3" t="s">
        <v>48</v>
      </c>
      <c r="D151" s="297" t="s">
        <v>228</v>
      </c>
      <c r="E151" s="22" t="s">
        <v>28</v>
      </c>
      <c r="F151" s="344">
        <v>2</v>
      </c>
      <c r="G151" s="12"/>
      <c r="H151" s="5">
        <v>4420</v>
      </c>
    </row>
    <row r="152" spans="1:8" s="4" customFormat="1" ht="15" customHeight="1">
      <c r="A152" s="2">
        <v>42136</v>
      </c>
      <c r="B152" s="3" t="s">
        <v>134</v>
      </c>
      <c r="C152" s="3" t="s">
        <v>48</v>
      </c>
      <c r="D152" s="297" t="s">
        <v>229</v>
      </c>
      <c r="E152" s="22" t="s">
        <v>28</v>
      </c>
      <c r="F152" s="344">
        <v>2</v>
      </c>
      <c r="G152" s="12"/>
      <c r="H152" s="5">
        <v>5657</v>
      </c>
    </row>
    <row r="153" spans="1:8" s="4" customFormat="1" ht="15" customHeight="1">
      <c r="A153" s="2">
        <v>42136</v>
      </c>
      <c r="B153" s="3" t="s">
        <v>134</v>
      </c>
      <c r="C153" s="3" t="s">
        <v>48</v>
      </c>
      <c r="D153" s="297" t="s">
        <v>230</v>
      </c>
      <c r="E153" s="22" t="s">
        <v>28</v>
      </c>
      <c r="F153" s="344">
        <v>2</v>
      </c>
      <c r="G153" s="12"/>
      <c r="H153" s="5">
        <v>3348</v>
      </c>
    </row>
    <row r="154" spans="1:8" s="4" customFormat="1" ht="15" customHeight="1">
      <c r="A154" s="2">
        <v>42136</v>
      </c>
      <c r="B154" s="3" t="s">
        <v>134</v>
      </c>
      <c r="C154" s="3" t="s">
        <v>48</v>
      </c>
      <c r="D154" s="297" t="s">
        <v>231</v>
      </c>
      <c r="E154" s="22" t="s">
        <v>232</v>
      </c>
      <c r="F154" s="344">
        <v>4</v>
      </c>
      <c r="G154" s="12"/>
      <c r="H154" s="5">
        <v>520</v>
      </c>
    </row>
    <row r="155" spans="1:8" s="4" customFormat="1" ht="15" customHeight="1">
      <c r="A155" s="2">
        <v>42136</v>
      </c>
      <c r="B155" s="3" t="s">
        <v>134</v>
      </c>
      <c r="C155" s="3" t="s">
        <v>48</v>
      </c>
      <c r="D155" s="297" t="s">
        <v>233</v>
      </c>
      <c r="E155" s="22" t="s">
        <v>26</v>
      </c>
      <c r="F155" s="344">
        <v>4</v>
      </c>
      <c r="G155" s="12"/>
      <c r="H155" s="5">
        <v>964</v>
      </c>
    </row>
    <row r="156" spans="1:8" s="4" customFormat="1" ht="15" customHeight="1">
      <c r="A156" s="2">
        <v>42136</v>
      </c>
      <c r="B156" s="3" t="s">
        <v>134</v>
      </c>
      <c r="C156" s="3" t="s">
        <v>48</v>
      </c>
      <c r="D156" s="297" t="s">
        <v>234</v>
      </c>
      <c r="E156" s="22" t="s">
        <v>26</v>
      </c>
      <c r="F156" s="344">
        <v>4</v>
      </c>
      <c r="G156" s="12"/>
      <c r="H156" s="5">
        <v>2220</v>
      </c>
    </row>
    <row r="157" spans="1:8" s="4" customFormat="1" ht="15" customHeight="1">
      <c r="A157" s="2">
        <v>42136</v>
      </c>
      <c r="B157" s="3" t="s">
        <v>134</v>
      </c>
      <c r="C157" s="3" t="s">
        <v>48</v>
      </c>
      <c r="D157" s="297" t="s">
        <v>233</v>
      </c>
      <c r="E157" s="22" t="s">
        <v>26</v>
      </c>
      <c r="F157" s="344">
        <v>4</v>
      </c>
      <c r="G157" s="12"/>
      <c r="H157" s="5">
        <v>964</v>
      </c>
    </row>
    <row r="158" spans="1:8" s="4" customFormat="1" ht="15" customHeight="1">
      <c r="A158" s="2">
        <v>42136</v>
      </c>
      <c r="B158" s="3" t="s">
        <v>134</v>
      </c>
      <c r="C158" s="3" t="s">
        <v>48</v>
      </c>
      <c r="D158" s="297" t="s">
        <v>235</v>
      </c>
      <c r="E158" s="22" t="s">
        <v>26</v>
      </c>
      <c r="F158" s="344">
        <v>4</v>
      </c>
      <c r="G158" s="12"/>
      <c r="H158" s="5">
        <v>1490</v>
      </c>
    </row>
    <row r="159" spans="1:8" s="4" customFormat="1" ht="15" customHeight="1">
      <c r="A159" s="2">
        <v>42136</v>
      </c>
      <c r="B159" s="3" t="s">
        <v>134</v>
      </c>
      <c r="C159" s="3" t="s">
        <v>48</v>
      </c>
      <c r="D159" s="297" t="s">
        <v>236</v>
      </c>
      <c r="E159" s="22" t="s">
        <v>237</v>
      </c>
      <c r="F159" s="344">
        <v>2</v>
      </c>
      <c r="G159" s="12"/>
      <c r="H159" s="5">
        <v>407</v>
      </c>
    </row>
    <row r="160" spans="1:8" s="4" customFormat="1" ht="15" customHeight="1">
      <c r="A160" s="2">
        <v>42138</v>
      </c>
      <c r="B160" s="3" t="s">
        <v>238</v>
      </c>
      <c r="C160" s="3" t="s">
        <v>48</v>
      </c>
      <c r="D160" s="199" t="s">
        <v>239</v>
      </c>
      <c r="E160" s="16" t="s">
        <v>240</v>
      </c>
      <c r="F160" s="326">
        <v>2</v>
      </c>
      <c r="G160" s="17"/>
      <c r="H160" s="435">
        <v>5460</v>
      </c>
    </row>
    <row r="161" spans="1:9" s="4" customFormat="1" ht="15" customHeight="1">
      <c r="A161" s="2">
        <v>42139</v>
      </c>
      <c r="B161" s="3" t="s">
        <v>241</v>
      </c>
      <c r="C161" s="3" t="s">
        <v>48</v>
      </c>
      <c r="D161" s="199" t="s">
        <v>242</v>
      </c>
      <c r="E161" s="23" t="s">
        <v>243</v>
      </c>
      <c r="F161" s="86">
        <v>2</v>
      </c>
      <c r="G161" s="17"/>
      <c r="H161" s="17">
        <v>1236</v>
      </c>
    </row>
    <row r="162" spans="1:9" s="4" customFormat="1" ht="15" customHeight="1">
      <c r="A162" s="2">
        <v>42142</v>
      </c>
      <c r="B162" s="3" t="s">
        <v>244</v>
      </c>
      <c r="C162" s="3" t="s">
        <v>48</v>
      </c>
      <c r="D162" s="199">
        <v>154710</v>
      </c>
      <c r="E162" s="23" t="s">
        <v>245</v>
      </c>
      <c r="F162" s="86">
        <v>6</v>
      </c>
      <c r="G162" s="17"/>
      <c r="H162" s="17">
        <v>50.999998532131116</v>
      </c>
    </row>
    <row r="163" spans="1:9" s="4" customFormat="1" ht="15" customHeight="1">
      <c r="A163" s="2">
        <v>42142</v>
      </c>
      <c r="B163" s="3" t="s">
        <v>244</v>
      </c>
      <c r="C163" s="3" t="s">
        <v>48</v>
      </c>
      <c r="D163" s="199">
        <v>39531</v>
      </c>
      <c r="E163" s="23" t="s">
        <v>246</v>
      </c>
      <c r="F163" s="86">
        <v>3</v>
      </c>
      <c r="G163" s="17"/>
      <c r="H163" s="17">
        <v>14.000215150690652</v>
      </c>
    </row>
    <row r="164" spans="1:9" s="4" customFormat="1" ht="15" customHeight="1">
      <c r="A164" s="2">
        <v>42142</v>
      </c>
      <c r="B164" s="3" t="s">
        <v>244</v>
      </c>
      <c r="C164" s="3" t="s">
        <v>48</v>
      </c>
      <c r="D164" s="199" t="s">
        <v>247</v>
      </c>
      <c r="E164" s="23" t="s">
        <v>248</v>
      </c>
      <c r="F164" s="86">
        <v>5</v>
      </c>
      <c r="G164" s="17"/>
      <c r="H164" s="17">
        <v>78.999586050966712</v>
      </c>
    </row>
    <row r="165" spans="1:9" s="4" customFormat="1" ht="15" customHeight="1">
      <c r="A165" s="2">
        <v>42142</v>
      </c>
      <c r="B165" s="3" t="s">
        <v>244</v>
      </c>
      <c r="C165" s="3" t="s">
        <v>48</v>
      </c>
      <c r="D165" s="199">
        <v>72094</v>
      </c>
      <c r="E165" s="23" t="s">
        <v>249</v>
      </c>
      <c r="F165" s="86">
        <v>225</v>
      </c>
      <c r="G165" s="17"/>
      <c r="H165" s="17">
        <v>1.9999999552959413</v>
      </c>
      <c r="I165" s="24" t="s">
        <v>250</v>
      </c>
    </row>
    <row r="166" spans="1:9" s="4" customFormat="1" ht="15" customHeight="1">
      <c r="A166" s="2">
        <v>42142</v>
      </c>
      <c r="B166" s="3" t="s">
        <v>244</v>
      </c>
      <c r="C166" s="3" t="s">
        <v>48</v>
      </c>
      <c r="D166" s="199">
        <v>78042304</v>
      </c>
      <c r="E166" s="23" t="s">
        <v>251</v>
      </c>
      <c r="F166" s="86">
        <v>5</v>
      </c>
      <c r="G166" s="17"/>
      <c r="H166" s="17">
        <v>308.99932915767079</v>
      </c>
    </row>
    <row r="167" spans="1:9" s="4" customFormat="1" ht="15" customHeight="1">
      <c r="A167" s="2">
        <v>42142</v>
      </c>
      <c r="B167" s="3" t="s">
        <v>244</v>
      </c>
      <c r="C167" s="3" t="s">
        <v>48</v>
      </c>
      <c r="D167" s="199" t="s">
        <v>252</v>
      </c>
      <c r="E167" s="23" t="s">
        <v>253</v>
      </c>
      <c r="F167" s="86">
        <v>6</v>
      </c>
      <c r="G167" s="17"/>
      <c r="H167" s="17">
        <v>10.99983092560184</v>
      </c>
    </row>
    <row r="168" spans="1:9" s="4" customFormat="1" ht="15" customHeight="1">
      <c r="A168" s="2">
        <v>42142</v>
      </c>
      <c r="B168" s="3" t="s">
        <v>244</v>
      </c>
      <c r="C168" s="3" t="s">
        <v>48</v>
      </c>
      <c r="D168" s="199" t="s">
        <v>254</v>
      </c>
      <c r="E168" s="23" t="s">
        <v>255</v>
      </c>
      <c r="F168" s="86">
        <v>4</v>
      </c>
      <c r="G168" s="17"/>
      <c r="H168" s="17">
        <v>325.99998771235084</v>
      </c>
    </row>
    <row r="169" spans="1:9" s="4" customFormat="1" ht="15" customHeight="1">
      <c r="A169" s="2">
        <v>42142</v>
      </c>
      <c r="B169" s="3" t="s">
        <v>244</v>
      </c>
      <c r="C169" s="3" t="s">
        <v>48</v>
      </c>
      <c r="D169" s="199" t="s">
        <v>256</v>
      </c>
      <c r="E169" s="23" t="s">
        <v>257</v>
      </c>
      <c r="F169" s="86">
        <v>2</v>
      </c>
      <c r="G169" s="17"/>
      <c r="H169" s="17">
        <v>2873.9996066551685</v>
      </c>
    </row>
    <row r="170" spans="1:9" s="4" customFormat="1" ht="15" customHeight="1">
      <c r="A170" s="2">
        <v>42142</v>
      </c>
      <c r="B170" s="3" t="s">
        <v>244</v>
      </c>
      <c r="C170" s="3" t="s">
        <v>48</v>
      </c>
      <c r="D170" s="199" t="s">
        <v>165</v>
      </c>
      <c r="E170" s="23" t="s">
        <v>258</v>
      </c>
      <c r="F170" s="86">
        <v>1</v>
      </c>
      <c r="G170" s="17"/>
      <c r="H170" s="17">
        <v>57.999865517834628</v>
      </c>
    </row>
    <row r="171" spans="1:9" s="4" customFormat="1" ht="15" customHeight="1">
      <c r="A171" s="2">
        <v>42142</v>
      </c>
      <c r="B171" s="3" t="s">
        <v>244</v>
      </c>
      <c r="C171" s="3" t="s">
        <v>48</v>
      </c>
      <c r="D171" s="199" t="s">
        <v>153</v>
      </c>
      <c r="E171" s="23" t="s">
        <v>259</v>
      </c>
      <c r="F171" s="86">
        <v>3</v>
      </c>
      <c r="G171" s="17"/>
      <c r="H171" s="17">
        <v>87.000002719903748</v>
      </c>
    </row>
    <row r="172" spans="1:9" s="4" customFormat="1" ht="15" customHeight="1">
      <c r="A172" s="2">
        <v>42142</v>
      </c>
      <c r="B172" s="3" t="s">
        <v>244</v>
      </c>
      <c r="C172" s="3" t="s">
        <v>48</v>
      </c>
      <c r="D172" s="199" t="s">
        <v>260</v>
      </c>
      <c r="E172" s="23" t="s">
        <v>261</v>
      </c>
      <c r="F172" s="86">
        <v>3</v>
      </c>
      <c r="G172" s="17"/>
      <c r="H172" s="17">
        <v>43.999474264256897</v>
      </c>
    </row>
    <row r="173" spans="1:9" s="4" customFormat="1" ht="15" customHeight="1">
      <c r="A173" s="2">
        <v>42142</v>
      </c>
      <c r="B173" s="3" t="s">
        <v>244</v>
      </c>
      <c r="C173" s="3" t="s">
        <v>48</v>
      </c>
      <c r="D173" s="199" t="s">
        <v>262</v>
      </c>
      <c r="E173" s="23" t="s">
        <v>263</v>
      </c>
      <c r="F173" s="86">
        <v>6</v>
      </c>
      <c r="G173" s="17"/>
      <c r="H173" s="17">
        <v>11.999761304190287</v>
      </c>
    </row>
    <row r="174" spans="1:9" s="4" customFormat="1" ht="15" customHeight="1">
      <c r="A174" s="2">
        <v>42142</v>
      </c>
      <c r="B174" s="3" t="s">
        <v>244</v>
      </c>
      <c r="C174" s="3" t="s">
        <v>48</v>
      </c>
      <c r="D174" s="199" t="s">
        <v>67</v>
      </c>
      <c r="E174" s="23" t="s">
        <v>264</v>
      </c>
      <c r="F174" s="86">
        <v>10</v>
      </c>
      <c r="G174" s="17"/>
      <c r="H174" s="17">
        <v>92.999991619726444</v>
      </c>
    </row>
    <row r="175" spans="1:9" s="4" customFormat="1" ht="15" customHeight="1">
      <c r="A175" s="2">
        <v>42142</v>
      </c>
      <c r="B175" s="3" t="s">
        <v>244</v>
      </c>
      <c r="C175" s="3" t="s">
        <v>48</v>
      </c>
      <c r="D175" s="199" t="s">
        <v>265</v>
      </c>
      <c r="E175" s="23" t="s">
        <v>266</v>
      </c>
      <c r="F175" s="86">
        <v>4</v>
      </c>
      <c r="G175" s="17"/>
      <c r="H175" s="17">
        <v>61.99989169465826</v>
      </c>
    </row>
    <row r="176" spans="1:9" s="4" customFormat="1" ht="15" customHeight="1">
      <c r="A176" s="2">
        <v>42142</v>
      </c>
      <c r="B176" s="3" t="s">
        <v>244</v>
      </c>
      <c r="C176" s="3" t="s">
        <v>48</v>
      </c>
      <c r="D176" s="199" t="s">
        <v>267</v>
      </c>
      <c r="E176" s="23" t="s">
        <v>268</v>
      </c>
      <c r="F176" s="86">
        <v>8</v>
      </c>
      <c r="G176" s="17"/>
      <c r="H176" s="17">
        <v>83.000071795541544</v>
      </c>
    </row>
    <row r="177" spans="1:9" s="4" customFormat="1" ht="15" customHeight="1">
      <c r="A177" s="2">
        <v>42142</v>
      </c>
      <c r="B177" s="3" t="s">
        <v>244</v>
      </c>
      <c r="C177" s="3" t="s">
        <v>48</v>
      </c>
      <c r="D177" s="199" t="s">
        <v>269</v>
      </c>
      <c r="E177" s="23" t="s">
        <v>270</v>
      </c>
      <c r="F177" s="86">
        <v>4</v>
      </c>
      <c r="G177" s="17"/>
      <c r="H177" s="17">
        <v>8.0004945032896622</v>
      </c>
    </row>
    <row r="178" spans="1:9" s="4" customFormat="1" ht="15" customHeight="1">
      <c r="A178" s="2">
        <v>42142</v>
      </c>
      <c r="B178" s="3" t="s">
        <v>244</v>
      </c>
      <c r="C178" s="3" t="s">
        <v>48</v>
      </c>
      <c r="D178" s="199" t="s">
        <v>271</v>
      </c>
      <c r="E178" s="23" t="s">
        <v>272</v>
      </c>
      <c r="F178" s="86">
        <v>12</v>
      </c>
      <c r="G178" s="17"/>
      <c r="H178" s="17">
        <v>222.00000580246692</v>
      </c>
    </row>
    <row r="179" spans="1:9" s="4" customFormat="1" ht="15" customHeight="1">
      <c r="A179" s="2">
        <v>42142</v>
      </c>
      <c r="B179" s="3" t="s">
        <v>244</v>
      </c>
      <c r="C179" s="3" t="s">
        <v>48</v>
      </c>
      <c r="D179" s="199" t="s">
        <v>273</v>
      </c>
      <c r="E179" s="23" t="s">
        <v>274</v>
      </c>
      <c r="F179" s="86">
        <v>7</v>
      </c>
      <c r="G179" s="17"/>
      <c r="H179" s="17">
        <v>6.9998665588946309</v>
      </c>
    </row>
    <row r="180" spans="1:9" s="4" customFormat="1" ht="15" customHeight="1">
      <c r="A180" s="2">
        <v>42142</v>
      </c>
      <c r="B180" s="3" t="s">
        <v>244</v>
      </c>
      <c r="C180" s="3" t="s">
        <v>48</v>
      </c>
      <c r="D180" s="199" t="s">
        <v>275</v>
      </c>
      <c r="E180" s="23" t="s">
        <v>276</v>
      </c>
      <c r="F180" s="86">
        <v>4</v>
      </c>
      <c r="G180" s="17"/>
      <c r="H180" s="17">
        <v>113.00065762162588</v>
      </c>
    </row>
    <row r="181" spans="1:9" s="4" customFormat="1" ht="15" customHeight="1">
      <c r="A181" s="2">
        <v>42142</v>
      </c>
      <c r="B181" s="3" t="s">
        <v>244</v>
      </c>
      <c r="C181" s="3" t="s">
        <v>48</v>
      </c>
      <c r="D181" s="199" t="s">
        <v>277</v>
      </c>
      <c r="E181" s="23" t="s">
        <v>278</v>
      </c>
      <c r="F181" s="86">
        <v>4</v>
      </c>
      <c r="G181" s="17"/>
      <c r="H181" s="17">
        <v>855.00000087059868</v>
      </c>
    </row>
    <row r="182" spans="1:9" s="4" customFormat="1" ht="15" customHeight="1">
      <c r="A182" s="2">
        <v>42142</v>
      </c>
      <c r="B182" s="3" t="s">
        <v>244</v>
      </c>
      <c r="C182" s="3" t="s">
        <v>48</v>
      </c>
      <c r="D182" s="199" t="s">
        <v>279</v>
      </c>
      <c r="E182" s="23" t="s">
        <v>280</v>
      </c>
      <c r="F182" s="86">
        <v>29</v>
      </c>
      <c r="G182" s="17"/>
      <c r="H182" s="17">
        <v>10.999916669948313</v>
      </c>
      <c r="I182" s="20" t="s">
        <v>323</v>
      </c>
    </row>
    <row r="183" spans="1:9" s="4" customFormat="1" ht="15" customHeight="1">
      <c r="A183" s="2">
        <v>42142</v>
      </c>
      <c r="B183" s="3" t="s">
        <v>244</v>
      </c>
      <c r="C183" s="3" t="s">
        <v>48</v>
      </c>
      <c r="D183" s="199" t="s">
        <v>281</v>
      </c>
      <c r="E183" s="23" t="s">
        <v>282</v>
      </c>
      <c r="F183" s="86">
        <v>25</v>
      </c>
      <c r="G183" s="17"/>
      <c r="H183" s="17">
        <v>10.999916669948313</v>
      </c>
      <c r="I183" s="20" t="s">
        <v>323</v>
      </c>
    </row>
    <row r="184" spans="1:9" s="4" customFormat="1" ht="15" customHeight="1">
      <c r="A184" s="2">
        <v>42142</v>
      </c>
      <c r="B184" s="3" t="s">
        <v>244</v>
      </c>
      <c r="C184" s="3" t="s">
        <v>48</v>
      </c>
      <c r="D184" s="199" t="s">
        <v>283</v>
      </c>
      <c r="E184" s="23" t="s">
        <v>284</v>
      </c>
      <c r="F184" s="86">
        <v>2</v>
      </c>
      <c r="G184" s="17"/>
      <c r="H184" s="17">
        <v>1729.0000010819826</v>
      </c>
    </row>
    <row r="185" spans="1:9" s="4" customFormat="1" ht="15" customHeight="1">
      <c r="A185" s="2">
        <v>42142</v>
      </c>
      <c r="B185" s="3" t="s">
        <v>244</v>
      </c>
      <c r="C185" s="3" t="s">
        <v>48</v>
      </c>
      <c r="D185" s="199" t="s">
        <v>285</v>
      </c>
      <c r="E185" s="23" t="s">
        <v>286</v>
      </c>
      <c r="F185" s="86">
        <v>8</v>
      </c>
      <c r="G185" s="17"/>
      <c r="H185" s="17">
        <v>106.99999566931213</v>
      </c>
    </row>
    <row r="186" spans="1:9" s="4" customFormat="1" ht="15" customHeight="1">
      <c r="A186" s="2">
        <v>42142</v>
      </c>
      <c r="B186" s="3" t="s">
        <v>244</v>
      </c>
      <c r="C186" s="3" t="s">
        <v>48</v>
      </c>
      <c r="D186" s="199" t="s">
        <v>287</v>
      </c>
      <c r="E186" s="23"/>
      <c r="F186" s="86">
        <v>4</v>
      </c>
      <c r="G186" s="17"/>
      <c r="H186" s="17">
        <v>216.99998425595962</v>
      </c>
    </row>
    <row r="187" spans="1:9" s="4" customFormat="1" ht="15" customHeight="1">
      <c r="A187" s="2">
        <v>42139</v>
      </c>
      <c r="B187" s="3" t="s">
        <v>288</v>
      </c>
      <c r="C187" s="3" t="s">
        <v>289</v>
      </c>
      <c r="D187" s="199" t="s">
        <v>96</v>
      </c>
      <c r="E187" s="23" t="s">
        <v>290</v>
      </c>
      <c r="F187" s="57"/>
      <c r="G187" s="5"/>
      <c r="H187" s="17">
        <v>15374</v>
      </c>
    </row>
    <row r="188" spans="1:9" s="4" customFormat="1" ht="15" customHeight="1">
      <c r="A188" s="2">
        <v>42143</v>
      </c>
      <c r="B188" s="3" t="s">
        <v>291</v>
      </c>
      <c r="C188" s="3" t="s">
        <v>48</v>
      </c>
      <c r="D188" s="300" t="s">
        <v>153</v>
      </c>
      <c r="E188" s="25" t="s">
        <v>154</v>
      </c>
      <c r="F188" s="121">
        <v>2</v>
      </c>
      <c r="G188" s="13"/>
      <c r="H188" s="17">
        <v>87</v>
      </c>
    </row>
    <row r="189" spans="1:9" s="4" customFormat="1" ht="15" customHeight="1">
      <c r="A189" s="2">
        <v>42143</v>
      </c>
      <c r="B189" s="3" t="s">
        <v>291</v>
      </c>
      <c r="C189" s="3" t="s">
        <v>48</v>
      </c>
      <c r="D189" s="301" t="s">
        <v>292</v>
      </c>
      <c r="E189" s="27" t="s">
        <v>217</v>
      </c>
      <c r="F189" s="82">
        <v>1</v>
      </c>
      <c r="G189" s="28"/>
      <c r="H189" s="17">
        <v>144</v>
      </c>
    </row>
    <row r="190" spans="1:9" s="4" customFormat="1" ht="15" customHeight="1">
      <c r="A190" s="2">
        <v>42143</v>
      </c>
      <c r="B190" s="3" t="s">
        <v>291</v>
      </c>
      <c r="C190" s="3" t="s">
        <v>48</v>
      </c>
      <c r="D190" s="199" t="s">
        <v>188</v>
      </c>
      <c r="E190" s="23" t="s">
        <v>171</v>
      </c>
      <c r="F190" s="86">
        <v>1</v>
      </c>
      <c r="G190" s="17"/>
      <c r="H190" s="17">
        <v>2</v>
      </c>
    </row>
    <row r="191" spans="1:9" s="4" customFormat="1" ht="15" customHeight="1">
      <c r="A191" s="2">
        <v>42143</v>
      </c>
      <c r="B191" s="3" t="s">
        <v>291</v>
      </c>
      <c r="C191" s="3" t="s">
        <v>48</v>
      </c>
      <c r="D191" s="199" t="s">
        <v>190</v>
      </c>
      <c r="E191" s="23" t="s">
        <v>293</v>
      </c>
      <c r="F191" s="86">
        <v>1</v>
      </c>
      <c r="G191" s="17"/>
      <c r="H191" s="17">
        <v>11</v>
      </c>
    </row>
    <row r="192" spans="1:9" s="4" customFormat="1" ht="15" customHeight="1">
      <c r="A192" s="2">
        <v>42143</v>
      </c>
      <c r="B192" s="3" t="s">
        <v>291</v>
      </c>
      <c r="C192" s="3" t="s">
        <v>48</v>
      </c>
      <c r="D192" s="199" t="s">
        <v>11</v>
      </c>
      <c r="E192" s="23" t="s">
        <v>294</v>
      </c>
      <c r="F192" s="86">
        <v>1</v>
      </c>
      <c r="G192" s="17"/>
      <c r="H192" s="17">
        <v>91</v>
      </c>
    </row>
    <row r="193" spans="1:9" s="4" customFormat="1" ht="15" customHeight="1">
      <c r="A193" s="2">
        <v>42143</v>
      </c>
      <c r="B193" s="3" t="s">
        <v>291</v>
      </c>
      <c r="C193" s="3" t="s">
        <v>48</v>
      </c>
      <c r="D193" s="116" t="s">
        <v>295</v>
      </c>
      <c r="E193" s="22" t="s">
        <v>296</v>
      </c>
      <c r="F193" s="86">
        <v>1</v>
      </c>
      <c r="G193" s="17"/>
      <c r="H193" s="17">
        <v>361</v>
      </c>
    </row>
    <row r="194" spans="1:9" s="4" customFormat="1" ht="15" customHeight="1">
      <c r="A194" s="2">
        <v>42143</v>
      </c>
      <c r="B194" s="3" t="s">
        <v>291</v>
      </c>
      <c r="C194" s="3" t="s">
        <v>48</v>
      </c>
      <c r="D194" s="116" t="s">
        <v>13</v>
      </c>
      <c r="E194" s="22" t="s">
        <v>297</v>
      </c>
      <c r="F194" s="86">
        <v>1</v>
      </c>
      <c r="G194" s="17"/>
      <c r="H194" s="17">
        <v>4</v>
      </c>
    </row>
    <row r="195" spans="1:9" s="4" customFormat="1" ht="15" customHeight="1">
      <c r="A195" s="2">
        <v>42143</v>
      </c>
      <c r="B195" s="3" t="s">
        <v>298</v>
      </c>
      <c r="C195" s="3" t="s">
        <v>48</v>
      </c>
      <c r="D195" s="116">
        <v>154710</v>
      </c>
      <c r="E195" s="29" t="s">
        <v>171</v>
      </c>
      <c r="F195" s="346">
        <v>5</v>
      </c>
      <c r="G195" s="30"/>
      <c r="H195" s="31">
        <v>51</v>
      </c>
    </row>
    <row r="196" spans="1:9" s="4" customFormat="1" ht="15" customHeight="1">
      <c r="A196" s="2">
        <v>42143</v>
      </c>
      <c r="B196" s="3" t="s">
        <v>299</v>
      </c>
      <c r="C196" s="3" t="s">
        <v>48</v>
      </c>
      <c r="D196" s="300" t="s">
        <v>279</v>
      </c>
      <c r="E196" s="32" t="s">
        <v>300</v>
      </c>
      <c r="F196" s="347">
        <v>8</v>
      </c>
      <c r="G196" s="33"/>
      <c r="H196" s="5">
        <v>11</v>
      </c>
      <c r="I196" s="20" t="s">
        <v>323</v>
      </c>
    </row>
    <row r="197" spans="1:9" s="4" customFormat="1" ht="15" customHeight="1">
      <c r="A197" s="2">
        <v>42143</v>
      </c>
      <c r="B197" s="3" t="s">
        <v>299</v>
      </c>
      <c r="C197" s="3" t="s">
        <v>48</v>
      </c>
      <c r="D197" s="302" t="s">
        <v>281</v>
      </c>
      <c r="E197" s="35" t="s">
        <v>301</v>
      </c>
      <c r="F197" s="347">
        <v>8</v>
      </c>
      <c r="G197" s="33"/>
      <c r="H197" s="5">
        <v>11</v>
      </c>
      <c r="I197" s="20" t="s">
        <v>323</v>
      </c>
    </row>
    <row r="198" spans="1:9" s="4" customFormat="1" ht="15" customHeight="1">
      <c r="A198" s="2">
        <v>42143</v>
      </c>
      <c r="B198" s="3" t="s">
        <v>299</v>
      </c>
      <c r="C198" s="3" t="s">
        <v>48</v>
      </c>
      <c r="D198" s="303" t="s">
        <v>67</v>
      </c>
      <c r="E198" s="37" t="s">
        <v>302</v>
      </c>
      <c r="F198" s="347">
        <v>10</v>
      </c>
      <c r="G198" s="33"/>
      <c r="H198" s="5">
        <v>93</v>
      </c>
    </row>
    <row r="199" spans="1:9" s="4" customFormat="1" ht="15" customHeight="1">
      <c r="A199" s="2">
        <v>42143</v>
      </c>
      <c r="B199" s="3" t="s">
        <v>299</v>
      </c>
      <c r="C199" s="3" t="s">
        <v>48</v>
      </c>
      <c r="D199" s="303" t="s">
        <v>303</v>
      </c>
      <c r="E199" s="38" t="s">
        <v>304</v>
      </c>
      <c r="F199" s="347">
        <v>2</v>
      </c>
      <c r="G199" s="33"/>
      <c r="H199" s="5">
        <v>1432</v>
      </c>
      <c r="I199" s="4" t="s">
        <v>323</v>
      </c>
    </row>
    <row r="200" spans="1:9" s="4" customFormat="1" ht="15" customHeight="1">
      <c r="A200" s="2">
        <v>42143</v>
      </c>
      <c r="B200" s="3" t="s">
        <v>299</v>
      </c>
      <c r="C200" s="3" t="s">
        <v>48</v>
      </c>
      <c r="D200" s="303" t="s">
        <v>305</v>
      </c>
      <c r="E200" s="39" t="s">
        <v>152</v>
      </c>
      <c r="F200" s="347">
        <v>2</v>
      </c>
      <c r="G200" s="33"/>
      <c r="H200" s="5">
        <v>200</v>
      </c>
    </row>
    <row r="201" spans="1:9" s="4" customFormat="1" ht="15" customHeight="1">
      <c r="A201" s="2">
        <v>42143</v>
      </c>
      <c r="B201" s="3" t="s">
        <v>299</v>
      </c>
      <c r="C201" s="3" t="s">
        <v>48</v>
      </c>
      <c r="D201" s="304" t="s">
        <v>306</v>
      </c>
      <c r="E201" s="41" t="s">
        <v>144</v>
      </c>
      <c r="F201" s="347">
        <v>4</v>
      </c>
      <c r="G201" s="33"/>
      <c r="H201" s="5">
        <v>1150</v>
      </c>
    </row>
    <row r="202" spans="1:9" s="4" customFormat="1" ht="15" customHeight="1">
      <c r="A202" s="2">
        <v>42143</v>
      </c>
      <c r="B202" s="3" t="s">
        <v>299</v>
      </c>
      <c r="C202" s="3" t="s">
        <v>48</v>
      </c>
      <c r="D202" s="303" t="s">
        <v>307</v>
      </c>
      <c r="E202" s="42" t="s">
        <v>308</v>
      </c>
      <c r="F202" s="347">
        <v>4</v>
      </c>
      <c r="G202" s="33"/>
      <c r="H202" s="5">
        <v>53</v>
      </c>
    </row>
    <row r="203" spans="1:9" s="4" customFormat="1" ht="15" customHeight="1">
      <c r="A203" s="2">
        <v>42143</v>
      </c>
      <c r="B203" s="3" t="s">
        <v>299</v>
      </c>
      <c r="C203" s="3" t="s">
        <v>48</v>
      </c>
      <c r="D203" s="303" t="s">
        <v>309</v>
      </c>
      <c r="E203" s="43" t="s">
        <v>310</v>
      </c>
      <c r="F203" s="347">
        <v>4</v>
      </c>
      <c r="G203" s="33"/>
      <c r="H203" s="5">
        <v>270</v>
      </c>
    </row>
    <row r="204" spans="1:9" s="4" customFormat="1" ht="15" customHeight="1">
      <c r="A204" s="2">
        <v>42145</v>
      </c>
      <c r="B204" s="3" t="s">
        <v>311</v>
      </c>
      <c r="C204" s="3" t="s">
        <v>312</v>
      </c>
      <c r="D204" s="303" t="s">
        <v>313</v>
      </c>
      <c r="E204" s="44" t="s">
        <v>314</v>
      </c>
      <c r="F204" s="328">
        <v>1</v>
      </c>
      <c r="G204" s="45"/>
      <c r="H204" s="5">
        <v>85363</v>
      </c>
    </row>
    <row r="205" spans="1:9" s="4" customFormat="1" ht="15" customHeight="1">
      <c r="A205" s="2">
        <v>42150</v>
      </c>
      <c r="B205" s="3" t="s">
        <v>315</v>
      </c>
      <c r="C205" s="3" t="s">
        <v>48</v>
      </c>
      <c r="D205" s="303" t="s">
        <v>316</v>
      </c>
      <c r="E205" s="44" t="s">
        <v>317</v>
      </c>
      <c r="F205" s="328">
        <v>10</v>
      </c>
      <c r="G205" s="45"/>
      <c r="H205" s="5">
        <v>93</v>
      </c>
    </row>
    <row r="206" spans="1:9" s="4" customFormat="1" ht="15" customHeight="1">
      <c r="A206" s="2">
        <v>42152</v>
      </c>
      <c r="B206" s="3" t="s">
        <v>318</v>
      </c>
      <c r="C206" s="3" t="s">
        <v>48</v>
      </c>
      <c r="D206" s="116" t="s">
        <v>135</v>
      </c>
      <c r="E206" s="46" t="s">
        <v>136</v>
      </c>
      <c r="F206" s="104">
        <v>24</v>
      </c>
      <c r="G206" s="47"/>
      <c r="H206" s="13">
        <v>138</v>
      </c>
    </row>
    <row r="207" spans="1:9" s="4" customFormat="1" ht="15" customHeight="1">
      <c r="A207" s="2">
        <v>42152</v>
      </c>
      <c r="B207" s="3" t="s">
        <v>318</v>
      </c>
      <c r="C207" s="3" t="s">
        <v>48</v>
      </c>
      <c r="D207" s="93">
        <v>70311</v>
      </c>
      <c r="E207" s="46" t="s">
        <v>136</v>
      </c>
      <c r="F207" s="104">
        <v>24</v>
      </c>
      <c r="G207" s="47"/>
      <c r="H207" s="13">
        <v>41</v>
      </c>
    </row>
    <row r="208" spans="1:9" s="4" customFormat="1" ht="15" customHeight="1">
      <c r="A208" s="2">
        <v>42152</v>
      </c>
      <c r="B208" s="3" t="s">
        <v>318</v>
      </c>
      <c r="C208" s="3" t="s">
        <v>48</v>
      </c>
      <c r="D208" s="116" t="s">
        <v>137</v>
      </c>
      <c r="E208" s="46" t="s">
        <v>138</v>
      </c>
      <c r="F208" s="104">
        <v>10</v>
      </c>
      <c r="G208" s="47"/>
      <c r="H208" s="13">
        <v>9</v>
      </c>
    </row>
    <row r="209" spans="1:8" s="4" customFormat="1" ht="15" customHeight="1">
      <c r="A209" s="2">
        <v>42152</v>
      </c>
      <c r="B209" s="3" t="s">
        <v>318</v>
      </c>
      <c r="C209" s="3" t="s">
        <v>48</v>
      </c>
      <c r="D209" s="116" t="s">
        <v>139</v>
      </c>
      <c r="E209" s="46" t="s">
        <v>319</v>
      </c>
      <c r="F209" s="104">
        <v>8</v>
      </c>
      <c r="G209" s="47"/>
      <c r="H209" s="13">
        <v>42</v>
      </c>
    </row>
    <row r="210" spans="1:8" s="4" customFormat="1" ht="15" customHeight="1">
      <c r="A210" s="2">
        <v>42152</v>
      </c>
      <c r="B210" s="3" t="s">
        <v>318</v>
      </c>
      <c r="C210" s="3" t="s">
        <v>48</v>
      </c>
      <c r="D210" s="93">
        <v>69417</v>
      </c>
      <c r="E210" s="46" t="s">
        <v>136</v>
      </c>
      <c r="F210" s="104">
        <v>8</v>
      </c>
      <c r="G210" s="47"/>
      <c r="H210" s="13">
        <v>62</v>
      </c>
    </row>
    <row r="211" spans="1:8" s="4" customFormat="1" ht="15" customHeight="1">
      <c r="A211" s="2">
        <v>42152</v>
      </c>
      <c r="B211" s="3" t="s">
        <v>318</v>
      </c>
      <c r="C211" s="3" t="s">
        <v>48</v>
      </c>
      <c r="D211" s="116" t="s">
        <v>140</v>
      </c>
      <c r="E211" s="46" t="s">
        <v>136</v>
      </c>
      <c r="F211" s="104">
        <v>8</v>
      </c>
      <c r="G211" s="47"/>
      <c r="H211" s="13">
        <v>204</v>
      </c>
    </row>
    <row r="212" spans="1:8" s="4" customFormat="1" ht="15" customHeight="1">
      <c r="A212" s="2">
        <v>42152</v>
      </c>
      <c r="B212" s="3" t="s">
        <v>318</v>
      </c>
      <c r="C212" s="3" t="s">
        <v>48</v>
      </c>
      <c r="D212" s="116" t="s">
        <v>141</v>
      </c>
      <c r="E212" s="46" t="s">
        <v>142</v>
      </c>
      <c r="F212" s="104">
        <v>8</v>
      </c>
      <c r="G212" s="47"/>
      <c r="H212" s="13">
        <v>39</v>
      </c>
    </row>
    <row r="213" spans="1:8" s="4" customFormat="1" ht="15" customHeight="1">
      <c r="A213" s="2">
        <v>42152</v>
      </c>
      <c r="B213" s="3" t="s">
        <v>318</v>
      </c>
      <c r="C213" s="3" t="s">
        <v>48</v>
      </c>
      <c r="D213" s="116" t="s">
        <v>147</v>
      </c>
      <c r="E213" s="46" t="s">
        <v>138</v>
      </c>
      <c r="F213" s="104">
        <v>4</v>
      </c>
      <c r="G213" s="47"/>
      <c r="H213" s="13">
        <v>13</v>
      </c>
    </row>
    <row r="214" spans="1:8" s="4" customFormat="1" ht="15" customHeight="1">
      <c r="A214" s="2">
        <v>42152</v>
      </c>
      <c r="B214" s="3" t="s">
        <v>318</v>
      </c>
      <c r="C214" s="3" t="s">
        <v>48</v>
      </c>
      <c r="D214" s="116" t="s">
        <v>148</v>
      </c>
      <c r="E214" s="46" t="s">
        <v>149</v>
      </c>
      <c r="F214" s="104">
        <v>4</v>
      </c>
      <c r="G214" s="47"/>
      <c r="H214" s="13">
        <v>8</v>
      </c>
    </row>
    <row r="215" spans="1:8" s="4" customFormat="1" ht="15" customHeight="1">
      <c r="A215" s="2">
        <v>42152</v>
      </c>
      <c r="B215" s="3" t="s">
        <v>318</v>
      </c>
      <c r="C215" s="3" t="s">
        <v>48</v>
      </c>
      <c r="D215" s="116" t="s">
        <v>150</v>
      </c>
      <c r="E215" s="46" t="s">
        <v>151</v>
      </c>
      <c r="F215" s="104">
        <v>4</v>
      </c>
      <c r="G215" s="47"/>
      <c r="H215" s="13">
        <v>120</v>
      </c>
    </row>
    <row r="216" spans="1:8" s="4" customFormat="1" ht="15" customHeight="1">
      <c r="A216" s="2">
        <v>42152</v>
      </c>
      <c r="B216" s="3" t="s">
        <v>318</v>
      </c>
      <c r="C216" s="3" t="s">
        <v>48</v>
      </c>
      <c r="D216" s="116" t="s">
        <v>145</v>
      </c>
      <c r="E216" s="46" t="s">
        <v>146</v>
      </c>
      <c r="F216" s="104">
        <v>4</v>
      </c>
      <c r="G216" s="47"/>
      <c r="H216" s="13">
        <v>195</v>
      </c>
    </row>
    <row r="217" spans="1:8" s="4" customFormat="1" ht="15" customHeight="1">
      <c r="A217" s="2">
        <v>42152</v>
      </c>
      <c r="B217" s="3" t="s">
        <v>318</v>
      </c>
      <c r="C217" s="3" t="s">
        <v>48</v>
      </c>
      <c r="D217" s="116" t="s">
        <v>143</v>
      </c>
      <c r="E217" s="46" t="s">
        <v>144</v>
      </c>
      <c r="F217" s="104">
        <v>4</v>
      </c>
      <c r="G217" s="47"/>
      <c r="H217" s="13">
        <v>595</v>
      </c>
    </row>
    <row r="218" spans="1:8" s="4" customFormat="1" ht="15" customHeight="1">
      <c r="A218" s="2">
        <v>42152</v>
      </c>
      <c r="B218" s="3" t="s">
        <v>318</v>
      </c>
      <c r="C218" s="3" t="s">
        <v>48</v>
      </c>
      <c r="D218" s="93">
        <v>71628</v>
      </c>
      <c r="E218" s="46" t="s">
        <v>152</v>
      </c>
      <c r="F218" s="104">
        <v>4</v>
      </c>
      <c r="G218" s="47"/>
      <c r="H218" s="13">
        <v>157</v>
      </c>
    </row>
    <row r="219" spans="1:8" s="4" customFormat="1" ht="15" customHeight="1">
      <c r="A219" s="2">
        <v>42152</v>
      </c>
      <c r="B219" s="3" t="s">
        <v>318</v>
      </c>
      <c r="C219" s="3" t="s">
        <v>48</v>
      </c>
      <c r="D219" s="199" t="s">
        <v>320</v>
      </c>
      <c r="E219" s="49" t="s">
        <v>10</v>
      </c>
      <c r="F219" s="104">
        <v>3</v>
      </c>
      <c r="G219" s="47"/>
      <c r="H219" s="13">
        <v>48</v>
      </c>
    </row>
    <row r="220" spans="1:8" s="4" customFormat="1" ht="15" customHeight="1">
      <c r="A220" s="2">
        <v>42152</v>
      </c>
      <c r="B220" s="3" t="s">
        <v>318</v>
      </c>
      <c r="C220" s="3" t="s">
        <v>48</v>
      </c>
      <c r="D220" s="116" t="s">
        <v>153</v>
      </c>
      <c r="E220" s="46" t="s">
        <v>154</v>
      </c>
      <c r="F220" s="104">
        <v>3</v>
      </c>
      <c r="G220" s="47"/>
      <c r="H220" s="13">
        <v>87</v>
      </c>
    </row>
    <row r="221" spans="1:8" s="4" customFormat="1" ht="15" customHeight="1">
      <c r="A221" s="2">
        <v>42152</v>
      </c>
      <c r="B221" s="3" t="s">
        <v>318</v>
      </c>
      <c r="C221" s="3" t="s">
        <v>48</v>
      </c>
      <c r="D221" s="116" t="s">
        <v>158</v>
      </c>
      <c r="E221" s="46" t="s">
        <v>159</v>
      </c>
      <c r="F221" s="104">
        <v>2</v>
      </c>
      <c r="G221" s="47"/>
      <c r="H221" s="13">
        <v>22</v>
      </c>
    </row>
    <row r="222" spans="1:8" s="4" customFormat="1" ht="15" customHeight="1">
      <c r="A222" s="2">
        <v>42152</v>
      </c>
      <c r="B222" s="3" t="s">
        <v>318</v>
      </c>
      <c r="C222" s="3" t="s">
        <v>48</v>
      </c>
      <c r="D222" s="116" t="s">
        <v>160</v>
      </c>
      <c r="E222" s="46" t="s">
        <v>146</v>
      </c>
      <c r="F222" s="104">
        <v>2</v>
      </c>
      <c r="G222" s="47"/>
      <c r="H222" s="13">
        <v>195</v>
      </c>
    </row>
    <row r="223" spans="1:8" s="4" customFormat="1" ht="15" customHeight="1">
      <c r="A223" s="2">
        <v>42152</v>
      </c>
      <c r="B223" s="3" t="s">
        <v>318</v>
      </c>
      <c r="C223" s="3" t="s">
        <v>48</v>
      </c>
      <c r="D223" s="116" t="s">
        <v>161</v>
      </c>
      <c r="E223" s="46" t="s">
        <v>151</v>
      </c>
      <c r="F223" s="104">
        <v>2</v>
      </c>
      <c r="G223" s="47"/>
      <c r="H223" s="13">
        <v>78</v>
      </c>
    </row>
    <row r="224" spans="1:8" s="4" customFormat="1" ht="15" customHeight="1">
      <c r="A224" s="2">
        <v>42152</v>
      </c>
      <c r="B224" s="3" t="s">
        <v>318</v>
      </c>
      <c r="C224" s="3" t="s">
        <v>48</v>
      </c>
      <c r="D224" s="116" t="s">
        <v>162</v>
      </c>
      <c r="E224" s="46" t="s">
        <v>159</v>
      </c>
      <c r="F224" s="104">
        <v>2</v>
      </c>
      <c r="G224" s="47"/>
      <c r="H224" s="13">
        <v>27</v>
      </c>
    </row>
    <row r="225" spans="1:8" s="4" customFormat="1" ht="15" customHeight="1">
      <c r="A225" s="2">
        <v>42152</v>
      </c>
      <c r="B225" s="3" t="s">
        <v>318</v>
      </c>
      <c r="C225" s="3" t="s">
        <v>48</v>
      </c>
      <c r="D225" s="116" t="s">
        <v>155</v>
      </c>
      <c r="E225" s="46" t="s">
        <v>144</v>
      </c>
      <c r="F225" s="104">
        <v>2</v>
      </c>
      <c r="G225" s="47"/>
      <c r="H225" s="13">
        <v>5</v>
      </c>
    </row>
    <row r="226" spans="1:8" s="4" customFormat="1" ht="15" customHeight="1">
      <c r="A226" s="2">
        <v>42152</v>
      </c>
      <c r="B226" s="3" t="s">
        <v>318</v>
      </c>
      <c r="C226" s="3" t="s">
        <v>48</v>
      </c>
      <c r="D226" s="116" t="s">
        <v>156</v>
      </c>
      <c r="E226" s="46" t="s">
        <v>157</v>
      </c>
      <c r="F226" s="104">
        <v>2</v>
      </c>
      <c r="G226" s="47"/>
      <c r="H226" s="13">
        <v>260</v>
      </c>
    </row>
    <row r="227" spans="1:8" s="4" customFormat="1" ht="15" customHeight="1">
      <c r="A227" s="2">
        <v>42152</v>
      </c>
      <c r="B227" s="3" t="s">
        <v>318</v>
      </c>
      <c r="C227" s="3" t="s">
        <v>48</v>
      </c>
      <c r="D227" s="116" t="s">
        <v>163</v>
      </c>
      <c r="E227" s="46" t="s">
        <v>146</v>
      </c>
      <c r="F227" s="104">
        <v>2</v>
      </c>
      <c r="G227" s="47"/>
      <c r="H227" s="13">
        <v>273</v>
      </c>
    </row>
    <row r="228" spans="1:8" s="4" customFormat="1" ht="15" customHeight="1">
      <c r="A228" s="2">
        <v>42152</v>
      </c>
      <c r="B228" s="3" t="s">
        <v>318</v>
      </c>
      <c r="C228" s="3" t="s">
        <v>48</v>
      </c>
      <c r="D228" s="116" t="s">
        <v>164</v>
      </c>
      <c r="E228" s="46" t="s">
        <v>151</v>
      </c>
      <c r="F228" s="104">
        <v>2</v>
      </c>
      <c r="G228" s="47"/>
      <c r="H228" s="13">
        <v>218</v>
      </c>
    </row>
    <row r="229" spans="1:8" s="4" customFormat="1" ht="15" customHeight="1">
      <c r="A229" s="2">
        <v>42152</v>
      </c>
      <c r="B229" s="3" t="s">
        <v>318</v>
      </c>
      <c r="C229" s="3" t="s">
        <v>48</v>
      </c>
      <c r="D229" s="116" t="s">
        <v>165</v>
      </c>
      <c r="E229" s="46" t="s">
        <v>154</v>
      </c>
      <c r="F229" s="104">
        <v>2</v>
      </c>
      <c r="G229" s="47"/>
      <c r="H229" s="13">
        <v>58</v>
      </c>
    </row>
    <row r="230" spans="1:8" s="4" customFormat="1" ht="15" customHeight="1">
      <c r="A230" s="2">
        <v>42152</v>
      </c>
      <c r="B230" s="3" t="s">
        <v>318</v>
      </c>
      <c r="C230" s="3" t="s">
        <v>48</v>
      </c>
      <c r="D230" s="116" t="s">
        <v>167</v>
      </c>
      <c r="E230" s="46" t="s">
        <v>321</v>
      </c>
      <c r="F230" s="104">
        <v>1</v>
      </c>
      <c r="G230" s="47"/>
      <c r="H230" s="13">
        <v>250</v>
      </c>
    </row>
    <row r="231" spans="1:8" s="4" customFormat="1" ht="15" customHeight="1">
      <c r="A231" s="2">
        <v>42152</v>
      </c>
      <c r="B231" s="3" t="s">
        <v>318</v>
      </c>
      <c r="C231" s="3" t="s">
        <v>48</v>
      </c>
      <c r="D231" s="116" t="s">
        <v>168</v>
      </c>
      <c r="E231" s="46" t="s">
        <v>169</v>
      </c>
      <c r="F231" s="104">
        <v>1</v>
      </c>
      <c r="G231" s="47"/>
      <c r="H231" s="13">
        <v>344</v>
      </c>
    </row>
    <row r="232" spans="1:8" s="4" customFormat="1" ht="15" customHeight="1">
      <c r="A232" s="2">
        <v>42152</v>
      </c>
      <c r="B232" s="3" t="s">
        <v>318</v>
      </c>
      <c r="C232" s="3" t="s">
        <v>48</v>
      </c>
      <c r="D232" s="116" t="s">
        <v>170</v>
      </c>
      <c r="E232" s="46" t="s">
        <v>171</v>
      </c>
      <c r="F232" s="104">
        <v>1</v>
      </c>
      <c r="G232" s="47"/>
      <c r="H232" s="13">
        <v>1</v>
      </c>
    </row>
    <row r="233" spans="1:8" s="4" customFormat="1" ht="15" customHeight="1">
      <c r="A233" s="2">
        <v>42152</v>
      </c>
      <c r="B233" s="3" t="s">
        <v>318</v>
      </c>
      <c r="C233" s="3" t="s">
        <v>48</v>
      </c>
      <c r="D233" s="116" t="s">
        <v>172</v>
      </c>
      <c r="E233" s="46" t="s">
        <v>173</v>
      </c>
      <c r="F233" s="104">
        <v>1</v>
      </c>
      <c r="G233" s="47"/>
      <c r="H233" s="13">
        <v>17</v>
      </c>
    </row>
    <row r="234" spans="1:8" s="4" customFormat="1" ht="15" customHeight="1">
      <c r="A234" s="2">
        <v>42152</v>
      </c>
      <c r="B234" s="3" t="s">
        <v>318</v>
      </c>
      <c r="C234" s="3" t="s">
        <v>48</v>
      </c>
      <c r="D234" s="116" t="s">
        <v>174</v>
      </c>
      <c r="E234" s="46" t="s">
        <v>175</v>
      </c>
      <c r="F234" s="104">
        <v>1</v>
      </c>
      <c r="G234" s="47"/>
      <c r="H234" s="13">
        <v>15</v>
      </c>
    </row>
    <row r="235" spans="1:8" s="4" customFormat="1" ht="15" customHeight="1">
      <c r="A235" s="2">
        <v>42152</v>
      </c>
      <c r="B235" s="3" t="s">
        <v>318</v>
      </c>
      <c r="C235" s="3" t="s">
        <v>48</v>
      </c>
      <c r="D235" s="116" t="s">
        <v>176</v>
      </c>
      <c r="E235" s="46" t="s">
        <v>175</v>
      </c>
      <c r="F235" s="104">
        <v>1</v>
      </c>
      <c r="G235" s="47"/>
      <c r="H235" s="13">
        <v>10</v>
      </c>
    </row>
    <row r="236" spans="1:8" s="4" customFormat="1" ht="15" customHeight="1">
      <c r="A236" s="2">
        <v>42152</v>
      </c>
      <c r="B236" s="3" t="s">
        <v>318</v>
      </c>
      <c r="C236" s="3" t="s">
        <v>48</v>
      </c>
      <c r="D236" s="116" t="s">
        <v>13</v>
      </c>
      <c r="E236" s="46" t="s">
        <v>166</v>
      </c>
      <c r="F236" s="104">
        <v>1</v>
      </c>
      <c r="G236" s="47"/>
      <c r="H236" s="13">
        <v>4</v>
      </c>
    </row>
    <row r="237" spans="1:8" s="4" customFormat="1" ht="15" customHeight="1">
      <c r="A237" s="2">
        <v>42152</v>
      </c>
      <c r="B237" s="3" t="s">
        <v>318</v>
      </c>
      <c r="C237" s="3" t="s">
        <v>48</v>
      </c>
      <c r="D237" s="116" t="s">
        <v>177</v>
      </c>
      <c r="E237" s="46" t="s">
        <v>171</v>
      </c>
      <c r="F237" s="104">
        <v>1</v>
      </c>
      <c r="G237" s="47"/>
      <c r="H237" s="13">
        <v>3</v>
      </c>
    </row>
    <row r="238" spans="1:8" s="4" customFormat="1" ht="15" customHeight="1">
      <c r="A238" s="2">
        <v>42152</v>
      </c>
      <c r="B238" s="3" t="s">
        <v>318</v>
      </c>
      <c r="C238" s="3" t="s">
        <v>48</v>
      </c>
      <c r="D238" s="116" t="s">
        <v>178</v>
      </c>
      <c r="E238" s="46" t="s">
        <v>179</v>
      </c>
      <c r="F238" s="104">
        <v>1</v>
      </c>
      <c r="G238" s="47"/>
      <c r="H238" s="13">
        <v>86</v>
      </c>
    </row>
    <row r="239" spans="1:8" s="4" customFormat="1" ht="15" customHeight="1">
      <c r="A239" s="2">
        <v>42152</v>
      </c>
      <c r="B239" s="3" t="s">
        <v>318</v>
      </c>
      <c r="C239" s="3" t="s">
        <v>48</v>
      </c>
      <c r="D239" s="116" t="s">
        <v>180</v>
      </c>
      <c r="E239" s="46" t="s">
        <v>181</v>
      </c>
      <c r="F239" s="104">
        <v>1</v>
      </c>
      <c r="G239" s="47"/>
      <c r="H239" s="13">
        <v>41</v>
      </c>
    </row>
    <row r="240" spans="1:8" s="4" customFormat="1" ht="15" customHeight="1">
      <c r="A240" s="2">
        <v>42152</v>
      </c>
      <c r="B240" s="3" t="s">
        <v>318</v>
      </c>
      <c r="C240" s="3" t="s">
        <v>48</v>
      </c>
      <c r="D240" s="116" t="s">
        <v>182</v>
      </c>
      <c r="E240" s="46" t="s">
        <v>183</v>
      </c>
      <c r="F240" s="104">
        <v>1</v>
      </c>
      <c r="G240" s="47"/>
      <c r="H240" s="13">
        <v>592</v>
      </c>
    </row>
    <row r="241" spans="1:9" s="4" customFormat="1" ht="15" customHeight="1">
      <c r="A241" s="2">
        <v>42152</v>
      </c>
      <c r="B241" s="3" t="s">
        <v>318</v>
      </c>
      <c r="C241" s="3" t="s">
        <v>48</v>
      </c>
      <c r="D241" s="116" t="s">
        <v>184</v>
      </c>
      <c r="E241" s="46" t="s">
        <v>144</v>
      </c>
      <c r="F241" s="104">
        <v>1</v>
      </c>
      <c r="G241" s="47"/>
      <c r="H241" s="13">
        <v>36</v>
      </c>
    </row>
    <row r="242" spans="1:9" s="4" customFormat="1" ht="15" customHeight="1">
      <c r="A242" s="2">
        <v>42152</v>
      </c>
      <c r="B242" s="3" t="s">
        <v>318</v>
      </c>
      <c r="C242" s="3" t="s">
        <v>48</v>
      </c>
      <c r="D242" s="116" t="s">
        <v>185</v>
      </c>
      <c r="E242" s="46" t="s">
        <v>10</v>
      </c>
      <c r="F242" s="104">
        <v>1</v>
      </c>
      <c r="G242" s="47"/>
      <c r="H242" s="13">
        <v>85</v>
      </c>
    </row>
    <row r="243" spans="1:9" s="4" customFormat="1" ht="15" customHeight="1">
      <c r="A243" s="2">
        <v>42152</v>
      </c>
      <c r="B243" s="3" t="s">
        <v>318</v>
      </c>
      <c r="C243" s="3" t="s">
        <v>48</v>
      </c>
      <c r="D243" s="116" t="s">
        <v>186</v>
      </c>
      <c r="E243" s="46" t="s">
        <v>169</v>
      </c>
      <c r="F243" s="104">
        <v>1</v>
      </c>
      <c r="G243" s="47"/>
      <c r="H243" s="13">
        <v>1101</v>
      </c>
      <c r="I243" s="4" t="s">
        <v>7103</v>
      </c>
    </row>
    <row r="244" spans="1:9" s="4" customFormat="1" ht="15" customHeight="1">
      <c r="A244" s="2">
        <v>42152</v>
      </c>
      <c r="B244" s="3" t="s">
        <v>318</v>
      </c>
      <c r="C244" s="3" t="s">
        <v>48</v>
      </c>
      <c r="D244" s="116" t="s">
        <v>187</v>
      </c>
      <c r="E244" s="46" t="s">
        <v>171</v>
      </c>
      <c r="F244" s="104">
        <v>1</v>
      </c>
      <c r="G244" s="47"/>
      <c r="H244" s="13">
        <v>2</v>
      </c>
    </row>
    <row r="245" spans="1:9" s="4" customFormat="1" ht="15" customHeight="1">
      <c r="A245" s="2">
        <v>42152</v>
      </c>
      <c r="B245" s="3" t="s">
        <v>318</v>
      </c>
      <c r="C245" s="3" t="s">
        <v>48</v>
      </c>
      <c r="D245" s="116" t="s">
        <v>188</v>
      </c>
      <c r="E245" s="46" t="s">
        <v>171</v>
      </c>
      <c r="F245" s="104">
        <v>1</v>
      </c>
      <c r="G245" s="47"/>
      <c r="H245" s="13">
        <v>2</v>
      </c>
    </row>
    <row r="246" spans="1:9" s="4" customFormat="1" ht="15" customHeight="1">
      <c r="A246" s="2">
        <v>42152</v>
      </c>
      <c r="B246" s="3" t="s">
        <v>318</v>
      </c>
      <c r="C246" s="3" t="s">
        <v>48</v>
      </c>
      <c r="D246" s="116" t="s">
        <v>189</v>
      </c>
      <c r="E246" s="46" t="s">
        <v>181</v>
      </c>
      <c r="F246" s="104">
        <v>1</v>
      </c>
      <c r="G246" s="47"/>
      <c r="H246" s="13">
        <v>52</v>
      </c>
    </row>
    <row r="247" spans="1:9" s="4" customFormat="1" ht="15" customHeight="1">
      <c r="A247" s="2">
        <v>42152</v>
      </c>
      <c r="B247" s="3" t="s">
        <v>318</v>
      </c>
      <c r="C247" s="3" t="s">
        <v>48</v>
      </c>
      <c r="D247" s="116" t="s">
        <v>190</v>
      </c>
      <c r="E247" s="46" t="s">
        <v>175</v>
      </c>
      <c r="F247" s="104">
        <v>1</v>
      </c>
      <c r="G247" s="47"/>
      <c r="H247" s="13">
        <v>11</v>
      </c>
    </row>
    <row r="248" spans="1:9" s="4" customFormat="1" ht="15" customHeight="1">
      <c r="A248" s="2">
        <v>42152</v>
      </c>
      <c r="B248" s="3" t="s">
        <v>318</v>
      </c>
      <c r="C248" s="3" t="s">
        <v>48</v>
      </c>
      <c r="D248" s="116" t="s">
        <v>11</v>
      </c>
      <c r="E248" s="46" t="s">
        <v>173</v>
      </c>
      <c r="F248" s="104">
        <v>1</v>
      </c>
      <c r="G248" s="47"/>
      <c r="H248" s="13">
        <v>91</v>
      </c>
    </row>
    <row r="249" spans="1:9" s="4" customFormat="1" ht="15" customHeight="1">
      <c r="A249" s="2">
        <v>42152</v>
      </c>
      <c r="B249" s="3" t="s">
        <v>318</v>
      </c>
      <c r="C249" s="3" t="s">
        <v>48</v>
      </c>
      <c r="D249" s="116" t="s">
        <v>191</v>
      </c>
      <c r="E249" s="46" t="s">
        <v>179</v>
      </c>
      <c r="F249" s="104">
        <v>1</v>
      </c>
      <c r="G249" s="47"/>
      <c r="H249" s="13">
        <v>87</v>
      </c>
    </row>
    <row r="250" spans="1:9" s="4" customFormat="1" ht="15" customHeight="1">
      <c r="A250" s="2">
        <v>42152</v>
      </c>
      <c r="B250" s="3" t="s">
        <v>318</v>
      </c>
      <c r="C250" s="3" t="s">
        <v>48</v>
      </c>
      <c r="D250" s="199" t="s">
        <v>13</v>
      </c>
      <c r="E250" s="49" t="s">
        <v>166</v>
      </c>
      <c r="F250" s="104">
        <v>1</v>
      </c>
      <c r="G250" s="47"/>
      <c r="H250" s="13">
        <v>4</v>
      </c>
    </row>
    <row r="251" spans="1:9" s="4" customFormat="1" ht="15" customHeight="1">
      <c r="A251" s="2">
        <v>42152</v>
      </c>
      <c r="B251" s="3" t="s">
        <v>318</v>
      </c>
      <c r="C251" s="3" t="s">
        <v>48</v>
      </c>
      <c r="D251" s="116" t="s">
        <v>192</v>
      </c>
      <c r="E251" s="46" t="s">
        <v>322</v>
      </c>
      <c r="F251" s="104">
        <v>1</v>
      </c>
      <c r="G251" s="47"/>
      <c r="H251" s="13">
        <v>337</v>
      </c>
    </row>
    <row r="252" spans="1:9" s="4" customFormat="1" ht="15" customHeight="1">
      <c r="A252" s="2">
        <v>42152</v>
      </c>
      <c r="B252" s="3" t="s">
        <v>318</v>
      </c>
      <c r="C252" s="3" t="s">
        <v>48</v>
      </c>
      <c r="D252" s="116" t="s">
        <v>193</v>
      </c>
      <c r="E252" s="46" t="s">
        <v>183</v>
      </c>
      <c r="F252" s="104">
        <v>1</v>
      </c>
      <c r="G252" s="47"/>
      <c r="H252" s="13">
        <v>260</v>
      </c>
    </row>
    <row r="253" spans="1:9" s="4" customFormat="1" ht="15" customHeight="1">
      <c r="A253" s="2">
        <v>42152</v>
      </c>
      <c r="B253" s="3" t="s">
        <v>318</v>
      </c>
      <c r="C253" s="3" t="s">
        <v>48</v>
      </c>
      <c r="D253" s="116" t="s">
        <v>194</v>
      </c>
      <c r="E253" s="46" t="s">
        <v>175</v>
      </c>
      <c r="F253" s="104">
        <v>1</v>
      </c>
      <c r="G253" s="47"/>
      <c r="H253" s="13">
        <v>69</v>
      </c>
      <c r="I253" s="20" t="s">
        <v>323</v>
      </c>
    </row>
    <row r="254" spans="1:9" s="4" customFormat="1" ht="15" customHeight="1">
      <c r="A254" s="2">
        <v>42152</v>
      </c>
      <c r="B254" s="3" t="s">
        <v>318</v>
      </c>
      <c r="C254" s="3" t="s">
        <v>48</v>
      </c>
      <c r="D254" s="116" t="s">
        <v>196</v>
      </c>
      <c r="E254" s="46" t="s">
        <v>322</v>
      </c>
      <c r="F254" s="104">
        <v>1</v>
      </c>
      <c r="G254" s="47"/>
      <c r="H254" s="13">
        <v>328</v>
      </c>
    </row>
    <row r="255" spans="1:9" s="4" customFormat="1" ht="15" customHeight="1">
      <c r="A255" s="2">
        <v>42152</v>
      </c>
      <c r="B255" s="3" t="s">
        <v>318</v>
      </c>
      <c r="C255" s="3" t="s">
        <v>48</v>
      </c>
      <c r="D255" s="116" t="s">
        <v>324</v>
      </c>
      <c r="E255" s="46" t="s">
        <v>237</v>
      </c>
      <c r="F255" s="104">
        <v>1</v>
      </c>
      <c r="G255" s="47"/>
      <c r="H255" s="13">
        <v>407</v>
      </c>
    </row>
    <row r="256" spans="1:9" s="4" customFormat="1" ht="15" customHeight="1">
      <c r="A256" s="2">
        <v>42152</v>
      </c>
      <c r="B256" s="3" t="s">
        <v>318</v>
      </c>
      <c r="C256" s="3" t="s">
        <v>48</v>
      </c>
      <c r="D256" s="116" t="s">
        <v>197</v>
      </c>
      <c r="E256" s="46" t="s">
        <v>179</v>
      </c>
      <c r="F256" s="104">
        <v>1</v>
      </c>
      <c r="G256" s="47"/>
      <c r="H256" s="13">
        <v>197</v>
      </c>
    </row>
    <row r="257" spans="1:8" s="4" customFormat="1" ht="15" customHeight="1">
      <c r="A257" s="2">
        <v>42152</v>
      </c>
      <c r="B257" s="3" t="s">
        <v>318</v>
      </c>
      <c r="C257" s="3" t="s">
        <v>48</v>
      </c>
      <c r="D257" s="116" t="s">
        <v>198</v>
      </c>
      <c r="E257" s="46" t="s">
        <v>183</v>
      </c>
      <c r="F257" s="104">
        <v>1</v>
      </c>
      <c r="G257" s="47"/>
      <c r="H257" s="13">
        <v>280</v>
      </c>
    </row>
    <row r="258" spans="1:8" s="4" customFormat="1" ht="15" customHeight="1">
      <c r="A258" s="2">
        <v>42152</v>
      </c>
      <c r="B258" s="3" t="s">
        <v>318</v>
      </c>
      <c r="C258" s="3" t="s">
        <v>48</v>
      </c>
      <c r="D258" s="116" t="s">
        <v>199</v>
      </c>
      <c r="E258" s="46" t="s">
        <v>181</v>
      </c>
      <c r="F258" s="104">
        <v>1</v>
      </c>
      <c r="G258" s="47"/>
      <c r="H258" s="13">
        <v>81</v>
      </c>
    </row>
    <row r="259" spans="1:8" s="4" customFormat="1" ht="15" customHeight="1">
      <c r="A259" s="2">
        <v>42152</v>
      </c>
      <c r="B259" s="3" t="s">
        <v>318</v>
      </c>
      <c r="C259" s="3" t="s">
        <v>48</v>
      </c>
      <c r="D259" s="116" t="s">
        <v>200</v>
      </c>
      <c r="E259" s="46" t="s">
        <v>169</v>
      </c>
      <c r="F259" s="104">
        <v>1</v>
      </c>
      <c r="G259" s="47"/>
      <c r="H259" s="13">
        <v>734</v>
      </c>
    </row>
    <row r="260" spans="1:8" s="4" customFormat="1" ht="15" customHeight="1">
      <c r="A260" s="2">
        <v>42152</v>
      </c>
      <c r="B260" s="3" t="s">
        <v>318</v>
      </c>
      <c r="C260" s="3" t="s">
        <v>48</v>
      </c>
      <c r="D260" s="116" t="s">
        <v>201</v>
      </c>
      <c r="E260" s="46" t="s">
        <v>151</v>
      </c>
      <c r="F260" s="104">
        <v>1</v>
      </c>
      <c r="G260" s="47"/>
      <c r="H260" s="13">
        <v>562</v>
      </c>
    </row>
    <row r="261" spans="1:8" s="4" customFormat="1" ht="15" customHeight="1">
      <c r="A261" s="2">
        <v>42152</v>
      </c>
      <c r="B261" s="3" t="s">
        <v>318</v>
      </c>
      <c r="C261" s="3" t="s">
        <v>48</v>
      </c>
      <c r="D261" s="116" t="s">
        <v>202</v>
      </c>
      <c r="E261" s="46" t="s">
        <v>166</v>
      </c>
      <c r="F261" s="104">
        <v>1</v>
      </c>
      <c r="G261" s="47"/>
      <c r="H261" s="13">
        <v>6</v>
      </c>
    </row>
    <row r="262" spans="1:8" s="4" customFormat="1" ht="15" customHeight="1">
      <c r="A262" s="2">
        <v>42152</v>
      </c>
      <c r="B262" s="3" t="s">
        <v>318</v>
      </c>
      <c r="C262" s="3" t="s">
        <v>48</v>
      </c>
      <c r="D262" s="116" t="s">
        <v>203</v>
      </c>
      <c r="E262" s="46" t="s">
        <v>171</v>
      </c>
      <c r="F262" s="104">
        <v>1</v>
      </c>
      <c r="G262" s="47"/>
      <c r="H262" s="13">
        <v>3</v>
      </c>
    </row>
    <row r="263" spans="1:8" s="4" customFormat="1" ht="15" customHeight="1">
      <c r="A263" s="2">
        <v>42152</v>
      </c>
      <c r="B263" s="3" t="s">
        <v>318</v>
      </c>
      <c r="C263" s="3" t="s">
        <v>48</v>
      </c>
      <c r="D263" s="116" t="s">
        <v>205</v>
      </c>
      <c r="E263" s="46" t="s">
        <v>171</v>
      </c>
      <c r="F263" s="104">
        <v>1</v>
      </c>
      <c r="G263" s="47"/>
      <c r="H263" s="13">
        <v>6</v>
      </c>
    </row>
    <row r="264" spans="1:8" s="4" customFormat="1" ht="15" customHeight="1">
      <c r="A264" s="2">
        <v>42152</v>
      </c>
      <c r="B264" s="3" t="s">
        <v>318</v>
      </c>
      <c r="C264" s="3" t="s">
        <v>48</v>
      </c>
      <c r="D264" s="116" t="s">
        <v>206</v>
      </c>
      <c r="E264" s="46" t="s">
        <v>175</v>
      </c>
      <c r="F264" s="104">
        <v>1</v>
      </c>
      <c r="G264" s="47"/>
      <c r="H264" s="13">
        <v>39</v>
      </c>
    </row>
    <row r="265" spans="1:8" s="4" customFormat="1" ht="15" customHeight="1">
      <c r="A265" s="2">
        <v>42152</v>
      </c>
      <c r="B265" s="3" t="s">
        <v>318</v>
      </c>
      <c r="C265" s="3" t="s">
        <v>48</v>
      </c>
      <c r="D265" s="116" t="s">
        <v>207</v>
      </c>
      <c r="E265" s="46" t="s">
        <v>175</v>
      </c>
      <c r="F265" s="104">
        <v>1</v>
      </c>
      <c r="G265" s="47"/>
      <c r="H265" s="13">
        <v>19</v>
      </c>
    </row>
    <row r="266" spans="1:8" s="4" customFormat="1" ht="15" customHeight="1">
      <c r="A266" s="2">
        <v>42152</v>
      </c>
      <c r="B266" s="3" t="s">
        <v>318</v>
      </c>
      <c r="C266" s="3" t="s">
        <v>48</v>
      </c>
      <c r="D266" s="116" t="s">
        <v>208</v>
      </c>
      <c r="E266" s="46" t="s">
        <v>173</v>
      </c>
      <c r="F266" s="104">
        <v>1</v>
      </c>
      <c r="G266" s="47"/>
      <c r="H266" s="13">
        <v>150</v>
      </c>
    </row>
    <row r="267" spans="1:8" s="4" customFormat="1" ht="15" customHeight="1">
      <c r="A267" s="2">
        <v>42152</v>
      </c>
      <c r="B267" s="3" t="s">
        <v>318</v>
      </c>
      <c r="C267" s="3" t="s">
        <v>48</v>
      </c>
      <c r="D267" s="116" t="s">
        <v>209</v>
      </c>
      <c r="E267" s="46" t="s">
        <v>171</v>
      </c>
      <c r="F267" s="104">
        <v>1</v>
      </c>
      <c r="G267" s="47"/>
      <c r="H267" s="13">
        <v>3</v>
      </c>
    </row>
    <row r="268" spans="1:8" s="4" customFormat="1" ht="15" customHeight="1">
      <c r="A268" s="2">
        <v>42152</v>
      </c>
      <c r="B268" s="3" t="s">
        <v>318</v>
      </c>
      <c r="C268" s="3" t="s">
        <v>48</v>
      </c>
      <c r="D268" s="116" t="s">
        <v>210</v>
      </c>
      <c r="E268" s="46" t="s">
        <v>171</v>
      </c>
      <c r="F268" s="104">
        <v>1</v>
      </c>
      <c r="G268" s="47"/>
      <c r="H268" s="13">
        <v>201</v>
      </c>
    </row>
    <row r="269" spans="1:8" s="4" customFormat="1" ht="15" customHeight="1">
      <c r="A269" s="2">
        <v>42152</v>
      </c>
      <c r="B269" s="3" t="s">
        <v>318</v>
      </c>
      <c r="C269" s="3" t="s">
        <v>48</v>
      </c>
      <c r="D269" s="116" t="s">
        <v>211</v>
      </c>
      <c r="E269" s="46" t="s">
        <v>171</v>
      </c>
      <c r="F269" s="104">
        <v>1</v>
      </c>
      <c r="G269" s="47"/>
      <c r="H269" s="13">
        <v>135</v>
      </c>
    </row>
    <row r="270" spans="1:8" s="4" customFormat="1" ht="15" customHeight="1">
      <c r="A270" s="2">
        <v>42152</v>
      </c>
      <c r="B270" s="3" t="s">
        <v>318</v>
      </c>
      <c r="C270" s="3" t="s">
        <v>48</v>
      </c>
      <c r="D270" s="116" t="s">
        <v>212</v>
      </c>
      <c r="E270" s="46" t="s">
        <v>325</v>
      </c>
      <c r="F270" s="104">
        <v>1</v>
      </c>
      <c r="G270" s="47"/>
      <c r="H270" s="13">
        <v>840</v>
      </c>
    </row>
    <row r="271" spans="1:8" s="4" customFormat="1" ht="15" customHeight="1">
      <c r="A271" s="2">
        <v>42152</v>
      </c>
      <c r="B271" s="3" t="s">
        <v>318</v>
      </c>
      <c r="C271" s="3" t="s">
        <v>48</v>
      </c>
      <c r="D271" s="199" t="s">
        <v>326</v>
      </c>
      <c r="E271" s="49" t="s">
        <v>215</v>
      </c>
      <c r="F271" s="104">
        <v>1</v>
      </c>
      <c r="G271" s="47"/>
      <c r="H271" s="13">
        <v>301</v>
      </c>
    </row>
    <row r="272" spans="1:8" s="4" customFormat="1" ht="15" customHeight="1">
      <c r="A272" s="2">
        <v>42164</v>
      </c>
      <c r="B272" s="3" t="s">
        <v>327</v>
      </c>
      <c r="C272" s="3" t="s">
        <v>48</v>
      </c>
      <c r="D272" s="77">
        <v>327104</v>
      </c>
      <c r="E272" s="7" t="s">
        <v>23</v>
      </c>
      <c r="F272" s="255">
        <v>20</v>
      </c>
      <c r="G272" s="51"/>
      <c r="H272" s="5">
        <v>143.58000000000001</v>
      </c>
    </row>
    <row r="273" spans="1:10" s="4" customFormat="1" ht="15" customHeight="1">
      <c r="A273" s="2">
        <v>42164</v>
      </c>
      <c r="B273" s="3" t="s">
        <v>327</v>
      </c>
      <c r="C273" s="3" t="s">
        <v>48</v>
      </c>
      <c r="D273" s="77">
        <v>327109</v>
      </c>
      <c r="E273" s="7" t="s">
        <v>23</v>
      </c>
      <c r="F273" s="255">
        <v>20</v>
      </c>
      <c r="G273" s="51"/>
      <c r="H273" s="5">
        <v>223.52</v>
      </c>
    </row>
    <row r="274" spans="1:10" s="4" customFormat="1" ht="15" customHeight="1">
      <c r="A274" s="2">
        <v>42171</v>
      </c>
      <c r="B274" s="3" t="s">
        <v>328</v>
      </c>
      <c r="C274" s="3" t="s">
        <v>48</v>
      </c>
      <c r="D274" s="199" t="s">
        <v>329</v>
      </c>
      <c r="E274" s="7" t="s">
        <v>330</v>
      </c>
      <c r="F274" s="255">
        <v>11</v>
      </c>
      <c r="G274" s="51"/>
      <c r="H274" s="5">
        <v>144</v>
      </c>
    </row>
    <row r="275" spans="1:10" s="4" customFormat="1" ht="15" customHeight="1">
      <c r="A275" s="2">
        <v>42171</v>
      </c>
      <c r="B275" s="3" t="s">
        <v>328</v>
      </c>
      <c r="C275" s="3" t="s">
        <v>48</v>
      </c>
      <c r="D275" s="77">
        <v>89099</v>
      </c>
      <c r="E275" s="7" t="s">
        <v>331</v>
      </c>
      <c r="F275" s="255">
        <v>4</v>
      </c>
      <c r="G275" s="51"/>
      <c r="H275" s="5">
        <v>180</v>
      </c>
    </row>
    <row r="276" spans="1:10" s="4" customFormat="1" ht="15" customHeight="1">
      <c r="A276" s="2">
        <v>42171</v>
      </c>
      <c r="B276" s="3" t="s">
        <v>328</v>
      </c>
      <c r="C276" s="3" t="s">
        <v>48</v>
      </c>
      <c r="D276" s="77" t="s">
        <v>193</v>
      </c>
      <c r="E276" s="7" t="s">
        <v>332</v>
      </c>
      <c r="F276" s="255">
        <v>1</v>
      </c>
      <c r="G276" s="51"/>
      <c r="H276" s="5">
        <v>260</v>
      </c>
    </row>
    <row r="277" spans="1:10" s="4" customFormat="1" ht="15" customHeight="1">
      <c r="A277" s="2">
        <v>42171</v>
      </c>
      <c r="B277" s="3" t="s">
        <v>328</v>
      </c>
      <c r="C277" s="3" t="s">
        <v>48</v>
      </c>
      <c r="D277" s="77" t="s">
        <v>194</v>
      </c>
      <c r="E277" s="7" t="s">
        <v>333</v>
      </c>
      <c r="F277" s="255">
        <v>1</v>
      </c>
      <c r="G277" s="51"/>
      <c r="H277" s="5">
        <v>69</v>
      </c>
      <c r="I277" s="20" t="s">
        <v>323</v>
      </c>
    </row>
    <row r="278" spans="1:10" s="4" customFormat="1" ht="15" customHeight="1">
      <c r="A278" s="2">
        <v>42173</v>
      </c>
      <c r="B278" s="3">
        <v>1367340</v>
      </c>
      <c r="C278" s="3" t="s">
        <v>8</v>
      </c>
      <c r="D278" s="77">
        <v>62716</v>
      </c>
      <c r="E278" s="7" t="s">
        <v>27</v>
      </c>
      <c r="F278" s="255">
        <v>1</v>
      </c>
      <c r="G278" s="51"/>
      <c r="H278" s="5">
        <v>454</v>
      </c>
    </row>
    <row r="279" spans="1:10" s="4" customFormat="1" ht="15" customHeight="1">
      <c r="A279" s="2">
        <v>42173</v>
      </c>
      <c r="B279" s="3">
        <v>1367348</v>
      </c>
      <c r="C279" s="3" t="s">
        <v>8</v>
      </c>
      <c r="D279" s="77" t="s">
        <v>334</v>
      </c>
      <c r="E279" s="7" t="s">
        <v>123</v>
      </c>
      <c r="F279" s="255">
        <v>12</v>
      </c>
      <c r="G279" s="51"/>
      <c r="H279" s="5">
        <v>22</v>
      </c>
    </row>
    <row r="280" spans="1:10" s="4" customFormat="1" ht="15" customHeight="1">
      <c r="A280" s="2">
        <v>42173</v>
      </c>
      <c r="B280" s="3">
        <v>1367348</v>
      </c>
      <c r="C280" s="3" t="s">
        <v>8</v>
      </c>
      <c r="D280" s="77" t="s">
        <v>335</v>
      </c>
      <c r="E280" s="7" t="s">
        <v>44</v>
      </c>
      <c r="F280" s="255">
        <v>12</v>
      </c>
      <c r="G280" s="51"/>
      <c r="H280" s="5">
        <v>27</v>
      </c>
      <c r="I280" s="52" t="s">
        <v>336</v>
      </c>
    </row>
    <row r="281" spans="1:10" s="4" customFormat="1" ht="15" customHeight="1">
      <c r="A281" s="2">
        <v>42174</v>
      </c>
      <c r="B281" s="3">
        <v>1367350</v>
      </c>
      <c r="C281" s="3" t="s">
        <v>8</v>
      </c>
      <c r="D281" s="77">
        <v>73270</v>
      </c>
      <c r="E281" s="7" t="s">
        <v>171</v>
      </c>
      <c r="F281" s="255">
        <v>1</v>
      </c>
      <c r="G281" s="51"/>
      <c r="H281" s="5">
        <v>79</v>
      </c>
    </row>
    <row r="282" spans="1:10" s="4" customFormat="1" ht="15" customHeight="1">
      <c r="A282" s="2">
        <v>42178</v>
      </c>
      <c r="B282" s="3">
        <v>1360751</v>
      </c>
      <c r="C282" s="3" t="s">
        <v>337</v>
      </c>
      <c r="D282" s="77" t="s">
        <v>338</v>
      </c>
      <c r="E282" s="4" t="s">
        <v>339</v>
      </c>
      <c r="F282" s="255">
        <v>1</v>
      </c>
      <c r="G282" s="51"/>
      <c r="H282" s="5">
        <v>3646.15</v>
      </c>
    </row>
    <row r="283" spans="1:10" s="4" customFormat="1" ht="15" customHeight="1">
      <c r="A283" s="2">
        <v>42180</v>
      </c>
      <c r="B283" s="3">
        <v>1330762</v>
      </c>
      <c r="C283" s="3" t="s">
        <v>337</v>
      </c>
      <c r="D283" s="77" t="s">
        <v>340</v>
      </c>
      <c r="E283" s="4" t="s">
        <v>341</v>
      </c>
      <c r="F283" s="255">
        <v>1</v>
      </c>
      <c r="G283" s="51"/>
      <c r="H283" s="5">
        <v>27258</v>
      </c>
      <c r="I283" s="4" t="s">
        <v>342</v>
      </c>
    </row>
    <row r="284" spans="1:10" s="4" customFormat="1" ht="15" customHeight="1">
      <c r="A284" s="2">
        <v>42181</v>
      </c>
      <c r="B284" s="3">
        <v>1345459</v>
      </c>
      <c r="C284" s="3" t="s">
        <v>337</v>
      </c>
      <c r="D284" s="77" t="s">
        <v>343</v>
      </c>
      <c r="E284" s="4" t="s">
        <v>344</v>
      </c>
      <c r="F284" s="255">
        <v>1</v>
      </c>
      <c r="G284" s="51"/>
      <c r="H284" s="5">
        <v>9969.42</v>
      </c>
      <c r="I284" s="4" t="s">
        <v>345</v>
      </c>
      <c r="J284" s="52" t="s">
        <v>346</v>
      </c>
    </row>
    <row r="285" spans="1:10" s="4" customFormat="1" ht="15" customHeight="1">
      <c r="A285" s="2">
        <v>42185</v>
      </c>
      <c r="B285" s="3">
        <v>1357035</v>
      </c>
      <c r="C285" s="3" t="s">
        <v>337</v>
      </c>
      <c r="D285" s="77" t="s">
        <v>347</v>
      </c>
      <c r="E285" s="4" t="s">
        <v>348</v>
      </c>
      <c r="F285" s="255">
        <v>2</v>
      </c>
      <c r="G285" s="51"/>
      <c r="H285" s="5">
        <v>5362.66</v>
      </c>
      <c r="I285" s="438" t="s">
        <v>6264</v>
      </c>
    </row>
    <row r="286" spans="1:10" s="4" customFormat="1" ht="15" customHeight="1">
      <c r="A286" s="2">
        <v>42192</v>
      </c>
      <c r="B286" s="3">
        <v>1366383</v>
      </c>
      <c r="C286" s="3" t="s">
        <v>337</v>
      </c>
      <c r="D286" s="77" t="s">
        <v>349</v>
      </c>
      <c r="E286" s="4" t="s">
        <v>350</v>
      </c>
      <c r="F286" s="255">
        <v>2</v>
      </c>
      <c r="G286" s="51"/>
      <c r="H286" s="5">
        <v>5592</v>
      </c>
    </row>
    <row r="287" spans="1:10" s="4" customFormat="1" ht="15" customHeight="1">
      <c r="A287" s="2">
        <v>42192</v>
      </c>
      <c r="B287" s="3">
        <v>1366383</v>
      </c>
      <c r="C287" s="3" t="s">
        <v>337</v>
      </c>
      <c r="D287" s="77" t="s">
        <v>351</v>
      </c>
      <c r="E287" s="4" t="s">
        <v>352</v>
      </c>
      <c r="F287" s="255">
        <v>2</v>
      </c>
      <c r="G287" s="51"/>
      <c r="H287" s="5">
        <v>5802.1</v>
      </c>
    </row>
    <row r="288" spans="1:10" s="4" customFormat="1" ht="15" customHeight="1">
      <c r="A288" s="2">
        <v>42194</v>
      </c>
      <c r="B288" s="3">
        <v>1362226</v>
      </c>
      <c r="C288" s="3" t="s">
        <v>337</v>
      </c>
      <c r="D288" s="77" t="s">
        <v>353</v>
      </c>
      <c r="E288" s="4" t="s">
        <v>354</v>
      </c>
      <c r="F288" s="255">
        <v>1</v>
      </c>
      <c r="G288" s="51"/>
      <c r="H288" s="5">
        <v>4608.57</v>
      </c>
    </row>
    <row r="289" spans="1:10" s="4" customFormat="1" ht="15" customHeight="1">
      <c r="A289" s="2">
        <v>42194</v>
      </c>
      <c r="B289" s="3">
        <v>1366401</v>
      </c>
      <c r="C289" s="3" t="s">
        <v>337</v>
      </c>
      <c r="D289" s="77" t="s">
        <v>355</v>
      </c>
      <c r="E289" s="4" t="s">
        <v>356</v>
      </c>
      <c r="F289" s="255">
        <v>2</v>
      </c>
      <c r="G289" s="51"/>
      <c r="H289" s="5">
        <v>4846.1499999999996</v>
      </c>
    </row>
    <row r="290" spans="1:10" s="4" customFormat="1" ht="15" customHeight="1">
      <c r="A290" s="2">
        <v>42195</v>
      </c>
      <c r="B290" s="3">
        <v>1362231</v>
      </c>
      <c r="C290" s="3" t="s">
        <v>337</v>
      </c>
      <c r="D290" s="77" t="s">
        <v>357</v>
      </c>
      <c r="E290" s="4" t="s">
        <v>358</v>
      </c>
      <c r="F290" s="255">
        <v>1</v>
      </c>
      <c r="G290" s="51"/>
      <c r="H290" s="5">
        <v>3799.48</v>
      </c>
      <c r="J290" s="53" t="s">
        <v>359</v>
      </c>
    </row>
    <row r="291" spans="1:10" s="4" customFormat="1" ht="15" customHeight="1">
      <c r="A291" s="2">
        <v>42200</v>
      </c>
      <c r="B291" s="3">
        <v>1368698</v>
      </c>
      <c r="C291" s="3" t="s">
        <v>337</v>
      </c>
      <c r="D291" s="77" t="s">
        <v>360</v>
      </c>
      <c r="E291" s="4" t="s">
        <v>361</v>
      </c>
      <c r="F291" s="57">
        <v>1</v>
      </c>
      <c r="G291" s="5"/>
      <c r="H291" s="5">
        <v>1974.91</v>
      </c>
    </row>
    <row r="292" spans="1:10" s="4" customFormat="1" ht="15" customHeight="1">
      <c r="A292" s="2">
        <v>42194</v>
      </c>
      <c r="B292" s="3">
        <v>1362226</v>
      </c>
      <c r="C292" s="3" t="s">
        <v>337</v>
      </c>
      <c r="D292" s="77" t="s">
        <v>362</v>
      </c>
      <c r="E292" s="4" t="s">
        <v>363</v>
      </c>
      <c r="F292" s="255">
        <v>1</v>
      </c>
      <c r="G292" s="51"/>
      <c r="H292" s="5">
        <v>4234</v>
      </c>
    </row>
    <row r="293" spans="1:10" s="4" customFormat="1" ht="15" customHeight="1">
      <c r="A293" s="2">
        <v>42212</v>
      </c>
      <c r="B293" s="3">
        <v>1382339</v>
      </c>
      <c r="C293" s="3" t="s">
        <v>364</v>
      </c>
      <c r="D293" s="77" t="s">
        <v>365</v>
      </c>
      <c r="E293" s="4" t="s">
        <v>366</v>
      </c>
      <c r="F293" s="57">
        <v>2</v>
      </c>
      <c r="G293" s="5"/>
      <c r="H293" s="5">
        <v>5429</v>
      </c>
    </row>
    <row r="294" spans="1:10" s="4" customFormat="1" ht="15" customHeight="1">
      <c r="A294" s="2">
        <v>42212</v>
      </c>
      <c r="B294" s="3">
        <v>1388090</v>
      </c>
      <c r="C294" s="3" t="s">
        <v>8</v>
      </c>
      <c r="D294" s="77" t="s">
        <v>367</v>
      </c>
      <c r="E294" s="4" t="s">
        <v>152</v>
      </c>
      <c r="F294" s="57">
        <v>8</v>
      </c>
      <c r="G294" s="5"/>
      <c r="H294" s="5">
        <v>47</v>
      </c>
    </row>
    <row r="295" spans="1:10" s="4" customFormat="1" ht="15" customHeight="1">
      <c r="A295" s="2">
        <v>42212</v>
      </c>
      <c r="B295" s="3">
        <v>1388090</v>
      </c>
      <c r="C295" s="3" t="s">
        <v>8</v>
      </c>
      <c r="D295" s="77" t="s">
        <v>368</v>
      </c>
      <c r="E295" s="4" t="s">
        <v>369</v>
      </c>
      <c r="F295" s="57">
        <v>1</v>
      </c>
      <c r="G295" s="5"/>
      <c r="H295" s="5">
        <v>50</v>
      </c>
    </row>
    <row r="296" spans="1:10" s="4" customFormat="1" ht="15" customHeight="1">
      <c r="A296" s="2">
        <v>42212</v>
      </c>
      <c r="B296" s="3">
        <v>1388090</v>
      </c>
      <c r="C296" s="3" t="s">
        <v>8</v>
      </c>
      <c r="D296" s="77" t="s">
        <v>370</v>
      </c>
      <c r="E296" s="4" t="s">
        <v>171</v>
      </c>
      <c r="F296" s="57">
        <v>1</v>
      </c>
      <c r="G296" s="5"/>
      <c r="H296" s="5">
        <v>70</v>
      </c>
    </row>
    <row r="297" spans="1:10" s="4" customFormat="1" ht="15" customHeight="1">
      <c r="A297" s="2">
        <v>42212</v>
      </c>
      <c r="B297" s="3">
        <v>1388090</v>
      </c>
      <c r="C297" s="3" t="s">
        <v>8</v>
      </c>
      <c r="D297" s="77" t="s">
        <v>371</v>
      </c>
      <c r="E297" s="4" t="s">
        <v>372</v>
      </c>
      <c r="F297" s="57">
        <v>2</v>
      </c>
      <c r="G297" s="5"/>
      <c r="H297" s="5">
        <v>2853</v>
      </c>
      <c r="I297" s="4" t="s">
        <v>373</v>
      </c>
    </row>
    <row r="298" spans="1:10" s="4" customFormat="1" ht="15" customHeight="1">
      <c r="A298" s="2">
        <v>42212</v>
      </c>
      <c r="B298" s="3">
        <v>1388090</v>
      </c>
      <c r="C298" s="3" t="s">
        <v>8</v>
      </c>
      <c r="D298" s="77" t="s">
        <v>374</v>
      </c>
      <c r="E298" s="4" t="s">
        <v>375</v>
      </c>
      <c r="F298" s="57">
        <v>1</v>
      </c>
      <c r="G298" s="5"/>
      <c r="H298" s="5">
        <v>620</v>
      </c>
    </row>
    <row r="299" spans="1:10" s="4" customFormat="1" ht="15" customHeight="1">
      <c r="A299" s="2">
        <v>42212</v>
      </c>
      <c r="B299" s="3">
        <v>1388090</v>
      </c>
      <c r="C299" s="3" t="s">
        <v>8</v>
      </c>
      <c r="D299" s="77" t="s">
        <v>376</v>
      </c>
      <c r="E299" s="4" t="s">
        <v>375</v>
      </c>
      <c r="F299" s="57">
        <v>1</v>
      </c>
      <c r="G299" s="5"/>
      <c r="H299" s="5">
        <v>446</v>
      </c>
    </row>
    <row r="300" spans="1:10" s="4" customFormat="1" ht="15" customHeight="1">
      <c r="A300" s="2">
        <v>42212</v>
      </c>
      <c r="B300" s="3">
        <v>1388090</v>
      </c>
      <c r="C300" s="3" t="s">
        <v>8</v>
      </c>
      <c r="D300" s="77" t="s">
        <v>377</v>
      </c>
      <c r="E300" s="4" t="s">
        <v>144</v>
      </c>
      <c r="F300" s="57">
        <v>2</v>
      </c>
      <c r="G300" s="5"/>
      <c r="H300" s="5">
        <v>136</v>
      </c>
    </row>
    <row r="301" spans="1:10" s="4" customFormat="1" ht="15" customHeight="1">
      <c r="A301" s="2">
        <v>42212</v>
      </c>
      <c r="B301" s="3">
        <v>1388090</v>
      </c>
      <c r="C301" s="3" t="s">
        <v>8</v>
      </c>
      <c r="D301" s="77" t="s">
        <v>378</v>
      </c>
      <c r="E301" s="4" t="s">
        <v>379</v>
      </c>
      <c r="F301" s="57">
        <v>16</v>
      </c>
      <c r="G301" s="5"/>
      <c r="H301" s="5">
        <v>233</v>
      </c>
    </row>
    <row r="302" spans="1:10" ht="15" customHeight="1">
      <c r="A302" s="2">
        <v>42212</v>
      </c>
      <c r="B302" s="3">
        <v>1388090</v>
      </c>
      <c r="C302" s="3" t="s">
        <v>8</v>
      </c>
      <c r="D302" s="77" t="s">
        <v>380</v>
      </c>
      <c r="E302" s="4" t="s">
        <v>154</v>
      </c>
      <c r="F302" s="57">
        <v>1</v>
      </c>
      <c r="G302" s="5"/>
      <c r="H302" s="54">
        <v>696</v>
      </c>
    </row>
    <row r="303" spans="1:10" ht="15" customHeight="1">
      <c r="A303" s="56">
        <v>42214</v>
      </c>
      <c r="B303" s="57">
        <v>1378327</v>
      </c>
      <c r="C303" s="57" t="s">
        <v>337</v>
      </c>
      <c r="D303" s="77" t="s">
        <v>381</v>
      </c>
      <c r="E303" s="4" t="s">
        <v>382</v>
      </c>
      <c r="F303" s="57">
        <v>1</v>
      </c>
      <c r="G303" s="58"/>
      <c r="H303" s="58">
        <v>43407.13</v>
      </c>
    </row>
    <row r="304" spans="1:10" ht="15" customHeight="1">
      <c r="A304" s="56">
        <v>42214</v>
      </c>
      <c r="B304" s="57">
        <v>1387314</v>
      </c>
      <c r="C304" s="57" t="s">
        <v>337</v>
      </c>
      <c r="D304" s="77" t="s">
        <v>383</v>
      </c>
      <c r="E304" s="4" t="s">
        <v>384</v>
      </c>
      <c r="F304" s="57">
        <v>2</v>
      </c>
      <c r="G304" s="58"/>
      <c r="H304" s="58">
        <v>18095.68</v>
      </c>
    </row>
    <row r="305" spans="1:10" ht="15" customHeight="1">
      <c r="A305" s="56">
        <v>42222</v>
      </c>
      <c r="B305" s="57" t="s">
        <v>385</v>
      </c>
      <c r="C305" s="57" t="s">
        <v>48</v>
      </c>
      <c r="D305" s="300" t="s">
        <v>386</v>
      </c>
      <c r="E305" s="59" t="s">
        <v>387</v>
      </c>
      <c r="F305" s="57">
        <v>1</v>
      </c>
      <c r="G305" s="58"/>
      <c r="H305" s="58">
        <v>400</v>
      </c>
    </row>
    <row r="306" spans="1:10" ht="15" customHeight="1">
      <c r="A306" s="56">
        <v>42222</v>
      </c>
      <c r="B306" s="57" t="s">
        <v>388</v>
      </c>
      <c r="C306" s="57" t="s">
        <v>48</v>
      </c>
      <c r="D306" s="300" t="s">
        <v>389</v>
      </c>
      <c r="E306" s="60" t="s">
        <v>390</v>
      </c>
      <c r="F306" s="57">
        <v>2</v>
      </c>
      <c r="G306" s="58"/>
      <c r="H306" s="54">
        <v>892</v>
      </c>
    </row>
    <row r="307" spans="1:10" ht="15" customHeight="1">
      <c r="A307" s="56">
        <v>42222</v>
      </c>
      <c r="B307" s="57" t="s">
        <v>388</v>
      </c>
      <c r="C307" s="57" t="s">
        <v>48</v>
      </c>
      <c r="D307" s="305" t="s">
        <v>256</v>
      </c>
      <c r="E307" s="62" t="s">
        <v>391</v>
      </c>
      <c r="F307" s="57">
        <v>4</v>
      </c>
      <c r="G307" s="58"/>
      <c r="H307" s="58">
        <v>2874</v>
      </c>
    </row>
    <row r="308" spans="1:10" ht="15" customHeight="1">
      <c r="A308" s="56">
        <v>42227</v>
      </c>
      <c r="B308" s="57" t="s">
        <v>392</v>
      </c>
      <c r="C308" s="57" t="s">
        <v>48</v>
      </c>
      <c r="D308" s="300" t="s">
        <v>393</v>
      </c>
      <c r="E308" s="63" t="s">
        <v>394</v>
      </c>
      <c r="F308" s="57">
        <v>2</v>
      </c>
      <c r="G308" s="58"/>
      <c r="H308" s="64">
        <v>4300</v>
      </c>
    </row>
    <row r="309" spans="1:10" ht="15" customHeight="1">
      <c r="A309" s="56">
        <v>42227</v>
      </c>
      <c r="B309" s="57" t="s">
        <v>392</v>
      </c>
      <c r="C309" s="57" t="s">
        <v>48</v>
      </c>
      <c r="D309" s="306">
        <v>78499</v>
      </c>
      <c r="E309" s="66" t="s">
        <v>395</v>
      </c>
      <c r="F309" s="57">
        <v>2</v>
      </c>
      <c r="G309" s="58"/>
      <c r="H309" s="64">
        <v>99</v>
      </c>
    </row>
    <row r="310" spans="1:10" ht="15" customHeight="1">
      <c r="A310" s="56">
        <v>42227</v>
      </c>
      <c r="B310" s="57" t="s">
        <v>392</v>
      </c>
      <c r="C310" s="57" t="s">
        <v>48</v>
      </c>
      <c r="D310" s="307" t="s">
        <v>396</v>
      </c>
      <c r="E310" s="68" t="s">
        <v>397</v>
      </c>
      <c r="F310" s="57">
        <v>3</v>
      </c>
      <c r="G310" s="58"/>
      <c r="H310" s="64">
        <v>978</v>
      </c>
    </row>
    <row r="311" spans="1:10" ht="15" customHeight="1">
      <c r="A311" s="56">
        <v>42227</v>
      </c>
      <c r="B311" s="57" t="s">
        <v>392</v>
      </c>
      <c r="C311" s="57" t="s">
        <v>48</v>
      </c>
      <c r="D311" s="307" t="s">
        <v>399</v>
      </c>
      <c r="E311" s="69" t="s">
        <v>400</v>
      </c>
      <c r="F311" s="57">
        <v>5</v>
      </c>
      <c r="G311" s="58"/>
      <c r="H311" s="64">
        <v>3</v>
      </c>
    </row>
    <row r="312" spans="1:10" ht="15" customHeight="1">
      <c r="A312" s="56">
        <v>42227</v>
      </c>
      <c r="B312" s="57" t="s">
        <v>392</v>
      </c>
      <c r="C312" s="57" t="s">
        <v>48</v>
      </c>
      <c r="D312" s="308" t="s">
        <v>401</v>
      </c>
      <c r="E312" s="70" t="s">
        <v>402</v>
      </c>
      <c r="F312" s="57">
        <v>10</v>
      </c>
      <c r="G312" s="58"/>
      <c r="H312" s="64">
        <v>12</v>
      </c>
    </row>
    <row r="313" spans="1:10" ht="15" customHeight="1">
      <c r="A313" s="56">
        <v>42227</v>
      </c>
      <c r="B313" s="57" t="s">
        <v>403</v>
      </c>
      <c r="C313" s="57" t="s">
        <v>48</v>
      </c>
      <c r="D313" s="107">
        <v>78042304</v>
      </c>
      <c r="E313" s="71" t="s">
        <v>404</v>
      </c>
      <c r="F313" s="57">
        <v>1</v>
      </c>
      <c r="G313" s="58"/>
      <c r="H313" s="54">
        <v>309</v>
      </c>
    </row>
    <row r="314" spans="1:10" ht="15" customHeight="1">
      <c r="A314" s="56">
        <v>42227</v>
      </c>
      <c r="B314" s="57" t="s">
        <v>403</v>
      </c>
      <c r="C314" s="57" t="s">
        <v>48</v>
      </c>
      <c r="D314" s="309" t="s">
        <v>252</v>
      </c>
      <c r="E314" s="73" t="s">
        <v>405</v>
      </c>
      <c r="F314" s="57">
        <v>1</v>
      </c>
      <c r="G314" s="58"/>
      <c r="H314" s="54">
        <v>11</v>
      </c>
    </row>
    <row r="315" spans="1:10" ht="15" customHeight="1">
      <c r="A315" s="56">
        <v>42227</v>
      </c>
      <c r="B315" s="57" t="s">
        <v>403</v>
      </c>
      <c r="C315" s="57" t="s">
        <v>48</v>
      </c>
      <c r="D315" s="310" t="s">
        <v>406</v>
      </c>
      <c r="E315" s="75" t="s">
        <v>407</v>
      </c>
      <c r="F315" s="57">
        <v>4</v>
      </c>
      <c r="G315" s="58"/>
      <c r="H315" s="54">
        <v>20</v>
      </c>
    </row>
    <row r="316" spans="1:10" ht="15" customHeight="1">
      <c r="A316" s="56">
        <v>42227</v>
      </c>
      <c r="B316" s="57" t="s">
        <v>403</v>
      </c>
      <c r="C316" s="57" t="s">
        <v>48</v>
      </c>
      <c r="D316" s="310" t="s">
        <v>275</v>
      </c>
      <c r="E316" s="75" t="s">
        <v>408</v>
      </c>
      <c r="F316" s="57">
        <v>4</v>
      </c>
      <c r="G316" s="58"/>
      <c r="H316" s="54">
        <v>113</v>
      </c>
    </row>
    <row r="317" spans="1:10" ht="15" customHeight="1">
      <c r="A317" s="56">
        <v>42227</v>
      </c>
      <c r="B317" s="57" t="s">
        <v>409</v>
      </c>
      <c r="C317" s="57" t="s">
        <v>48</v>
      </c>
      <c r="D317" s="107">
        <v>90614</v>
      </c>
      <c r="E317" s="76" t="s">
        <v>410</v>
      </c>
      <c r="F317" s="57">
        <v>9</v>
      </c>
      <c r="G317" s="58"/>
      <c r="H317" s="54">
        <v>43</v>
      </c>
    </row>
    <row r="318" spans="1:10" ht="15" customHeight="1">
      <c r="A318" s="56">
        <v>42228</v>
      </c>
      <c r="B318" s="57" t="s">
        <v>411</v>
      </c>
      <c r="C318" s="57" t="s">
        <v>337</v>
      </c>
      <c r="D318" s="77" t="s">
        <v>412</v>
      </c>
      <c r="E318" s="55" t="s">
        <v>413</v>
      </c>
      <c r="F318" s="57">
        <v>1</v>
      </c>
      <c r="G318" s="58"/>
      <c r="H318" s="54">
        <v>34550</v>
      </c>
      <c r="I318" s="55" t="s">
        <v>414</v>
      </c>
      <c r="J318" s="78" t="s">
        <v>359</v>
      </c>
    </row>
    <row r="319" spans="1:10" ht="15" customHeight="1">
      <c r="A319" s="79">
        <v>42241</v>
      </c>
      <c r="B319" s="57" t="s">
        <v>415</v>
      </c>
      <c r="C319" s="57" t="s">
        <v>337</v>
      </c>
      <c r="D319" s="77" t="s">
        <v>416</v>
      </c>
      <c r="E319" s="55" t="s">
        <v>417</v>
      </c>
      <c r="F319" s="57">
        <v>1</v>
      </c>
      <c r="G319" s="58"/>
      <c r="H319" s="54">
        <v>44547</v>
      </c>
      <c r="I319" s="55" t="s">
        <v>418</v>
      </c>
    </row>
    <row r="320" spans="1:10" ht="15" customHeight="1">
      <c r="A320" s="79">
        <v>42241</v>
      </c>
      <c r="B320" s="57" t="s">
        <v>415</v>
      </c>
      <c r="C320" s="57" t="s">
        <v>337</v>
      </c>
      <c r="D320" s="77" t="s">
        <v>419</v>
      </c>
      <c r="E320" s="55" t="s">
        <v>420</v>
      </c>
      <c r="F320" s="57">
        <v>2</v>
      </c>
      <c r="G320" s="58"/>
      <c r="H320" s="54">
        <v>7062</v>
      </c>
    </row>
    <row r="321" spans="1:9" ht="15" customHeight="1">
      <c r="A321" s="79">
        <v>42249</v>
      </c>
      <c r="B321" s="57" t="s">
        <v>421</v>
      </c>
      <c r="C321" s="57" t="s">
        <v>48</v>
      </c>
      <c r="D321" s="77" t="s">
        <v>422</v>
      </c>
      <c r="E321" s="55" t="s">
        <v>423</v>
      </c>
      <c r="F321" s="57">
        <v>20</v>
      </c>
      <c r="G321" s="58"/>
      <c r="H321" s="54">
        <v>20</v>
      </c>
    </row>
    <row r="322" spans="1:9" ht="15" customHeight="1">
      <c r="A322" s="56">
        <v>42249</v>
      </c>
      <c r="B322" s="57" t="s">
        <v>424</v>
      </c>
      <c r="C322" s="57" t="s">
        <v>48</v>
      </c>
      <c r="D322" s="107" t="s">
        <v>94</v>
      </c>
      <c r="E322" s="80" t="s">
        <v>425</v>
      </c>
      <c r="F322" s="121">
        <v>2</v>
      </c>
      <c r="G322" s="81"/>
      <c r="H322" s="58">
        <v>210</v>
      </c>
    </row>
    <row r="323" spans="1:9" ht="15" customHeight="1">
      <c r="A323" s="56">
        <v>42249</v>
      </c>
      <c r="B323" s="57" t="s">
        <v>424</v>
      </c>
      <c r="C323" s="57" t="s">
        <v>48</v>
      </c>
      <c r="D323" s="301">
        <v>116945</v>
      </c>
      <c r="E323" s="83" t="s">
        <v>426</v>
      </c>
      <c r="F323" s="82">
        <v>1</v>
      </c>
      <c r="G323" s="85"/>
      <c r="H323" s="58">
        <v>26</v>
      </c>
    </row>
    <row r="324" spans="1:9" ht="15" customHeight="1">
      <c r="A324" s="56">
        <v>42249</v>
      </c>
      <c r="B324" s="57" t="s">
        <v>424</v>
      </c>
      <c r="C324" s="57" t="s">
        <v>48</v>
      </c>
      <c r="D324" s="199" t="s">
        <v>427</v>
      </c>
      <c r="E324" s="87" t="s">
        <v>428</v>
      </c>
      <c r="F324" s="86">
        <v>1</v>
      </c>
      <c r="G324" s="89"/>
      <c r="H324" s="58">
        <v>26</v>
      </c>
    </row>
    <row r="325" spans="1:9" ht="15" customHeight="1">
      <c r="A325" s="56">
        <v>42249</v>
      </c>
      <c r="B325" s="57" t="s">
        <v>424</v>
      </c>
      <c r="C325" s="57" t="s">
        <v>48</v>
      </c>
      <c r="D325" s="199" t="s">
        <v>211</v>
      </c>
      <c r="E325" s="87" t="s">
        <v>429</v>
      </c>
      <c r="F325" s="86">
        <v>1</v>
      </c>
      <c r="G325" s="89"/>
      <c r="H325" s="58">
        <v>135</v>
      </c>
    </row>
    <row r="326" spans="1:9" ht="15" customHeight="1">
      <c r="A326" s="56">
        <v>42249</v>
      </c>
      <c r="B326" s="57" t="s">
        <v>424</v>
      </c>
      <c r="C326" s="57" t="s">
        <v>48</v>
      </c>
      <c r="D326" s="199" t="s">
        <v>53</v>
      </c>
      <c r="E326" s="87" t="s">
        <v>430</v>
      </c>
      <c r="F326" s="255">
        <v>5</v>
      </c>
      <c r="G326" s="91"/>
      <c r="H326" s="58">
        <v>108</v>
      </c>
    </row>
    <row r="327" spans="1:9" ht="15" customHeight="1">
      <c r="A327" s="56">
        <v>42251</v>
      </c>
      <c r="B327" s="57">
        <v>1408952</v>
      </c>
      <c r="C327" s="57" t="s">
        <v>8</v>
      </c>
      <c r="D327" s="199" t="s">
        <v>367</v>
      </c>
      <c r="E327" s="87" t="s">
        <v>431</v>
      </c>
      <c r="F327" s="255">
        <v>8</v>
      </c>
      <c r="G327" s="91"/>
      <c r="H327" s="58">
        <v>47</v>
      </c>
    </row>
    <row r="328" spans="1:9" ht="15" customHeight="1">
      <c r="A328" s="56">
        <v>42257</v>
      </c>
      <c r="B328" s="57" t="s">
        <v>432</v>
      </c>
      <c r="C328" s="57" t="s">
        <v>48</v>
      </c>
      <c r="D328" s="199" t="s">
        <v>433</v>
      </c>
      <c r="E328" s="87" t="s">
        <v>434</v>
      </c>
      <c r="F328" s="57">
        <v>3</v>
      </c>
      <c r="H328" s="54">
        <v>4546.74</v>
      </c>
    </row>
    <row r="329" spans="1:9" ht="15" customHeight="1">
      <c r="A329" s="56">
        <v>42257</v>
      </c>
      <c r="B329" s="57" t="s">
        <v>435</v>
      </c>
      <c r="C329" s="57" t="s">
        <v>48</v>
      </c>
      <c r="D329" s="199" t="s">
        <v>436</v>
      </c>
      <c r="E329" s="87" t="s">
        <v>437</v>
      </c>
      <c r="F329" s="57">
        <v>1</v>
      </c>
      <c r="H329" s="54">
        <v>2316</v>
      </c>
    </row>
    <row r="330" spans="1:9" ht="15" customHeight="1">
      <c r="A330" s="56">
        <v>42257</v>
      </c>
      <c r="B330" s="57" t="s">
        <v>435</v>
      </c>
      <c r="C330" s="57" t="s">
        <v>48</v>
      </c>
      <c r="D330" s="199" t="s">
        <v>438</v>
      </c>
      <c r="E330" s="87" t="s">
        <v>439</v>
      </c>
      <c r="F330" s="57">
        <v>1</v>
      </c>
      <c r="H330" s="54">
        <v>2546</v>
      </c>
    </row>
    <row r="331" spans="1:9" ht="15" customHeight="1">
      <c r="A331" s="56">
        <v>42257</v>
      </c>
      <c r="B331" s="57" t="s">
        <v>440</v>
      </c>
      <c r="C331" s="57" t="s">
        <v>48</v>
      </c>
      <c r="D331" s="199" t="s">
        <v>396</v>
      </c>
      <c r="E331" s="87" t="s">
        <v>441</v>
      </c>
      <c r="F331" s="57">
        <v>6</v>
      </c>
      <c r="H331" s="54">
        <v>978</v>
      </c>
    </row>
    <row r="332" spans="1:9" ht="15" customHeight="1">
      <c r="A332" s="79">
        <v>42257</v>
      </c>
      <c r="B332" s="77">
        <v>1410096</v>
      </c>
      <c r="C332" s="57" t="s">
        <v>8</v>
      </c>
      <c r="D332" s="199" t="s">
        <v>377</v>
      </c>
      <c r="E332" s="87" t="s">
        <v>144</v>
      </c>
      <c r="F332" s="57">
        <v>4</v>
      </c>
      <c r="H332" s="54">
        <v>136</v>
      </c>
    </row>
    <row r="333" spans="1:9" ht="15" customHeight="1">
      <c r="A333" s="79">
        <v>42257</v>
      </c>
      <c r="B333" s="77">
        <v>1410096</v>
      </c>
      <c r="C333" s="57" t="s">
        <v>8</v>
      </c>
      <c r="D333" s="199" t="s">
        <v>442</v>
      </c>
      <c r="E333" s="87" t="s">
        <v>171</v>
      </c>
      <c r="F333" s="57">
        <v>2</v>
      </c>
      <c r="H333" s="54">
        <v>61</v>
      </c>
      <c r="I333" s="55" t="s">
        <v>4565</v>
      </c>
    </row>
    <row r="334" spans="1:9" ht="15" customHeight="1">
      <c r="A334" s="79">
        <v>42257</v>
      </c>
      <c r="B334" s="77">
        <v>1410096</v>
      </c>
      <c r="C334" s="57" t="s">
        <v>8</v>
      </c>
      <c r="D334" s="199" t="s">
        <v>443</v>
      </c>
      <c r="E334" s="87" t="s">
        <v>444</v>
      </c>
      <c r="F334" s="57">
        <v>1</v>
      </c>
      <c r="H334" s="54">
        <v>510</v>
      </c>
    </row>
    <row r="335" spans="1:9" ht="15" customHeight="1">
      <c r="A335" s="79">
        <v>42257</v>
      </c>
      <c r="B335" s="77">
        <v>1410850</v>
      </c>
      <c r="C335" s="57" t="s">
        <v>8</v>
      </c>
      <c r="D335" s="199" t="s">
        <v>445</v>
      </c>
      <c r="E335" s="87" t="s">
        <v>446</v>
      </c>
      <c r="F335" s="57">
        <v>10</v>
      </c>
      <c r="H335" s="54">
        <v>21</v>
      </c>
    </row>
    <row r="336" spans="1:9" ht="15" customHeight="1">
      <c r="A336" s="79">
        <v>42257</v>
      </c>
      <c r="B336" s="77">
        <v>1410850</v>
      </c>
      <c r="C336" s="57" t="s">
        <v>8</v>
      </c>
      <c r="D336" s="199" t="s">
        <v>365</v>
      </c>
      <c r="E336" s="87" t="s">
        <v>447</v>
      </c>
      <c r="F336" s="57">
        <v>1</v>
      </c>
      <c r="H336" s="54">
        <v>5429</v>
      </c>
    </row>
    <row r="337" spans="1:10" ht="15" customHeight="1">
      <c r="A337" s="79">
        <v>42257</v>
      </c>
      <c r="B337" s="77">
        <v>1410850</v>
      </c>
      <c r="C337" s="57" t="s">
        <v>8</v>
      </c>
      <c r="D337" s="199" t="s">
        <v>448</v>
      </c>
      <c r="E337" s="87" t="s">
        <v>179</v>
      </c>
      <c r="F337" s="57">
        <v>2</v>
      </c>
      <c r="H337" s="54">
        <v>310</v>
      </c>
    </row>
    <row r="338" spans="1:10" ht="15" customHeight="1">
      <c r="A338" s="79">
        <v>42257</v>
      </c>
      <c r="B338" s="77">
        <v>1410850</v>
      </c>
      <c r="C338" s="57" t="s">
        <v>8</v>
      </c>
      <c r="D338" s="199" t="s">
        <v>449</v>
      </c>
      <c r="E338" s="87" t="s">
        <v>450</v>
      </c>
      <c r="F338" s="57">
        <v>1</v>
      </c>
      <c r="H338" s="54">
        <v>1115</v>
      </c>
    </row>
    <row r="339" spans="1:10" ht="15" customHeight="1">
      <c r="A339" s="79">
        <v>42257</v>
      </c>
      <c r="B339" s="77">
        <v>1410850</v>
      </c>
      <c r="C339" s="57" t="s">
        <v>8</v>
      </c>
      <c r="D339" s="199" t="s">
        <v>127</v>
      </c>
      <c r="E339" s="87" t="s">
        <v>16</v>
      </c>
      <c r="F339" s="57">
        <v>12</v>
      </c>
      <c r="H339" s="54">
        <v>232</v>
      </c>
    </row>
    <row r="340" spans="1:10" ht="15" customHeight="1">
      <c r="A340" s="79">
        <v>42257</v>
      </c>
      <c r="B340" s="77">
        <v>1410850</v>
      </c>
      <c r="C340" s="57" t="s">
        <v>8</v>
      </c>
      <c r="D340" s="199" t="s">
        <v>451</v>
      </c>
      <c r="E340" s="87" t="s">
        <v>452</v>
      </c>
      <c r="F340" s="57">
        <v>2</v>
      </c>
      <c r="H340" s="54">
        <v>28</v>
      </c>
    </row>
    <row r="341" spans="1:10" ht="15" customHeight="1">
      <c r="A341" s="79">
        <v>42258</v>
      </c>
      <c r="B341" s="77">
        <v>1411191</v>
      </c>
      <c r="C341" s="57" t="s">
        <v>8</v>
      </c>
      <c r="D341" s="199" t="s">
        <v>285</v>
      </c>
      <c r="E341" s="87" t="s">
        <v>16</v>
      </c>
      <c r="F341" s="57">
        <v>2</v>
      </c>
      <c r="H341" s="54">
        <v>107</v>
      </c>
    </row>
    <row r="342" spans="1:10" ht="15" customHeight="1">
      <c r="A342" s="79">
        <v>42258</v>
      </c>
      <c r="B342" s="77">
        <v>1411191</v>
      </c>
      <c r="C342" s="57" t="s">
        <v>8</v>
      </c>
      <c r="D342" s="199" t="s">
        <v>399</v>
      </c>
      <c r="E342" s="87" t="s">
        <v>453</v>
      </c>
      <c r="F342" s="57">
        <v>1</v>
      </c>
      <c r="H342" s="54">
        <v>3</v>
      </c>
    </row>
    <row r="343" spans="1:10" ht="15" customHeight="1">
      <c r="A343" s="79">
        <v>42258</v>
      </c>
      <c r="B343" s="77">
        <v>1411191</v>
      </c>
      <c r="C343" s="57" t="s">
        <v>8</v>
      </c>
      <c r="D343" s="199" t="s">
        <v>401</v>
      </c>
      <c r="E343" s="87" t="s">
        <v>454</v>
      </c>
      <c r="F343" s="57">
        <v>2</v>
      </c>
      <c r="H343" s="54">
        <v>10</v>
      </c>
    </row>
    <row r="344" spans="1:10" ht="15" customHeight="1">
      <c r="A344" s="79">
        <v>42258</v>
      </c>
      <c r="B344" s="77">
        <v>1411191</v>
      </c>
      <c r="C344" s="57" t="s">
        <v>8</v>
      </c>
      <c r="D344" s="77">
        <v>72096</v>
      </c>
      <c r="E344" s="87" t="s">
        <v>455</v>
      </c>
      <c r="F344" s="57" t="s">
        <v>456</v>
      </c>
      <c r="H344" s="54">
        <v>2</v>
      </c>
    </row>
    <row r="345" spans="1:10" ht="15" customHeight="1">
      <c r="A345" s="79">
        <v>42258</v>
      </c>
      <c r="B345" s="77">
        <v>1411192</v>
      </c>
      <c r="C345" s="57" t="s">
        <v>8</v>
      </c>
      <c r="D345" s="199" t="s">
        <v>457</v>
      </c>
      <c r="E345" s="87" t="s">
        <v>453</v>
      </c>
      <c r="F345" s="57">
        <v>1</v>
      </c>
      <c r="H345" s="54">
        <v>3</v>
      </c>
    </row>
    <row r="346" spans="1:10" ht="15" customHeight="1">
      <c r="A346" s="79">
        <v>42258</v>
      </c>
      <c r="B346" s="77">
        <v>1411192</v>
      </c>
      <c r="C346" s="57" t="s">
        <v>8</v>
      </c>
      <c r="D346" s="199" t="s">
        <v>458</v>
      </c>
      <c r="E346" s="87" t="s">
        <v>454</v>
      </c>
      <c r="F346" s="57">
        <v>2</v>
      </c>
      <c r="H346" s="54">
        <v>3</v>
      </c>
    </row>
    <row r="347" spans="1:10" ht="15" customHeight="1">
      <c r="A347" s="79">
        <v>42258</v>
      </c>
      <c r="B347" s="77">
        <v>1411192</v>
      </c>
      <c r="C347" s="57" t="s">
        <v>8</v>
      </c>
      <c r="D347" s="199" t="s">
        <v>459</v>
      </c>
      <c r="E347" s="87" t="s">
        <v>453</v>
      </c>
      <c r="F347" s="57">
        <v>2</v>
      </c>
      <c r="H347" s="54">
        <v>15</v>
      </c>
    </row>
    <row r="348" spans="1:10" ht="15" customHeight="1">
      <c r="A348" s="79">
        <v>42257</v>
      </c>
      <c r="B348" s="77" t="s">
        <v>460</v>
      </c>
      <c r="C348" s="57" t="s">
        <v>337</v>
      </c>
      <c r="D348" s="199" t="s">
        <v>461</v>
      </c>
      <c r="E348" s="87" t="s">
        <v>462</v>
      </c>
      <c r="F348" s="57">
        <v>1</v>
      </c>
      <c r="H348" s="54">
        <v>4049.25</v>
      </c>
      <c r="J348" s="78" t="s">
        <v>359</v>
      </c>
    </row>
    <row r="349" spans="1:10" s="4" customFormat="1" ht="15" customHeight="1">
      <c r="A349" s="2">
        <v>42269</v>
      </c>
      <c r="B349" s="3">
        <v>300776</v>
      </c>
      <c r="C349" s="3" t="s">
        <v>48</v>
      </c>
      <c r="D349" s="199" t="s">
        <v>448</v>
      </c>
      <c r="E349" s="4" t="s">
        <v>463</v>
      </c>
      <c r="F349" s="57">
        <v>6</v>
      </c>
      <c r="G349" s="5"/>
      <c r="H349" s="5">
        <v>310</v>
      </c>
    </row>
    <row r="350" spans="1:10" s="4" customFormat="1" ht="15" customHeight="1">
      <c r="A350" s="2">
        <v>42269</v>
      </c>
      <c r="B350" s="3">
        <v>300776</v>
      </c>
      <c r="C350" s="3" t="s">
        <v>48</v>
      </c>
      <c r="D350" s="199" t="s">
        <v>449</v>
      </c>
      <c r="E350" s="4" t="s">
        <v>464</v>
      </c>
      <c r="F350" s="57">
        <v>2</v>
      </c>
      <c r="G350" s="5"/>
      <c r="H350" s="5">
        <v>1115</v>
      </c>
    </row>
    <row r="351" spans="1:10" ht="15" customHeight="1">
      <c r="A351" s="56">
        <v>42271</v>
      </c>
      <c r="B351" s="57">
        <v>1414146</v>
      </c>
      <c r="C351" s="57" t="s">
        <v>337</v>
      </c>
      <c r="D351" s="199" t="s">
        <v>465</v>
      </c>
      <c r="E351" s="57" t="s">
        <v>466</v>
      </c>
      <c r="F351" s="57">
        <v>5</v>
      </c>
      <c r="G351" s="58"/>
      <c r="H351" s="58">
        <v>11313.76</v>
      </c>
      <c r="I351" s="57"/>
      <c r="J351" s="78" t="s">
        <v>359</v>
      </c>
    </row>
    <row r="352" spans="1:10" ht="15" customHeight="1">
      <c r="A352" s="79">
        <v>42276</v>
      </c>
      <c r="B352" s="77" t="s">
        <v>467</v>
      </c>
      <c r="C352" s="93" t="s">
        <v>48</v>
      </c>
      <c r="D352" s="107">
        <v>161466</v>
      </c>
      <c r="E352" s="80" t="s">
        <v>468</v>
      </c>
      <c r="F352" s="121">
        <v>1</v>
      </c>
      <c r="G352" s="81"/>
      <c r="H352" s="54">
        <v>770.38</v>
      </c>
      <c r="I352" s="55" t="s">
        <v>469</v>
      </c>
    </row>
    <row r="353" spans="1:9" ht="15" customHeight="1">
      <c r="A353" s="79">
        <v>42276</v>
      </c>
      <c r="B353" s="77" t="s">
        <v>467</v>
      </c>
      <c r="C353" s="93" t="s">
        <v>48</v>
      </c>
      <c r="D353" s="301" t="s">
        <v>470</v>
      </c>
      <c r="E353" s="83" t="s">
        <v>471</v>
      </c>
      <c r="F353" s="82">
        <v>2</v>
      </c>
      <c r="G353" s="85"/>
      <c r="H353" s="54">
        <v>1.24</v>
      </c>
      <c r="I353" s="55" t="s">
        <v>469</v>
      </c>
    </row>
    <row r="354" spans="1:9" ht="15" customHeight="1">
      <c r="A354" s="79">
        <v>42276</v>
      </c>
      <c r="B354" s="77" t="s">
        <v>472</v>
      </c>
      <c r="C354" s="77" t="s">
        <v>48</v>
      </c>
      <c r="D354" s="107" t="s">
        <v>377</v>
      </c>
      <c r="E354" s="80" t="s">
        <v>473</v>
      </c>
      <c r="F354" s="57">
        <v>4</v>
      </c>
      <c r="H354" s="54">
        <v>136</v>
      </c>
      <c r="I354" s="55" t="s">
        <v>469</v>
      </c>
    </row>
    <row r="355" spans="1:9" ht="15" customHeight="1">
      <c r="A355" s="79">
        <v>42277</v>
      </c>
      <c r="B355" s="77" t="s">
        <v>474</v>
      </c>
      <c r="C355" s="77" t="s">
        <v>48</v>
      </c>
      <c r="D355" s="77">
        <v>90614</v>
      </c>
      <c r="E355" s="76" t="s">
        <v>410</v>
      </c>
      <c r="F355" s="57">
        <v>6</v>
      </c>
      <c r="H355" s="54">
        <v>43</v>
      </c>
    </row>
    <row r="356" spans="1:9" ht="15" customHeight="1">
      <c r="A356" s="79">
        <v>42277</v>
      </c>
      <c r="B356" s="77" t="s">
        <v>474</v>
      </c>
      <c r="C356" s="77" t="s">
        <v>48</v>
      </c>
      <c r="D356" s="77">
        <v>154710</v>
      </c>
      <c r="E356" s="55" t="s">
        <v>475</v>
      </c>
      <c r="F356" s="57">
        <v>6</v>
      </c>
      <c r="H356" s="54">
        <v>51</v>
      </c>
    </row>
    <row r="357" spans="1:9" s="95" customFormat="1" ht="15" customHeight="1">
      <c r="A357" s="56">
        <v>42278</v>
      </c>
      <c r="B357" s="57" t="s">
        <v>476</v>
      </c>
      <c r="C357" s="57" t="s">
        <v>48</v>
      </c>
      <c r="D357" s="300" t="s">
        <v>477</v>
      </c>
      <c r="E357" s="80" t="s">
        <v>478</v>
      </c>
      <c r="F357" s="121">
        <v>3</v>
      </c>
      <c r="G357" s="81"/>
      <c r="H357" s="94">
        <v>67</v>
      </c>
      <c r="I357" s="55" t="s">
        <v>323</v>
      </c>
    </row>
    <row r="358" spans="1:9" s="95" customFormat="1" ht="15" customHeight="1">
      <c r="A358" s="56">
        <v>42278</v>
      </c>
      <c r="B358" s="57" t="s">
        <v>476</v>
      </c>
      <c r="C358" s="57" t="s">
        <v>48</v>
      </c>
      <c r="D358" s="301" t="s">
        <v>479</v>
      </c>
      <c r="E358" s="80" t="s">
        <v>480</v>
      </c>
      <c r="F358" s="82">
        <v>1</v>
      </c>
      <c r="G358" s="85"/>
      <c r="H358" s="94">
        <v>31</v>
      </c>
      <c r="I358" s="55" t="s">
        <v>6928</v>
      </c>
    </row>
    <row r="359" spans="1:9" s="95" customFormat="1" ht="15" customHeight="1">
      <c r="A359" s="56">
        <v>42278</v>
      </c>
      <c r="B359" s="57" t="s">
        <v>476</v>
      </c>
      <c r="C359" s="57" t="s">
        <v>48</v>
      </c>
      <c r="D359" s="199" t="s">
        <v>481</v>
      </c>
      <c r="E359" s="96" t="s">
        <v>482</v>
      </c>
      <c r="F359" s="86">
        <v>3</v>
      </c>
      <c r="G359" s="89"/>
      <c r="H359" s="94">
        <v>23</v>
      </c>
      <c r="I359" s="55" t="s">
        <v>469</v>
      </c>
    </row>
    <row r="360" spans="1:9" s="95" customFormat="1" ht="15" customHeight="1">
      <c r="A360" s="56">
        <v>42278</v>
      </c>
      <c r="B360" s="57" t="s">
        <v>476</v>
      </c>
      <c r="C360" s="57" t="s">
        <v>48</v>
      </c>
      <c r="D360" s="199" t="s">
        <v>479</v>
      </c>
      <c r="E360" s="96" t="s">
        <v>480</v>
      </c>
      <c r="F360" s="86">
        <v>1</v>
      </c>
      <c r="G360" s="89"/>
      <c r="H360" s="94">
        <v>31</v>
      </c>
      <c r="I360" s="55" t="s">
        <v>6928</v>
      </c>
    </row>
    <row r="361" spans="1:9" s="95" customFormat="1" ht="15" customHeight="1">
      <c r="A361" s="56">
        <v>42278</v>
      </c>
      <c r="B361" s="57" t="s">
        <v>476</v>
      </c>
      <c r="C361" s="57" t="s">
        <v>48</v>
      </c>
      <c r="D361" s="199" t="s">
        <v>483</v>
      </c>
      <c r="E361" s="96" t="s">
        <v>484</v>
      </c>
      <c r="F361" s="86">
        <v>5</v>
      </c>
      <c r="G361" s="89"/>
      <c r="H361" s="94">
        <v>19</v>
      </c>
      <c r="I361" s="55" t="s">
        <v>469</v>
      </c>
    </row>
    <row r="362" spans="1:9" s="95" customFormat="1" ht="15" customHeight="1">
      <c r="A362" s="56">
        <v>42278</v>
      </c>
      <c r="B362" s="57" t="s">
        <v>476</v>
      </c>
      <c r="C362" s="57" t="s">
        <v>48</v>
      </c>
      <c r="D362" s="116" t="s">
        <v>485</v>
      </c>
      <c r="E362" s="98" t="s">
        <v>486</v>
      </c>
      <c r="F362" s="97">
        <v>10</v>
      </c>
      <c r="G362" s="99"/>
      <c r="H362" s="94">
        <v>23</v>
      </c>
      <c r="I362" s="55" t="s">
        <v>469</v>
      </c>
    </row>
    <row r="363" spans="1:9" s="95" customFormat="1" ht="15" customHeight="1">
      <c r="A363" s="56">
        <v>42278</v>
      </c>
      <c r="B363" s="57" t="s">
        <v>476</v>
      </c>
      <c r="C363" s="57" t="s">
        <v>48</v>
      </c>
      <c r="D363" s="116" t="s">
        <v>487</v>
      </c>
      <c r="E363" s="98" t="s">
        <v>488</v>
      </c>
      <c r="F363" s="97">
        <v>5</v>
      </c>
      <c r="G363" s="99"/>
      <c r="H363" s="94">
        <v>2</v>
      </c>
      <c r="I363" s="55" t="s">
        <v>6928</v>
      </c>
    </row>
    <row r="364" spans="1:9" s="95" customFormat="1" ht="15" customHeight="1">
      <c r="A364" s="56">
        <v>42278</v>
      </c>
      <c r="B364" s="57" t="s">
        <v>476</v>
      </c>
      <c r="C364" s="57" t="s">
        <v>48</v>
      </c>
      <c r="D364" s="116" t="s">
        <v>59</v>
      </c>
      <c r="E364" s="100" t="s">
        <v>489</v>
      </c>
      <c r="F364" s="97">
        <v>5</v>
      </c>
      <c r="G364" s="99"/>
      <c r="H364" s="94">
        <v>10</v>
      </c>
      <c r="I364" s="55" t="s">
        <v>6928</v>
      </c>
    </row>
    <row r="365" spans="1:9" s="95" customFormat="1" ht="15" customHeight="1">
      <c r="A365" s="56">
        <v>42278</v>
      </c>
      <c r="B365" s="57" t="s">
        <v>476</v>
      </c>
      <c r="C365" s="57" t="s">
        <v>48</v>
      </c>
      <c r="D365" s="116" t="s">
        <v>457</v>
      </c>
      <c r="E365" s="98" t="s">
        <v>490</v>
      </c>
      <c r="F365" s="97">
        <v>5</v>
      </c>
      <c r="G365" s="99"/>
      <c r="H365" s="94">
        <v>3</v>
      </c>
      <c r="I365" s="55" t="s">
        <v>469</v>
      </c>
    </row>
    <row r="366" spans="1:9" s="95" customFormat="1" ht="15" customHeight="1">
      <c r="A366" s="56">
        <v>42278</v>
      </c>
      <c r="B366" s="57" t="s">
        <v>476</v>
      </c>
      <c r="C366" s="57" t="s">
        <v>48</v>
      </c>
      <c r="D366" s="116" t="s">
        <v>458</v>
      </c>
      <c r="E366" s="98" t="s">
        <v>491</v>
      </c>
      <c r="F366" s="97">
        <v>4</v>
      </c>
      <c r="G366" s="99"/>
      <c r="H366" s="94">
        <v>3</v>
      </c>
      <c r="I366" s="55" t="s">
        <v>469</v>
      </c>
    </row>
    <row r="367" spans="1:9" s="95" customFormat="1" ht="15" customHeight="1">
      <c r="A367" s="56">
        <v>42278</v>
      </c>
      <c r="B367" s="57" t="s">
        <v>476</v>
      </c>
      <c r="C367" s="57" t="s">
        <v>48</v>
      </c>
      <c r="D367" s="116" t="s">
        <v>492</v>
      </c>
      <c r="E367" s="98" t="s">
        <v>493</v>
      </c>
      <c r="F367" s="97">
        <v>2</v>
      </c>
      <c r="G367" s="99"/>
      <c r="H367" s="94">
        <v>31</v>
      </c>
      <c r="I367" s="55" t="s">
        <v>469</v>
      </c>
    </row>
    <row r="368" spans="1:9" s="95" customFormat="1" ht="15" customHeight="1">
      <c r="A368" s="56">
        <v>42278</v>
      </c>
      <c r="B368" s="57" t="s">
        <v>476</v>
      </c>
      <c r="C368" s="57" t="s">
        <v>48</v>
      </c>
      <c r="D368" s="301" t="s">
        <v>494</v>
      </c>
      <c r="E368" s="80" t="s">
        <v>495</v>
      </c>
      <c r="F368" s="82">
        <v>2</v>
      </c>
      <c r="G368" s="85"/>
      <c r="H368" s="94">
        <v>28</v>
      </c>
      <c r="I368" s="55" t="s">
        <v>469</v>
      </c>
    </row>
    <row r="369" spans="1:9" s="95" customFormat="1" ht="15" customHeight="1">
      <c r="A369" s="56">
        <v>42278</v>
      </c>
      <c r="B369" s="57" t="s">
        <v>476</v>
      </c>
      <c r="C369" s="57" t="s">
        <v>48</v>
      </c>
      <c r="D369" s="301" t="s">
        <v>496</v>
      </c>
      <c r="E369" s="80" t="s">
        <v>497</v>
      </c>
      <c r="F369" s="121">
        <v>7</v>
      </c>
      <c r="G369" s="81"/>
      <c r="H369" s="94">
        <v>2</v>
      </c>
      <c r="I369" s="55" t="s">
        <v>469</v>
      </c>
    </row>
    <row r="370" spans="1:9" s="95" customFormat="1" ht="15" customHeight="1">
      <c r="A370" s="56">
        <v>42278</v>
      </c>
      <c r="B370" s="57" t="s">
        <v>476</v>
      </c>
      <c r="C370" s="57" t="s">
        <v>48</v>
      </c>
      <c r="D370" s="301" t="s">
        <v>498</v>
      </c>
      <c r="E370" s="80" t="s">
        <v>499</v>
      </c>
      <c r="F370" s="82">
        <v>3</v>
      </c>
      <c r="G370" s="85"/>
      <c r="H370" s="94">
        <v>3</v>
      </c>
      <c r="I370" s="55" t="s">
        <v>469</v>
      </c>
    </row>
    <row r="371" spans="1:9" s="95" customFormat="1" ht="15" customHeight="1">
      <c r="A371" s="56">
        <v>42278</v>
      </c>
      <c r="B371" s="57" t="s">
        <v>476</v>
      </c>
      <c r="C371" s="57" t="s">
        <v>48</v>
      </c>
      <c r="D371" s="301">
        <v>167201</v>
      </c>
      <c r="E371" s="80" t="s">
        <v>500</v>
      </c>
      <c r="F371" s="121">
        <v>5</v>
      </c>
      <c r="G371" s="81"/>
      <c r="H371" s="94">
        <v>2</v>
      </c>
      <c r="I371" s="55" t="s">
        <v>469</v>
      </c>
    </row>
    <row r="372" spans="1:9" s="95" customFormat="1" ht="15" customHeight="1">
      <c r="A372" s="56">
        <v>42278</v>
      </c>
      <c r="B372" s="57" t="s">
        <v>476</v>
      </c>
      <c r="C372" s="57" t="s">
        <v>48</v>
      </c>
      <c r="D372" s="301" t="s">
        <v>501</v>
      </c>
      <c r="E372" s="80" t="s">
        <v>502</v>
      </c>
      <c r="F372" s="121">
        <v>3</v>
      </c>
      <c r="G372" s="81"/>
      <c r="H372" s="94">
        <v>2048</v>
      </c>
      <c r="I372" s="55"/>
    </row>
    <row r="373" spans="1:9" s="95" customFormat="1" ht="15" customHeight="1">
      <c r="A373" s="56">
        <v>42278</v>
      </c>
      <c r="B373" s="57" t="s">
        <v>476</v>
      </c>
      <c r="C373" s="57" t="s">
        <v>48</v>
      </c>
      <c r="D373" s="301" t="s">
        <v>55</v>
      </c>
      <c r="E373" s="80" t="s">
        <v>503</v>
      </c>
      <c r="F373" s="121">
        <v>2</v>
      </c>
      <c r="G373" s="81"/>
      <c r="H373" s="94">
        <v>7</v>
      </c>
      <c r="I373" s="55" t="s">
        <v>469</v>
      </c>
    </row>
    <row r="374" spans="1:9" s="95" customFormat="1" ht="15" customHeight="1">
      <c r="A374" s="56">
        <v>42278</v>
      </c>
      <c r="B374" s="57" t="s">
        <v>476</v>
      </c>
      <c r="C374" s="57" t="s">
        <v>48</v>
      </c>
      <c r="D374" s="301" t="s">
        <v>504</v>
      </c>
      <c r="E374" s="80" t="s">
        <v>505</v>
      </c>
      <c r="F374" s="82">
        <v>6</v>
      </c>
      <c r="G374" s="85"/>
      <c r="H374" s="94">
        <v>262</v>
      </c>
      <c r="I374" s="55" t="s">
        <v>469</v>
      </c>
    </row>
    <row r="375" spans="1:9" s="95" customFormat="1" ht="15" customHeight="1">
      <c r="A375" s="56">
        <v>42278</v>
      </c>
      <c r="B375" s="57" t="s">
        <v>476</v>
      </c>
      <c r="C375" s="57" t="s">
        <v>48</v>
      </c>
      <c r="D375" s="301">
        <v>70851</v>
      </c>
      <c r="E375" s="80" t="s">
        <v>506</v>
      </c>
      <c r="F375" s="82">
        <v>8</v>
      </c>
      <c r="G375" s="85"/>
      <c r="H375" s="94">
        <v>59</v>
      </c>
      <c r="I375" s="55" t="s">
        <v>469</v>
      </c>
    </row>
    <row r="376" spans="1:9" s="95" customFormat="1" ht="15" customHeight="1">
      <c r="A376" s="56">
        <v>42278</v>
      </c>
      <c r="B376" s="57" t="s">
        <v>476</v>
      </c>
      <c r="C376" s="57" t="s">
        <v>48</v>
      </c>
      <c r="D376" s="301" t="s">
        <v>507</v>
      </c>
      <c r="E376" s="80" t="s">
        <v>508</v>
      </c>
      <c r="F376" s="82">
        <v>6</v>
      </c>
      <c r="G376" s="85"/>
      <c r="H376" s="94">
        <v>189</v>
      </c>
      <c r="I376" s="55" t="s">
        <v>469</v>
      </c>
    </row>
    <row r="377" spans="1:9" s="95" customFormat="1" ht="15" customHeight="1">
      <c r="A377" s="56">
        <v>42278</v>
      </c>
      <c r="B377" s="57" t="s">
        <v>476</v>
      </c>
      <c r="C377" s="57" t="s">
        <v>48</v>
      </c>
      <c r="D377" s="301" t="s">
        <v>509</v>
      </c>
      <c r="E377" s="80" t="s">
        <v>510</v>
      </c>
      <c r="F377" s="82">
        <v>8</v>
      </c>
      <c r="G377" s="85"/>
      <c r="H377" s="94">
        <v>91</v>
      </c>
      <c r="I377" s="55" t="s">
        <v>469</v>
      </c>
    </row>
    <row r="378" spans="1:9" s="95" customFormat="1" ht="15" customHeight="1">
      <c r="A378" s="56">
        <v>42278</v>
      </c>
      <c r="B378" s="57" t="s">
        <v>476</v>
      </c>
      <c r="C378" s="57" t="s">
        <v>48</v>
      </c>
      <c r="D378" s="301" t="s">
        <v>87</v>
      </c>
      <c r="E378" s="80" t="s">
        <v>511</v>
      </c>
      <c r="F378" s="82">
        <v>4</v>
      </c>
      <c r="G378" s="85"/>
      <c r="H378" s="94">
        <v>664</v>
      </c>
      <c r="I378" s="55" t="s">
        <v>469</v>
      </c>
    </row>
    <row r="379" spans="1:9" s="95" customFormat="1" ht="15" customHeight="1">
      <c r="A379" s="56">
        <v>42278</v>
      </c>
      <c r="B379" s="57" t="s">
        <v>476</v>
      </c>
      <c r="C379" s="57" t="s">
        <v>48</v>
      </c>
      <c r="D379" s="301" t="s">
        <v>125</v>
      </c>
      <c r="E379" s="80" t="s">
        <v>512</v>
      </c>
      <c r="F379" s="82">
        <v>13</v>
      </c>
      <c r="G379" s="85"/>
      <c r="H379" s="94">
        <v>154.22999999999999</v>
      </c>
      <c r="I379" s="55" t="s">
        <v>469</v>
      </c>
    </row>
    <row r="380" spans="1:9" s="95" customFormat="1" ht="15" customHeight="1">
      <c r="A380" s="56">
        <v>42278</v>
      </c>
      <c r="B380" s="57" t="s">
        <v>476</v>
      </c>
      <c r="C380" s="57" t="s">
        <v>48</v>
      </c>
      <c r="D380" s="301" t="s">
        <v>127</v>
      </c>
      <c r="E380" s="80" t="s">
        <v>513</v>
      </c>
      <c r="F380" s="82">
        <v>12</v>
      </c>
      <c r="G380" s="85"/>
      <c r="H380" s="94">
        <v>232</v>
      </c>
      <c r="I380" s="55"/>
    </row>
    <row r="381" spans="1:9" s="95" customFormat="1" ht="15" customHeight="1">
      <c r="A381" s="56">
        <v>42278</v>
      </c>
      <c r="B381" s="57" t="s">
        <v>476</v>
      </c>
      <c r="C381" s="57" t="s">
        <v>48</v>
      </c>
      <c r="D381" s="301" t="s">
        <v>448</v>
      </c>
      <c r="E381" s="80" t="s">
        <v>514</v>
      </c>
      <c r="F381" s="82">
        <v>6</v>
      </c>
      <c r="G381" s="85"/>
      <c r="H381" s="94">
        <v>310</v>
      </c>
      <c r="I381" s="55" t="s">
        <v>469</v>
      </c>
    </row>
    <row r="382" spans="1:9" s="95" customFormat="1" ht="15" customHeight="1">
      <c r="A382" s="56">
        <v>42278</v>
      </c>
      <c r="B382" s="57" t="s">
        <v>476</v>
      </c>
      <c r="C382" s="57" t="s">
        <v>48</v>
      </c>
      <c r="D382" s="301" t="s">
        <v>515</v>
      </c>
      <c r="E382" s="80" t="s">
        <v>516</v>
      </c>
      <c r="F382" s="121">
        <v>3</v>
      </c>
      <c r="G382" s="81"/>
      <c r="H382" s="94">
        <v>77</v>
      </c>
      <c r="I382" s="101" t="s">
        <v>517</v>
      </c>
    </row>
    <row r="383" spans="1:9" s="95" customFormat="1" ht="15" customHeight="1">
      <c r="A383" s="56">
        <v>42278</v>
      </c>
      <c r="B383" s="57" t="s">
        <v>476</v>
      </c>
      <c r="C383" s="57" t="s">
        <v>48</v>
      </c>
      <c r="D383" s="301" t="s">
        <v>518</v>
      </c>
      <c r="E383" s="80" t="s">
        <v>519</v>
      </c>
      <c r="F383" s="82">
        <v>2</v>
      </c>
      <c r="G383" s="85"/>
      <c r="H383" s="94">
        <v>193</v>
      </c>
      <c r="I383" s="55" t="s">
        <v>469</v>
      </c>
    </row>
    <row r="384" spans="1:9" s="95" customFormat="1" ht="15" customHeight="1">
      <c r="A384" s="56">
        <v>42278</v>
      </c>
      <c r="B384" s="57" t="s">
        <v>476</v>
      </c>
      <c r="C384" s="57" t="s">
        <v>48</v>
      </c>
      <c r="D384" s="301" t="s">
        <v>71</v>
      </c>
      <c r="E384" s="80" t="s">
        <v>520</v>
      </c>
      <c r="F384" s="121">
        <v>4</v>
      </c>
      <c r="G384" s="81"/>
      <c r="H384" s="94">
        <v>697</v>
      </c>
      <c r="I384" s="55" t="s">
        <v>469</v>
      </c>
    </row>
    <row r="385" spans="1:9" s="95" customFormat="1" ht="15" customHeight="1">
      <c r="A385" s="56">
        <v>42278</v>
      </c>
      <c r="B385" s="57" t="s">
        <v>476</v>
      </c>
      <c r="C385" s="57" t="s">
        <v>48</v>
      </c>
      <c r="D385" s="301" t="s">
        <v>521</v>
      </c>
      <c r="E385" s="80" t="s">
        <v>522</v>
      </c>
      <c r="F385" s="121">
        <v>4</v>
      </c>
      <c r="G385" s="81"/>
      <c r="H385" s="94">
        <v>17</v>
      </c>
      <c r="I385" s="55" t="s">
        <v>469</v>
      </c>
    </row>
    <row r="386" spans="1:9" s="95" customFormat="1" ht="15" customHeight="1">
      <c r="A386" s="56">
        <v>42278</v>
      </c>
      <c r="B386" s="57" t="s">
        <v>476</v>
      </c>
      <c r="C386" s="57" t="s">
        <v>48</v>
      </c>
      <c r="D386" s="301" t="s">
        <v>396</v>
      </c>
      <c r="E386" s="80" t="s">
        <v>523</v>
      </c>
      <c r="F386" s="121">
        <v>5</v>
      </c>
      <c r="G386" s="81"/>
      <c r="H386" s="94">
        <v>978</v>
      </c>
      <c r="I386" s="55"/>
    </row>
    <row r="387" spans="1:9" s="95" customFormat="1" ht="15" customHeight="1">
      <c r="A387" s="56">
        <v>42278</v>
      </c>
      <c r="B387" s="57" t="s">
        <v>476</v>
      </c>
      <c r="C387" s="57" t="s">
        <v>48</v>
      </c>
      <c r="D387" s="301">
        <v>78499</v>
      </c>
      <c r="E387" s="80" t="s">
        <v>524</v>
      </c>
      <c r="F387" s="82">
        <v>10</v>
      </c>
      <c r="G387" s="85"/>
      <c r="H387" s="94">
        <v>99</v>
      </c>
      <c r="I387" s="55" t="s">
        <v>469</v>
      </c>
    </row>
    <row r="388" spans="1:9" s="95" customFormat="1" ht="15" customHeight="1">
      <c r="A388" s="56">
        <v>42278</v>
      </c>
      <c r="B388" s="57" t="s">
        <v>476</v>
      </c>
      <c r="C388" s="57" t="s">
        <v>48</v>
      </c>
      <c r="D388" s="301">
        <v>72096</v>
      </c>
      <c r="E388" s="80" t="s">
        <v>525</v>
      </c>
      <c r="F388" s="82">
        <v>180</v>
      </c>
      <c r="G388" s="85"/>
      <c r="H388" s="94">
        <v>2</v>
      </c>
      <c r="I388" s="55" t="s">
        <v>469</v>
      </c>
    </row>
    <row r="389" spans="1:9" s="95" customFormat="1" ht="15" customHeight="1">
      <c r="A389" s="56">
        <v>42278</v>
      </c>
      <c r="B389" s="57" t="s">
        <v>476</v>
      </c>
      <c r="C389" s="57" t="s">
        <v>48</v>
      </c>
      <c r="D389" s="301" t="s">
        <v>526</v>
      </c>
      <c r="E389" s="80" t="s">
        <v>527</v>
      </c>
      <c r="F389" s="82">
        <v>12</v>
      </c>
      <c r="G389" s="85"/>
      <c r="H389" s="94">
        <v>36</v>
      </c>
      <c r="I389" s="55" t="s">
        <v>469</v>
      </c>
    </row>
    <row r="390" spans="1:9" s="95" customFormat="1" ht="15" customHeight="1">
      <c r="A390" s="56">
        <v>42278</v>
      </c>
      <c r="B390" s="57" t="s">
        <v>476</v>
      </c>
      <c r="C390" s="57" t="s">
        <v>48</v>
      </c>
      <c r="D390" s="301" t="s">
        <v>528</v>
      </c>
      <c r="E390" s="80" t="s">
        <v>529</v>
      </c>
      <c r="F390" s="82">
        <v>1</v>
      </c>
      <c r="G390" s="85"/>
      <c r="H390" s="94">
        <v>1362</v>
      </c>
      <c r="I390" s="55" t="s">
        <v>469</v>
      </c>
    </row>
    <row r="391" spans="1:9" s="95" customFormat="1" ht="15" customHeight="1">
      <c r="A391" s="56">
        <v>42278</v>
      </c>
      <c r="B391" s="57" t="s">
        <v>476</v>
      </c>
      <c r="C391" s="57" t="s">
        <v>48</v>
      </c>
      <c r="D391" s="301" t="s">
        <v>89</v>
      </c>
      <c r="E391" s="80" t="s">
        <v>530</v>
      </c>
      <c r="F391" s="82">
        <v>1</v>
      </c>
      <c r="G391" s="85"/>
      <c r="H391" s="94">
        <v>560</v>
      </c>
      <c r="I391" s="55" t="s">
        <v>469</v>
      </c>
    </row>
    <row r="392" spans="1:9" s="95" customFormat="1" ht="15" customHeight="1">
      <c r="A392" s="56">
        <v>42278</v>
      </c>
      <c r="B392" s="57" t="s">
        <v>476</v>
      </c>
      <c r="C392" s="57" t="s">
        <v>48</v>
      </c>
      <c r="D392" s="301" t="s">
        <v>531</v>
      </c>
      <c r="E392" s="80" t="s">
        <v>532</v>
      </c>
      <c r="F392" s="82">
        <v>4</v>
      </c>
      <c r="G392" s="85"/>
      <c r="H392" s="94">
        <v>740</v>
      </c>
      <c r="I392" s="55" t="s">
        <v>469</v>
      </c>
    </row>
    <row r="393" spans="1:9" s="95" customFormat="1" ht="15" customHeight="1">
      <c r="A393" s="56">
        <v>42278</v>
      </c>
      <c r="B393" s="57" t="s">
        <v>476</v>
      </c>
      <c r="C393" s="57" t="s">
        <v>48</v>
      </c>
      <c r="D393" s="301" t="s">
        <v>533</v>
      </c>
      <c r="E393" s="80" t="s">
        <v>534</v>
      </c>
      <c r="F393" s="82">
        <v>2</v>
      </c>
      <c r="G393" s="85"/>
      <c r="H393" s="102">
        <v>1150</v>
      </c>
      <c r="I393" s="55" t="s">
        <v>469</v>
      </c>
    </row>
    <row r="394" spans="1:9" s="95" customFormat="1" ht="15" customHeight="1">
      <c r="A394" s="56">
        <v>42278</v>
      </c>
      <c r="B394" s="57" t="s">
        <v>476</v>
      </c>
      <c r="C394" s="57" t="s">
        <v>48</v>
      </c>
      <c r="D394" s="301" t="s">
        <v>306</v>
      </c>
      <c r="E394" s="80" t="s">
        <v>535</v>
      </c>
      <c r="F394" s="82">
        <v>6</v>
      </c>
      <c r="G394" s="85"/>
      <c r="H394" s="94">
        <v>1150</v>
      </c>
      <c r="I394" s="55" t="s">
        <v>469</v>
      </c>
    </row>
    <row r="395" spans="1:9" s="95" customFormat="1" ht="15" customHeight="1">
      <c r="A395" s="56">
        <v>42278</v>
      </c>
      <c r="B395" s="57" t="s">
        <v>476</v>
      </c>
      <c r="C395" s="57" t="s">
        <v>48</v>
      </c>
      <c r="D395" s="301" t="s">
        <v>536</v>
      </c>
      <c r="E395" s="80" t="s">
        <v>537</v>
      </c>
      <c r="F395" s="121">
        <v>10</v>
      </c>
      <c r="G395" s="81"/>
      <c r="H395" s="94">
        <v>75</v>
      </c>
      <c r="I395" s="55" t="s">
        <v>469</v>
      </c>
    </row>
    <row r="396" spans="1:9" s="95" customFormat="1" ht="15" customHeight="1">
      <c r="A396" s="56">
        <v>42278</v>
      </c>
      <c r="B396" s="57" t="s">
        <v>476</v>
      </c>
      <c r="C396" s="57" t="s">
        <v>48</v>
      </c>
      <c r="D396" s="301" t="s">
        <v>538</v>
      </c>
      <c r="E396" s="80" t="s">
        <v>539</v>
      </c>
      <c r="F396" s="82">
        <v>12</v>
      </c>
      <c r="G396" s="85"/>
      <c r="H396" s="94">
        <v>15</v>
      </c>
      <c r="I396" s="55" t="s">
        <v>469</v>
      </c>
    </row>
    <row r="397" spans="1:9" s="95" customFormat="1" ht="15" customHeight="1">
      <c r="A397" s="56">
        <v>42278</v>
      </c>
      <c r="B397" s="57" t="s">
        <v>476</v>
      </c>
      <c r="C397" s="57" t="s">
        <v>48</v>
      </c>
      <c r="D397" s="301" t="s">
        <v>540</v>
      </c>
      <c r="E397" s="80" t="s">
        <v>541</v>
      </c>
      <c r="F397" s="121">
        <v>12</v>
      </c>
      <c r="G397" s="81"/>
      <c r="H397" s="94">
        <v>31</v>
      </c>
      <c r="I397" s="55" t="s">
        <v>469</v>
      </c>
    </row>
    <row r="398" spans="1:9" s="95" customFormat="1" ht="15" customHeight="1">
      <c r="A398" s="56">
        <v>42278</v>
      </c>
      <c r="B398" s="57" t="s">
        <v>476</v>
      </c>
      <c r="C398" s="57" t="s">
        <v>48</v>
      </c>
      <c r="D398" s="301" t="s">
        <v>542</v>
      </c>
      <c r="E398" s="80" t="s">
        <v>543</v>
      </c>
      <c r="F398" s="121">
        <v>6</v>
      </c>
      <c r="G398" s="81"/>
      <c r="H398" s="94">
        <v>33</v>
      </c>
      <c r="I398" s="55" t="s">
        <v>469</v>
      </c>
    </row>
    <row r="399" spans="1:9" s="95" customFormat="1" ht="15" customHeight="1">
      <c r="A399" s="56">
        <v>42278</v>
      </c>
      <c r="B399" s="57" t="s">
        <v>476</v>
      </c>
      <c r="C399" s="57" t="s">
        <v>48</v>
      </c>
      <c r="D399" s="301" t="s">
        <v>544</v>
      </c>
      <c r="E399" s="80" t="s">
        <v>545</v>
      </c>
      <c r="F399" s="121">
        <v>6</v>
      </c>
      <c r="G399" s="81"/>
      <c r="H399" s="94">
        <v>45</v>
      </c>
      <c r="I399" s="55" t="s">
        <v>469</v>
      </c>
    </row>
    <row r="400" spans="1:9" s="95" customFormat="1" ht="15" customHeight="1">
      <c r="A400" s="56">
        <v>42278</v>
      </c>
      <c r="B400" s="57" t="s">
        <v>476</v>
      </c>
      <c r="C400" s="57" t="s">
        <v>48</v>
      </c>
      <c r="D400" s="301" t="s">
        <v>377</v>
      </c>
      <c r="E400" s="80" t="s">
        <v>546</v>
      </c>
      <c r="F400" s="82">
        <v>3</v>
      </c>
      <c r="G400" s="85"/>
      <c r="H400" s="94">
        <v>136</v>
      </c>
      <c r="I400" s="55"/>
    </row>
    <row r="401" spans="1:9" ht="15" customHeight="1">
      <c r="A401" s="79">
        <v>42279</v>
      </c>
      <c r="B401" s="77" t="s">
        <v>547</v>
      </c>
      <c r="C401" s="77" t="s">
        <v>48</v>
      </c>
      <c r="D401" s="77" t="s">
        <v>112</v>
      </c>
      <c r="E401" s="55" t="s">
        <v>548</v>
      </c>
      <c r="F401" s="57">
        <v>1</v>
      </c>
      <c r="H401" s="54">
        <v>3773</v>
      </c>
    </row>
    <row r="402" spans="1:9" ht="15" customHeight="1">
      <c r="A402" s="79">
        <v>42279</v>
      </c>
      <c r="B402" s="77" t="s">
        <v>547</v>
      </c>
      <c r="C402" s="77" t="s">
        <v>48</v>
      </c>
      <c r="D402" s="77" t="s">
        <v>549</v>
      </c>
      <c r="E402" s="55" t="s">
        <v>550</v>
      </c>
      <c r="F402" s="57">
        <v>5</v>
      </c>
      <c r="H402" s="54">
        <v>87</v>
      </c>
    </row>
    <row r="403" spans="1:9" ht="15" customHeight="1">
      <c r="A403" s="79">
        <v>42279</v>
      </c>
      <c r="B403" s="77" t="s">
        <v>547</v>
      </c>
      <c r="C403" s="77" t="s">
        <v>48</v>
      </c>
      <c r="D403" s="77" t="s">
        <v>551</v>
      </c>
      <c r="E403" s="55" t="s">
        <v>552</v>
      </c>
      <c r="F403" s="57">
        <v>1</v>
      </c>
      <c r="H403" s="54">
        <v>36</v>
      </c>
    </row>
    <row r="404" spans="1:9" ht="15" customHeight="1">
      <c r="A404" s="79">
        <v>42279</v>
      </c>
      <c r="B404" s="77" t="s">
        <v>547</v>
      </c>
      <c r="C404" s="77" t="s">
        <v>48</v>
      </c>
      <c r="D404" s="77" t="s">
        <v>116</v>
      </c>
      <c r="E404" s="55" t="s">
        <v>553</v>
      </c>
      <c r="F404" s="57">
        <v>8</v>
      </c>
      <c r="H404" s="54">
        <v>1010</v>
      </c>
      <c r="I404" s="55" t="s">
        <v>469</v>
      </c>
    </row>
    <row r="405" spans="1:9" ht="15" customHeight="1">
      <c r="A405" s="79">
        <v>42284</v>
      </c>
      <c r="B405" s="77" t="s">
        <v>554</v>
      </c>
      <c r="C405" s="77" t="s">
        <v>337</v>
      </c>
      <c r="D405" s="77" t="s">
        <v>555</v>
      </c>
      <c r="E405" s="55" t="s">
        <v>556</v>
      </c>
      <c r="F405" s="57">
        <v>2</v>
      </c>
      <c r="H405" s="54">
        <v>4846.1499999999996</v>
      </c>
    </row>
    <row r="406" spans="1:9" ht="15" customHeight="1">
      <c r="A406" s="79">
        <v>42284</v>
      </c>
      <c r="B406" s="77" t="s">
        <v>554</v>
      </c>
      <c r="C406" s="77" t="s">
        <v>337</v>
      </c>
      <c r="D406" s="77" t="s">
        <v>557</v>
      </c>
      <c r="E406" s="55" t="s">
        <v>558</v>
      </c>
      <c r="F406" s="57">
        <v>2</v>
      </c>
      <c r="H406" s="54">
        <v>5294.12</v>
      </c>
    </row>
    <row r="407" spans="1:9" ht="15" customHeight="1">
      <c r="A407" s="79">
        <v>42291</v>
      </c>
      <c r="B407" s="77" t="s">
        <v>559</v>
      </c>
      <c r="C407" s="77" t="s">
        <v>48</v>
      </c>
      <c r="D407" s="77" t="s">
        <v>560</v>
      </c>
      <c r="E407" s="55" t="s">
        <v>561</v>
      </c>
      <c r="F407" s="57">
        <v>4</v>
      </c>
      <c r="H407" s="54">
        <v>2142.6</v>
      </c>
    </row>
    <row r="408" spans="1:9" ht="15" customHeight="1">
      <c r="A408" s="56">
        <v>42291</v>
      </c>
      <c r="B408" s="57" t="s">
        <v>559</v>
      </c>
      <c r="C408" s="57" t="s">
        <v>48</v>
      </c>
      <c r="D408" s="77" t="s">
        <v>562</v>
      </c>
      <c r="E408" s="95" t="s">
        <v>561</v>
      </c>
      <c r="F408" s="57">
        <v>1</v>
      </c>
      <c r="G408" s="58"/>
      <c r="H408" s="58">
        <v>1423.08</v>
      </c>
    </row>
    <row r="409" spans="1:9" ht="15" customHeight="1">
      <c r="A409" s="79">
        <v>42291</v>
      </c>
      <c r="B409" s="77" t="s">
        <v>559</v>
      </c>
      <c r="C409" s="77" t="s">
        <v>48</v>
      </c>
      <c r="D409" s="77" t="s">
        <v>563</v>
      </c>
      <c r="E409" s="55" t="s">
        <v>561</v>
      </c>
      <c r="F409" s="57">
        <v>3</v>
      </c>
      <c r="H409" s="54">
        <v>1360.29</v>
      </c>
    </row>
    <row r="410" spans="1:9" ht="15" customHeight="1">
      <c r="A410" s="79">
        <v>42291</v>
      </c>
      <c r="B410" s="77" t="s">
        <v>559</v>
      </c>
      <c r="C410" s="77" t="s">
        <v>48</v>
      </c>
      <c r="D410" s="77" t="s">
        <v>564</v>
      </c>
      <c r="E410" s="55" t="s">
        <v>561</v>
      </c>
      <c r="F410" s="57">
        <v>1</v>
      </c>
      <c r="H410" s="54">
        <v>1321.43</v>
      </c>
    </row>
    <row r="411" spans="1:9" ht="15" customHeight="1">
      <c r="A411" s="79">
        <v>42291</v>
      </c>
      <c r="B411" s="77" t="s">
        <v>559</v>
      </c>
      <c r="C411" s="77" t="s">
        <v>48</v>
      </c>
      <c r="D411" s="77" t="s">
        <v>565</v>
      </c>
      <c r="E411" s="55" t="s">
        <v>561</v>
      </c>
      <c r="F411" s="57">
        <v>3</v>
      </c>
      <c r="H411" s="54">
        <v>1274.1300000000001</v>
      </c>
    </row>
    <row r="412" spans="1:9" ht="15" customHeight="1">
      <c r="A412" s="79">
        <v>42291</v>
      </c>
      <c r="B412" s="77" t="s">
        <v>559</v>
      </c>
      <c r="C412" s="77" t="s">
        <v>48</v>
      </c>
      <c r="D412" s="77" t="s">
        <v>566</v>
      </c>
      <c r="E412" s="55" t="s">
        <v>561</v>
      </c>
      <c r="F412" s="57">
        <v>2</v>
      </c>
      <c r="H412" s="54">
        <v>1233.33</v>
      </c>
    </row>
    <row r="413" spans="1:9" ht="15" customHeight="1">
      <c r="A413" s="79">
        <v>42291</v>
      </c>
      <c r="B413" s="77" t="s">
        <v>559</v>
      </c>
      <c r="C413" s="77" t="s">
        <v>48</v>
      </c>
      <c r="D413" s="77" t="s">
        <v>567</v>
      </c>
      <c r="E413" s="55" t="s">
        <v>561</v>
      </c>
      <c r="F413" s="57">
        <v>4</v>
      </c>
      <c r="H413" s="54">
        <v>1151.3699999999999</v>
      </c>
    </row>
    <row r="414" spans="1:9" ht="15" customHeight="1">
      <c r="A414" s="56">
        <v>42291</v>
      </c>
      <c r="B414" s="57" t="s">
        <v>559</v>
      </c>
      <c r="C414" s="57" t="s">
        <v>48</v>
      </c>
      <c r="D414" s="77" t="s">
        <v>568</v>
      </c>
      <c r="E414" s="55" t="s">
        <v>569</v>
      </c>
      <c r="F414" s="57">
        <v>1</v>
      </c>
      <c r="H414" s="54">
        <v>10251.450000000001</v>
      </c>
    </row>
    <row r="415" spans="1:9" s="106" customFormat="1" ht="15" customHeight="1">
      <c r="A415" s="103">
        <v>42291</v>
      </c>
      <c r="B415" s="104" t="s">
        <v>570</v>
      </c>
      <c r="C415" s="57" t="s">
        <v>48</v>
      </c>
      <c r="D415" s="107" t="s">
        <v>184</v>
      </c>
      <c r="E415" s="80" t="s">
        <v>571</v>
      </c>
      <c r="F415" s="121">
        <v>12</v>
      </c>
      <c r="G415" s="81"/>
      <c r="H415" s="105">
        <v>36</v>
      </c>
    </row>
    <row r="416" spans="1:9" s="106" customFormat="1" ht="15" customHeight="1">
      <c r="A416" s="103">
        <v>42291</v>
      </c>
      <c r="B416" s="104" t="s">
        <v>570</v>
      </c>
      <c r="C416" s="57" t="s">
        <v>48</v>
      </c>
      <c r="D416" s="301" t="s">
        <v>53</v>
      </c>
      <c r="E416" s="83" t="s">
        <v>430</v>
      </c>
      <c r="F416" s="82">
        <v>10</v>
      </c>
      <c r="G416" s="85"/>
      <c r="H416" s="105">
        <v>108</v>
      </c>
    </row>
    <row r="417" spans="1:9" s="106" customFormat="1" ht="15" customHeight="1">
      <c r="A417" s="103">
        <v>42291</v>
      </c>
      <c r="B417" s="104" t="s">
        <v>570</v>
      </c>
      <c r="C417" s="57" t="s">
        <v>48</v>
      </c>
      <c r="D417" s="199" t="s">
        <v>551</v>
      </c>
      <c r="E417" s="87" t="s">
        <v>572</v>
      </c>
      <c r="F417" s="86">
        <v>1</v>
      </c>
      <c r="G417" s="89"/>
      <c r="H417" s="105">
        <v>36</v>
      </c>
    </row>
    <row r="418" spans="1:9" ht="15" customHeight="1">
      <c r="A418" s="79">
        <v>42296</v>
      </c>
      <c r="B418" s="77" t="s">
        <v>573</v>
      </c>
      <c r="C418" s="77" t="s">
        <v>337</v>
      </c>
      <c r="D418" s="77">
        <v>394668</v>
      </c>
      <c r="E418" s="55" t="s">
        <v>574</v>
      </c>
      <c r="F418" s="57">
        <v>10</v>
      </c>
      <c r="H418" s="54">
        <v>74774</v>
      </c>
    </row>
    <row r="419" spans="1:9" ht="15" customHeight="1">
      <c r="A419" s="79">
        <v>42300</v>
      </c>
      <c r="B419" s="77" t="s">
        <v>575</v>
      </c>
      <c r="C419" s="77" t="s">
        <v>48</v>
      </c>
      <c r="D419" s="107" t="s">
        <v>576</v>
      </c>
      <c r="E419" s="80" t="s">
        <v>577</v>
      </c>
      <c r="F419" s="57">
        <v>2</v>
      </c>
      <c r="H419" s="54">
        <v>3382.1</v>
      </c>
    </row>
    <row r="420" spans="1:9" ht="15" customHeight="1">
      <c r="A420" s="79">
        <v>42300</v>
      </c>
      <c r="B420" s="77" t="s">
        <v>578</v>
      </c>
      <c r="C420" s="77" t="s">
        <v>48</v>
      </c>
      <c r="D420" s="107">
        <v>154710</v>
      </c>
      <c r="E420" s="80" t="s">
        <v>579</v>
      </c>
      <c r="F420" s="121">
        <v>2</v>
      </c>
      <c r="G420" s="81"/>
      <c r="H420" s="81">
        <v>51</v>
      </c>
    </row>
    <row r="421" spans="1:9" ht="15" customHeight="1">
      <c r="A421" s="79">
        <v>42300</v>
      </c>
      <c r="B421" s="77" t="s">
        <v>578</v>
      </c>
      <c r="C421" s="77" t="s">
        <v>48</v>
      </c>
      <c r="D421" s="301">
        <v>39531</v>
      </c>
      <c r="E421" s="83" t="s">
        <v>580</v>
      </c>
      <c r="F421" s="82">
        <v>6</v>
      </c>
      <c r="G421" s="85"/>
      <c r="H421" s="81">
        <v>14</v>
      </c>
    </row>
    <row r="422" spans="1:9" ht="15" customHeight="1">
      <c r="A422" s="79">
        <v>42300</v>
      </c>
      <c r="B422" s="77" t="s">
        <v>578</v>
      </c>
      <c r="C422" s="77" t="s">
        <v>48</v>
      </c>
      <c r="D422" s="199">
        <v>90614</v>
      </c>
      <c r="E422" s="87" t="s">
        <v>581</v>
      </c>
      <c r="F422" s="86">
        <v>4</v>
      </c>
      <c r="G422" s="89"/>
      <c r="H422" s="85">
        <v>43</v>
      </c>
    </row>
    <row r="423" spans="1:9" s="95" customFormat="1" ht="15" customHeight="1">
      <c r="A423" s="56">
        <v>42300</v>
      </c>
      <c r="B423" s="57" t="s">
        <v>578</v>
      </c>
      <c r="C423" s="57" t="s">
        <v>48</v>
      </c>
      <c r="D423" s="199" t="s">
        <v>287</v>
      </c>
      <c r="E423" s="87" t="s">
        <v>582</v>
      </c>
      <c r="F423" s="86">
        <v>4</v>
      </c>
      <c r="G423" s="89"/>
      <c r="H423" s="81">
        <v>217</v>
      </c>
    </row>
    <row r="424" spans="1:9" s="95" customFormat="1" ht="15" customHeight="1">
      <c r="A424" s="56">
        <v>42300</v>
      </c>
      <c r="B424" s="57" t="s">
        <v>578</v>
      </c>
      <c r="C424" s="57" t="s">
        <v>48</v>
      </c>
      <c r="D424" s="199" t="s">
        <v>583</v>
      </c>
      <c r="E424" s="87" t="s">
        <v>584</v>
      </c>
      <c r="F424" s="255">
        <v>13</v>
      </c>
      <c r="G424" s="91"/>
      <c r="H424" s="81">
        <v>76</v>
      </c>
      <c r="I424" s="111" t="s">
        <v>323</v>
      </c>
    </row>
    <row r="425" spans="1:9" s="95" customFormat="1" ht="15" customHeight="1">
      <c r="A425" s="56">
        <v>42300</v>
      </c>
      <c r="B425" s="57" t="s">
        <v>578</v>
      </c>
      <c r="C425" s="57" t="s">
        <v>48</v>
      </c>
      <c r="D425" s="116" t="s">
        <v>178</v>
      </c>
      <c r="E425" s="108" t="s">
        <v>585</v>
      </c>
      <c r="F425" s="104">
        <v>12</v>
      </c>
      <c r="G425" s="105"/>
      <c r="H425" s="81">
        <v>86</v>
      </c>
    </row>
    <row r="426" spans="1:9" s="95" customFormat="1" ht="15" customHeight="1">
      <c r="A426" s="56">
        <v>42300</v>
      </c>
      <c r="B426" s="57" t="s">
        <v>578</v>
      </c>
      <c r="C426" s="57" t="s">
        <v>48</v>
      </c>
      <c r="D426" s="116" t="s">
        <v>377</v>
      </c>
      <c r="E426" s="108" t="s">
        <v>586</v>
      </c>
      <c r="F426" s="104">
        <v>4</v>
      </c>
      <c r="G426" s="105"/>
      <c r="H426" s="81">
        <v>136</v>
      </c>
    </row>
    <row r="427" spans="1:9" s="95" customFormat="1" ht="15" customHeight="1">
      <c r="A427" s="56">
        <v>42304</v>
      </c>
      <c r="B427" s="57" t="s">
        <v>587</v>
      </c>
      <c r="C427" s="57" t="s">
        <v>337</v>
      </c>
      <c r="D427" s="77" t="s">
        <v>588</v>
      </c>
      <c r="E427" s="95" t="s">
        <v>589</v>
      </c>
      <c r="F427" s="57">
        <v>1</v>
      </c>
      <c r="G427" s="58"/>
      <c r="H427" s="58">
        <v>13735.14</v>
      </c>
    </row>
    <row r="428" spans="1:9" ht="15" customHeight="1">
      <c r="A428" s="79">
        <v>42304</v>
      </c>
      <c r="B428" s="77" t="s">
        <v>590</v>
      </c>
      <c r="C428" s="77" t="s">
        <v>337</v>
      </c>
      <c r="D428" s="77" t="s">
        <v>591</v>
      </c>
      <c r="E428" s="87" t="s">
        <v>592</v>
      </c>
      <c r="F428" s="57">
        <v>1</v>
      </c>
      <c r="H428" s="54">
        <v>44878.57</v>
      </c>
    </row>
    <row r="429" spans="1:9" ht="15" customHeight="1">
      <c r="A429" s="79">
        <v>42304</v>
      </c>
      <c r="B429" s="77" t="s">
        <v>590</v>
      </c>
      <c r="C429" s="77" t="s">
        <v>337</v>
      </c>
      <c r="D429" s="77" t="s">
        <v>593</v>
      </c>
      <c r="E429" s="55" t="s">
        <v>594</v>
      </c>
      <c r="F429" s="57">
        <v>1</v>
      </c>
      <c r="H429" s="54">
        <v>26927.14</v>
      </c>
    </row>
    <row r="430" spans="1:9" ht="15" customHeight="1">
      <c r="A430" s="79">
        <v>42304</v>
      </c>
      <c r="B430" s="77">
        <v>1432302</v>
      </c>
      <c r="C430" s="77" t="s">
        <v>8</v>
      </c>
      <c r="D430" s="77" t="s">
        <v>595</v>
      </c>
      <c r="E430" s="87" t="s">
        <v>596</v>
      </c>
      <c r="F430" s="57">
        <v>1</v>
      </c>
      <c r="H430" s="54">
        <v>708</v>
      </c>
    </row>
    <row r="431" spans="1:9" ht="15" customHeight="1">
      <c r="A431" s="79">
        <v>42304</v>
      </c>
      <c r="B431" s="77">
        <v>1432302</v>
      </c>
      <c r="C431" s="77" t="s">
        <v>8</v>
      </c>
      <c r="D431" s="109" t="s">
        <v>597</v>
      </c>
      <c r="E431" s="87" t="s">
        <v>598</v>
      </c>
      <c r="F431" s="57">
        <v>1</v>
      </c>
      <c r="H431" s="54">
        <v>682</v>
      </c>
      <c r="I431" s="55" t="s">
        <v>7226</v>
      </c>
    </row>
    <row r="432" spans="1:9" ht="15" customHeight="1">
      <c r="B432" s="77">
        <v>1428284</v>
      </c>
      <c r="C432" s="77" t="s">
        <v>337</v>
      </c>
      <c r="D432" s="77" t="s">
        <v>599</v>
      </c>
      <c r="E432" s="87" t="s">
        <v>600</v>
      </c>
      <c r="F432" s="57">
        <v>1</v>
      </c>
    </row>
    <row r="433" spans="1:9" ht="15" customHeight="1">
      <c r="A433" s="79">
        <v>42306</v>
      </c>
      <c r="B433" s="77">
        <v>1422771</v>
      </c>
      <c r="C433" s="77" t="s">
        <v>8</v>
      </c>
      <c r="D433" s="77" t="s">
        <v>601</v>
      </c>
      <c r="E433" s="87" t="s">
        <v>602</v>
      </c>
      <c r="F433" s="57">
        <v>1</v>
      </c>
      <c r="H433" s="54">
        <v>7615</v>
      </c>
    </row>
    <row r="434" spans="1:9" ht="15" customHeight="1">
      <c r="A434" s="79">
        <v>42307</v>
      </c>
      <c r="B434" s="77">
        <v>1423081</v>
      </c>
      <c r="C434" s="77" t="s">
        <v>8</v>
      </c>
      <c r="D434" s="77" t="s">
        <v>603</v>
      </c>
      <c r="E434" s="87" t="s">
        <v>604</v>
      </c>
      <c r="F434" s="57">
        <v>236</v>
      </c>
      <c r="H434" s="54">
        <v>1</v>
      </c>
    </row>
    <row r="435" spans="1:9" ht="15" customHeight="1">
      <c r="A435" s="79">
        <v>42307</v>
      </c>
      <c r="B435" s="77">
        <v>1423081</v>
      </c>
      <c r="C435" s="77" t="s">
        <v>8</v>
      </c>
      <c r="D435" s="77" t="s">
        <v>605</v>
      </c>
      <c r="E435" s="87" t="s">
        <v>606</v>
      </c>
      <c r="F435" s="57">
        <v>1</v>
      </c>
      <c r="H435" s="54">
        <v>1430</v>
      </c>
    </row>
    <row r="436" spans="1:9" ht="15" customHeight="1">
      <c r="A436" s="79">
        <v>42307</v>
      </c>
      <c r="B436" s="77">
        <v>1423081</v>
      </c>
      <c r="C436" s="77" t="s">
        <v>8</v>
      </c>
      <c r="D436" s="77" t="s">
        <v>607</v>
      </c>
      <c r="E436" s="87" t="s">
        <v>372</v>
      </c>
      <c r="F436" s="57">
        <v>2</v>
      </c>
      <c r="H436" s="54">
        <v>179</v>
      </c>
    </row>
    <row r="437" spans="1:9" s="111" customFormat="1" ht="15" customHeight="1">
      <c r="A437" s="110">
        <v>42312</v>
      </c>
      <c r="B437" s="93" t="s">
        <v>608</v>
      </c>
      <c r="C437" s="93" t="s">
        <v>609</v>
      </c>
      <c r="D437" s="107" t="s">
        <v>531</v>
      </c>
      <c r="E437" s="80" t="s">
        <v>610</v>
      </c>
      <c r="F437" s="121">
        <v>2</v>
      </c>
      <c r="G437" s="81"/>
      <c r="H437" s="81">
        <v>740</v>
      </c>
    </row>
    <row r="438" spans="1:9" s="111" customFormat="1" ht="15" customHeight="1">
      <c r="A438" s="110">
        <v>42312</v>
      </c>
      <c r="B438" s="93" t="s">
        <v>608</v>
      </c>
      <c r="C438" s="93" t="s">
        <v>609</v>
      </c>
      <c r="D438" s="301" t="s">
        <v>549</v>
      </c>
      <c r="E438" s="83" t="s">
        <v>611</v>
      </c>
      <c r="F438" s="82">
        <v>3</v>
      </c>
      <c r="G438" s="85"/>
      <c r="H438" s="85">
        <v>87</v>
      </c>
    </row>
    <row r="439" spans="1:9" s="111" customFormat="1" ht="15" customHeight="1">
      <c r="A439" s="110">
        <v>42312</v>
      </c>
      <c r="B439" s="93" t="s">
        <v>608</v>
      </c>
      <c r="C439" s="93" t="s">
        <v>609</v>
      </c>
      <c r="D439" s="199" t="s">
        <v>612</v>
      </c>
      <c r="E439" s="87" t="s">
        <v>613</v>
      </c>
      <c r="F439" s="86">
        <v>3</v>
      </c>
      <c r="G439" s="89"/>
      <c r="H439" s="85">
        <v>18</v>
      </c>
      <c r="I439" s="55" t="s">
        <v>323</v>
      </c>
    </row>
    <row r="440" spans="1:9" s="111" customFormat="1" ht="15" customHeight="1">
      <c r="A440" s="110">
        <v>42312</v>
      </c>
      <c r="B440" s="93" t="s">
        <v>608</v>
      </c>
      <c r="C440" s="93" t="s">
        <v>609</v>
      </c>
      <c r="D440" s="199" t="s">
        <v>59</v>
      </c>
      <c r="E440" s="87" t="s">
        <v>614</v>
      </c>
      <c r="F440" s="86">
        <v>2</v>
      </c>
      <c r="G440" s="89"/>
      <c r="H440" s="81">
        <v>10</v>
      </c>
      <c r="I440" s="55" t="s">
        <v>323</v>
      </c>
    </row>
    <row r="441" spans="1:9" s="111" customFormat="1" ht="15" customHeight="1">
      <c r="A441" s="110">
        <v>42312</v>
      </c>
      <c r="B441" s="93" t="s">
        <v>608</v>
      </c>
      <c r="C441" s="93" t="s">
        <v>609</v>
      </c>
      <c r="D441" s="199" t="s">
        <v>615</v>
      </c>
      <c r="E441" s="87" t="s">
        <v>616</v>
      </c>
      <c r="F441" s="86">
        <v>2</v>
      </c>
      <c r="G441" s="89"/>
      <c r="H441" s="85">
        <v>180</v>
      </c>
    </row>
    <row r="442" spans="1:9" s="111" customFormat="1" ht="15" customHeight="1">
      <c r="A442" s="110">
        <v>42312</v>
      </c>
      <c r="B442" s="93" t="s">
        <v>608</v>
      </c>
      <c r="C442" s="93" t="s">
        <v>609</v>
      </c>
      <c r="D442" s="116" t="s">
        <v>69</v>
      </c>
      <c r="E442" s="108" t="s">
        <v>617</v>
      </c>
      <c r="F442" s="97">
        <v>1</v>
      </c>
      <c r="G442" s="99"/>
      <c r="H442" s="81">
        <v>553</v>
      </c>
    </row>
    <row r="443" spans="1:9" s="111" customFormat="1" ht="15" customHeight="1">
      <c r="A443" s="110">
        <v>42312</v>
      </c>
      <c r="B443" s="93" t="s">
        <v>608</v>
      </c>
      <c r="C443" s="93" t="s">
        <v>609</v>
      </c>
      <c r="D443" s="116" t="s">
        <v>279</v>
      </c>
      <c r="E443" s="112" t="s">
        <v>280</v>
      </c>
      <c r="F443" s="97">
        <v>40</v>
      </c>
      <c r="G443" s="99"/>
      <c r="H443" s="81">
        <v>11</v>
      </c>
      <c r="I443" s="468" t="s">
        <v>323</v>
      </c>
    </row>
    <row r="444" spans="1:9" s="111" customFormat="1" ht="15" customHeight="1">
      <c r="A444" s="110">
        <v>42312</v>
      </c>
      <c r="B444" s="93" t="s">
        <v>608</v>
      </c>
      <c r="C444" s="93" t="s">
        <v>609</v>
      </c>
      <c r="D444" s="116" t="s">
        <v>281</v>
      </c>
      <c r="E444" s="113" t="s">
        <v>282</v>
      </c>
      <c r="F444" s="97">
        <v>20</v>
      </c>
      <c r="G444" s="99"/>
      <c r="H444" s="81">
        <v>11</v>
      </c>
      <c r="I444" s="20" t="s">
        <v>323</v>
      </c>
    </row>
    <row r="445" spans="1:9" s="111" customFormat="1" ht="15" customHeight="1">
      <c r="A445" s="110">
        <v>42312</v>
      </c>
      <c r="B445" s="93" t="s">
        <v>608</v>
      </c>
      <c r="C445" s="93" t="s">
        <v>609</v>
      </c>
      <c r="D445" s="116" t="s">
        <v>487</v>
      </c>
      <c r="E445" s="114" t="s">
        <v>618</v>
      </c>
      <c r="F445" s="97">
        <v>4</v>
      </c>
      <c r="G445" s="99"/>
      <c r="H445" s="81">
        <v>2</v>
      </c>
      <c r="I445" s="111" t="s">
        <v>323</v>
      </c>
    </row>
    <row r="446" spans="1:9" s="111" customFormat="1" ht="15" customHeight="1">
      <c r="A446" s="110">
        <v>42312</v>
      </c>
      <c r="B446" s="93" t="s">
        <v>608</v>
      </c>
      <c r="C446" s="93" t="s">
        <v>609</v>
      </c>
      <c r="D446" s="116" t="s">
        <v>406</v>
      </c>
      <c r="E446" s="114" t="s">
        <v>407</v>
      </c>
      <c r="F446" s="97">
        <v>10</v>
      </c>
      <c r="G446" s="99"/>
      <c r="H446" s="81">
        <v>20</v>
      </c>
    </row>
    <row r="447" spans="1:9" s="111" customFormat="1" ht="15" customHeight="1">
      <c r="A447" s="110">
        <v>42312</v>
      </c>
      <c r="B447" s="93" t="s">
        <v>608</v>
      </c>
      <c r="C447" s="93" t="s">
        <v>609</v>
      </c>
      <c r="D447" s="116" t="s">
        <v>619</v>
      </c>
      <c r="E447" s="114" t="s">
        <v>620</v>
      </c>
      <c r="F447" s="97">
        <v>1</v>
      </c>
      <c r="G447" s="99"/>
      <c r="H447" s="85">
        <v>2</v>
      </c>
    </row>
    <row r="448" spans="1:9" s="111" customFormat="1" ht="15" customHeight="1">
      <c r="A448" s="110">
        <v>42312</v>
      </c>
      <c r="B448" s="93" t="s">
        <v>608</v>
      </c>
      <c r="C448" s="93" t="s">
        <v>609</v>
      </c>
      <c r="D448" s="301" t="s">
        <v>621</v>
      </c>
      <c r="E448" s="114" t="s">
        <v>622</v>
      </c>
      <c r="F448" s="82">
        <v>18</v>
      </c>
      <c r="G448" s="85"/>
      <c r="H448" s="85">
        <f>98.46*3</f>
        <v>295.38</v>
      </c>
    </row>
    <row r="449" spans="1:9" s="111" customFormat="1" ht="15" customHeight="1">
      <c r="A449" s="110">
        <v>42312</v>
      </c>
      <c r="B449" s="93" t="s">
        <v>608</v>
      </c>
      <c r="C449" s="93" t="s">
        <v>609</v>
      </c>
      <c r="D449" s="301">
        <v>89099</v>
      </c>
      <c r="E449" s="113" t="s">
        <v>331</v>
      </c>
      <c r="F449" s="121">
        <v>5</v>
      </c>
      <c r="G449" s="81"/>
      <c r="H449" s="81">
        <v>180</v>
      </c>
    </row>
    <row r="450" spans="1:9" s="111" customFormat="1" ht="15" customHeight="1">
      <c r="A450" s="110">
        <v>42312</v>
      </c>
      <c r="B450" s="93" t="s">
        <v>608</v>
      </c>
      <c r="C450" s="93" t="s">
        <v>609</v>
      </c>
      <c r="D450" s="301" t="s">
        <v>55</v>
      </c>
      <c r="E450" s="114" t="s">
        <v>623</v>
      </c>
      <c r="F450" s="82">
        <v>1</v>
      </c>
      <c r="G450" s="85"/>
      <c r="H450" s="81">
        <v>7</v>
      </c>
    </row>
    <row r="451" spans="1:9" s="112" customFormat="1" ht="15" customHeight="1">
      <c r="A451" s="115">
        <v>42318</v>
      </c>
      <c r="B451" s="116" t="s">
        <v>624</v>
      </c>
      <c r="C451" s="116" t="s">
        <v>609</v>
      </c>
      <c r="D451" s="311" t="s">
        <v>625</v>
      </c>
      <c r="E451" s="118" t="s">
        <v>626</v>
      </c>
      <c r="F451" s="97">
        <v>4</v>
      </c>
      <c r="G451" s="120"/>
      <c r="H451" s="120">
        <v>640</v>
      </c>
    </row>
    <row r="452" spans="1:9" s="112" customFormat="1" ht="15" customHeight="1">
      <c r="A452" s="115">
        <v>42318</v>
      </c>
      <c r="B452" s="116" t="s">
        <v>624</v>
      </c>
      <c r="C452" s="116" t="s">
        <v>609</v>
      </c>
      <c r="D452" s="301" t="s">
        <v>627</v>
      </c>
      <c r="E452" s="83" t="s">
        <v>628</v>
      </c>
      <c r="F452" s="97">
        <v>16</v>
      </c>
      <c r="G452" s="120"/>
      <c r="H452" s="120">
        <v>40</v>
      </c>
      <c r="I452" s="112" t="s">
        <v>323</v>
      </c>
    </row>
    <row r="453" spans="1:9" s="112" customFormat="1" ht="15" customHeight="1">
      <c r="A453" s="115">
        <v>42318</v>
      </c>
      <c r="B453" s="116" t="s">
        <v>624</v>
      </c>
      <c r="C453" s="116" t="s">
        <v>609</v>
      </c>
      <c r="D453" s="301" t="s">
        <v>629</v>
      </c>
      <c r="E453" s="83" t="s">
        <v>630</v>
      </c>
      <c r="F453" s="97">
        <v>1</v>
      </c>
      <c r="G453" s="120"/>
      <c r="H453" s="120">
        <v>6311.43</v>
      </c>
    </row>
    <row r="454" spans="1:9" s="112" customFormat="1" ht="15" customHeight="1">
      <c r="A454" s="115">
        <v>42318</v>
      </c>
      <c r="B454" s="116" t="s">
        <v>624</v>
      </c>
      <c r="C454" s="116" t="s">
        <v>609</v>
      </c>
      <c r="D454" s="301" t="s">
        <v>631</v>
      </c>
      <c r="E454" s="83" t="s">
        <v>632</v>
      </c>
      <c r="F454" s="97">
        <v>1</v>
      </c>
      <c r="G454" s="120"/>
      <c r="H454" s="120">
        <v>4466.67</v>
      </c>
    </row>
    <row r="455" spans="1:9" s="112" customFormat="1" ht="15" customHeight="1">
      <c r="A455" s="115">
        <v>42318</v>
      </c>
      <c r="B455" s="116" t="s">
        <v>624</v>
      </c>
      <c r="C455" s="116" t="s">
        <v>609</v>
      </c>
      <c r="D455" s="301" t="s">
        <v>633</v>
      </c>
      <c r="E455" s="83" t="s">
        <v>634</v>
      </c>
      <c r="F455" s="97">
        <v>2</v>
      </c>
      <c r="G455" s="120"/>
      <c r="H455" s="120">
        <v>835.48</v>
      </c>
    </row>
    <row r="456" spans="1:9" s="112" customFormat="1" ht="15" customHeight="1">
      <c r="A456" s="115">
        <v>42318</v>
      </c>
      <c r="B456" s="116" t="s">
        <v>624</v>
      </c>
      <c r="C456" s="116" t="s">
        <v>609</v>
      </c>
      <c r="D456" s="312" t="s">
        <v>635</v>
      </c>
      <c r="E456" s="474" t="s">
        <v>636</v>
      </c>
      <c r="F456" s="97">
        <v>8</v>
      </c>
      <c r="G456" s="120"/>
      <c r="H456" s="120">
        <v>53.46</v>
      </c>
    </row>
    <row r="457" spans="1:9" s="111" customFormat="1" ht="15" customHeight="1">
      <c r="A457" s="110">
        <v>42319</v>
      </c>
      <c r="B457" s="93" t="s">
        <v>637</v>
      </c>
      <c r="C457" s="93" t="s">
        <v>337</v>
      </c>
      <c r="D457" s="93" t="s">
        <v>638</v>
      </c>
      <c r="E457" s="27" t="s">
        <v>639</v>
      </c>
      <c r="F457" s="104">
        <v>2</v>
      </c>
      <c r="G457" s="122"/>
      <c r="H457" s="122">
        <v>51308.21</v>
      </c>
    </row>
    <row r="458" spans="1:9" s="111" customFormat="1" ht="15" customHeight="1">
      <c r="A458" s="110">
        <v>42320</v>
      </c>
      <c r="B458" s="93" t="s">
        <v>640</v>
      </c>
      <c r="C458" s="93" t="s">
        <v>609</v>
      </c>
      <c r="D458" s="107" t="s">
        <v>459</v>
      </c>
      <c r="E458" s="475" t="s">
        <v>641</v>
      </c>
      <c r="F458" s="348">
        <v>10</v>
      </c>
      <c r="G458" s="124"/>
      <c r="H458" s="122">
        <v>15</v>
      </c>
    </row>
    <row r="459" spans="1:9" s="111" customFormat="1" ht="15" customHeight="1">
      <c r="A459" s="110">
        <v>42320</v>
      </c>
      <c r="B459" s="93" t="s">
        <v>642</v>
      </c>
      <c r="C459" s="93" t="s">
        <v>609</v>
      </c>
      <c r="D459" s="93" t="s">
        <v>347</v>
      </c>
      <c r="E459" s="21" t="s">
        <v>643</v>
      </c>
      <c r="F459" s="104">
        <v>2</v>
      </c>
      <c r="G459" s="122"/>
      <c r="H459" s="122">
        <v>5143.75</v>
      </c>
      <c r="I459" s="438" t="s">
        <v>6264</v>
      </c>
    </row>
    <row r="460" spans="1:9" s="111" customFormat="1" ht="15" customHeight="1">
      <c r="A460" s="110">
        <v>42332</v>
      </c>
      <c r="B460" s="93" t="s">
        <v>644</v>
      </c>
      <c r="C460" s="93" t="s">
        <v>609</v>
      </c>
      <c r="D460" s="93" t="s">
        <v>645</v>
      </c>
      <c r="E460" s="46" t="s">
        <v>646</v>
      </c>
      <c r="F460" s="104">
        <v>6</v>
      </c>
      <c r="G460" s="122"/>
      <c r="H460" s="122">
        <v>65</v>
      </c>
    </row>
    <row r="461" spans="1:9" s="111" customFormat="1" ht="15" customHeight="1">
      <c r="A461" s="110">
        <v>42332</v>
      </c>
      <c r="B461" s="110" t="s">
        <v>647</v>
      </c>
      <c r="C461" s="110" t="s">
        <v>609</v>
      </c>
      <c r="D461" s="110" t="s">
        <v>120</v>
      </c>
      <c r="E461" s="476" t="s">
        <v>648</v>
      </c>
      <c r="F461" s="104">
        <v>8</v>
      </c>
      <c r="G461" s="122"/>
      <c r="H461" s="122">
        <v>25</v>
      </c>
    </row>
    <row r="462" spans="1:9" s="111" customFormat="1" ht="15" customHeight="1">
      <c r="A462" s="110">
        <v>42332</v>
      </c>
      <c r="B462" s="110" t="s">
        <v>647</v>
      </c>
      <c r="C462" s="110" t="s">
        <v>609</v>
      </c>
      <c r="D462" s="110" t="s">
        <v>649</v>
      </c>
      <c r="E462" s="476" t="s">
        <v>650</v>
      </c>
      <c r="F462" s="104">
        <v>3</v>
      </c>
      <c r="G462" s="122"/>
      <c r="H462" s="122">
        <v>2</v>
      </c>
    </row>
    <row r="463" spans="1:9" s="111" customFormat="1" ht="15" customHeight="1">
      <c r="A463" s="110">
        <v>42332</v>
      </c>
      <c r="B463" s="110" t="s">
        <v>647</v>
      </c>
      <c r="C463" s="110" t="s">
        <v>609</v>
      </c>
      <c r="D463" s="416">
        <v>162643</v>
      </c>
      <c r="E463" s="476" t="s">
        <v>651</v>
      </c>
      <c r="F463" s="104">
        <v>8</v>
      </c>
      <c r="G463" s="122"/>
      <c r="H463" s="122">
        <v>66</v>
      </c>
    </row>
    <row r="464" spans="1:9" s="111" customFormat="1" ht="15" customHeight="1">
      <c r="A464" s="110">
        <v>42332</v>
      </c>
      <c r="B464" s="110" t="s">
        <v>647</v>
      </c>
      <c r="C464" s="110" t="s">
        <v>609</v>
      </c>
      <c r="D464" s="416">
        <v>70298</v>
      </c>
      <c r="E464" s="476" t="s">
        <v>652</v>
      </c>
      <c r="F464" s="104">
        <v>6</v>
      </c>
      <c r="G464" s="122"/>
      <c r="H464" s="122">
        <v>48</v>
      </c>
    </row>
    <row r="465" spans="1:9" s="111" customFormat="1" ht="15" customHeight="1">
      <c r="A465" s="110">
        <v>42332</v>
      </c>
      <c r="B465" s="110" t="s">
        <v>647</v>
      </c>
      <c r="C465" s="110" t="s">
        <v>609</v>
      </c>
      <c r="D465" s="416">
        <v>134541</v>
      </c>
      <c r="E465" s="476" t="s">
        <v>653</v>
      </c>
      <c r="F465" s="104">
        <v>1</v>
      </c>
      <c r="G465" s="122"/>
      <c r="H465" s="122">
        <v>594</v>
      </c>
    </row>
    <row r="466" spans="1:9" s="111" customFormat="1" ht="15" customHeight="1">
      <c r="A466" s="110">
        <v>42332</v>
      </c>
      <c r="B466" s="110" t="s">
        <v>647</v>
      </c>
      <c r="C466" s="110" t="s">
        <v>609</v>
      </c>
      <c r="D466" s="110" t="s">
        <v>191</v>
      </c>
      <c r="E466" s="476" t="s">
        <v>654</v>
      </c>
      <c r="F466" s="104">
        <v>5</v>
      </c>
      <c r="G466" s="122"/>
      <c r="H466" s="122">
        <v>87</v>
      </c>
    </row>
    <row r="467" spans="1:9" s="111" customFormat="1" ht="15" customHeight="1">
      <c r="A467" s="110">
        <v>42332</v>
      </c>
      <c r="B467" s="110" t="s">
        <v>647</v>
      </c>
      <c r="C467" s="110" t="s">
        <v>609</v>
      </c>
      <c r="D467" s="110" t="s">
        <v>67</v>
      </c>
      <c r="E467" s="476" t="s">
        <v>655</v>
      </c>
      <c r="F467" s="104">
        <v>5</v>
      </c>
      <c r="G467" s="122"/>
      <c r="H467" s="122">
        <v>93</v>
      </c>
    </row>
    <row r="468" spans="1:9" s="111" customFormat="1" ht="15" customHeight="1">
      <c r="A468" s="110">
        <v>42332</v>
      </c>
      <c r="B468" s="110" t="s">
        <v>647</v>
      </c>
      <c r="C468" s="110" t="s">
        <v>609</v>
      </c>
      <c r="D468" s="110" t="s">
        <v>260</v>
      </c>
      <c r="E468" s="476" t="s">
        <v>656</v>
      </c>
      <c r="F468" s="104">
        <v>6</v>
      </c>
      <c r="G468" s="122"/>
      <c r="H468" s="122">
        <v>44</v>
      </c>
    </row>
    <row r="469" spans="1:9" s="111" customFormat="1" ht="15" customHeight="1">
      <c r="A469" s="110">
        <v>42332</v>
      </c>
      <c r="B469" s="110" t="s">
        <v>647</v>
      </c>
      <c r="C469" s="110" t="s">
        <v>609</v>
      </c>
      <c r="D469" s="110" t="s">
        <v>13</v>
      </c>
      <c r="E469" s="476" t="s">
        <v>657</v>
      </c>
      <c r="F469" s="104">
        <v>2</v>
      </c>
      <c r="G469" s="122"/>
      <c r="H469" s="122">
        <v>4</v>
      </c>
    </row>
    <row r="470" spans="1:9" s="111" customFormat="1" ht="15" customHeight="1">
      <c r="A470" s="110">
        <v>42332</v>
      </c>
      <c r="B470" s="110" t="s">
        <v>658</v>
      </c>
      <c r="C470" s="110" t="s">
        <v>609</v>
      </c>
      <c r="D470" s="110" t="s">
        <v>659</v>
      </c>
      <c r="E470" s="476" t="s">
        <v>660</v>
      </c>
      <c r="F470" s="104">
        <v>4</v>
      </c>
      <c r="G470" s="122"/>
      <c r="H470" s="122">
        <v>424</v>
      </c>
      <c r="I470" s="55" t="s">
        <v>323</v>
      </c>
    </row>
    <row r="471" spans="1:9" s="111" customFormat="1" ht="15" customHeight="1">
      <c r="A471" s="110">
        <v>42332</v>
      </c>
      <c r="B471" s="110" t="s">
        <v>658</v>
      </c>
      <c r="C471" s="110" t="s">
        <v>609</v>
      </c>
      <c r="D471" s="110" t="s">
        <v>281</v>
      </c>
      <c r="E471" s="476" t="s">
        <v>301</v>
      </c>
      <c r="F471" s="104">
        <v>20</v>
      </c>
      <c r="G471" s="122"/>
      <c r="H471" s="122">
        <v>11</v>
      </c>
      <c r="I471" s="20" t="s">
        <v>323</v>
      </c>
    </row>
    <row r="472" spans="1:9" s="111" customFormat="1" ht="15" customHeight="1">
      <c r="A472" s="110">
        <v>42332</v>
      </c>
      <c r="B472" s="110" t="s">
        <v>658</v>
      </c>
      <c r="C472" s="110" t="s">
        <v>609</v>
      </c>
      <c r="D472" s="110" t="s">
        <v>122</v>
      </c>
      <c r="E472" s="476" t="s">
        <v>661</v>
      </c>
      <c r="F472" s="104">
        <v>4</v>
      </c>
      <c r="G472" s="122"/>
      <c r="H472" s="122">
        <v>40</v>
      </c>
    </row>
    <row r="473" spans="1:9" s="111" customFormat="1" ht="15" customHeight="1">
      <c r="A473" s="110">
        <v>42332</v>
      </c>
      <c r="B473" s="110" t="s">
        <v>662</v>
      </c>
      <c r="C473" s="110" t="s">
        <v>609</v>
      </c>
      <c r="D473" s="110" t="s">
        <v>515</v>
      </c>
      <c r="E473" s="476" t="s">
        <v>663</v>
      </c>
      <c r="F473" s="104">
        <v>15</v>
      </c>
      <c r="G473" s="122"/>
      <c r="H473" s="122">
        <v>77</v>
      </c>
      <c r="I473" s="101" t="s">
        <v>517</v>
      </c>
    </row>
    <row r="474" spans="1:9" s="111" customFormat="1" ht="15" customHeight="1">
      <c r="A474" s="110">
        <v>42333</v>
      </c>
      <c r="B474" s="93" t="s">
        <v>664</v>
      </c>
      <c r="C474" s="93" t="s">
        <v>609</v>
      </c>
      <c r="D474" s="93">
        <v>157925</v>
      </c>
      <c r="E474" s="46" t="s">
        <v>665</v>
      </c>
      <c r="F474" s="104">
        <v>3</v>
      </c>
      <c r="G474" s="122"/>
      <c r="H474" s="122">
        <v>365</v>
      </c>
    </row>
    <row r="475" spans="1:9" s="111" customFormat="1" ht="15" customHeight="1">
      <c r="A475" s="110">
        <v>42333</v>
      </c>
      <c r="B475" s="93" t="s">
        <v>666</v>
      </c>
      <c r="C475" s="93" t="s">
        <v>337</v>
      </c>
      <c r="D475" s="93" t="s">
        <v>667</v>
      </c>
      <c r="E475" s="21" t="s">
        <v>668</v>
      </c>
      <c r="F475" s="104">
        <v>1</v>
      </c>
      <c r="G475" s="122"/>
      <c r="H475" s="122">
        <v>17599</v>
      </c>
    </row>
    <row r="476" spans="1:9" s="111" customFormat="1" ht="15" customHeight="1">
      <c r="A476" s="110">
        <v>42345</v>
      </c>
      <c r="B476" s="93" t="s">
        <v>669</v>
      </c>
      <c r="C476" s="93" t="s">
        <v>337</v>
      </c>
      <c r="D476" s="93" t="s">
        <v>670</v>
      </c>
      <c r="E476" s="21" t="s">
        <v>671</v>
      </c>
      <c r="F476" s="104">
        <v>1</v>
      </c>
      <c r="G476" s="122"/>
      <c r="H476" s="122">
        <v>12495.71</v>
      </c>
      <c r="I476" s="111" t="s">
        <v>672</v>
      </c>
    </row>
    <row r="477" spans="1:9" s="111" customFormat="1" ht="15" customHeight="1">
      <c r="A477" s="110">
        <v>42345</v>
      </c>
      <c r="B477" s="93" t="s">
        <v>669</v>
      </c>
      <c r="C477" s="93" t="s">
        <v>337</v>
      </c>
      <c r="D477" s="93" t="s">
        <v>673</v>
      </c>
      <c r="E477" s="21" t="s">
        <v>674</v>
      </c>
      <c r="F477" s="104">
        <v>1</v>
      </c>
      <c r="G477" s="122"/>
      <c r="H477" s="122">
        <v>31376.92</v>
      </c>
      <c r="I477" s="111" t="s">
        <v>672</v>
      </c>
    </row>
    <row r="478" spans="1:9" s="111" customFormat="1" ht="15" customHeight="1">
      <c r="A478" s="110">
        <v>42345</v>
      </c>
      <c r="B478" s="93" t="s">
        <v>675</v>
      </c>
      <c r="C478" s="93" t="s">
        <v>337</v>
      </c>
      <c r="D478" s="93" t="s">
        <v>676</v>
      </c>
      <c r="E478" s="21" t="s">
        <v>677</v>
      </c>
      <c r="F478" s="104">
        <v>1</v>
      </c>
      <c r="G478" s="122"/>
      <c r="H478" s="122">
        <v>13456.92</v>
      </c>
      <c r="I478" s="111" t="s">
        <v>672</v>
      </c>
    </row>
    <row r="479" spans="1:9" s="111" customFormat="1" ht="15" customHeight="1">
      <c r="A479" s="110">
        <v>42345</v>
      </c>
      <c r="B479" s="93" t="s">
        <v>675</v>
      </c>
      <c r="C479" s="93" t="s">
        <v>337</v>
      </c>
      <c r="D479" s="93" t="s">
        <v>678</v>
      </c>
      <c r="E479" s="21" t="s">
        <v>679</v>
      </c>
      <c r="F479" s="104">
        <v>1</v>
      </c>
      <c r="G479" s="122"/>
      <c r="H479" s="122">
        <v>33991.67</v>
      </c>
      <c r="I479" s="111" t="s">
        <v>672</v>
      </c>
    </row>
    <row r="480" spans="1:9" s="111" customFormat="1" ht="15" customHeight="1">
      <c r="A480" s="110">
        <v>42346</v>
      </c>
      <c r="B480" s="110" t="s">
        <v>680</v>
      </c>
      <c r="C480" s="110" t="s">
        <v>337</v>
      </c>
      <c r="D480" s="110" t="s">
        <v>681</v>
      </c>
      <c r="E480" s="476" t="s">
        <v>682</v>
      </c>
      <c r="F480" s="104">
        <v>1</v>
      </c>
      <c r="G480" s="122"/>
      <c r="H480" s="122">
        <v>169375</v>
      </c>
      <c r="I480" s="111" t="s">
        <v>683</v>
      </c>
    </row>
    <row r="481" spans="1:9" s="111" customFormat="1" ht="15" customHeight="1">
      <c r="A481" s="110">
        <v>42346</v>
      </c>
      <c r="B481" s="110" t="s">
        <v>680</v>
      </c>
      <c r="C481" s="110" t="s">
        <v>337</v>
      </c>
      <c r="D481" s="110" t="s">
        <v>684</v>
      </c>
      <c r="E481" s="476" t="s">
        <v>685</v>
      </c>
      <c r="F481" s="104">
        <v>1</v>
      </c>
      <c r="G481" s="122"/>
      <c r="H481" s="122">
        <v>98402</v>
      </c>
      <c r="I481" s="111" t="s">
        <v>686</v>
      </c>
    </row>
    <row r="482" spans="1:9" s="111" customFormat="1" ht="15" customHeight="1">
      <c r="A482" s="110">
        <v>42342</v>
      </c>
      <c r="B482" s="110" t="s">
        <v>687</v>
      </c>
      <c r="C482" s="110" t="s">
        <v>609</v>
      </c>
      <c r="D482" s="110">
        <v>160040</v>
      </c>
      <c r="E482" s="476" t="s">
        <v>688</v>
      </c>
      <c r="F482" s="104">
        <v>1</v>
      </c>
      <c r="G482" s="122"/>
      <c r="H482" s="122">
        <v>285</v>
      </c>
    </row>
    <row r="483" spans="1:9" s="111" customFormat="1" ht="15" customHeight="1">
      <c r="A483" s="110">
        <v>42342</v>
      </c>
      <c r="B483" s="110" t="s">
        <v>687</v>
      </c>
      <c r="C483" s="110" t="s">
        <v>609</v>
      </c>
      <c r="D483" s="110" t="s">
        <v>689</v>
      </c>
      <c r="E483" s="476" t="s">
        <v>690</v>
      </c>
      <c r="F483" s="104">
        <v>1</v>
      </c>
      <c r="G483" s="122"/>
      <c r="H483" s="122">
        <v>39</v>
      </c>
    </row>
    <row r="484" spans="1:9" s="111" customFormat="1" ht="15" customHeight="1">
      <c r="A484" s="110">
        <v>42342</v>
      </c>
      <c r="B484" s="110" t="s">
        <v>687</v>
      </c>
      <c r="C484" s="110" t="s">
        <v>609</v>
      </c>
      <c r="D484" s="110" t="s">
        <v>691</v>
      </c>
      <c r="E484" s="476" t="s">
        <v>692</v>
      </c>
      <c r="F484" s="104">
        <v>1</v>
      </c>
      <c r="G484" s="122"/>
      <c r="H484" s="122">
        <v>19.760000000000002</v>
      </c>
    </row>
    <row r="485" spans="1:9" s="111" customFormat="1" ht="15" customHeight="1">
      <c r="A485" s="110">
        <v>42342</v>
      </c>
      <c r="B485" s="110" t="s">
        <v>687</v>
      </c>
      <c r="C485" s="110" t="s">
        <v>609</v>
      </c>
      <c r="D485" s="110" t="s">
        <v>693</v>
      </c>
      <c r="E485" s="476" t="s">
        <v>694</v>
      </c>
      <c r="F485" s="104">
        <v>1</v>
      </c>
      <c r="G485" s="122"/>
      <c r="H485" s="122">
        <v>2730</v>
      </c>
    </row>
    <row r="486" spans="1:9" s="111" customFormat="1" ht="15" customHeight="1">
      <c r="A486" s="110">
        <v>42342</v>
      </c>
      <c r="B486" s="110" t="s">
        <v>695</v>
      </c>
      <c r="C486" s="110" t="s">
        <v>609</v>
      </c>
      <c r="D486" s="110">
        <v>154710</v>
      </c>
      <c r="E486" s="476" t="s">
        <v>579</v>
      </c>
      <c r="F486" s="104">
        <v>19</v>
      </c>
      <c r="G486" s="127"/>
      <c r="H486" s="122">
        <v>51</v>
      </c>
    </row>
    <row r="487" spans="1:9" s="111" customFormat="1" ht="15" customHeight="1">
      <c r="A487" s="110">
        <v>42342</v>
      </c>
      <c r="B487" s="110" t="s">
        <v>695</v>
      </c>
      <c r="C487" s="110" t="s">
        <v>609</v>
      </c>
      <c r="D487" s="110">
        <v>90614</v>
      </c>
      <c r="E487" s="476" t="s">
        <v>696</v>
      </c>
      <c r="F487" s="104">
        <v>2</v>
      </c>
      <c r="G487" s="127"/>
      <c r="H487" s="122">
        <v>43</v>
      </c>
    </row>
    <row r="488" spans="1:9" s="111" customFormat="1" ht="15" customHeight="1">
      <c r="A488" s="110">
        <v>42346</v>
      </c>
      <c r="B488" s="110" t="s">
        <v>697</v>
      </c>
      <c r="C488" s="110" t="s">
        <v>609</v>
      </c>
      <c r="D488" s="93" t="s">
        <v>698</v>
      </c>
      <c r="E488" s="166" t="s">
        <v>699</v>
      </c>
      <c r="F488" s="104">
        <v>10</v>
      </c>
      <c r="G488" s="127"/>
      <c r="H488" s="122">
        <v>58</v>
      </c>
    </row>
    <row r="489" spans="1:9" s="111" customFormat="1" ht="15" customHeight="1">
      <c r="A489" s="110">
        <v>42347</v>
      </c>
      <c r="B489" s="93">
        <v>1448558</v>
      </c>
      <c r="C489" s="128" t="s">
        <v>8</v>
      </c>
      <c r="D489" s="313" t="s">
        <v>700</v>
      </c>
      <c r="E489" s="477" t="s">
        <v>701</v>
      </c>
      <c r="F489" s="104">
        <v>1</v>
      </c>
      <c r="G489" s="122"/>
      <c r="H489" s="122"/>
    </row>
    <row r="490" spans="1:9" s="111" customFormat="1" ht="15" customHeight="1">
      <c r="A490" s="110">
        <v>42347</v>
      </c>
      <c r="B490" s="93">
        <v>1448470</v>
      </c>
      <c r="C490" s="93" t="s">
        <v>8</v>
      </c>
      <c r="D490" s="93" t="s">
        <v>605</v>
      </c>
      <c r="E490" s="477" t="s">
        <v>701</v>
      </c>
      <c r="F490" s="104">
        <v>1</v>
      </c>
      <c r="G490" s="122"/>
      <c r="H490" s="122"/>
    </row>
    <row r="491" spans="1:9" s="111" customFormat="1" ht="15" customHeight="1">
      <c r="A491" s="110">
        <v>42347</v>
      </c>
      <c r="B491" s="93">
        <v>1448470</v>
      </c>
      <c r="C491" s="93" t="s">
        <v>8</v>
      </c>
      <c r="D491" s="93" t="s">
        <v>702</v>
      </c>
      <c r="E491" s="477" t="s">
        <v>701</v>
      </c>
      <c r="F491" s="104">
        <v>1</v>
      </c>
      <c r="G491" s="122"/>
      <c r="H491" s="122"/>
    </row>
    <row r="492" spans="1:9" s="111" customFormat="1" ht="15" customHeight="1">
      <c r="A492" s="110">
        <v>42347</v>
      </c>
      <c r="B492" s="93">
        <v>1448470</v>
      </c>
      <c r="C492" s="93" t="s">
        <v>8</v>
      </c>
      <c r="D492" s="93">
        <v>50433</v>
      </c>
      <c r="E492" s="477" t="s">
        <v>701</v>
      </c>
      <c r="F492" s="104">
        <v>1</v>
      </c>
      <c r="G492" s="122"/>
      <c r="H492" s="122">
        <v>2508</v>
      </c>
      <c r="I492" s="130" t="s">
        <v>703</v>
      </c>
    </row>
    <row r="493" spans="1:9" s="111" customFormat="1" ht="15" customHeight="1">
      <c r="A493" s="110">
        <v>42355</v>
      </c>
      <c r="B493" s="93" t="s">
        <v>704</v>
      </c>
      <c r="C493" s="93" t="s">
        <v>337</v>
      </c>
      <c r="D493" s="93" t="s">
        <v>705</v>
      </c>
      <c r="E493" s="131" t="s">
        <v>706</v>
      </c>
      <c r="F493" s="104">
        <v>1</v>
      </c>
      <c r="G493" s="122"/>
      <c r="H493" s="122">
        <v>92732.05</v>
      </c>
      <c r="I493" s="130"/>
    </row>
    <row r="494" spans="1:9" s="111" customFormat="1" ht="15" customHeight="1">
      <c r="A494" s="110">
        <v>42355</v>
      </c>
      <c r="B494" s="93" t="s">
        <v>704</v>
      </c>
      <c r="C494" s="93" t="s">
        <v>337</v>
      </c>
      <c r="D494" s="93" t="s">
        <v>707</v>
      </c>
      <c r="E494" s="477" t="s">
        <v>708</v>
      </c>
      <c r="F494" s="104">
        <v>1</v>
      </c>
      <c r="G494" s="122"/>
      <c r="H494" s="122">
        <v>119724</v>
      </c>
      <c r="I494" s="130" t="s">
        <v>323</v>
      </c>
    </row>
    <row r="495" spans="1:9" s="111" customFormat="1" ht="15" customHeight="1">
      <c r="A495" s="110">
        <v>42360</v>
      </c>
      <c r="B495" s="93">
        <v>1451669</v>
      </c>
      <c r="C495" s="93" t="s">
        <v>337</v>
      </c>
      <c r="D495" s="93" t="s">
        <v>709</v>
      </c>
      <c r="E495" s="21" t="s">
        <v>710</v>
      </c>
      <c r="F495" s="104">
        <v>6</v>
      </c>
      <c r="G495" s="122"/>
      <c r="H495" s="122">
        <v>7966.53</v>
      </c>
      <c r="I495" s="55" t="s">
        <v>323</v>
      </c>
    </row>
    <row r="496" spans="1:9" ht="15" customHeight="1">
      <c r="A496" s="110">
        <v>42361</v>
      </c>
      <c r="B496" s="77" t="s">
        <v>711</v>
      </c>
      <c r="C496" s="77" t="s">
        <v>48</v>
      </c>
      <c r="D496" s="77" t="s">
        <v>712</v>
      </c>
      <c r="E496" s="4" t="s">
        <v>713</v>
      </c>
      <c r="F496" s="57">
        <v>9</v>
      </c>
      <c r="H496" s="54">
        <v>138</v>
      </c>
    </row>
    <row r="497" spans="1:12" ht="15" customHeight="1">
      <c r="A497" s="110">
        <v>42361</v>
      </c>
      <c r="B497" s="77" t="s">
        <v>714</v>
      </c>
      <c r="C497" s="77" t="s">
        <v>48</v>
      </c>
      <c r="D497" s="77" t="s">
        <v>53</v>
      </c>
      <c r="E497" s="21" t="s">
        <v>715</v>
      </c>
      <c r="F497" s="57">
        <v>10</v>
      </c>
      <c r="H497" s="54">
        <v>108</v>
      </c>
    </row>
    <row r="498" spans="1:12" ht="15" customHeight="1">
      <c r="A498" s="110">
        <v>42361</v>
      </c>
      <c r="B498" s="77" t="s">
        <v>714</v>
      </c>
      <c r="C498" s="77" t="s">
        <v>48</v>
      </c>
      <c r="D498" s="77" t="s">
        <v>477</v>
      </c>
      <c r="E498" s="21" t="s">
        <v>716</v>
      </c>
      <c r="F498" s="57">
        <v>1</v>
      </c>
      <c r="H498" s="54">
        <v>67</v>
      </c>
      <c r="I498" s="55" t="s">
        <v>323</v>
      </c>
    </row>
    <row r="499" spans="1:12" ht="15" customHeight="1">
      <c r="A499" s="110">
        <v>42361</v>
      </c>
      <c r="B499" s="77" t="s">
        <v>717</v>
      </c>
      <c r="C499" s="77" t="s">
        <v>48</v>
      </c>
      <c r="D499" s="77" t="s">
        <v>184</v>
      </c>
      <c r="E499" s="21" t="s">
        <v>718</v>
      </c>
      <c r="F499" s="57">
        <v>4</v>
      </c>
      <c r="H499" s="54">
        <v>36</v>
      </c>
    </row>
    <row r="500" spans="1:12" ht="15" customHeight="1">
      <c r="A500" s="110">
        <v>42361</v>
      </c>
      <c r="B500" s="77" t="s">
        <v>719</v>
      </c>
      <c r="C500" s="77" t="s">
        <v>48</v>
      </c>
      <c r="D500" s="77">
        <v>39531</v>
      </c>
      <c r="E500" s="4" t="s">
        <v>720</v>
      </c>
      <c r="F500" s="57">
        <v>8</v>
      </c>
      <c r="H500" s="54">
        <v>14</v>
      </c>
    </row>
    <row r="501" spans="1:12" ht="15" customHeight="1">
      <c r="A501" s="79">
        <v>42374</v>
      </c>
      <c r="B501" s="77">
        <v>1453270</v>
      </c>
      <c r="C501" s="93" t="s">
        <v>337</v>
      </c>
      <c r="D501" s="77" t="s">
        <v>721</v>
      </c>
      <c r="E501" s="4" t="s">
        <v>722</v>
      </c>
      <c r="F501" s="57">
        <v>2</v>
      </c>
      <c r="H501" s="54">
        <v>8410.0499999999993</v>
      </c>
      <c r="I501" s="55" t="s">
        <v>323</v>
      </c>
    </row>
    <row r="502" spans="1:12" ht="15" customHeight="1">
      <c r="A502" s="79">
        <v>42375</v>
      </c>
      <c r="B502" s="77" t="s">
        <v>723</v>
      </c>
      <c r="C502" s="93" t="s">
        <v>48</v>
      </c>
      <c r="D502" s="77">
        <v>159617</v>
      </c>
      <c r="E502" s="4" t="s">
        <v>724</v>
      </c>
      <c r="F502" s="57">
        <v>32</v>
      </c>
      <c r="H502" s="54">
        <v>60</v>
      </c>
      <c r="J502" s="79"/>
      <c r="K502" s="77"/>
      <c r="L502" s="93"/>
    </row>
    <row r="503" spans="1:12" ht="15" customHeight="1">
      <c r="A503" s="79">
        <v>42375</v>
      </c>
      <c r="B503" s="77" t="s">
        <v>723</v>
      </c>
      <c r="C503" s="93" t="s">
        <v>48</v>
      </c>
      <c r="D503" s="77" t="s">
        <v>120</v>
      </c>
      <c r="E503" s="4" t="s">
        <v>648</v>
      </c>
      <c r="F503" s="57">
        <v>16</v>
      </c>
      <c r="H503" s="54">
        <v>25</v>
      </c>
      <c r="J503" s="79"/>
      <c r="K503" s="77"/>
      <c r="L503" s="93"/>
    </row>
    <row r="504" spans="1:12" ht="15" customHeight="1">
      <c r="A504" s="115">
        <v>42382</v>
      </c>
      <c r="B504" s="116" t="s">
        <v>725</v>
      </c>
      <c r="C504" s="116" t="s">
        <v>337</v>
      </c>
      <c r="D504" s="301" t="s">
        <v>726</v>
      </c>
      <c r="E504" s="132" t="s">
        <v>727</v>
      </c>
      <c r="F504" s="97">
        <v>1</v>
      </c>
      <c r="G504" s="120"/>
      <c r="H504" s="120">
        <v>204769</v>
      </c>
      <c r="I504" s="55" t="s">
        <v>323</v>
      </c>
      <c r="J504" s="79"/>
      <c r="K504" s="77"/>
      <c r="L504" s="93"/>
    </row>
    <row r="505" spans="1:12" ht="15" customHeight="1">
      <c r="A505" s="79">
        <v>42387</v>
      </c>
      <c r="B505" s="77" t="s">
        <v>728</v>
      </c>
      <c r="C505" s="93" t="s">
        <v>337</v>
      </c>
      <c r="D505" s="77" t="s">
        <v>729</v>
      </c>
      <c r="E505" s="4" t="s">
        <v>730</v>
      </c>
      <c r="F505" s="57">
        <v>1</v>
      </c>
      <c r="H505" s="54">
        <v>9200</v>
      </c>
      <c r="I505" s="55" t="s">
        <v>672</v>
      </c>
      <c r="J505" s="79"/>
      <c r="K505" s="77"/>
      <c r="L505" s="93"/>
    </row>
    <row r="506" spans="1:12" ht="15" customHeight="1">
      <c r="A506" s="79">
        <v>42387</v>
      </c>
      <c r="B506" s="77" t="s">
        <v>728</v>
      </c>
      <c r="C506" s="93" t="s">
        <v>337</v>
      </c>
      <c r="D506" s="77" t="s">
        <v>731</v>
      </c>
      <c r="E506" s="4" t="s">
        <v>732</v>
      </c>
      <c r="F506" s="57">
        <v>1</v>
      </c>
      <c r="H506" s="54">
        <v>8192.31</v>
      </c>
      <c r="J506" s="79"/>
      <c r="K506" s="77"/>
      <c r="L506" s="93"/>
    </row>
    <row r="507" spans="1:12" ht="15" customHeight="1">
      <c r="A507" s="79">
        <v>42380</v>
      </c>
      <c r="B507" s="77" t="s">
        <v>733</v>
      </c>
      <c r="C507" s="93" t="s">
        <v>48</v>
      </c>
      <c r="D507" s="77" t="s">
        <v>712</v>
      </c>
      <c r="E507" s="4" t="s">
        <v>713</v>
      </c>
      <c r="F507" s="57">
        <v>9</v>
      </c>
      <c r="H507" s="54">
        <v>138</v>
      </c>
    </row>
    <row r="508" spans="1:12" ht="15" customHeight="1">
      <c r="A508" s="79">
        <v>42389</v>
      </c>
      <c r="B508" s="77" t="s">
        <v>734</v>
      </c>
      <c r="C508" s="93" t="s">
        <v>337</v>
      </c>
      <c r="D508" s="314" t="s">
        <v>709</v>
      </c>
      <c r="E508" s="342" t="s">
        <v>735</v>
      </c>
      <c r="F508" s="57">
        <v>2</v>
      </c>
      <c r="H508" s="54">
        <v>7966.53</v>
      </c>
      <c r="I508" s="55" t="s">
        <v>323</v>
      </c>
    </row>
    <row r="509" spans="1:12" ht="15" customHeight="1">
      <c r="A509" s="110">
        <v>42391</v>
      </c>
      <c r="B509" s="110" t="s">
        <v>736</v>
      </c>
      <c r="C509" s="110" t="s">
        <v>337</v>
      </c>
      <c r="D509" s="110" t="s">
        <v>737</v>
      </c>
      <c r="E509" s="476" t="s">
        <v>738</v>
      </c>
      <c r="F509" s="104">
        <v>1</v>
      </c>
      <c r="G509" s="122"/>
      <c r="H509" s="122">
        <v>20661.330000000002</v>
      </c>
      <c r="I509" s="111"/>
    </row>
    <row r="510" spans="1:12" ht="15" customHeight="1">
      <c r="A510" s="110">
        <v>42391</v>
      </c>
      <c r="B510" s="110" t="s">
        <v>736</v>
      </c>
      <c r="C510" s="110" t="s">
        <v>337</v>
      </c>
      <c r="D510" s="110" t="s">
        <v>737</v>
      </c>
      <c r="E510" s="476" t="s">
        <v>738</v>
      </c>
      <c r="F510" s="104">
        <v>4</v>
      </c>
      <c r="G510" s="122"/>
      <c r="H510" s="122">
        <v>16121.54</v>
      </c>
      <c r="I510" s="111"/>
    </row>
    <row r="511" spans="1:12" ht="15" customHeight="1">
      <c r="A511" s="110">
        <v>42394</v>
      </c>
      <c r="B511" s="110" t="s">
        <v>739</v>
      </c>
      <c r="C511" s="110" t="s">
        <v>337</v>
      </c>
      <c r="D511" s="110" t="s">
        <v>433</v>
      </c>
      <c r="E511" s="476" t="s">
        <v>740</v>
      </c>
      <c r="F511" s="104">
        <v>2</v>
      </c>
      <c r="G511" s="122"/>
      <c r="H511" s="122">
        <v>4546.74</v>
      </c>
      <c r="I511" s="111" t="s">
        <v>741</v>
      </c>
    </row>
    <row r="512" spans="1:12" s="95" customFormat="1" ht="15" customHeight="1">
      <c r="A512" s="110">
        <v>42380</v>
      </c>
      <c r="B512" s="110" t="s">
        <v>742</v>
      </c>
      <c r="C512" s="110" t="s">
        <v>48</v>
      </c>
      <c r="D512" s="110" t="s">
        <v>477</v>
      </c>
      <c r="E512" s="476" t="s">
        <v>743</v>
      </c>
      <c r="F512" s="104">
        <v>7</v>
      </c>
      <c r="G512" s="122"/>
      <c r="H512" s="122">
        <v>67</v>
      </c>
      <c r="I512" s="55" t="s">
        <v>323</v>
      </c>
    </row>
    <row r="513" spans="1:9" s="95" customFormat="1" ht="15" customHeight="1">
      <c r="A513" s="110">
        <v>42380</v>
      </c>
      <c r="B513" s="110" t="s">
        <v>742</v>
      </c>
      <c r="C513" s="110" t="s">
        <v>48</v>
      </c>
      <c r="D513" s="110" t="s">
        <v>427</v>
      </c>
      <c r="E513" s="476" t="s">
        <v>744</v>
      </c>
      <c r="F513" s="104">
        <v>5</v>
      </c>
      <c r="G513" s="122"/>
      <c r="H513" s="122">
        <v>26</v>
      </c>
      <c r="I513" s="111"/>
    </row>
    <row r="514" spans="1:9" s="95" customFormat="1" ht="15" customHeight="1">
      <c r="A514" s="110">
        <v>42380</v>
      </c>
      <c r="B514" s="110" t="s">
        <v>742</v>
      </c>
      <c r="C514" s="110" t="s">
        <v>48</v>
      </c>
      <c r="D514" s="110" t="s">
        <v>393</v>
      </c>
      <c r="E514" s="476" t="s">
        <v>745</v>
      </c>
      <c r="F514" s="104">
        <v>2</v>
      </c>
      <c r="G514" s="122"/>
      <c r="H514" s="122">
        <v>4300</v>
      </c>
      <c r="I514" s="111"/>
    </row>
    <row r="515" spans="1:9" s="95" customFormat="1" ht="15" customHeight="1">
      <c r="A515" s="110">
        <v>42380</v>
      </c>
      <c r="B515" s="110" t="s">
        <v>742</v>
      </c>
      <c r="C515" s="110" t="s">
        <v>48</v>
      </c>
      <c r="D515" s="110" t="s">
        <v>612</v>
      </c>
      <c r="E515" s="476" t="s">
        <v>746</v>
      </c>
      <c r="F515" s="104">
        <v>5</v>
      </c>
      <c r="G515" s="122"/>
      <c r="H515" s="122">
        <v>18</v>
      </c>
      <c r="I515" s="55" t="s">
        <v>323</v>
      </c>
    </row>
    <row r="516" spans="1:9" s="95" customFormat="1" ht="15" customHeight="1">
      <c r="A516" s="110">
        <v>42380</v>
      </c>
      <c r="B516" s="110" t="s">
        <v>742</v>
      </c>
      <c r="C516" s="110" t="s">
        <v>48</v>
      </c>
      <c r="D516" s="110" t="s">
        <v>399</v>
      </c>
      <c r="E516" s="476" t="s">
        <v>400</v>
      </c>
      <c r="F516" s="104">
        <v>3</v>
      </c>
      <c r="G516" s="122"/>
      <c r="H516" s="122">
        <v>3</v>
      </c>
      <c r="I516" s="111"/>
    </row>
    <row r="517" spans="1:9" s="95" customFormat="1" ht="15" customHeight="1">
      <c r="A517" s="110">
        <v>42380</v>
      </c>
      <c r="B517" s="110" t="s">
        <v>742</v>
      </c>
      <c r="C517" s="110" t="s">
        <v>48</v>
      </c>
      <c r="D517" s="110" t="s">
        <v>401</v>
      </c>
      <c r="E517" s="476" t="s">
        <v>747</v>
      </c>
      <c r="F517" s="104">
        <v>2</v>
      </c>
      <c r="G517" s="122"/>
      <c r="H517" s="122">
        <v>12</v>
      </c>
      <c r="I517" s="111"/>
    </row>
    <row r="518" spans="1:9" s="95" customFormat="1" ht="15" customHeight="1">
      <c r="A518" s="110">
        <v>42380</v>
      </c>
      <c r="B518" s="110" t="s">
        <v>742</v>
      </c>
      <c r="C518" s="110" t="s">
        <v>48</v>
      </c>
      <c r="D518" s="110" t="s">
        <v>496</v>
      </c>
      <c r="E518" s="476" t="s">
        <v>748</v>
      </c>
      <c r="F518" s="104">
        <v>6</v>
      </c>
      <c r="G518" s="122"/>
      <c r="H518" s="122">
        <v>2</v>
      </c>
      <c r="I518" s="111"/>
    </row>
    <row r="519" spans="1:9" s="95" customFormat="1" ht="15" customHeight="1">
      <c r="A519" s="110">
        <v>42380</v>
      </c>
      <c r="B519" s="110" t="s">
        <v>742</v>
      </c>
      <c r="C519" s="110" t="s">
        <v>48</v>
      </c>
      <c r="D519" s="110">
        <v>167201</v>
      </c>
      <c r="E519" s="476" t="s">
        <v>749</v>
      </c>
      <c r="F519" s="104">
        <v>2</v>
      </c>
      <c r="G519" s="122"/>
      <c r="H519" s="122">
        <v>2</v>
      </c>
      <c r="I519" s="111"/>
    </row>
    <row r="520" spans="1:9" s="95" customFormat="1" ht="15" customHeight="1">
      <c r="A520" s="110">
        <v>42380</v>
      </c>
      <c r="B520" s="110" t="s">
        <v>742</v>
      </c>
      <c r="C520" s="110" t="s">
        <v>48</v>
      </c>
      <c r="D520" s="110" t="s">
        <v>750</v>
      </c>
      <c r="E520" s="476" t="s">
        <v>751</v>
      </c>
      <c r="F520" s="104">
        <v>1</v>
      </c>
      <c r="G520" s="122"/>
      <c r="H520" s="122">
        <f>895.2*2</f>
        <v>1790.4</v>
      </c>
      <c r="I520" s="111"/>
    </row>
    <row r="521" spans="1:9" s="95" customFormat="1" ht="15" customHeight="1">
      <c r="A521" s="110">
        <v>42380</v>
      </c>
      <c r="B521" s="110" t="s">
        <v>742</v>
      </c>
      <c r="C521" s="110" t="s">
        <v>48</v>
      </c>
      <c r="D521" s="110">
        <v>50433</v>
      </c>
      <c r="E521" s="476" t="s">
        <v>752</v>
      </c>
      <c r="F521" s="104">
        <v>18</v>
      </c>
      <c r="G521" s="122"/>
      <c r="H521" s="122">
        <v>916</v>
      </c>
      <c r="I521" s="111"/>
    </row>
    <row r="522" spans="1:9" s="95" customFormat="1" ht="15" customHeight="1">
      <c r="A522" s="110">
        <v>42380</v>
      </c>
      <c r="B522" s="110" t="s">
        <v>742</v>
      </c>
      <c r="C522" s="110" t="s">
        <v>48</v>
      </c>
      <c r="D522" s="110" t="s">
        <v>507</v>
      </c>
      <c r="E522" s="476" t="s">
        <v>753</v>
      </c>
      <c r="F522" s="104">
        <v>3</v>
      </c>
      <c r="G522" s="122"/>
      <c r="H522" s="122">
        <v>189</v>
      </c>
      <c r="I522" s="111"/>
    </row>
    <row r="523" spans="1:9" s="95" customFormat="1" ht="15" customHeight="1">
      <c r="A523" s="110">
        <v>42380</v>
      </c>
      <c r="B523" s="110" t="s">
        <v>742</v>
      </c>
      <c r="C523" s="110" t="s">
        <v>48</v>
      </c>
      <c r="D523" s="110" t="s">
        <v>448</v>
      </c>
      <c r="E523" s="476" t="s">
        <v>754</v>
      </c>
      <c r="F523" s="104">
        <v>6</v>
      </c>
      <c r="G523" s="122"/>
      <c r="H523" s="122">
        <v>310</v>
      </c>
      <c r="I523" s="111"/>
    </row>
    <row r="524" spans="1:9" s="95" customFormat="1" ht="15" customHeight="1">
      <c r="A524" s="110">
        <v>42380</v>
      </c>
      <c r="B524" s="110" t="s">
        <v>742</v>
      </c>
      <c r="C524" s="110" t="s">
        <v>48</v>
      </c>
      <c r="D524" s="110" t="s">
        <v>615</v>
      </c>
      <c r="E524" s="476" t="s">
        <v>616</v>
      </c>
      <c r="F524" s="104">
        <v>3</v>
      </c>
      <c r="G524" s="122"/>
      <c r="H524" s="122">
        <v>180</v>
      </c>
      <c r="I524" s="111"/>
    </row>
    <row r="525" spans="1:9" s="95" customFormat="1" ht="15" customHeight="1">
      <c r="A525" s="110">
        <v>42380</v>
      </c>
      <c r="B525" s="110" t="s">
        <v>742</v>
      </c>
      <c r="C525" s="110" t="s">
        <v>48</v>
      </c>
      <c r="D525" s="110" t="s">
        <v>281</v>
      </c>
      <c r="E525" s="476" t="s">
        <v>301</v>
      </c>
      <c r="F525" s="104">
        <v>17</v>
      </c>
      <c r="G525" s="122"/>
      <c r="H525" s="122">
        <v>11</v>
      </c>
      <c r="I525" s="20" t="s">
        <v>323</v>
      </c>
    </row>
    <row r="526" spans="1:9" s="95" customFormat="1" ht="15" customHeight="1">
      <c r="A526" s="110">
        <v>42380</v>
      </c>
      <c r="B526" s="110" t="s">
        <v>742</v>
      </c>
      <c r="C526" s="110" t="s">
        <v>48</v>
      </c>
      <c r="D526" s="110" t="s">
        <v>526</v>
      </c>
      <c r="E526" s="476" t="s">
        <v>755</v>
      </c>
      <c r="F526" s="104">
        <v>12</v>
      </c>
      <c r="G526" s="122"/>
      <c r="H526" s="122">
        <v>36</v>
      </c>
      <c r="I526" s="111"/>
    </row>
    <row r="527" spans="1:9" s="95" customFormat="1" ht="15" customHeight="1">
      <c r="A527" s="110">
        <v>42380</v>
      </c>
      <c r="B527" s="110" t="s">
        <v>742</v>
      </c>
      <c r="C527" s="110" t="s">
        <v>48</v>
      </c>
      <c r="D527" s="110" t="s">
        <v>306</v>
      </c>
      <c r="E527" s="476" t="s">
        <v>756</v>
      </c>
      <c r="F527" s="104">
        <v>3</v>
      </c>
      <c r="G527" s="122"/>
      <c r="H527" s="122">
        <v>1150</v>
      </c>
      <c r="I527" s="111"/>
    </row>
    <row r="528" spans="1:9" s="95" customFormat="1" ht="15" customHeight="1">
      <c r="A528" s="110">
        <v>42380</v>
      </c>
      <c r="B528" s="110" t="s">
        <v>742</v>
      </c>
      <c r="C528" s="110" t="s">
        <v>48</v>
      </c>
      <c r="D528" s="110" t="s">
        <v>540</v>
      </c>
      <c r="E528" s="476" t="s">
        <v>757</v>
      </c>
      <c r="F528" s="104">
        <v>1</v>
      </c>
      <c r="G528" s="122"/>
      <c r="H528" s="122">
        <v>31</v>
      </c>
      <c r="I528" s="111"/>
    </row>
    <row r="529" spans="1:9" s="95" customFormat="1" ht="15" customHeight="1">
      <c r="A529" s="110">
        <v>42380</v>
      </c>
      <c r="B529" s="110" t="s">
        <v>742</v>
      </c>
      <c r="C529" s="110" t="s">
        <v>48</v>
      </c>
      <c r="D529" s="110" t="s">
        <v>542</v>
      </c>
      <c r="E529" s="476" t="s">
        <v>758</v>
      </c>
      <c r="F529" s="104">
        <v>2</v>
      </c>
      <c r="G529" s="122"/>
      <c r="H529" s="122">
        <v>33</v>
      </c>
      <c r="I529" s="111"/>
    </row>
    <row r="530" spans="1:9" s="95" customFormat="1" ht="15" customHeight="1">
      <c r="A530" s="110">
        <v>42380</v>
      </c>
      <c r="B530" s="110" t="s">
        <v>742</v>
      </c>
      <c r="C530" s="110" t="s">
        <v>48</v>
      </c>
      <c r="D530" s="110" t="s">
        <v>544</v>
      </c>
      <c r="E530" s="476" t="s">
        <v>759</v>
      </c>
      <c r="F530" s="104">
        <v>1</v>
      </c>
      <c r="G530" s="122"/>
      <c r="H530" s="122">
        <v>45</v>
      </c>
      <c r="I530" s="111"/>
    </row>
    <row r="531" spans="1:9" s="95" customFormat="1" ht="15" customHeight="1">
      <c r="A531" s="110">
        <v>42380</v>
      </c>
      <c r="B531" s="110" t="s">
        <v>742</v>
      </c>
      <c r="C531" s="110" t="s">
        <v>48</v>
      </c>
      <c r="D531" s="110" t="s">
        <v>377</v>
      </c>
      <c r="E531" s="476" t="s">
        <v>760</v>
      </c>
      <c r="F531" s="104">
        <v>6</v>
      </c>
      <c r="G531" s="122"/>
      <c r="H531" s="122">
        <v>136</v>
      </c>
      <c r="I531" s="111"/>
    </row>
    <row r="532" spans="1:9" ht="15" customHeight="1">
      <c r="A532" s="110">
        <v>42389</v>
      </c>
      <c r="B532" s="110" t="s">
        <v>761</v>
      </c>
      <c r="C532" s="110" t="s">
        <v>48</v>
      </c>
      <c r="D532" s="110" t="s">
        <v>458</v>
      </c>
      <c r="E532" s="476" t="s">
        <v>762</v>
      </c>
      <c r="F532" s="104">
        <v>9</v>
      </c>
      <c r="G532" s="122"/>
      <c r="H532" s="122">
        <v>3</v>
      </c>
    </row>
    <row r="533" spans="1:9" ht="15" customHeight="1">
      <c r="A533" s="110">
        <v>42389</v>
      </c>
      <c r="B533" s="110" t="s">
        <v>761</v>
      </c>
      <c r="C533" s="110" t="s">
        <v>48</v>
      </c>
      <c r="D533" s="110" t="s">
        <v>515</v>
      </c>
      <c r="E533" s="476" t="s">
        <v>663</v>
      </c>
      <c r="F533" s="104">
        <v>15</v>
      </c>
      <c r="G533" s="122"/>
      <c r="H533" s="122">
        <v>77</v>
      </c>
      <c r="I533" s="101" t="s">
        <v>517</v>
      </c>
    </row>
    <row r="534" spans="1:9" ht="15" customHeight="1">
      <c r="A534" s="110">
        <v>42389</v>
      </c>
      <c r="B534" s="110" t="s">
        <v>761</v>
      </c>
      <c r="C534" s="110" t="s">
        <v>48</v>
      </c>
      <c r="D534" s="110" t="s">
        <v>306</v>
      </c>
      <c r="E534" s="476" t="s">
        <v>763</v>
      </c>
      <c r="F534" s="104">
        <v>1</v>
      </c>
      <c r="G534" s="122"/>
      <c r="H534" s="122">
        <v>1150</v>
      </c>
    </row>
    <row r="535" spans="1:9" ht="15" customHeight="1">
      <c r="A535" s="110">
        <v>42389</v>
      </c>
      <c r="B535" s="110" t="s">
        <v>761</v>
      </c>
      <c r="C535" s="110" t="s">
        <v>48</v>
      </c>
      <c r="D535" s="110" t="s">
        <v>57</v>
      </c>
      <c r="E535" s="476" t="s">
        <v>764</v>
      </c>
      <c r="F535" s="104">
        <v>4</v>
      </c>
      <c r="G535" s="122"/>
      <c r="H535" s="122">
        <v>37</v>
      </c>
    </row>
    <row r="536" spans="1:9" ht="15" customHeight="1">
      <c r="A536" s="110">
        <v>42389</v>
      </c>
      <c r="B536" s="110" t="s">
        <v>761</v>
      </c>
      <c r="C536" s="110" t="s">
        <v>48</v>
      </c>
      <c r="D536" s="110" t="s">
        <v>59</v>
      </c>
      <c r="E536" s="476" t="s">
        <v>765</v>
      </c>
      <c r="F536" s="104">
        <v>2</v>
      </c>
      <c r="G536" s="122"/>
      <c r="H536" s="122">
        <v>10</v>
      </c>
      <c r="I536" s="55" t="s">
        <v>323</v>
      </c>
    </row>
    <row r="537" spans="1:9" ht="15" customHeight="1">
      <c r="A537" s="110">
        <v>42389</v>
      </c>
      <c r="B537" s="110" t="s">
        <v>761</v>
      </c>
      <c r="C537" s="110" t="s">
        <v>48</v>
      </c>
      <c r="D537" s="110" t="s">
        <v>479</v>
      </c>
      <c r="E537" s="476" t="s">
        <v>766</v>
      </c>
      <c r="F537" s="104">
        <v>9</v>
      </c>
      <c r="G537" s="122"/>
      <c r="H537" s="122">
        <v>31</v>
      </c>
      <c r="I537" s="55" t="s">
        <v>7086</v>
      </c>
    </row>
    <row r="538" spans="1:9" ht="15" customHeight="1">
      <c r="A538" s="110">
        <v>42389</v>
      </c>
      <c r="B538" s="110" t="s">
        <v>761</v>
      </c>
      <c r="C538" s="110" t="s">
        <v>48</v>
      </c>
      <c r="D538" s="110" t="s">
        <v>279</v>
      </c>
      <c r="E538" s="476" t="s">
        <v>300</v>
      </c>
      <c r="F538" s="104">
        <v>34</v>
      </c>
      <c r="G538" s="122"/>
      <c r="H538" s="122">
        <v>11</v>
      </c>
      <c r="I538" s="145" t="s">
        <v>323</v>
      </c>
    </row>
    <row r="539" spans="1:9" ht="15" customHeight="1">
      <c r="A539" s="110">
        <v>42389</v>
      </c>
      <c r="B539" s="110" t="s">
        <v>761</v>
      </c>
      <c r="C539" s="110" t="s">
        <v>48</v>
      </c>
      <c r="D539" s="110">
        <v>78499</v>
      </c>
      <c r="E539" s="476" t="s">
        <v>395</v>
      </c>
      <c r="F539" s="104">
        <v>2</v>
      </c>
      <c r="G539" s="122"/>
      <c r="H539" s="122">
        <v>99</v>
      </c>
    </row>
    <row r="540" spans="1:9" ht="15" customHeight="1">
      <c r="A540" s="110">
        <v>42389</v>
      </c>
      <c r="B540" s="110" t="s">
        <v>761</v>
      </c>
      <c r="C540" s="110" t="s">
        <v>48</v>
      </c>
      <c r="D540" s="110" t="s">
        <v>531</v>
      </c>
      <c r="E540" s="476" t="s">
        <v>767</v>
      </c>
      <c r="F540" s="104">
        <v>6</v>
      </c>
      <c r="G540" s="122"/>
      <c r="H540" s="122">
        <v>740</v>
      </c>
    </row>
    <row r="541" spans="1:9" ht="15" customHeight="1">
      <c r="A541" s="110">
        <v>42389</v>
      </c>
      <c r="B541" s="110" t="s">
        <v>761</v>
      </c>
      <c r="C541" s="110" t="s">
        <v>48</v>
      </c>
      <c r="D541" s="110" t="s">
        <v>406</v>
      </c>
      <c r="E541" s="476" t="s">
        <v>407</v>
      </c>
      <c r="F541" s="104">
        <v>4</v>
      </c>
      <c r="G541" s="122"/>
      <c r="H541" s="122">
        <v>20</v>
      </c>
    </row>
    <row r="542" spans="1:9" ht="15" customHeight="1">
      <c r="A542" s="110">
        <v>42389</v>
      </c>
      <c r="B542" s="110" t="s">
        <v>761</v>
      </c>
      <c r="C542" s="110" t="s">
        <v>48</v>
      </c>
      <c r="D542" s="110">
        <v>73270</v>
      </c>
      <c r="E542" s="476" t="s">
        <v>768</v>
      </c>
      <c r="F542" s="104">
        <v>1</v>
      </c>
      <c r="G542" s="122"/>
      <c r="H542" s="122">
        <v>79</v>
      </c>
    </row>
    <row r="543" spans="1:9" ht="15" customHeight="1">
      <c r="A543" s="110">
        <v>42389</v>
      </c>
      <c r="B543" s="110" t="s">
        <v>761</v>
      </c>
      <c r="C543" s="110" t="s">
        <v>48</v>
      </c>
      <c r="D543" s="110" t="s">
        <v>769</v>
      </c>
      <c r="E543" s="476" t="s">
        <v>770</v>
      </c>
      <c r="F543" s="104">
        <v>10</v>
      </c>
      <c r="G543" s="122"/>
      <c r="H543" s="122">
        <f>21.56*3</f>
        <v>64.679999999999993</v>
      </c>
    </row>
    <row r="544" spans="1:9" ht="15" customHeight="1">
      <c r="A544" s="110">
        <v>42389</v>
      </c>
      <c r="B544" s="110" t="s">
        <v>771</v>
      </c>
      <c r="C544" s="110" t="s">
        <v>48</v>
      </c>
      <c r="D544" s="110">
        <v>154710</v>
      </c>
      <c r="E544" s="476" t="s">
        <v>579</v>
      </c>
      <c r="F544" s="104">
        <v>14</v>
      </c>
      <c r="G544" s="122"/>
      <c r="H544" s="122">
        <v>51</v>
      </c>
    </row>
    <row r="545" spans="1:8" ht="15" customHeight="1">
      <c r="A545" s="110">
        <v>42389</v>
      </c>
      <c r="B545" s="110" t="s">
        <v>771</v>
      </c>
      <c r="C545" s="110" t="s">
        <v>48</v>
      </c>
      <c r="D545" s="110" t="s">
        <v>212</v>
      </c>
      <c r="E545" s="476" t="s">
        <v>772</v>
      </c>
      <c r="F545" s="104">
        <v>1</v>
      </c>
      <c r="G545" s="122"/>
      <c r="H545" s="122">
        <v>840</v>
      </c>
    </row>
    <row r="546" spans="1:8" ht="15" customHeight="1">
      <c r="A546" s="110">
        <v>42389</v>
      </c>
      <c r="B546" s="110" t="s">
        <v>771</v>
      </c>
      <c r="C546" s="110" t="s">
        <v>48</v>
      </c>
      <c r="D546" s="110">
        <v>71628</v>
      </c>
      <c r="E546" s="476" t="s">
        <v>773</v>
      </c>
      <c r="F546" s="104">
        <v>4</v>
      </c>
      <c r="G546" s="122"/>
      <c r="H546" s="122">
        <v>157</v>
      </c>
    </row>
    <row r="547" spans="1:8" ht="15" customHeight="1">
      <c r="A547" s="110">
        <v>42389</v>
      </c>
      <c r="B547" s="110" t="s">
        <v>771</v>
      </c>
      <c r="C547" s="110" t="s">
        <v>48</v>
      </c>
      <c r="D547" s="110" t="s">
        <v>470</v>
      </c>
      <c r="E547" s="476" t="s">
        <v>471</v>
      </c>
      <c r="F547" s="104">
        <v>2</v>
      </c>
      <c r="G547" s="122"/>
      <c r="H547" s="122">
        <v>1.24</v>
      </c>
    </row>
    <row r="548" spans="1:8" ht="15" customHeight="1">
      <c r="A548" s="110">
        <v>42394</v>
      </c>
      <c r="B548" s="110" t="s">
        <v>774</v>
      </c>
      <c r="C548" s="110" t="s">
        <v>48</v>
      </c>
      <c r="D548" s="110" t="s">
        <v>775</v>
      </c>
      <c r="E548" s="476" t="s">
        <v>776</v>
      </c>
      <c r="F548" s="104">
        <v>3</v>
      </c>
      <c r="G548" s="122"/>
      <c r="H548" s="122">
        <v>109.14</v>
      </c>
    </row>
    <row r="549" spans="1:8" ht="15" customHeight="1">
      <c r="A549" s="110">
        <v>42394</v>
      </c>
      <c r="B549" s="110" t="s">
        <v>774</v>
      </c>
      <c r="C549" s="110" t="s">
        <v>48</v>
      </c>
      <c r="D549" s="110" t="s">
        <v>306</v>
      </c>
      <c r="E549" s="476" t="s">
        <v>756</v>
      </c>
      <c r="F549" s="104">
        <v>1</v>
      </c>
      <c r="G549" s="122"/>
      <c r="H549" s="122">
        <v>1150</v>
      </c>
    </row>
    <row r="550" spans="1:8" ht="15" customHeight="1">
      <c r="A550" s="110">
        <v>42394</v>
      </c>
      <c r="B550" s="110" t="s">
        <v>774</v>
      </c>
      <c r="C550" s="110" t="s">
        <v>48</v>
      </c>
      <c r="D550" s="110" t="s">
        <v>777</v>
      </c>
      <c r="E550" s="476" t="s">
        <v>778</v>
      </c>
      <c r="F550" s="104">
        <v>5</v>
      </c>
      <c r="G550" s="122"/>
      <c r="H550" s="122">
        <f>0.1*4</f>
        <v>0.4</v>
      </c>
    </row>
    <row r="551" spans="1:8" ht="15" customHeight="1">
      <c r="A551" s="110">
        <v>42403</v>
      </c>
      <c r="B551" s="110" t="s">
        <v>779</v>
      </c>
      <c r="C551" s="110" t="s">
        <v>48</v>
      </c>
      <c r="D551" s="110" t="s">
        <v>780</v>
      </c>
      <c r="E551" s="476" t="s">
        <v>781</v>
      </c>
      <c r="F551" s="104">
        <v>10</v>
      </c>
      <c r="G551" s="122"/>
      <c r="H551" s="122">
        <v>96</v>
      </c>
    </row>
    <row r="552" spans="1:8" ht="15" customHeight="1">
      <c r="A552" s="110">
        <v>42403</v>
      </c>
      <c r="B552" s="110" t="s">
        <v>779</v>
      </c>
      <c r="C552" s="110" t="s">
        <v>48</v>
      </c>
      <c r="D552" s="110" t="s">
        <v>782</v>
      </c>
      <c r="E552" s="476" t="s">
        <v>783</v>
      </c>
      <c r="F552" s="104">
        <v>10</v>
      </c>
      <c r="G552" s="122"/>
      <c r="H552" s="122">
        <v>78.63</v>
      </c>
    </row>
    <row r="553" spans="1:8" ht="15" customHeight="1">
      <c r="A553" s="110">
        <v>42403</v>
      </c>
      <c r="B553" s="110" t="s">
        <v>779</v>
      </c>
      <c r="C553" s="110" t="s">
        <v>48</v>
      </c>
      <c r="D553" s="110" t="s">
        <v>784</v>
      </c>
      <c r="E553" s="476" t="s">
        <v>785</v>
      </c>
      <c r="F553" s="104">
        <v>30</v>
      </c>
      <c r="G553" s="122"/>
      <c r="H553" s="122">
        <v>17</v>
      </c>
    </row>
    <row r="554" spans="1:8" ht="15" customHeight="1">
      <c r="A554" s="110">
        <v>42403</v>
      </c>
      <c r="B554" s="110" t="s">
        <v>779</v>
      </c>
      <c r="C554" s="110" t="s">
        <v>48</v>
      </c>
      <c r="D554" s="110" t="s">
        <v>786</v>
      </c>
      <c r="E554" s="476" t="s">
        <v>787</v>
      </c>
      <c r="F554" s="104">
        <v>10</v>
      </c>
      <c r="G554" s="122"/>
      <c r="H554" s="122">
        <v>36</v>
      </c>
    </row>
    <row r="555" spans="1:8" ht="15" customHeight="1">
      <c r="A555" s="110">
        <v>42403</v>
      </c>
      <c r="B555" s="110" t="s">
        <v>779</v>
      </c>
      <c r="C555" s="110" t="s">
        <v>48</v>
      </c>
      <c r="D555" s="110" t="s">
        <v>788</v>
      </c>
      <c r="E555" s="476" t="s">
        <v>789</v>
      </c>
      <c r="F555" s="104">
        <v>10</v>
      </c>
      <c r="G555" s="122"/>
      <c r="H555" s="122">
        <v>109</v>
      </c>
    </row>
    <row r="556" spans="1:8" ht="15" customHeight="1">
      <c r="A556" s="110">
        <v>42403</v>
      </c>
      <c r="B556" s="110" t="s">
        <v>779</v>
      </c>
      <c r="C556" s="110" t="s">
        <v>48</v>
      </c>
      <c r="D556" s="110" t="s">
        <v>790</v>
      </c>
      <c r="E556" s="476" t="s">
        <v>791</v>
      </c>
      <c r="F556" s="104">
        <v>10</v>
      </c>
      <c r="G556" s="122"/>
      <c r="H556" s="122">
        <v>32</v>
      </c>
    </row>
    <row r="557" spans="1:8" ht="15" customHeight="1">
      <c r="A557" s="110">
        <v>42403</v>
      </c>
      <c r="B557" s="110" t="s">
        <v>779</v>
      </c>
      <c r="C557" s="110" t="s">
        <v>48</v>
      </c>
      <c r="D557" s="110" t="s">
        <v>792</v>
      </c>
      <c r="E557" s="476" t="s">
        <v>793</v>
      </c>
      <c r="F557" s="104">
        <v>40</v>
      </c>
      <c r="G557" s="122"/>
      <c r="H557" s="122">
        <v>19</v>
      </c>
    </row>
    <row r="558" spans="1:8" ht="15" customHeight="1">
      <c r="A558" s="110">
        <v>42403</v>
      </c>
      <c r="B558" s="110" t="s">
        <v>779</v>
      </c>
      <c r="C558" s="110" t="s">
        <v>48</v>
      </c>
      <c r="D558" s="110" t="s">
        <v>794</v>
      </c>
      <c r="E558" s="476" t="s">
        <v>795</v>
      </c>
      <c r="F558" s="104">
        <v>10</v>
      </c>
      <c r="G558" s="122"/>
      <c r="H558" s="122">
        <v>144</v>
      </c>
    </row>
    <row r="559" spans="1:8" ht="15" customHeight="1">
      <c r="A559" s="110">
        <v>42403</v>
      </c>
      <c r="B559" s="110" t="s">
        <v>779</v>
      </c>
      <c r="C559" s="110" t="s">
        <v>48</v>
      </c>
      <c r="D559" s="110" t="s">
        <v>796</v>
      </c>
      <c r="E559" s="476" t="s">
        <v>797</v>
      </c>
      <c r="F559" s="104">
        <v>10</v>
      </c>
      <c r="G559" s="122"/>
      <c r="H559" s="122">
        <v>200</v>
      </c>
    </row>
    <row r="560" spans="1:8" ht="15" customHeight="1">
      <c r="A560" s="110">
        <v>42403</v>
      </c>
      <c r="B560" s="110" t="s">
        <v>779</v>
      </c>
      <c r="C560" s="110" t="s">
        <v>48</v>
      </c>
      <c r="D560" s="110" t="s">
        <v>798</v>
      </c>
      <c r="E560" s="476" t="s">
        <v>799</v>
      </c>
      <c r="F560" s="104">
        <v>10</v>
      </c>
      <c r="G560" s="122"/>
      <c r="H560" s="122">
        <v>144</v>
      </c>
    </row>
    <row r="561" spans="1:9" ht="15" customHeight="1">
      <c r="A561" s="110">
        <v>42403</v>
      </c>
      <c r="B561" s="110" t="s">
        <v>800</v>
      </c>
      <c r="C561" s="110" t="s">
        <v>48</v>
      </c>
      <c r="D561" s="110" t="s">
        <v>801</v>
      </c>
      <c r="E561" s="476" t="s">
        <v>802</v>
      </c>
      <c r="F561" s="104">
        <v>20</v>
      </c>
      <c r="G561" s="122"/>
      <c r="H561" s="122">
        <v>1.04</v>
      </c>
    </row>
    <row r="562" spans="1:9" ht="15" customHeight="1">
      <c r="A562" s="110">
        <v>42403</v>
      </c>
      <c r="B562" s="110" t="s">
        <v>800</v>
      </c>
      <c r="C562" s="110" t="s">
        <v>48</v>
      </c>
      <c r="D562" s="110" t="s">
        <v>422</v>
      </c>
      <c r="E562" s="476" t="s">
        <v>423</v>
      </c>
      <c r="F562" s="104">
        <v>4</v>
      </c>
      <c r="G562" s="122"/>
      <c r="H562" s="122">
        <v>20</v>
      </c>
    </row>
    <row r="563" spans="1:9" ht="15" customHeight="1">
      <c r="A563" s="110">
        <v>42403</v>
      </c>
      <c r="B563" s="110" t="s">
        <v>800</v>
      </c>
      <c r="C563" s="110" t="s">
        <v>48</v>
      </c>
      <c r="D563" s="110" t="s">
        <v>803</v>
      </c>
      <c r="E563" s="476" t="s">
        <v>804</v>
      </c>
      <c r="F563" s="104">
        <v>1</v>
      </c>
      <c r="G563" s="122"/>
      <c r="H563" s="122">
        <v>520</v>
      </c>
    </row>
    <row r="564" spans="1:9" ht="15" customHeight="1">
      <c r="A564" s="79">
        <v>42403</v>
      </c>
      <c r="B564" s="77" t="s">
        <v>805</v>
      </c>
      <c r="C564" s="77" t="s">
        <v>337</v>
      </c>
      <c r="D564" s="77" t="s">
        <v>806</v>
      </c>
      <c r="E564" s="153" t="s">
        <v>807</v>
      </c>
      <c r="F564" s="57">
        <v>1</v>
      </c>
      <c r="H564" s="54">
        <v>4207.6899999999996</v>
      </c>
    </row>
    <row r="565" spans="1:9" ht="15" customHeight="1">
      <c r="A565" s="79">
        <v>42403</v>
      </c>
      <c r="B565" s="77" t="s">
        <v>808</v>
      </c>
      <c r="C565" s="77" t="s">
        <v>337</v>
      </c>
      <c r="D565" s="77" t="s">
        <v>809</v>
      </c>
      <c r="E565" s="153" t="s">
        <v>810</v>
      </c>
      <c r="F565" s="57">
        <v>1</v>
      </c>
      <c r="H565" s="54">
        <v>7884.62</v>
      </c>
    </row>
    <row r="566" spans="1:9" ht="15" customHeight="1">
      <c r="A566" s="79">
        <v>42415</v>
      </c>
      <c r="B566" s="110" t="s">
        <v>811</v>
      </c>
      <c r="C566" s="110" t="s">
        <v>48</v>
      </c>
      <c r="D566" s="77">
        <v>482593</v>
      </c>
      <c r="E566" s="4" t="s">
        <v>812</v>
      </c>
      <c r="F566" s="57">
        <v>1</v>
      </c>
      <c r="H566" s="54">
        <v>548</v>
      </c>
    </row>
    <row r="567" spans="1:9" ht="15" customHeight="1">
      <c r="A567" s="79">
        <v>42422</v>
      </c>
      <c r="B567" s="77" t="s">
        <v>813</v>
      </c>
      <c r="C567" s="77" t="s">
        <v>337</v>
      </c>
      <c r="D567" s="77" t="s">
        <v>814</v>
      </c>
      <c r="E567" s="4" t="s">
        <v>815</v>
      </c>
      <c r="F567" s="57">
        <v>1</v>
      </c>
      <c r="H567" s="54">
        <v>7418.52</v>
      </c>
    </row>
    <row r="568" spans="1:9" ht="15" customHeight="1">
      <c r="A568" s="79">
        <v>42422</v>
      </c>
      <c r="B568" s="77" t="s">
        <v>813</v>
      </c>
      <c r="C568" s="77" t="s">
        <v>337</v>
      </c>
      <c r="D568" s="77" t="s">
        <v>588</v>
      </c>
      <c r="E568" s="153" t="s">
        <v>816</v>
      </c>
      <c r="F568" s="57">
        <v>1</v>
      </c>
      <c r="H568" s="54">
        <v>13735.14</v>
      </c>
    </row>
    <row r="569" spans="1:9" ht="15" customHeight="1">
      <c r="A569" s="79">
        <v>42422</v>
      </c>
      <c r="B569" s="77" t="s">
        <v>813</v>
      </c>
      <c r="C569" s="77" t="s">
        <v>337</v>
      </c>
      <c r="D569" s="77" t="s">
        <v>705</v>
      </c>
      <c r="E569" s="153" t="s">
        <v>817</v>
      </c>
      <c r="F569" s="57">
        <v>2</v>
      </c>
      <c r="H569" s="54">
        <v>92732.05</v>
      </c>
    </row>
    <row r="570" spans="1:9" ht="15" customHeight="1">
      <c r="A570" s="79">
        <v>42422</v>
      </c>
      <c r="B570" s="77" t="s">
        <v>813</v>
      </c>
      <c r="C570" s="77" t="s">
        <v>337</v>
      </c>
      <c r="D570" s="77" t="s">
        <v>818</v>
      </c>
      <c r="E570" s="4" t="s">
        <v>819</v>
      </c>
      <c r="F570" s="57">
        <v>1</v>
      </c>
      <c r="H570" s="54">
        <v>11597.33</v>
      </c>
    </row>
    <row r="571" spans="1:9" ht="15" customHeight="1">
      <c r="A571" s="79">
        <v>42422</v>
      </c>
      <c r="B571" s="77" t="s">
        <v>813</v>
      </c>
      <c r="C571" s="77" t="s">
        <v>337</v>
      </c>
      <c r="D571" s="77" t="s">
        <v>670</v>
      </c>
      <c r="E571" s="4" t="s">
        <v>820</v>
      </c>
      <c r="F571" s="57">
        <v>2</v>
      </c>
      <c r="H571" s="54">
        <v>11662.67</v>
      </c>
    </row>
    <row r="572" spans="1:9" ht="15" customHeight="1">
      <c r="A572" s="79">
        <v>42422</v>
      </c>
      <c r="B572" s="77" t="s">
        <v>813</v>
      </c>
      <c r="C572" s="77" t="s">
        <v>337</v>
      </c>
      <c r="D572" s="77" t="s">
        <v>673</v>
      </c>
      <c r="E572" s="153" t="s">
        <v>821</v>
      </c>
      <c r="F572" s="57">
        <v>2</v>
      </c>
      <c r="H572" s="54">
        <v>31376.92</v>
      </c>
    </row>
    <row r="573" spans="1:9" ht="15" customHeight="1">
      <c r="A573" s="79">
        <v>42422</v>
      </c>
      <c r="B573" s="77" t="s">
        <v>813</v>
      </c>
      <c r="C573" s="77" t="s">
        <v>337</v>
      </c>
      <c r="D573" s="77" t="s">
        <v>465</v>
      </c>
      <c r="E573" s="4" t="s">
        <v>822</v>
      </c>
      <c r="F573" s="57">
        <v>1</v>
      </c>
      <c r="H573" s="54">
        <v>11091.4</v>
      </c>
    </row>
    <row r="574" spans="1:9" ht="15" customHeight="1">
      <c r="A574" s="79">
        <v>42422</v>
      </c>
      <c r="B574" s="77" t="s">
        <v>813</v>
      </c>
      <c r="C574" s="77" t="s">
        <v>337</v>
      </c>
      <c r="D574" s="77" t="s">
        <v>568</v>
      </c>
      <c r="E574" s="4" t="s">
        <v>823</v>
      </c>
      <c r="F574" s="57">
        <v>1</v>
      </c>
      <c r="H574" s="54">
        <v>10046.42</v>
      </c>
    </row>
    <row r="575" spans="1:9" ht="15" customHeight="1">
      <c r="A575" s="79">
        <v>42422</v>
      </c>
      <c r="B575" s="77" t="s">
        <v>813</v>
      </c>
      <c r="C575" s="77" t="s">
        <v>337</v>
      </c>
      <c r="D575" s="77" t="s">
        <v>707</v>
      </c>
      <c r="E575" s="4" t="s">
        <v>824</v>
      </c>
      <c r="F575" s="57">
        <v>2</v>
      </c>
      <c r="H575" s="54">
        <v>119724</v>
      </c>
      <c r="I575" s="55" t="s">
        <v>323</v>
      </c>
    </row>
    <row r="576" spans="1:9" ht="15" customHeight="1">
      <c r="A576" s="79">
        <v>42422</v>
      </c>
      <c r="B576" s="77" t="s">
        <v>813</v>
      </c>
      <c r="C576" s="77" t="s">
        <v>337</v>
      </c>
      <c r="D576" s="77" t="s">
        <v>825</v>
      </c>
      <c r="E576" s="4" t="s">
        <v>826</v>
      </c>
      <c r="F576" s="57">
        <v>2</v>
      </c>
      <c r="H576" s="54">
        <v>57725</v>
      </c>
    </row>
    <row r="577" spans="1:10" ht="15" customHeight="1">
      <c r="A577" s="79">
        <v>42424</v>
      </c>
      <c r="B577" s="116" t="s">
        <v>827</v>
      </c>
      <c r="C577" s="116" t="s">
        <v>337</v>
      </c>
      <c r="D577" s="301">
        <v>162594</v>
      </c>
      <c r="E577" s="132" t="s">
        <v>828</v>
      </c>
      <c r="F577" s="57">
        <v>2</v>
      </c>
      <c r="H577" s="54">
        <v>20051.740000000002</v>
      </c>
    </row>
    <row r="578" spans="1:10" ht="15" customHeight="1">
      <c r="A578" s="79">
        <v>42424</v>
      </c>
      <c r="B578" s="116" t="s">
        <v>827</v>
      </c>
      <c r="C578" s="116" t="s">
        <v>337</v>
      </c>
      <c r="D578" s="301" t="s">
        <v>829</v>
      </c>
      <c r="E578" s="132" t="s">
        <v>830</v>
      </c>
      <c r="F578" s="57">
        <v>2</v>
      </c>
      <c r="H578" s="54">
        <v>19554.34</v>
      </c>
    </row>
    <row r="579" spans="1:10" ht="15" customHeight="1">
      <c r="A579" s="79">
        <v>42426</v>
      </c>
      <c r="B579" s="77" t="s">
        <v>831</v>
      </c>
      <c r="C579" s="77" t="s">
        <v>48</v>
      </c>
      <c r="D579" s="77" t="s">
        <v>538</v>
      </c>
      <c r="E579" s="4" t="s">
        <v>832</v>
      </c>
      <c r="F579" s="57">
        <v>12</v>
      </c>
      <c r="H579" s="54">
        <v>14.999645768685026</v>
      </c>
    </row>
    <row r="580" spans="1:10" ht="15" customHeight="1">
      <c r="A580" s="79">
        <v>42426</v>
      </c>
      <c r="B580" s="77" t="s">
        <v>831</v>
      </c>
      <c r="C580" s="77" t="s">
        <v>48</v>
      </c>
      <c r="D580" s="77" t="s">
        <v>487</v>
      </c>
      <c r="E580" s="4" t="s">
        <v>833</v>
      </c>
      <c r="F580" s="57">
        <v>10</v>
      </c>
      <c r="H580" s="54">
        <v>1.9992309863816449</v>
      </c>
      <c r="I580" s="111" t="s">
        <v>323</v>
      </c>
    </row>
    <row r="581" spans="1:10" ht="15" customHeight="1">
      <c r="A581" s="79">
        <v>42426</v>
      </c>
      <c r="B581" s="77" t="s">
        <v>831</v>
      </c>
      <c r="C581" s="77" t="s">
        <v>48</v>
      </c>
      <c r="D581" s="77" t="s">
        <v>834</v>
      </c>
      <c r="E581" s="4" t="s">
        <v>835</v>
      </c>
      <c r="F581" s="57">
        <v>1</v>
      </c>
      <c r="H581" s="54">
        <v>0.88</v>
      </c>
    </row>
    <row r="582" spans="1:10" ht="15" customHeight="1">
      <c r="A582" s="79">
        <v>42426</v>
      </c>
      <c r="B582" s="77" t="s">
        <v>831</v>
      </c>
      <c r="C582" s="77" t="s">
        <v>48</v>
      </c>
      <c r="D582" s="77" t="s">
        <v>481</v>
      </c>
      <c r="E582" s="4" t="s">
        <v>836</v>
      </c>
      <c r="F582" s="57">
        <v>3</v>
      </c>
      <c r="H582" s="54">
        <v>22.999863233732476</v>
      </c>
    </row>
    <row r="583" spans="1:10" ht="15" customHeight="1">
      <c r="A583" s="79">
        <v>42426</v>
      </c>
      <c r="B583" s="77" t="s">
        <v>831</v>
      </c>
      <c r="C583" s="77" t="s">
        <v>48</v>
      </c>
      <c r="D583" s="77" t="s">
        <v>483</v>
      </c>
      <c r="E583" s="4" t="s">
        <v>837</v>
      </c>
      <c r="F583" s="57">
        <v>5</v>
      </c>
      <c r="H583" s="54">
        <v>19.00000516694157</v>
      </c>
    </row>
    <row r="584" spans="1:10" ht="15" customHeight="1">
      <c r="A584" s="79">
        <v>42426</v>
      </c>
      <c r="B584" s="77" t="s">
        <v>831</v>
      </c>
      <c r="C584" s="77" t="s">
        <v>48</v>
      </c>
      <c r="D584" s="77" t="s">
        <v>838</v>
      </c>
      <c r="E584" s="4" t="s">
        <v>839</v>
      </c>
      <c r="F584" s="57">
        <v>3</v>
      </c>
      <c r="H584" s="54">
        <v>18.539156746658204</v>
      </c>
    </row>
    <row r="585" spans="1:10" ht="15" customHeight="1">
      <c r="A585" s="79">
        <v>42426</v>
      </c>
      <c r="B585" s="77" t="s">
        <v>831</v>
      </c>
      <c r="C585" s="77" t="s">
        <v>48</v>
      </c>
      <c r="D585" s="77" t="s">
        <v>533</v>
      </c>
      <c r="E585" s="4" t="s">
        <v>840</v>
      </c>
      <c r="F585" s="57">
        <v>2</v>
      </c>
      <c r="H585" s="54">
        <v>1149.9999982981262</v>
      </c>
    </row>
    <row r="586" spans="1:10" ht="15" customHeight="1">
      <c r="A586" s="79">
        <v>42426</v>
      </c>
      <c r="B586" s="77" t="s">
        <v>831</v>
      </c>
      <c r="C586" s="77" t="s">
        <v>48</v>
      </c>
      <c r="D586" s="77" t="s">
        <v>122</v>
      </c>
      <c r="E586" s="4" t="s">
        <v>841</v>
      </c>
      <c r="F586" s="57">
        <v>3</v>
      </c>
      <c r="H586" s="54">
        <v>39.999627855034582</v>
      </c>
    </row>
    <row r="587" spans="1:10" ht="15" customHeight="1">
      <c r="A587" s="79">
        <v>42426</v>
      </c>
      <c r="B587" s="77" t="s">
        <v>831</v>
      </c>
      <c r="C587" s="77" t="s">
        <v>48</v>
      </c>
      <c r="D587" s="77" t="s">
        <v>842</v>
      </c>
      <c r="E587" s="4" t="s">
        <v>843</v>
      </c>
      <c r="F587" s="57">
        <v>1</v>
      </c>
      <c r="H587" s="54">
        <v>283.35986603718192</v>
      </c>
    </row>
    <row r="588" spans="1:10" ht="15" customHeight="1">
      <c r="A588" s="79">
        <v>42426</v>
      </c>
      <c r="B588" s="77" t="s">
        <v>831</v>
      </c>
      <c r="C588" s="77" t="s">
        <v>337</v>
      </c>
      <c r="D588" s="77" t="s">
        <v>465</v>
      </c>
      <c r="E588" s="4" t="s">
        <v>466</v>
      </c>
      <c r="F588" s="57">
        <v>2</v>
      </c>
      <c r="H588" s="54">
        <v>11313.760147976445</v>
      </c>
    </row>
    <row r="589" spans="1:10" ht="15" customHeight="1">
      <c r="A589" s="79">
        <v>42426</v>
      </c>
      <c r="B589" s="77" t="s">
        <v>831</v>
      </c>
      <c r="C589" s="77" t="s">
        <v>337</v>
      </c>
      <c r="D589" s="77" t="s">
        <v>433</v>
      </c>
      <c r="E589" s="4" t="s">
        <v>844</v>
      </c>
      <c r="F589" s="57">
        <v>2</v>
      </c>
      <c r="H589" s="54">
        <v>4546.7399506848669</v>
      </c>
    </row>
    <row r="590" spans="1:10" ht="15" customHeight="1">
      <c r="A590" s="79">
        <v>42426</v>
      </c>
      <c r="B590" s="77" t="s">
        <v>831</v>
      </c>
      <c r="C590" s="77" t="s">
        <v>48</v>
      </c>
      <c r="D590" s="77" t="s">
        <v>335</v>
      </c>
      <c r="E590" s="4" t="s">
        <v>845</v>
      </c>
      <c r="F590" s="57">
        <v>19</v>
      </c>
      <c r="H590" s="54">
        <v>3.9999709878414849</v>
      </c>
    </row>
    <row r="591" spans="1:10" ht="15" customHeight="1">
      <c r="A591" s="79">
        <v>42430</v>
      </c>
      <c r="B591" s="77" t="s">
        <v>846</v>
      </c>
      <c r="C591" s="77" t="s">
        <v>337</v>
      </c>
      <c r="D591" s="77" t="s">
        <v>847</v>
      </c>
      <c r="E591" s="4" t="s">
        <v>848</v>
      </c>
      <c r="F591" s="57">
        <v>1</v>
      </c>
      <c r="H591" s="54">
        <v>42734</v>
      </c>
      <c r="I591" s="55" t="s">
        <v>672</v>
      </c>
      <c r="J591" s="55" t="s">
        <v>672</v>
      </c>
    </row>
    <row r="592" spans="1:10" ht="15" customHeight="1">
      <c r="A592" s="79">
        <v>42432</v>
      </c>
      <c r="B592" s="77" t="s">
        <v>849</v>
      </c>
      <c r="C592" s="77" t="s">
        <v>337</v>
      </c>
      <c r="D592" s="77">
        <v>394668</v>
      </c>
      <c r="E592" s="4" t="s">
        <v>850</v>
      </c>
      <c r="F592" s="57">
        <v>4</v>
      </c>
      <c r="H592" s="54">
        <v>7435.39</v>
      </c>
    </row>
    <row r="593" spans="1:9" s="21" customFormat="1" ht="15" customHeight="1">
      <c r="A593" s="136">
        <v>42436</v>
      </c>
      <c r="B593" s="48" t="s">
        <v>851</v>
      </c>
      <c r="C593" s="48" t="s">
        <v>609</v>
      </c>
      <c r="D593" s="315" t="s">
        <v>576</v>
      </c>
      <c r="E593" s="132" t="s">
        <v>852</v>
      </c>
      <c r="F593" s="104">
        <v>1</v>
      </c>
      <c r="G593" s="47">
        <v>1814.67</v>
      </c>
      <c r="H593" s="47">
        <v>2791.8</v>
      </c>
    </row>
    <row r="594" spans="1:9" ht="15" customHeight="1">
      <c r="A594" s="79">
        <v>42438</v>
      </c>
      <c r="B594" s="77" t="s">
        <v>853</v>
      </c>
      <c r="C594" s="77" t="s">
        <v>48</v>
      </c>
      <c r="D594" s="137" t="s">
        <v>262</v>
      </c>
      <c r="E594" s="4" t="s">
        <v>854</v>
      </c>
      <c r="F594" s="57">
        <v>2</v>
      </c>
      <c r="H594" s="54">
        <v>12</v>
      </c>
    </row>
    <row r="595" spans="1:9" ht="15" customHeight="1">
      <c r="A595" s="79">
        <v>42438</v>
      </c>
      <c r="B595" s="77" t="s">
        <v>853</v>
      </c>
      <c r="C595" s="77" t="s">
        <v>48</v>
      </c>
      <c r="D595" s="137" t="s">
        <v>538</v>
      </c>
      <c r="E595" s="4" t="s">
        <v>855</v>
      </c>
      <c r="F595" s="57">
        <v>8</v>
      </c>
      <c r="H595" s="54">
        <v>15</v>
      </c>
    </row>
    <row r="596" spans="1:9" ht="15" customHeight="1">
      <c r="A596" s="79">
        <v>42438</v>
      </c>
      <c r="B596" s="77" t="s">
        <v>853</v>
      </c>
      <c r="C596" s="77" t="s">
        <v>48</v>
      </c>
      <c r="D596" s="137" t="s">
        <v>487</v>
      </c>
      <c r="E596" s="4" t="s">
        <v>856</v>
      </c>
      <c r="F596" s="57">
        <v>10</v>
      </c>
      <c r="H596" s="54">
        <v>2</v>
      </c>
      <c r="I596" s="111" t="s">
        <v>323</v>
      </c>
    </row>
    <row r="597" spans="1:9" ht="15" customHeight="1">
      <c r="A597" s="79">
        <v>42438</v>
      </c>
      <c r="B597" s="77" t="s">
        <v>853</v>
      </c>
      <c r="C597" s="77" t="s">
        <v>48</v>
      </c>
      <c r="D597" s="137" t="s">
        <v>838</v>
      </c>
      <c r="E597" s="4" t="s">
        <v>857</v>
      </c>
      <c r="F597" s="57">
        <v>6</v>
      </c>
      <c r="H597" s="54">
        <v>19</v>
      </c>
      <c r="I597" s="55" t="s">
        <v>323</v>
      </c>
    </row>
    <row r="598" spans="1:9" ht="15" customHeight="1">
      <c r="A598" s="79">
        <v>42438</v>
      </c>
      <c r="B598" s="77" t="s">
        <v>853</v>
      </c>
      <c r="C598" s="77" t="s">
        <v>48</v>
      </c>
      <c r="D598" s="137" t="s">
        <v>858</v>
      </c>
      <c r="E598" s="4" t="s">
        <v>859</v>
      </c>
      <c r="F598" s="57">
        <v>5</v>
      </c>
      <c r="H598" s="54">
        <v>56</v>
      </c>
    </row>
    <row r="599" spans="1:9" ht="15" customHeight="1">
      <c r="A599" s="79">
        <v>42438</v>
      </c>
      <c r="B599" s="77" t="s">
        <v>853</v>
      </c>
      <c r="C599" s="77" t="s">
        <v>48</v>
      </c>
      <c r="D599" s="137" t="s">
        <v>549</v>
      </c>
      <c r="E599" s="4" t="s">
        <v>860</v>
      </c>
      <c r="F599" s="57">
        <v>6</v>
      </c>
      <c r="H599" s="54">
        <v>87</v>
      </c>
    </row>
    <row r="600" spans="1:9" ht="15" customHeight="1">
      <c r="A600" s="79">
        <v>42438</v>
      </c>
      <c r="B600" s="77" t="s">
        <v>853</v>
      </c>
      <c r="C600" s="77" t="s">
        <v>48</v>
      </c>
      <c r="D600" s="137" t="s">
        <v>335</v>
      </c>
      <c r="E600" s="4" t="s">
        <v>861</v>
      </c>
      <c r="F600" s="57">
        <v>48</v>
      </c>
      <c r="H600" s="54">
        <v>27</v>
      </c>
      <c r="I600" s="138" t="s">
        <v>336</v>
      </c>
    </row>
    <row r="601" spans="1:9" ht="15" customHeight="1">
      <c r="A601" s="79">
        <v>42438</v>
      </c>
      <c r="B601" s="77" t="s">
        <v>853</v>
      </c>
      <c r="C601" s="77" t="s">
        <v>48</v>
      </c>
      <c r="D601" s="137" t="s">
        <v>71</v>
      </c>
      <c r="E601" s="4" t="s">
        <v>862</v>
      </c>
      <c r="F601" s="57">
        <v>8</v>
      </c>
      <c r="H601" s="54">
        <v>697</v>
      </c>
    </row>
    <row r="602" spans="1:9" ht="15" customHeight="1">
      <c r="A602" s="79">
        <v>42438</v>
      </c>
      <c r="B602" s="77" t="s">
        <v>853</v>
      </c>
      <c r="C602" s="77" t="s">
        <v>48</v>
      </c>
      <c r="D602" s="137" t="s">
        <v>396</v>
      </c>
      <c r="E602" s="4" t="s">
        <v>863</v>
      </c>
      <c r="F602" s="57">
        <v>1</v>
      </c>
      <c r="H602" s="54">
        <v>978</v>
      </c>
    </row>
    <row r="603" spans="1:9" ht="15" customHeight="1">
      <c r="A603" s="79">
        <v>42438</v>
      </c>
      <c r="B603" s="77" t="s">
        <v>853</v>
      </c>
      <c r="C603" s="77" t="s">
        <v>48</v>
      </c>
      <c r="D603" s="137" t="s">
        <v>69</v>
      </c>
      <c r="E603" s="4" t="s">
        <v>864</v>
      </c>
      <c r="F603" s="57">
        <v>6</v>
      </c>
      <c r="H603" s="54">
        <v>553</v>
      </c>
    </row>
    <row r="604" spans="1:9" ht="15" customHeight="1">
      <c r="A604" s="79">
        <v>42438</v>
      </c>
      <c r="B604" s="77" t="s">
        <v>853</v>
      </c>
      <c r="C604" s="77" t="s">
        <v>48</v>
      </c>
      <c r="D604" s="137" t="s">
        <v>528</v>
      </c>
      <c r="E604" s="4" t="s">
        <v>865</v>
      </c>
      <c r="F604" s="57">
        <v>1</v>
      </c>
      <c r="H604" s="54">
        <v>1362</v>
      </c>
    </row>
    <row r="605" spans="1:9" ht="15" customHeight="1">
      <c r="A605" s="79">
        <v>42438</v>
      </c>
      <c r="B605" s="77" t="s">
        <v>866</v>
      </c>
      <c r="C605" s="77" t="s">
        <v>867</v>
      </c>
      <c r="D605" s="137" t="s">
        <v>868</v>
      </c>
      <c r="E605" s="4" t="s">
        <v>869</v>
      </c>
      <c r="F605" s="57">
        <v>1</v>
      </c>
      <c r="H605" s="54">
        <v>5040</v>
      </c>
    </row>
    <row r="606" spans="1:9" ht="15" customHeight="1">
      <c r="A606" s="79">
        <v>42438</v>
      </c>
      <c r="B606" s="77" t="s">
        <v>866</v>
      </c>
      <c r="C606" s="77" t="s">
        <v>867</v>
      </c>
      <c r="D606" s="137" t="s">
        <v>870</v>
      </c>
      <c r="E606" s="4" t="s">
        <v>871</v>
      </c>
      <c r="F606" s="57">
        <v>1</v>
      </c>
      <c r="H606" s="54">
        <v>3000</v>
      </c>
    </row>
    <row r="607" spans="1:9" ht="15" customHeight="1">
      <c r="A607" s="79">
        <v>42438</v>
      </c>
      <c r="B607" s="77" t="s">
        <v>866</v>
      </c>
      <c r="C607" s="77" t="s">
        <v>867</v>
      </c>
      <c r="D607" s="137" t="s">
        <v>872</v>
      </c>
      <c r="E607" s="4" t="s">
        <v>873</v>
      </c>
      <c r="F607" s="57">
        <v>1</v>
      </c>
      <c r="H607" s="54">
        <v>225</v>
      </c>
    </row>
    <row r="608" spans="1:9" ht="15" customHeight="1">
      <c r="A608" s="79">
        <v>42438</v>
      </c>
      <c r="B608" s="77" t="s">
        <v>866</v>
      </c>
      <c r="C608" s="77" t="s">
        <v>867</v>
      </c>
      <c r="D608" s="137" t="s">
        <v>874</v>
      </c>
      <c r="E608" s="4" t="s">
        <v>204</v>
      </c>
      <c r="F608" s="57">
        <v>2</v>
      </c>
      <c r="H608" s="54">
        <v>33.869999999999997</v>
      </c>
    </row>
    <row r="609" spans="1:8" ht="15" customHeight="1">
      <c r="A609" s="79">
        <v>42438</v>
      </c>
      <c r="B609" s="77" t="s">
        <v>866</v>
      </c>
      <c r="C609" s="77" t="s">
        <v>867</v>
      </c>
      <c r="D609" s="137" t="s">
        <v>875</v>
      </c>
      <c r="E609" s="4" t="s">
        <v>876</v>
      </c>
      <c r="F609" s="57">
        <v>4</v>
      </c>
      <c r="H609" s="54">
        <v>59.67</v>
      </c>
    </row>
    <row r="610" spans="1:8" ht="15" customHeight="1">
      <c r="A610" s="79">
        <v>42438</v>
      </c>
      <c r="B610" s="77" t="s">
        <v>866</v>
      </c>
      <c r="C610" s="77" t="s">
        <v>867</v>
      </c>
      <c r="D610" s="137" t="s">
        <v>877</v>
      </c>
      <c r="E610" s="4" t="s">
        <v>204</v>
      </c>
      <c r="F610" s="57">
        <v>1</v>
      </c>
      <c r="H610" s="54">
        <v>24.96</v>
      </c>
    </row>
    <row r="611" spans="1:8" ht="15" customHeight="1">
      <c r="A611" s="79">
        <v>42438</v>
      </c>
      <c r="B611" s="77" t="s">
        <v>866</v>
      </c>
      <c r="C611" s="77" t="s">
        <v>867</v>
      </c>
      <c r="D611" s="137" t="s">
        <v>878</v>
      </c>
      <c r="E611" s="4" t="s">
        <v>876</v>
      </c>
      <c r="F611" s="57">
        <v>2</v>
      </c>
      <c r="H611" s="54">
        <v>38.22</v>
      </c>
    </row>
    <row r="612" spans="1:8" ht="15" customHeight="1">
      <c r="A612" s="79">
        <v>42438</v>
      </c>
      <c r="B612" s="77" t="s">
        <v>866</v>
      </c>
      <c r="C612" s="77" t="s">
        <v>867</v>
      </c>
      <c r="D612" s="137" t="s">
        <v>879</v>
      </c>
      <c r="E612" s="4" t="s">
        <v>204</v>
      </c>
      <c r="F612" s="57">
        <v>1</v>
      </c>
      <c r="H612" s="54">
        <v>11.2</v>
      </c>
    </row>
    <row r="613" spans="1:8" ht="15" customHeight="1">
      <c r="A613" s="79">
        <v>42438</v>
      </c>
      <c r="B613" s="77" t="s">
        <v>866</v>
      </c>
      <c r="C613" s="77" t="s">
        <v>867</v>
      </c>
      <c r="D613" s="137" t="s">
        <v>880</v>
      </c>
      <c r="E613" s="4" t="s">
        <v>876</v>
      </c>
      <c r="F613" s="57">
        <v>2</v>
      </c>
      <c r="H613" s="54">
        <v>22.44</v>
      </c>
    </row>
    <row r="614" spans="1:8" ht="15" customHeight="1">
      <c r="A614" s="79">
        <v>42438</v>
      </c>
      <c r="B614" s="77" t="s">
        <v>866</v>
      </c>
      <c r="C614" s="77" t="s">
        <v>867</v>
      </c>
      <c r="D614" s="137" t="s">
        <v>881</v>
      </c>
      <c r="E614" s="4" t="s">
        <v>204</v>
      </c>
      <c r="F614" s="57">
        <v>1</v>
      </c>
      <c r="H614" s="54">
        <v>3.76</v>
      </c>
    </row>
    <row r="615" spans="1:8" ht="15" customHeight="1">
      <c r="A615" s="79">
        <v>42438</v>
      </c>
      <c r="B615" s="77" t="s">
        <v>866</v>
      </c>
      <c r="C615" s="77" t="s">
        <v>867</v>
      </c>
      <c r="D615" s="137" t="s">
        <v>882</v>
      </c>
      <c r="E615" s="4" t="s">
        <v>876</v>
      </c>
      <c r="F615" s="57">
        <v>2</v>
      </c>
      <c r="H615" s="54">
        <v>7.6</v>
      </c>
    </row>
    <row r="616" spans="1:8" ht="15" customHeight="1">
      <c r="A616" s="79">
        <v>42438</v>
      </c>
      <c r="B616" s="77" t="s">
        <v>866</v>
      </c>
      <c r="C616" s="77" t="s">
        <v>867</v>
      </c>
      <c r="D616" s="137" t="s">
        <v>883</v>
      </c>
      <c r="E616" s="4" t="s">
        <v>204</v>
      </c>
      <c r="F616" s="57">
        <v>3</v>
      </c>
      <c r="H616" s="54">
        <v>16</v>
      </c>
    </row>
    <row r="617" spans="1:8" ht="15" customHeight="1">
      <c r="A617" s="79">
        <v>42438</v>
      </c>
      <c r="B617" s="77" t="s">
        <v>866</v>
      </c>
      <c r="C617" s="77" t="s">
        <v>867</v>
      </c>
      <c r="D617" s="137" t="s">
        <v>884</v>
      </c>
      <c r="E617" s="4" t="s">
        <v>876</v>
      </c>
      <c r="F617" s="57">
        <v>6</v>
      </c>
      <c r="H617" s="54">
        <v>34.799999999999997</v>
      </c>
    </row>
    <row r="618" spans="1:8" ht="15" customHeight="1">
      <c r="A618" s="79">
        <v>42438</v>
      </c>
      <c r="B618" s="77" t="s">
        <v>866</v>
      </c>
      <c r="C618" s="77" t="s">
        <v>867</v>
      </c>
      <c r="D618" s="137" t="s">
        <v>885</v>
      </c>
      <c r="E618" s="4" t="s">
        <v>204</v>
      </c>
      <c r="F618" s="57">
        <v>1</v>
      </c>
      <c r="H618" s="54">
        <v>23.28</v>
      </c>
    </row>
    <row r="619" spans="1:8" ht="15" customHeight="1">
      <c r="A619" s="79">
        <v>42438</v>
      </c>
      <c r="B619" s="77" t="s">
        <v>866</v>
      </c>
      <c r="C619" s="77" t="s">
        <v>867</v>
      </c>
      <c r="D619" s="137" t="s">
        <v>886</v>
      </c>
      <c r="E619" s="4" t="s">
        <v>876</v>
      </c>
      <c r="F619" s="57">
        <v>2</v>
      </c>
      <c r="H619" s="54">
        <v>45.2</v>
      </c>
    </row>
    <row r="620" spans="1:8" ht="15" customHeight="1">
      <c r="A620" s="79">
        <v>42438</v>
      </c>
      <c r="B620" s="77" t="s">
        <v>866</v>
      </c>
      <c r="C620" s="77" t="s">
        <v>867</v>
      </c>
      <c r="D620" s="137" t="s">
        <v>887</v>
      </c>
      <c r="E620" s="4" t="s">
        <v>175</v>
      </c>
      <c r="F620" s="57">
        <v>1</v>
      </c>
      <c r="H620" s="54">
        <v>224.04000000000002</v>
      </c>
    </row>
    <row r="621" spans="1:8" ht="15" customHeight="1">
      <c r="A621" s="79">
        <v>42438</v>
      </c>
      <c r="B621" s="77" t="s">
        <v>866</v>
      </c>
      <c r="C621" s="77" t="s">
        <v>867</v>
      </c>
      <c r="D621" s="137" t="s">
        <v>888</v>
      </c>
      <c r="E621" s="4" t="s">
        <v>175</v>
      </c>
      <c r="F621" s="57">
        <v>1</v>
      </c>
      <c r="H621" s="54">
        <v>6.48</v>
      </c>
    </row>
    <row r="622" spans="1:8" ht="15" customHeight="1">
      <c r="A622" s="79">
        <v>42438</v>
      </c>
      <c r="B622" s="77" t="s">
        <v>866</v>
      </c>
      <c r="C622" s="77" t="s">
        <v>867</v>
      </c>
      <c r="D622" s="137" t="s">
        <v>889</v>
      </c>
      <c r="E622" s="4" t="s">
        <v>890</v>
      </c>
      <c r="F622" s="57">
        <v>1</v>
      </c>
      <c r="H622" s="54">
        <v>175.95</v>
      </c>
    </row>
    <row r="623" spans="1:8" ht="15" customHeight="1">
      <c r="A623" s="79">
        <v>42438</v>
      </c>
      <c r="B623" s="77" t="s">
        <v>866</v>
      </c>
      <c r="C623" s="77" t="s">
        <v>867</v>
      </c>
      <c r="D623" s="137" t="s">
        <v>891</v>
      </c>
      <c r="E623" s="4" t="s">
        <v>18</v>
      </c>
      <c r="F623" s="57">
        <v>32</v>
      </c>
      <c r="H623" s="139">
        <v>36.6</v>
      </c>
    </row>
    <row r="624" spans="1:8" ht="15" customHeight="1">
      <c r="A624" s="79">
        <v>42438</v>
      </c>
      <c r="B624" s="77" t="s">
        <v>866</v>
      </c>
      <c r="C624" s="77" t="s">
        <v>867</v>
      </c>
      <c r="D624" s="137" t="s">
        <v>892</v>
      </c>
      <c r="E624" s="4" t="s">
        <v>893</v>
      </c>
      <c r="F624" s="57">
        <v>8</v>
      </c>
      <c r="H624" s="54">
        <v>27.68</v>
      </c>
    </row>
    <row r="625" spans="1:8" ht="15" customHeight="1">
      <c r="A625" s="79">
        <v>42438</v>
      </c>
      <c r="B625" s="77" t="s">
        <v>866</v>
      </c>
      <c r="C625" s="77" t="s">
        <v>867</v>
      </c>
      <c r="D625" s="137" t="s">
        <v>894</v>
      </c>
      <c r="E625" s="4" t="s">
        <v>895</v>
      </c>
      <c r="F625" s="57">
        <v>6</v>
      </c>
      <c r="H625" s="54">
        <v>27.16</v>
      </c>
    </row>
    <row r="626" spans="1:8" ht="15" customHeight="1">
      <c r="A626" s="79">
        <v>42438</v>
      </c>
      <c r="B626" s="77" t="s">
        <v>866</v>
      </c>
      <c r="C626" s="77" t="s">
        <v>867</v>
      </c>
      <c r="D626" s="137" t="s">
        <v>896</v>
      </c>
      <c r="E626" s="4" t="s">
        <v>897</v>
      </c>
      <c r="F626" s="57">
        <v>8</v>
      </c>
      <c r="H626" s="54">
        <v>19.68</v>
      </c>
    </row>
    <row r="627" spans="1:8" ht="15" customHeight="1">
      <c r="A627" s="79">
        <v>42438</v>
      </c>
      <c r="B627" s="77" t="s">
        <v>866</v>
      </c>
      <c r="C627" s="77" t="s">
        <v>867</v>
      </c>
      <c r="D627" s="137" t="s">
        <v>898</v>
      </c>
      <c r="E627" s="4" t="s">
        <v>899</v>
      </c>
      <c r="F627" s="57">
        <v>2</v>
      </c>
      <c r="H627" s="139">
        <v>25.84</v>
      </c>
    </row>
    <row r="628" spans="1:8" ht="15" customHeight="1">
      <c r="A628" s="79">
        <v>42438</v>
      </c>
      <c r="B628" s="77" t="s">
        <v>866</v>
      </c>
      <c r="C628" s="77" t="s">
        <v>867</v>
      </c>
      <c r="D628" s="137" t="s">
        <v>900</v>
      </c>
      <c r="E628" s="4" t="s">
        <v>115</v>
      </c>
      <c r="F628" s="57">
        <v>12</v>
      </c>
      <c r="H628" s="139">
        <v>7.65</v>
      </c>
    </row>
    <row r="629" spans="1:8" ht="15" customHeight="1">
      <c r="A629" s="79">
        <v>42438</v>
      </c>
      <c r="B629" s="77" t="s">
        <v>866</v>
      </c>
      <c r="C629" s="77" t="s">
        <v>867</v>
      </c>
      <c r="D629" s="137" t="s">
        <v>901</v>
      </c>
      <c r="E629" s="4" t="s">
        <v>902</v>
      </c>
      <c r="F629" s="57">
        <v>1</v>
      </c>
      <c r="H629" s="54">
        <v>707.84</v>
      </c>
    </row>
    <row r="630" spans="1:8" ht="15" customHeight="1">
      <c r="A630" s="79">
        <v>42438</v>
      </c>
      <c r="B630" s="77" t="s">
        <v>866</v>
      </c>
      <c r="C630" s="77" t="s">
        <v>867</v>
      </c>
      <c r="D630" s="137" t="s">
        <v>903</v>
      </c>
      <c r="E630" s="4" t="s">
        <v>902</v>
      </c>
      <c r="F630" s="57">
        <v>1</v>
      </c>
      <c r="H630" s="54">
        <v>226.62</v>
      </c>
    </row>
    <row r="631" spans="1:8" ht="15" customHeight="1">
      <c r="A631" s="79">
        <v>42438</v>
      </c>
      <c r="B631" s="77" t="s">
        <v>866</v>
      </c>
      <c r="C631" s="77" t="s">
        <v>867</v>
      </c>
      <c r="D631" s="137" t="s">
        <v>904</v>
      </c>
      <c r="E631" s="4" t="s">
        <v>905</v>
      </c>
      <c r="F631" s="57">
        <v>1</v>
      </c>
      <c r="H631" s="54">
        <v>131.37</v>
      </c>
    </row>
    <row r="632" spans="1:8" ht="15" customHeight="1">
      <c r="A632" s="79">
        <v>42438</v>
      </c>
      <c r="B632" s="77" t="s">
        <v>866</v>
      </c>
      <c r="C632" s="77" t="s">
        <v>867</v>
      </c>
      <c r="D632" s="137">
        <v>170617</v>
      </c>
      <c r="E632" s="4" t="s">
        <v>10</v>
      </c>
      <c r="F632" s="57">
        <v>2</v>
      </c>
      <c r="H632" s="54">
        <v>20.04</v>
      </c>
    </row>
    <row r="633" spans="1:8" ht="15" customHeight="1">
      <c r="A633" s="79">
        <v>42438</v>
      </c>
      <c r="B633" s="77" t="s">
        <v>866</v>
      </c>
      <c r="C633" s="77" t="s">
        <v>867</v>
      </c>
      <c r="D633" s="137" t="s">
        <v>906</v>
      </c>
      <c r="E633" s="4" t="s">
        <v>907</v>
      </c>
      <c r="F633" s="57">
        <v>1</v>
      </c>
      <c r="H633" s="54">
        <v>2496</v>
      </c>
    </row>
    <row r="634" spans="1:8" ht="15" customHeight="1">
      <c r="A634" s="79">
        <v>42438</v>
      </c>
      <c r="B634" s="77" t="s">
        <v>866</v>
      </c>
      <c r="C634" s="77" t="s">
        <v>867</v>
      </c>
      <c r="D634" s="137" t="s">
        <v>908</v>
      </c>
      <c r="E634" s="4" t="s">
        <v>204</v>
      </c>
      <c r="F634" s="57">
        <v>2</v>
      </c>
      <c r="H634" s="54">
        <v>3.96</v>
      </c>
    </row>
    <row r="635" spans="1:8" ht="15" customHeight="1">
      <c r="A635" s="79">
        <v>42438</v>
      </c>
      <c r="B635" s="77" t="s">
        <v>866</v>
      </c>
      <c r="C635" s="77" t="s">
        <v>867</v>
      </c>
      <c r="D635" s="137" t="s">
        <v>909</v>
      </c>
      <c r="E635" s="4" t="s">
        <v>910</v>
      </c>
      <c r="F635" s="57">
        <v>4</v>
      </c>
      <c r="H635" s="139">
        <v>18</v>
      </c>
    </row>
    <row r="636" spans="1:8" ht="15" customHeight="1">
      <c r="A636" s="79">
        <v>42438</v>
      </c>
      <c r="B636" s="77" t="s">
        <v>866</v>
      </c>
      <c r="C636" s="77" t="s">
        <v>867</v>
      </c>
      <c r="D636" s="137" t="s">
        <v>911</v>
      </c>
      <c r="E636" s="4" t="s">
        <v>204</v>
      </c>
      <c r="F636" s="57">
        <v>1</v>
      </c>
      <c r="H636" s="54">
        <v>20.64</v>
      </c>
    </row>
    <row r="637" spans="1:8" ht="15" customHeight="1">
      <c r="A637" s="79">
        <v>42438</v>
      </c>
      <c r="B637" s="77" t="s">
        <v>866</v>
      </c>
      <c r="C637" s="77" t="s">
        <v>867</v>
      </c>
      <c r="D637" s="137" t="s">
        <v>912</v>
      </c>
      <c r="E637" s="4" t="s">
        <v>876</v>
      </c>
      <c r="F637" s="57">
        <v>2</v>
      </c>
      <c r="H637" s="54">
        <v>39.72</v>
      </c>
    </row>
    <row r="638" spans="1:8" ht="15" customHeight="1">
      <c r="A638" s="79">
        <v>42438</v>
      </c>
      <c r="B638" s="77" t="s">
        <v>866</v>
      </c>
      <c r="C638" s="77" t="s">
        <v>867</v>
      </c>
      <c r="D638" s="137" t="s">
        <v>913</v>
      </c>
      <c r="E638" s="4" t="s">
        <v>890</v>
      </c>
      <c r="F638" s="57">
        <v>1</v>
      </c>
      <c r="H638" s="54">
        <v>63.54</v>
      </c>
    </row>
    <row r="639" spans="1:8" ht="15" customHeight="1">
      <c r="A639" s="79">
        <v>42438</v>
      </c>
      <c r="B639" s="77" t="s">
        <v>866</v>
      </c>
      <c r="C639" s="77" t="s">
        <v>867</v>
      </c>
      <c r="D639" s="137" t="s">
        <v>914</v>
      </c>
      <c r="E639" s="4" t="s">
        <v>902</v>
      </c>
      <c r="F639" s="57">
        <v>2</v>
      </c>
      <c r="H639" s="139">
        <v>780</v>
      </c>
    </row>
    <row r="640" spans="1:8" ht="15" customHeight="1">
      <c r="A640" s="79">
        <v>42438</v>
      </c>
      <c r="B640" s="77" t="s">
        <v>866</v>
      </c>
      <c r="C640" s="77" t="s">
        <v>867</v>
      </c>
      <c r="D640" s="137" t="s">
        <v>915</v>
      </c>
      <c r="E640" s="4" t="s">
        <v>890</v>
      </c>
      <c r="F640" s="57">
        <v>2</v>
      </c>
      <c r="H640" s="54">
        <v>25.96</v>
      </c>
    </row>
    <row r="641" spans="1:8" ht="15" customHeight="1">
      <c r="A641" s="79">
        <v>42438</v>
      </c>
      <c r="B641" s="77" t="s">
        <v>866</v>
      </c>
      <c r="C641" s="77" t="s">
        <v>867</v>
      </c>
      <c r="D641" s="137" t="s">
        <v>916</v>
      </c>
      <c r="E641" s="4" t="s">
        <v>175</v>
      </c>
      <c r="F641" s="57">
        <v>2</v>
      </c>
      <c r="H641" s="139">
        <v>17.559999999999999</v>
      </c>
    </row>
    <row r="642" spans="1:8" ht="15" customHeight="1">
      <c r="A642" s="79">
        <v>42438</v>
      </c>
      <c r="B642" s="77" t="s">
        <v>866</v>
      </c>
      <c r="C642" s="77" t="s">
        <v>867</v>
      </c>
      <c r="D642" s="137" t="s">
        <v>917</v>
      </c>
      <c r="E642" s="4" t="s">
        <v>918</v>
      </c>
      <c r="F642" s="57">
        <v>16</v>
      </c>
      <c r="H642" s="54">
        <v>30.119999999999997</v>
      </c>
    </row>
    <row r="643" spans="1:8" ht="15" customHeight="1">
      <c r="A643" s="79">
        <v>42438</v>
      </c>
      <c r="B643" s="77" t="s">
        <v>866</v>
      </c>
      <c r="C643" s="77" t="s">
        <v>867</v>
      </c>
      <c r="D643" s="137" t="s">
        <v>919</v>
      </c>
      <c r="E643" s="4" t="s">
        <v>920</v>
      </c>
      <c r="F643" s="57">
        <v>1</v>
      </c>
      <c r="H643" s="54">
        <v>1390</v>
      </c>
    </row>
    <row r="644" spans="1:8" ht="15" customHeight="1">
      <c r="A644" s="79">
        <v>42438</v>
      </c>
      <c r="B644" s="77" t="s">
        <v>866</v>
      </c>
      <c r="C644" s="77" t="s">
        <v>867</v>
      </c>
      <c r="D644" s="137" t="s">
        <v>921</v>
      </c>
      <c r="E644" s="4" t="s">
        <v>922</v>
      </c>
      <c r="F644" s="57">
        <v>10</v>
      </c>
      <c r="H644" s="139">
        <v>10.08</v>
      </c>
    </row>
    <row r="645" spans="1:8" ht="15" customHeight="1">
      <c r="A645" s="79">
        <v>42438</v>
      </c>
      <c r="B645" s="77" t="s">
        <v>866</v>
      </c>
      <c r="C645" s="77" t="s">
        <v>867</v>
      </c>
      <c r="D645" s="137" t="s">
        <v>923</v>
      </c>
      <c r="E645" s="4" t="s">
        <v>895</v>
      </c>
      <c r="F645" s="57">
        <v>2</v>
      </c>
      <c r="H645" s="54">
        <v>35.28</v>
      </c>
    </row>
    <row r="646" spans="1:8" ht="15" customHeight="1">
      <c r="A646" s="79">
        <v>42438</v>
      </c>
      <c r="B646" s="77" t="s">
        <v>866</v>
      </c>
      <c r="C646" s="77" t="s">
        <v>867</v>
      </c>
      <c r="D646" s="137" t="s">
        <v>924</v>
      </c>
      <c r="E646" s="4" t="s">
        <v>204</v>
      </c>
      <c r="F646" s="57">
        <v>1</v>
      </c>
      <c r="H646" s="54">
        <v>23.44</v>
      </c>
    </row>
    <row r="647" spans="1:8" ht="15" customHeight="1">
      <c r="A647" s="79">
        <v>42438</v>
      </c>
      <c r="B647" s="77" t="s">
        <v>866</v>
      </c>
      <c r="C647" s="77" t="s">
        <v>867</v>
      </c>
      <c r="D647" s="137" t="s">
        <v>925</v>
      </c>
      <c r="E647" s="4" t="s">
        <v>876</v>
      </c>
      <c r="F647" s="57">
        <v>2</v>
      </c>
      <c r="H647" s="54">
        <v>46.05</v>
      </c>
    </row>
    <row r="648" spans="1:8" ht="15" customHeight="1">
      <c r="A648" s="79">
        <v>42438</v>
      </c>
      <c r="B648" s="77" t="s">
        <v>866</v>
      </c>
      <c r="C648" s="77" t="s">
        <v>867</v>
      </c>
      <c r="D648" s="137" t="s">
        <v>926</v>
      </c>
      <c r="E648" s="4" t="s">
        <v>890</v>
      </c>
      <c r="F648" s="57">
        <v>1</v>
      </c>
      <c r="H648" s="54">
        <v>73.02</v>
      </c>
    </row>
    <row r="649" spans="1:8" ht="15" customHeight="1">
      <c r="A649" s="79">
        <v>42438</v>
      </c>
      <c r="B649" s="77" t="s">
        <v>866</v>
      </c>
      <c r="C649" s="77" t="s">
        <v>867</v>
      </c>
      <c r="D649" s="137" t="s">
        <v>927</v>
      </c>
      <c r="E649" s="4" t="s">
        <v>890</v>
      </c>
      <c r="F649" s="57">
        <v>1</v>
      </c>
      <c r="H649" s="54">
        <v>88.050000000000011</v>
      </c>
    </row>
    <row r="650" spans="1:8" ht="15" customHeight="1">
      <c r="A650" s="79">
        <v>42438</v>
      </c>
      <c r="B650" s="77" t="s">
        <v>866</v>
      </c>
      <c r="C650" s="77" t="s">
        <v>867</v>
      </c>
      <c r="D650" s="137" t="s">
        <v>928</v>
      </c>
      <c r="E650" s="4" t="s">
        <v>115</v>
      </c>
      <c r="F650" s="57">
        <v>8</v>
      </c>
      <c r="H650" s="54">
        <v>40.980000000000004</v>
      </c>
    </row>
    <row r="651" spans="1:8" ht="15" customHeight="1">
      <c r="A651" s="79">
        <v>42438</v>
      </c>
      <c r="B651" s="77" t="s">
        <v>866</v>
      </c>
      <c r="C651" s="77" t="s">
        <v>867</v>
      </c>
      <c r="D651" s="137" t="s">
        <v>929</v>
      </c>
      <c r="E651" s="4" t="s">
        <v>115</v>
      </c>
      <c r="F651" s="57">
        <v>4</v>
      </c>
      <c r="H651" s="54">
        <v>76.02</v>
      </c>
    </row>
    <row r="652" spans="1:8" ht="15" customHeight="1">
      <c r="A652" s="79">
        <v>42438</v>
      </c>
      <c r="B652" s="77" t="s">
        <v>866</v>
      </c>
      <c r="C652" s="77" t="s">
        <v>867</v>
      </c>
      <c r="D652" s="137" t="s">
        <v>930</v>
      </c>
      <c r="E652" s="4" t="s">
        <v>931</v>
      </c>
      <c r="F652" s="57">
        <v>2</v>
      </c>
      <c r="H652" s="54">
        <v>51.989999999999995</v>
      </c>
    </row>
    <row r="653" spans="1:8" ht="15" customHeight="1">
      <c r="A653" s="79">
        <v>42438</v>
      </c>
      <c r="B653" s="77" t="s">
        <v>866</v>
      </c>
      <c r="C653" s="77" t="s">
        <v>867</v>
      </c>
      <c r="D653" s="137" t="s">
        <v>932</v>
      </c>
      <c r="E653" s="4" t="s">
        <v>902</v>
      </c>
      <c r="F653" s="57">
        <v>2</v>
      </c>
      <c r="H653" s="54">
        <v>457.78</v>
      </c>
    </row>
    <row r="654" spans="1:8" ht="15" customHeight="1">
      <c r="A654" s="79">
        <v>42438</v>
      </c>
      <c r="B654" s="77" t="s">
        <v>866</v>
      </c>
      <c r="C654" s="77" t="s">
        <v>867</v>
      </c>
      <c r="D654" s="137" t="s">
        <v>933</v>
      </c>
      <c r="E654" s="4" t="s">
        <v>934</v>
      </c>
      <c r="F654" s="57">
        <v>1</v>
      </c>
      <c r="H654" s="139">
        <v>636.36</v>
      </c>
    </row>
    <row r="655" spans="1:8" ht="15" customHeight="1">
      <c r="A655" s="79">
        <v>42438</v>
      </c>
      <c r="B655" s="77" t="s">
        <v>866</v>
      </c>
      <c r="C655" s="77" t="s">
        <v>867</v>
      </c>
      <c r="D655" s="137" t="s">
        <v>935</v>
      </c>
      <c r="E655" s="4" t="s">
        <v>934</v>
      </c>
      <c r="F655" s="57">
        <v>1</v>
      </c>
      <c r="H655" s="139">
        <v>1397.34</v>
      </c>
    </row>
    <row r="656" spans="1:8" ht="15" customHeight="1">
      <c r="A656" s="79">
        <v>42438</v>
      </c>
      <c r="B656" s="77" t="s">
        <v>866</v>
      </c>
      <c r="C656" s="77" t="s">
        <v>867</v>
      </c>
      <c r="D656" s="137" t="s">
        <v>936</v>
      </c>
      <c r="E656" s="4" t="s">
        <v>204</v>
      </c>
      <c r="F656" s="57">
        <v>1</v>
      </c>
      <c r="H656" s="54">
        <v>4</v>
      </c>
    </row>
    <row r="657" spans="1:9" ht="15" customHeight="1">
      <c r="A657" s="79">
        <v>42438</v>
      </c>
      <c r="B657" s="77" t="s">
        <v>866</v>
      </c>
      <c r="C657" s="77" t="s">
        <v>867</v>
      </c>
      <c r="D657" s="137" t="s">
        <v>937</v>
      </c>
      <c r="E657" s="4" t="s">
        <v>204</v>
      </c>
      <c r="F657" s="57">
        <v>1</v>
      </c>
      <c r="H657" s="54">
        <v>1</v>
      </c>
    </row>
    <row r="658" spans="1:9" ht="15" customHeight="1">
      <c r="A658" s="79">
        <v>42438</v>
      </c>
      <c r="B658" s="77" t="s">
        <v>866</v>
      </c>
      <c r="C658" s="77" t="s">
        <v>867</v>
      </c>
      <c r="D658" s="137" t="s">
        <v>938</v>
      </c>
      <c r="E658" s="4" t="s">
        <v>175</v>
      </c>
      <c r="F658" s="57">
        <v>1</v>
      </c>
      <c r="H658" s="54">
        <v>7.28</v>
      </c>
    </row>
    <row r="659" spans="1:9" ht="15" customHeight="1">
      <c r="A659" s="79">
        <v>42438</v>
      </c>
      <c r="B659" s="77" t="s">
        <v>866</v>
      </c>
      <c r="C659" s="77" t="s">
        <v>867</v>
      </c>
      <c r="D659" s="137">
        <v>91804</v>
      </c>
      <c r="E659" s="4" t="s">
        <v>939</v>
      </c>
      <c r="F659" s="57">
        <v>1</v>
      </c>
      <c r="H659" s="54">
        <v>45</v>
      </c>
    </row>
    <row r="660" spans="1:9" ht="15" customHeight="1">
      <c r="A660" s="79">
        <v>42438</v>
      </c>
      <c r="B660" s="77" t="s">
        <v>866</v>
      </c>
      <c r="C660" s="77" t="s">
        <v>867</v>
      </c>
      <c r="D660" s="137" t="s">
        <v>940</v>
      </c>
      <c r="E660" s="4" t="s">
        <v>204</v>
      </c>
      <c r="F660" s="57">
        <v>2</v>
      </c>
      <c r="H660" s="54">
        <v>2.52</v>
      </c>
    </row>
    <row r="661" spans="1:9" ht="15" customHeight="1">
      <c r="A661" s="79">
        <v>42438</v>
      </c>
      <c r="B661" s="77" t="s">
        <v>866</v>
      </c>
      <c r="C661" s="77" t="s">
        <v>867</v>
      </c>
      <c r="D661" s="137" t="s">
        <v>941</v>
      </c>
      <c r="E661" s="4" t="s">
        <v>871</v>
      </c>
      <c r="F661" s="57">
        <v>1</v>
      </c>
      <c r="H661" s="54">
        <v>1759.24</v>
      </c>
    </row>
    <row r="662" spans="1:9" ht="15" customHeight="1">
      <c r="A662" s="79">
        <v>42438</v>
      </c>
      <c r="B662" s="77" t="s">
        <v>866</v>
      </c>
      <c r="C662" s="77" t="s">
        <v>867</v>
      </c>
      <c r="D662" s="137" t="s">
        <v>942</v>
      </c>
      <c r="E662" s="4" t="s">
        <v>943</v>
      </c>
      <c r="F662" s="57">
        <v>2</v>
      </c>
      <c r="H662" s="139">
        <v>481.68</v>
      </c>
    </row>
    <row r="663" spans="1:9" ht="15" customHeight="1">
      <c r="A663" s="79">
        <v>42438</v>
      </c>
      <c r="B663" s="77" t="s">
        <v>866</v>
      </c>
      <c r="C663" s="77" t="s">
        <v>867</v>
      </c>
      <c r="D663" s="137" t="s">
        <v>944</v>
      </c>
      <c r="E663" s="4" t="s">
        <v>945</v>
      </c>
      <c r="F663" s="57">
        <v>2</v>
      </c>
      <c r="H663" s="54">
        <v>3116</v>
      </c>
    </row>
    <row r="664" spans="1:9" ht="15" customHeight="1">
      <c r="A664" s="79">
        <v>42438</v>
      </c>
      <c r="B664" s="77" t="s">
        <v>866</v>
      </c>
      <c r="C664" s="77" t="s">
        <v>867</v>
      </c>
      <c r="D664" s="137" t="s">
        <v>946</v>
      </c>
      <c r="E664" s="4" t="s">
        <v>947</v>
      </c>
      <c r="F664" s="57">
        <v>2</v>
      </c>
      <c r="H664" s="54">
        <v>3424</v>
      </c>
    </row>
    <row r="665" spans="1:9" ht="15" customHeight="1">
      <c r="A665" s="79">
        <v>42438</v>
      </c>
      <c r="B665" s="77" t="s">
        <v>866</v>
      </c>
      <c r="C665" s="77" t="s">
        <v>867</v>
      </c>
      <c r="D665" s="137" t="s">
        <v>948</v>
      </c>
      <c r="E665" s="4" t="s">
        <v>204</v>
      </c>
      <c r="F665" s="57">
        <v>2</v>
      </c>
      <c r="H665" s="54">
        <v>33.78</v>
      </c>
    </row>
    <row r="666" spans="1:9" ht="15" customHeight="1">
      <c r="A666" s="79">
        <v>42438</v>
      </c>
      <c r="B666" s="77" t="s">
        <v>866</v>
      </c>
      <c r="C666" s="77" t="s">
        <v>867</v>
      </c>
      <c r="D666" s="137" t="s">
        <v>949</v>
      </c>
      <c r="E666" s="4" t="s">
        <v>950</v>
      </c>
      <c r="F666" s="57">
        <v>2</v>
      </c>
      <c r="H666" s="54">
        <v>6275</v>
      </c>
    </row>
    <row r="667" spans="1:9" ht="15" customHeight="1">
      <c r="A667" s="79">
        <v>42438</v>
      </c>
      <c r="B667" s="77" t="s">
        <v>866</v>
      </c>
      <c r="C667" s="77" t="s">
        <v>867</v>
      </c>
      <c r="D667" s="137" t="s">
        <v>951</v>
      </c>
      <c r="E667" s="4" t="s">
        <v>157</v>
      </c>
      <c r="F667" s="57">
        <v>2</v>
      </c>
      <c r="H667" s="54">
        <v>1126</v>
      </c>
    </row>
    <row r="668" spans="1:9" ht="15" customHeight="1">
      <c r="A668" s="79">
        <v>42438</v>
      </c>
      <c r="B668" s="77" t="s">
        <v>866</v>
      </c>
      <c r="C668" s="77" t="s">
        <v>867</v>
      </c>
      <c r="D668" s="137" t="s">
        <v>952</v>
      </c>
      <c r="E668" s="4" t="s">
        <v>95</v>
      </c>
      <c r="F668" s="57">
        <v>2</v>
      </c>
      <c r="H668" s="54">
        <v>720</v>
      </c>
    </row>
    <row r="669" spans="1:9" ht="15" customHeight="1">
      <c r="A669" s="79">
        <v>42438</v>
      </c>
      <c r="B669" s="77" t="s">
        <v>866</v>
      </c>
      <c r="C669" s="77" t="s">
        <v>867</v>
      </c>
      <c r="D669" s="137" t="s">
        <v>953</v>
      </c>
      <c r="E669" s="4" t="s">
        <v>954</v>
      </c>
      <c r="F669" s="57">
        <v>2</v>
      </c>
      <c r="H669" s="54">
        <v>1276</v>
      </c>
    </row>
    <row r="670" spans="1:9" ht="15" customHeight="1">
      <c r="A670" s="79">
        <v>42438</v>
      </c>
      <c r="B670" s="77" t="s">
        <v>866</v>
      </c>
      <c r="C670" s="77" t="s">
        <v>867</v>
      </c>
      <c r="D670" s="137" t="s">
        <v>955</v>
      </c>
      <c r="E670" s="4" t="s">
        <v>169</v>
      </c>
      <c r="F670" s="57">
        <v>2</v>
      </c>
      <c r="H670" s="139">
        <v>1468.3</v>
      </c>
      <c r="I670" s="55" t="s">
        <v>5207</v>
      </c>
    </row>
    <row r="671" spans="1:9" ht="15" customHeight="1">
      <c r="A671" s="79">
        <v>42438</v>
      </c>
      <c r="B671" s="77" t="s">
        <v>866</v>
      </c>
      <c r="C671" s="77" t="s">
        <v>867</v>
      </c>
      <c r="D671" s="137" t="s">
        <v>956</v>
      </c>
      <c r="E671" s="4" t="s">
        <v>169</v>
      </c>
      <c r="F671" s="57">
        <v>2</v>
      </c>
      <c r="H671" s="54">
        <v>1430.58</v>
      </c>
      <c r="I671" s="55" t="s">
        <v>5207</v>
      </c>
    </row>
    <row r="672" spans="1:9" ht="15" customHeight="1">
      <c r="A672" s="79">
        <v>42438</v>
      </c>
      <c r="B672" s="77" t="s">
        <v>866</v>
      </c>
      <c r="C672" s="77" t="s">
        <v>867</v>
      </c>
      <c r="D672" s="137" t="s">
        <v>957</v>
      </c>
      <c r="E672" s="4" t="s">
        <v>204</v>
      </c>
      <c r="F672" s="57">
        <v>2</v>
      </c>
      <c r="H672" s="54">
        <v>4.2</v>
      </c>
    </row>
    <row r="673" spans="1:8" ht="15" customHeight="1">
      <c r="A673" s="79">
        <v>42438</v>
      </c>
      <c r="B673" s="77" t="s">
        <v>866</v>
      </c>
      <c r="C673" s="77" t="s">
        <v>867</v>
      </c>
      <c r="D673" s="137" t="s">
        <v>958</v>
      </c>
      <c r="E673" s="4" t="s">
        <v>18</v>
      </c>
      <c r="F673" s="57">
        <v>16</v>
      </c>
      <c r="H673" s="54">
        <v>36</v>
      </c>
    </row>
    <row r="674" spans="1:8" ht="15" customHeight="1">
      <c r="A674" s="79">
        <v>42438</v>
      </c>
      <c r="B674" s="77" t="s">
        <v>866</v>
      </c>
      <c r="C674" s="77" t="s">
        <v>867</v>
      </c>
      <c r="D674" s="137" t="s">
        <v>959</v>
      </c>
      <c r="E674" s="4" t="s">
        <v>204</v>
      </c>
      <c r="F674" s="57">
        <v>2</v>
      </c>
      <c r="H674" s="54">
        <v>25.76</v>
      </c>
    </row>
    <row r="675" spans="1:8" ht="15" customHeight="1">
      <c r="A675" s="79">
        <v>42438</v>
      </c>
      <c r="B675" s="77" t="s">
        <v>866</v>
      </c>
      <c r="C675" s="77" t="s">
        <v>867</v>
      </c>
      <c r="D675" s="137" t="s">
        <v>960</v>
      </c>
      <c r="E675" s="4" t="s">
        <v>204</v>
      </c>
      <c r="F675" s="57">
        <v>2</v>
      </c>
      <c r="H675" s="54">
        <v>9.0399999999999991</v>
      </c>
    </row>
    <row r="676" spans="1:8" ht="15" customHeight="1">
      <c r="A676" s="79">
        <v>42438</v>
      </c>
      <c r="B676" s="77" t="s">
        <v>866</v>
      </c>
      <c r="C676" s="77" t="s">
        <v>867</v>
      </c>
      <c r="D676" s="137" t="s">
        <v>961</v>
      </c>
      <c r="E676" s="4" t="s">
        <v>962</v>
      </c>
      <c r="F676" s="57">
        <v>2</v>
      </c>
      <c r="H676" s="54">
        <v>4431</v>
      </c>
    </row>
    <row r="677" spans="1:8" ht="15" customHeight="1">
      <c r="A677" s="79">
        <v>42438</v>
      </c>
      <c r="B677" s="77" t="s">
        <v>866</v>
      </c>
      <c r="C677" s="77" t="s">
        <v>867</v>
      </c>
      <c r="D677" s="137" t="s">
        <v>963</v>
      </c>
      <c r="E677" s="4" t="s">
        <v>964</v>
      </c>
      <c r="F677" s="57">
        <v>4</v>
      </c>
      <c r="H677" s="54">
        <v>2</v>
      </c>
    </row>
    <row r="678" spans="1:8" ht="15" customHeight="1">
      <c r="A678" s="79">
        <v>42438</v>
      </c>
      <c r="B678" s="77" t="s">
        <v>866</v>
      </c>
      <c r="C678" s="77" t="s">
        <v>867</v>
      </c>
      <c r="D678" s="137" t="s">
        <v>965</v>
      </c>
      <c r="E678" s="4" t="s">
        <v>44</v>
      </c>
      <c r="F678" s="57">
        <v>32</v>
      </c>
      <c r="H678" s="54">
        <v>22</v>
      </c>
    </row>
    <row r="679" spans="1:8" ht="15" customHeight="1">
      <c r="A679" s="79">
        <v>42438</v>
      </c>
      <c r="B679" s="77" t="s">
        <v>866</v>
      </c>
      <c r="C679" s="77" t="s">
        <v>867</v>
      </c>
      <c r="D679" s="137" t="s">
        <v>966</v>
      </c>
      <c r="E679" s="4" t="s">
        <v>967</v>
      </c>
      <c r="F679" s="57">
        <v>1</v>
      </c>
      <c r="H679" s="54">
        <v>2920</v>
      </c>
    </row>
    <row r="680" spans="1:8" ht="15" customHeight="1">
      <c r="A680" s="79">
        <v>42438</v>
      </c>
      <c r="B680" s="77" t="s">
        <v>866</v>
      </c>
      <c r="C680" s="77" t="s">
        <v>867</v>
      </c>
      <c r="D680" s="137" t="s">
        <v>968</v>
      </c>
      <c r="E680" s="4" t="s">
        <v>899</v>
      </c>
      <c r="F680" s="57">
        <v>4</v>
      </c>
      <c r="H680" s="54">
        <v>96.359999999999985</v>
      </c>
    </row>
    <row r="681" spans="1:8" ht="15" customHeight="1">
      <c r="A681" s="79">
        <v>42438</v>
      </c>
      <c r="B681" s="77" t="s">
        <v>866</v>
      </c>
      <c r="C681" s="77" t="s">
        <v>867</v>
      </c>
      <c r="D681" s="137" t="s">
        <v>969</v>
      </c>
      <c r="E681" s="4" t="s">
        <v>899</v>
      </c>
      <c r="F681" s="57">
        <v>4</v>
      </c>
      <c r="H681" s="54">
        <v>11.08</v>
      </c>
    </row>
    <row r="682" spans="1:8" ht="15" customHeight="1">
      <c r="A682" s="79">
        <v>42438</v>
      </c>
      <c r="B682" s="77" t="s">
        <v>866</v>
      </c>
      <c r="C682" s="77" t="s">
        <v>867</v>
      </c>
      <c r="D682" s="137" t="s">
        <v>970</v>
      </c>
      <c r="E682" s="4" t="s">
        <v>18</v>
      </c>
      <c r="F682" s="57">
        <v>16</v>
      </c>
      <c r="H682" s="54">
        <v>120.09</v>
      </c>
    </row>
    <row r="683" spans="1:8" ht="15" customHeight="1">
      <c r="A683" s="79">
        <v>42438</v>
      </c>
      <c r="B683" s="77" t="s">
        <v>866</v>
      </c>
      <c r="C683" s="77" t="s">
        <v>867</v>
      </c>
      <c r="D683" s="137" t="s">
        <v>9</v>
      </c>
      <c r="E683" s="4" t="s">
        <v>10</v>
      </c>
      <c r="F683" s="57">
        <v>2</v>
      </c>
      <c r="H683" s="54">
        <v>39</v>
      </c>
    </row>
    <row r="684" spans="1:8" ht="15" customHeight="1">
      <c r="A684" s="79">
        <v>42438</v>
      </c>
      <c r="B684" s="77" t="s">
        <v>866</v>
      </c>
      <c r="C684" s="77" t="s">
        <v>867</v>
      </c>
      <c r="D684" s="137" t="s">
        <v>971</v>
      </c>
      <c r="E684" s="4" t="s">
        <v>972</v>
      </c>
      <c r="F684" s="57">
        <v>2</v>
      </c>
      <c r="H684" s="54">
        <v>653.6</v>
      </c>
    </row>
    <row r="685" spans="1:8" ht="15" customHeight="1">
      <c r="A685" s="79">
        <v>42438</v>
      </c>
      <c r="B685" s="77" t="s">
        <v>866</v>
      </c>
      <c r="C685" s="77" t="s">
        <v>867</v>
      </c>
      <c r="D685" s="137" t="s">
        <v>973</v>
      </c>
      <c r="E685" s="4" t="s">
        <v>974</v>
      </c>
      <c r="F685" s="57">
        <v>8</v>
      </c>
      <c r="H685" s="139">
        <v>42.900000000000006</v>
      </c>
    </row>
    <row r="686" spans="1:8" ht="15" customHeight="1">
      <c r="A686" s="79">
        <v>42438</v>
      </c>
      <c r="B686" s="77" t="s">
        <v>866</v>
      </c>
      <c r="C686" s="77" t="s">
        <v>867</v>
      </c>
      <c r="D686" s="137" t="s">
        <v>975</v>
      </c>
      <c r="E686" s="4" t="s">
        <v>976</v>
      </c>
      <c r="F686" s="57">
        <v>1</v>
      </c>
      <c r="H686" s="54">
        <v>1766</v>
      </c>
    </row>
    <row r="687" spans="1:8" ht="15" customHeight="1">
      <c r="A687" s="79">
        <v>42438</v>
      </c>
      <c r="B687" s="77" t="s">
        <v>866</v>
      </c>
      <c r="C687" s="77" t="s">
        <v>867</v>
      </c>
      <c r="D687" s="137" t="s">
        <v>700</v>
      </c>
      <c r="E687" s="4" t="s">
        <v>976</v>
      </c>
      <c r="F687" s="57">
        <v>1</v>
      </c>
      <c r="H687" s="54">
        <v>2508</v>
      </c>
    </row>
    <row r="688" spans="1:8" ht="15" customHeight="1">
      <c r="A688" s="79">
        <v>42438</v>
      </c>
      <c r="B688" s="77" t="s">
        <v>866</v>
      </c>
      <c r="C688" s="77" t="s">
        <v>867</v>
      </c>
      <c r="D688" s="137" t="s">
        <v>977</v>
      </c>
      <c r="E688" s="4" t="s">
        <v>978</v>
      </c>
      <c r="F688" s="57">
        <v>1</v>
      </c>
      <c r="H688" s="54">
        <v>1068</v>
      </c>
    </row>
    <row r="689" spans="1:8" ht="15" customHeight="1">
      <c r="A689" s="79">
        <v>42438</v>
      </c>
      <c r="B689" s="77" t="s">
        <v>866</v>
      </c>
      <c r="C689" s="77" t="s">
        <v>867</v>
      </c>
      <c r="D689" s="137" t="s">
        <v>979</v>
      </c>
      <c r="E689" s="4" t="s">
        <v>23</v>
      </c>
      <c r="F689" s="57">
        <v>8</v>
      </c>
      <c r="H689" s="54">
        <v>45</v>
      </c>
    </row>
    <row r="690" spans="1:8" ht="15" customHeight="1">
      <c r="A690" s="79">
        <v>42438</v>
      </c>
      <c r="B690" s="77" t="s">
        <v>866</v>
      </c>
      <c r="C690" s="77" t="s">
        <v>867</v>
      </c>
      <c r="D690" s="137" t="s">
        <v>980</v>
      </c>
      <c r="E690" s="4" t="s">
        <v>146</v>
      </c>
      <c r="F690" s="57">
        <v>2</v>
      </c>
      <c r="H690" s="54">
        <v>401.58</v>
      </c>
    </row>
    <row r="691" spans="1:8" ht="15" customHeight="1">
      <c r="A691" s="79">
        <v>42438</v>
      </c>
      <c r="B691" s="77" t="s">
        <v>866</v>
      </c>
      <c r="C691" s="77" t="s">
        <v>867</v>
      </c>
      <c r="D691" s="137" t="s">
        <v>981</v>
      </c>
      <c r="E691" s="4" t="s">
        <v>945</v>
      </c>
      <c r="F691" s="57">
        <v>2</v>
      </c>
      <c r="H691" s="54">
        <v>850</v>
      </c>
    </row>
    <row r="692" spans="1:8" ht="15" customHeight="1">
      <c r="A692" s="79">
        <v>42438</v>
      </c>
      <c r="B692" s="77" t="s">
        <v>866</v>
      </c>
      <c r="C692" s="77" t="s">
        <v>867</v>
      </c>
      <c r="D692" s="137" t="s">
        <v>982</v>
      </c>
      <c r="E692" s="4" t="s">
        <v>28</v>
      </c>
      <c r="F692" s="57">
        <v>1</v>
      </c>
      <c r="H692" s="54">
        <v>3116</v>
      </c>
    </row>
    <row r="693" spans="1:8" ht="15" customHeight="1">
      <c r="A693" s="79">
        <v>42438</v>
      </c>
      <c r="B693" s="77" t="s">
        <v>866</v>
      </c>
      <c r="C693" s="77" t="s">
        <v>867</v>
      </c>
      <c r="D693" s="137" t="s">
        <v>983</v>
      </c>
      <c r="E693" s="4" t="s">
        <v>95</v>
      </c>
      <c r="F693" s="57">
        <v>1</v>
      </c>
      <c r="H693" s="54">
        <v>780</v>
      </c>
    </row>
    <row r="694" spans="1:8" ht="15" customHeight="1">
      <c r="A694" s="79">
        <v>42438</v>
      </c>
      <c r="B694" s="77" t="s">
        <v>866</v>
      </c>
      <c r="C694" s="77" t="s">
        <v>867</v>
      </c>
      <c r="D694" s="137" t="s">
        <v>984</v>
      </c>
      <c r="E694" s="4" t="s">
        <v>985</v>
      </c>
      <c r="F694" s="57">
        <v>1</v>
      </c>
      <c r="H694" s="54">
        <v>1890</v>
      </c>
    </row>
    <row r="695" spans="1:8" ht="15" customHeight="1">
      <c r="A695" s="79">
        <v>42438</v>
      </c>
      <c r="B695" s="77" t="s">
        <v>866</v>
      </c>
      <c r="C695" s="77" t="s">
        <v>867</v>
      </c>
      <c r="D695" s="137" t="s">
        <v>986</v>
      </c>
      <c r="E695" s="4" t="s">
        <v>169</v>
      </c>
      <c r="F695" s="57">
        <v>1</v>
      </c>
      <c r="H695" s="54">
        <v>1268.7</v>
      </c>
    </row>
    <row r="696" spans="1:8" ht="15" customHeight="1">
      <c r="A696" s="79">
        <v>42438</v>
      </c>
      <c r="B696" s="77" t="s">
        <v>866</v>
      </c>
      <c r="C696" s="77" t="s">
        <v>867</v>
      </c>
      <c r="D696" s="137" t="s">
        <v>987</v>
      </c>
      <c r="E696" s="4" t="s">
        <v>204</v>
      </c>
      <c r="F696" s="57">
        <v>1</v>
      </c>
      <c r="H696" s="54">
        <v>5.96</v>
      </c>
    </row>
    <row r="697" spans="1:8" ht="15" customHeight="1">
      <c r="A697" s="79">
        <v>42438</v>
      </c>
      <c r="B697" s="77" t="s">
        <v>866</v>
      </c>
      <c r="C697" s="77" t="s">
        <v>867</v>
      </c>
      <c r="D697" s="137" t="s">
        <v>988</v>
      </c>
      <c r="E697" s="4" t="s">
        <v>918</v>
      </c>
      <c r="F697" s="57">
        <v>8</v>
      </c>
      <c r="H697" s="54">
        <v>38.099999999999994</v>
      </c>
    </row>
    <row r="698" spans="1:8" ht="15" customHeight="1">
      <c r="A698" s="79">
        <v>42438</v>
      </c>
      <c r="B698" s="77" t="s">
        <v>866</v>
      </c>
      <c r="C698" s="77" t="s">
        <v>867</v>
      </c>
      <c r="D698" s="137" t="s">
        <v>960</v>
      </c>
      <c r="E698" s="4" t="s">
        <v>204</v>
      </c>
      <c r="F698" s="57">
        <v>1</v>
      </c>
      <c r="H698" s="54">
        <v>9.0399999999999991</v>
      </c>
    </row>
    <row r="699" spans="1:8" ht="15" customHeight="1">
      <c r="A699" s="79">
        <v>42438</v>
      </c>
      <c r="B699" s="77" t="s">
        <v>866</v>
      </c>
      <c r="C699" s="77" t="s">
        <v>867</v>
      </c>
      <c r="D699" s="137" t="s">
        <v>989</v>
      </c>
      <c r="E699" s="4" t="s">
        <v>204</v>
      </c>
      <c r="F699" s="57">
        <v>1</v>
      </c>
      <c r="H699" s="54">
        <v>8.1999999999999993</v>
      </c>
    </row>
    <row r="700" spans="1:8" ht="15" customHeight="1">
      <c r="A700" s="79">
        <v>42438</v>
      </c>
      <c r="B700" s="77" t="s">
        <v>866</v>
      </c>
      <c r="C700" s="77" t="s">
        <v>867</v>
      </c>
      <c r="D700" s="137">
        <v>74941</v>
      </c>
      <c r="E700" s="4" t="s">
        <v>964</v>
      </c>
      <c r="F700" s="57">
        <v>2</v>
      </c>
      <c r="H700" s="54">
        <v>3.8</v>
      </c>
    </row>
    <row r="701" spans="1:8" ht="15" customHeight="1">
      <c r="A701" s="79">
        <v>42438</v>
      </c>
      <c r="B701" s="77" t="s">
        <v>866</v>
      </c>
      <c r="C701" s="77" t="s">
        <v>867</v>
      </c>
      <c r="D701" s="137" t="s">
        <v>990</v>
      </c>
      <c r="E701" s="4" t="s">
        <v>918</v>
      </c>
      <c r="F701" s="57">
        <v>8</v>
      </c>
      <c r="H701" s="54">
        <v>32.04</v>
      </c>
    </row>
    <row r="702" spans="1:8" ht="15" customHeight="1">
      <c r="A702" s="79">
        <v>42438</v>
      </c>
      <c r="B702" s="77" t="s">
        <v>866</v>
      </c>
      <c r="C702" s="77" t="s">
        <v>867</v>
      </c>
      <c r="D702" s="137" t="s">
        <v>969</v>
      </c>
      <c r="E702" s="4" t="s">
        <v>899</v>
      </c>
      <c r="F702" s="57">
        <v>2</v>
      </c>
      <c r="H702" s="54">
        <v>11.08</v>
      </c>
    </row>
    <row r="703" spans="1:8" ht="15" customHeight="1">
      <c r="A703" s="79">
        <v>42438</v>
      </c>
      <c r="B703" s="77" t="s">
        <v>866</v>
      </c>
      <c r="C703" s="77" t="s">
        <v>867</v>
      </c>
      <c r="D703" s="137" t="s">
        <v>991</v>
      </c>
      <c r="E703" s="4" t="s">
        <v>918</v>
      </c>
      <c r="F703" s="57">
        <v>8</v>
      </c>
      <c r="H703" s="54">
        <v>132.57</v>
      </c>
    </row>
    <row r="704" spans="1:8" ht="15" customHeight="1">
      <c r="A704" s="79">
        <v>42438</v>
      </c>
      <c r="B704" s="77" t="s">
        <v>866</v>
      </c>
      <c r="C704" s="77" t="s">
        <v>867</v>
      </c>
      <c r="D704" s="137" t="s">
        <v>992</v>
      </c>
      <c r="E704" s="4" t="s">
        <v>873</v>
      </c>
      <c r="F704" s="57">
        <v>1</v>
      </c>
      <c r="H704" s="54">
        <v>64.5</v>
      </c>
    </row>
    <row r="705" spans="1:8" ht="15" customHeight="1">
      <c r="A705" s="79">
        <v>42438</v>
      </c>
      <c r="B705" s="77" t="s">
        <v>866</v>
      </c>
      <c r="C705" s="77" t="s">
        <v>867</v>
      </c>
      <c r="D705" s="137" t="s">
        <v>993</v>
      </c>
      <c r="E705" s="4" t="s">
        <v>204</v>
      </c>
      <c r="F705" s="57">
        <v>1</v>
      </c>
      <c r="H705" s="54">
        <v>3.44</v>
      </c>
    </row>
    <row r="706" spans="1:8" ht="15" customHeight="1">
      <c r="A706" s="79">
        <v>42438</v>
      </c>
      <c r="B706" s="77" t="s">
        <v>866</v>
      </c>
      <c r="C706" s="77" t="s">
        <v>867</v>
      </c>
      <c r="D706" s="137" t="s">
        <v>994</v>
      </c>
      <c r="E706" s="4" t="s">
        <v>995</v>
      </c>
      <c r="F706" s="57">
        <v>2</v>
      </c>
      <c r="H706" s="54">
        <v>6.76</v>
      </c>
    </row>
    <row r="707" spans="1:8" ht="15" customHeight="1">
      <c r="A707" s="79">
        <v>42438</v>
      </c>
      <c r="B707" s="77" t="s">
        <v>866</v>
      </c>
      <c r="C707" s="77" t="s">
        <v>867</v>
      </c>
      <c r="D707" s="137" t="s">
        <v>996</v>
      </c>
      <c r="E707" s="4" t="s">
        <v>204</v>
      </c>
      <c r="F707" s="57">
        <v>1</v>
      </c>
      <c r="H707" s="54">
        <v>11.72</v>
      </c>
    </row>
    <row r="708" spans="1:8" ht="15" customHeight="1">
      <c r="A708" s="79">
        <v>42438</v>
      </c>
      <c r="B708" s="77" t="s">
        <v>866</v>
      </c>
      <c r="C708" s="77" t="s">
        <v>867</v>
      </c>
      <c r="D708" s="137" t="s">
        <v>997</v>
      </c>
      <c r="E708" s="4" t="s">
        <v>995</v>
      </c>
      <c r="F708" s="57">
        <v>2</v>
      </c>
      <c r="H708" s="54">
        <v>45.18</v>
      </c>
    </row>
    <row r="709" spans="1:8" ht="15" customHeight="1">
      <c r="A709" s="79">
        <v>42438</v>
      </c>
      <c r="B709" s="77" t="s">
        <v>866</v>
      </c>
      <c r="C709" s="77" t="s">
        <v>867</v>
      </c>
      <c r="D709" s="137" t="s">
        <v>998</v>
      </c>
      <c r="E709" s="4" t="s">
        <v>204</v>
      </c>
      <c r="F709" s="57">
        <v>1</v>
      </c>
      <c r="H709" s="54">
        <v>15.2</v>
      </c>
    </row>
    <row r="710" spans="1:8" ht="15" customHeight="1">
      <c r="A710" s="79">
        <v>42438</v>
      </c>
      <c r="B710" s="77" t="s">
        <v>866</v>
      </c>
      <c r="C710" s="77" t="s">
        <v>867</v>
      </c>
      <c r="D710" s="137" t="s">
        <v>999</v>
      </c>
      <c r="E710" s="4" t="s">
        <v>995</v>
      </c>
      <c r="F710" s="57">
        <v>2</v>
      </c>
      <c r="H710" s="54">
        <v>32.36</v>
      </c>
    </row>
    <row r="711" spans="1:8" ht="15" customHeight="1">
      <c r="A711" s="79">
        <v>42438</v>
      </c>
      <c r="B711" s="77" t="s">
        <v>866</v>
      </c>
      <c r="C711" s="77" t="s">
        <v>867</v>
      </c>
      <c r="D711" s="137" t="s">
        <v>989</v>
      </c>
      <c r="E711" s="4" t="s">
        <v>204</v>
      </c>
      <c r="F711" s="57">
        <v>1</v>
      </c>
      <c r="H711" s="54">
        <v>8.1999999999999993</v>
      </c>
    </row>
    <row r="712" spans="1:8" ht="15" customHeight="1">
      <c r="A712" s="79">
        <v>42438</v>
      </c>
      <c r="B712" s="77" t="s">
        <v>866</v>
      </c>
      <c r="C712" s="77" t="s">
        <v>867</v>
      </c>
      <c r="D712" s="137" t="s">
        <v>1000</v>
      </c>
      <c r="E712" s="4" t="s">
        <v>995</v>
      </c>
      <c r="F712" s="57">
        <v>2</v>
      </c>
      <c r="H712" s="54">
        <v>17.16</v>
      </c>
    </row>
    <row r="713" spans="1:8" ht="15" customHeight="1">
      <c r="A713" s="79">
        <v>42438</v>
      </c>
      <c r="B713" s="77" t="s">
        <v>866</v>
      </c>
      <c r="C713" s="77" t="s">
        <v>867</v>
      </c>
      <c r="D713" s="137" t="s">
        <v>1001</v>
      </c>
      <c r="E713" s="4" t="s">
        <v>204</v>
      </c>
      <c r="F713" s="57">
        <v>2</v>
      </c>
      <c r="H713" s="54">
        <v>33.28</v>
      </c>
    </row>
    <row r="714" spans="1:8" ht="15" customHeight="1">
      <c r="A714" s="79">
        <v>42438</v>
      </c>
      <c r="B714" s="77" t="s">
        <v>866</v>
      </c>
      <c r="C714" s="77" t="s">
        <v>867</v>
      </c>
      <c r="D714" s="137" t="s">
        <v>1002</v>
      </c>
      <c r="E714" s="4" t="s">
        <v>995</v>
      </c>
      <c r="F714" s="57">
        <v>4</v>
      </c>
      <c r="H714" s="54">
        <v>53.16</v>
      </c>
    </row>
    <row r="715" spans="1:8" ht="15" customHeight="1">
      <c r="A715" s="79">
        <v>42438</v>
      </c>
      <c r="B715" s="77" t="s">
        <v>866</v>
      </c>
      <c r="C715" s="77" t="s">
        <v>867</v>
      </c>
      <c r="D715" s="137" t="s">
        <v>1003</v>
      </c>
      <c r="E715" s="4" t="s">
        <v>175</v>
      </c>
      <c r="F715" s="57">
        <v>1</v>
      </c>
      <c r="H715" s="54">
        <v>33.78</v>
      </c>
    </row>
    <row r="716" spans="1:8" ht="15" customHeight="1">
      <c r="A716" s="79">
        <v>42438</v>
      </c>
      <c r="B716" s="77" t="s">
        <v>866</v>
      </c>
      <c r="C716" s="77" t="s">
        <v>867</v>
      </c>
      <c r="D716" s="137" t="s">
        <v>1004</v>
      </c>
      <c r="E716" s="4" t="s">
        <v>1005</v>
      </c>
      <c r="F716" s="57">
        <v>1</v>
      </c>
      <c r="H716" s="54">
        <v>497.86</v>
      </c>
    </row>
    <row r="717" spans="1:8" ht="15" customHeight="1">
      <c r="A717" s="79">
        <v>42438</v>
      </c>
      <c r="B717" s="77" t="s">
        <v>866</v>
      </c>
      <c r="C717" s="77" t="s">
        <v>867</v>
      </c>
      <c r="D717" s="137" t="s">
        <v>1006</v>
      </c>
      <c r="E717" s="4" t="s">
        <v>1007</v>
      </c>
      <c r="F717" s="57">
        <v>1</v>
      </c>
      <c r="H717" s="54">
        <v>37.5</v>
      </c>
    </row>
    <row r="718" spans="1:8" ht="15" customHeight="1">
      <c r="A718" s="79">
        <v>42438</v>
      </c>
      <c r="B718" s="77" t="s">
        <v>866</v>
      </c>
      <c r="C718" s="77" t="s">
        <v>867</v>
      </c>
      <c r="D718" s="137" t="s">
        <v>1008</v>
      </c>
      <c r="E718" s="4" t="s">
        <v>1009</v>
      </c>
      <c r="F718" s="57">
        <v>4</v>
      </c>
      <c r="H718" s="54">
        <v>52.349999999999994</v>
      </c>
    </row>
    <row r="719" spans="1:8" ht="15" customHeight="1">
      <c r="A719" s="79">
        <v>42438</v>
      </c>
      <c r="B719" s="77" t="s">
        <v>866</v>
      </c>
      <c r="C719" s="77" t="s">
        <v>867</v>
      </c>
      <c r="D719" s="137" t="s">
        <v>1010</v>
      </c>
      <c r="E719" s="4" t="s">
        <v>1011</v>
      </c>
      <c r="F719" s="57">
        <v>32</v>
      </c>
      <c r="H719" s="54">
        <v>32</v>
      </c>
    </row>
    <row r="720" spans="1:8" ht="15" customHeight="1">
      <c r="A720" s="79">
        <v>42438</v>
      </c>
      <c r="B720" s="77" t="s">
        <v>866</v>
      </c>
      <c r="C720" s="77" t="s">
        <v>867</v>
      </c>
      <c r="D720" s="137" t="s">
        <v>1012</v>
      </c>
      <c r="E720" s="4" t="s">
        <v>1013</v>
      </c>
      <c r="F720" s="57">
        <v>1</v>
      </c>
      <c r="H720" s="54">
        <v>3190</v>
      </c>
    </row>
    <row r="721" spans="1:9" ht="15" customHeight="1">
      <c r="A721" s="79">
        <v>42438</v>
      </c>
      <c r="B721" s="77" t="s">
        <v>866</v>
      </c>
      <c r="C721" s="77" t="s">
        <v>867</v>
      </c>
      <c r="D721" s="137" t="s">
        <v>1014</v>
      </c>
      <c r="E721" s="4" t="s">
        <v>169</v>
      </c>
      <c r="F721" s="57">
        <v>1</v>
      </c>
      <c r="H721" s="54">
        <v>756</v>
      </c>
    </row>
    <row r="722" spans="1:9" ht="15" customHeight="1">
      <c r="A722" s="79">
        <v>42438</v>
      </c>
      <c r="B722" s="77" t="s">
        <v>866</v>
      </c>
      <c r="C722" s="77" t="s">
        <v>867</v>
      </c>
      <c r="D722" s="137" t="s">
        <v>1015</v>
      </c>
      <c r="E722" s="4" t="s">
        <v>1016</v>
      </c>
      <c r="F722" s="57">
        <v>1</v>
      </c>
      <c r="H722" s="54">
        <v>784</v>
      </c>
    </row>
    <row r="723" spans="1:9" ht="15" customHeight="1">
      <c r="A723" s="79">
        <v>42438</v>
      </c>
      <c r="B723" s="77" t="s">
        <v>866</v>
      </c>
      <c r="C723" s="77" t="s">
        <v>867</v>
      </c>
      <c r="D723" s="137" t="s">
        <v>1017</v>
      </c>
      <c r="E723" s="4" t="s">
        <v>1018</v>
      </c>
      <c r="F723" s="57">
        <v>1</v>
      </c>
      <c r="H723" s="54">
        <v>312</v>
      </c>
    </row>
    <row r="724" spans="1:9" ht="15" customHeight="1">
      <c r="A724" s="79">
        <v>42438</v>
      </c>
      <c r="B724" s="77" t="s">
        <v>866</v>
      </c>
      <c r="C724" s="77" t="s">
        <v>867</v>
      </c>
      <c r="D724" s="137" t="s">
        <v>1019</v>
      </c>
      <c r="E724" s="4" t="s">
        <v>1020</v>
      </c>
      <c r="F724" s="57">
        <v>1</v>
      </c>
      <c r="H724" s="54">
        <v>1704.5</v>
      </c>
      <c r="I724" s="55" t="s">
        <v>4814</v>
      </c>
    </row>
    <row r="725" spans="1:9" ht="15" customHeight="1">
      <c r="A725" s="79">
        <v>42438</v>
      </c>
      <c r="B725" s="77" t="s">
        <v>866</v>
      </c>
      <c r="C725" s="77" t="s">
        <v>867</v>
      </c>
      <c r="D725" s="137" t="s">
        <v>1021</v>
      </c>
      <c r="E725" s="4" t="s">
        <v>215</v>
      </c>
      <c r="F725" s="57">
        <v>3</v>
      </c>
      <c r="H725" s="54">
        <v>1054</v>
      </c>
    </row>
    <row r="726" spans="1:9" ht="15" customHeight="1">
      <c r="A726" s="79">
        <v>42438</v>
      </c>
      <c r="B726" s="77" t="s">
        <v>866</v>
      </c>
      <c r="C726" s="77" t="s">
        <v>867</v>
      </c>
      <c r="D726" s="137" t="s">
        <v>702</v>
      </c>
      <c r="E726" s="4" t="s">
        <v>215</v>
      </c>
      <c r="F726" s="57">
        <v>3</v>
      </c>
      <c r="H726" s="54">
        <v>1256</v>
      </c>
    </row>
    <row r="727" spans="1:9" ht="15" customHeight="1">
      <c r="A727" s="79">
        <v>42438</v>
      </c>
      <c r="B727" s="77" t="s">
        <v>866</v>
      </c>
      <c r="C727" s="77" t="s">
        <v>867</v>
      </c>
      <c r="D727" s="137" t="s">
        <v>1022</v>
      </c>
      <c r="E727" s="4" t="s">
        <v>1023</v>
      </c>
      <c r="F727" s="57">
        <v>2</v>
      </c>
      <c r="H727" s="54">
        <v>128.52000000000001</v>
      </c>
    </row>
    <row r="728" spans="1:9" ht="15" customHeight="1">
      <c r="A728" s="79">
        <v>42438</v>
      </c>
      <c r="B728" s="77" t="s">
        <v>866</v>
      </c>
      <c r="C728" s="77" t="s">
        <v>867</v>
      </c>
      <c r="D728" s="137" t="s">
        <v>1024</v>
      </c>
      <c r="E728" s="4" t="s">
        <v>1025</v>
      </c>
      <c r="F728" s="57">
        <v>1</v>
      </c>
      <c r="H728" s="54">
        <v>122.39999999999999</v>
      </c>
    </row>
    <row r="729" spans="1:9" ht="15" customHeight="1">
      <c r="A729" s="79">
        <v>42438</v>
      </c>
      <c r="B729" s="77" t="s">
        <v>866</v>
      </c>
      <c r="C729" s="77" t="s">
        <v>867</v>
      </c>
      <c r="D729" s="137" t="s">
        <v>1026</v>
      </c>
      <c r="E729" s="4" t="s">
        <v>1027</v>
      </c>
      <c r="F729" s="57">
        <v>3</v>
      </c>
      <c r="H729" s="54">
        <v>13.2</v>
      </c>
    </row>
    <row r="730" spans="1:9" ht="15" customHeight="1">
      <c r="A730" s="79">
        <v>42438</v>
      </c>
      <c r="B730" s="77" t="s">
        <v>866</v>
      </c>
      <c r="C730" s="77" t="s">
        <v>867</v>
      </c>
      <c r="D730" s="137" t="s">
        <v>1028</v>
      </c>
      <c r="E730" s="4" t="s">
        <v>1029</v>
      </c>
      <c r="F730" s="57">
        <v>1</v>
      </c>
      <c r="H730" s="54">
        <v>4360</v>
      </c>
    </row>
    <row r="731" spans="1:9" ht="15" customHeight="1">
      <c r="A731" s="79">
        <v>42438</v>
      </c>
      <c r="B731" s="77" t="s">
        <v>866</v>
      </c>
      <c r="C731" s="77" t="s">
        <v>867</v>
      </c>
      <c r="D731" s="137" t="s">
        <v>1030</v>
      </c>
      <c r="E731" s="4" t="s">
        <v>1031</v>
      </c>
      <c r="F731" s="57">
        <v>1</v>
      </c>
      <c r="H731" s="54">
        <v>4231</v>
      </c>
    </row>
    <row r="732" spans="1:9" ht="15" customHeight="1">
      <c r="A732" s="79">
        <v>42438</v>
      </c>
      <c r="B732" s="77" t="s">
        <v>866</v>
      </c>
      <c r="C732" s="77" t="s">
        <v>867</v>
      </c>
      <c r="D732" s="137" t="s">
        <v>1032</v>
      </c>
      <c r="E732" s="4" t="s">
        <v>1033</v>
      </c>
      <c r="F732" s="57">
        <v>1</v>
      </c>
      <c r="H732" s="54">
        <v>28956</v>
      </c>
    </row>
    <row r="733" spans="1:9" ht="15" customHeight="1">
      <c r="A733" s="79">
        <v>42438</v>
      </c>
      <c r="B733" s="77" t="s">
        <v>866</v>
      </c>
      <c r="C733" s="77" t="s">
        <v>867</v>
      </c>
      <c r="D733" s="137" t="s">
        <v>1034</v>
      </c>
      <c r="E733" s="4" t="s">
        <v>1035</v>
      </c>
      <c r="F733" s="57">
        <v>8</v>
      </c>
      <c r="H733" s="54">
        <v>37.08</v>
      </c>
    </row>
    <row r="734" spans="1:9" ht="15" customHeight="1">
      <c r="A734" s="79">
        <v>42438</v>
      </c>
      <c r="B734" s="77" t="s">
        <v>866</v>
      </c>
      <c r="C734" s="77" t="s">
        <v>867</v>
      </c>
      <c r="D734" s="137" t="s">
        <v>1036</v>
      </c>
      <c r="E734" s="4" t="s">
        <v>1037</v>
      </c>
      <c r="F734" s="57">
        <v>8</v>
      </c>
      <c r="H734" s="54">
        <v>112.92</v>
      </c>
    </row>
    <row r="735" spans="1:9" ht="15" customHeight="1">
      <c r="A735" s="79">
        <v>42438</v>
      </c>
      <c r="B735" s="77" t="s">
        <v>866</v>
      </c>
      <c r="C735" s="77" t="s">
        <v>867</v>
      </c>
      <c r="D735" s="137" t="s">
        <v>1038</v>
      </c>
      <c r="E735" s="4" t="s">
        <v>1039</v>
      </c>
      <c r="F735" s="57">
        <v>8</v>
      </c>
      <c r="H735" s="54">
        <v>7.92</v>
      </c>
    </row>
    <row r="736" spans="1:9" ht="15" customHeight="1">
      <c r="A736" s="79">
        <v>42438</v>
      </c>
      <c r="B736" s="77" t="s">
        <v>866</v>
      </c>
      <c r="C736" s="77" t="s">
        <v>867</v>
      </c>
      <c r="D736" s="137" t="s">
        <v>1040</v>
      </c>
      <c r="E736" s="4" t="s">
        <v>1041</v>
      </c>
      <c r="F736" s="57">
        <v>8</v>
      </c>
      <c r="H736" s="54">
        <v>280.89</v>
      </c>
    </row>
    <row r="737" spans="1:9" ht="15" customHeight="1">
      <c r="A737" s="79">
        <v>42438</v>
      </c>
      <c r="B737" s="77" t="s">
        <v>866</v>
      </c>
      <c r="C737" s="77" t="s">
        <v>867</v>
      </c>
      <c r="D737" s="137" t="s">
        <v>1042</v>
      </c>
      <c r="E737" s="4" t="s">
        <v>1043</v>
      </c>
      <c r="F737" s="57">
        <v>8</v>
      </c>
      <c r="H737" s="54">
        <v>7.92</v>
      </c>
      <c r="I737" s="55" t="s">
        <v>4814</v>
      </c>
    </row>
    <row r="738" spans="1:9" ht="15" customHeight="1">
      <c r="A738" s="79">
        <v>42438</v>
      </c>
      <c r="B738" s="77" t="s">
        <v>866</v>
      </c>
      <c r="C738" s="77" t="s">
        <v>867</v>
      </c>
      <c r="D738" s="137" t="s">
        <v>1044</v>
      </c>
      <c r="E738" s="4" t="s">
        <v>1045</v>
      </c>
      <c r="F738" s="57">
        <v>10</v>
      </c>
      <c r="H738" s="54">
        <v>45.660000000000004</v>
      </c>
    </row>
    <row r="739" spans="1:9" ht="15" customHeight="1">
      <c r="A739" s="79">
        <v>42438</v>
      </c>
      <c r="B739" s="77" t="s">
        <v>866</v>
      </c>
      <c r="C739" s="77" t="s">
        <v>867</v>
      </c>
      <c r="D739" s="137" t="s">
        <v>1046</v>
      </c>
      <c r="E739" s="4" t="s">
        <v>1047</v>
      </c>
      <c r="F739" s="57">
        <v>4</v>
      </c>
      <c r="H739" s="54">
        <v>19.84</v>
      </c>
    </row>
    <row r="740" spans="1:9" ht="15" customHeight="1">
      <c r="A740" s="79">
        <v>42438</v>
      </c>
      <c r="B740" s="77" t="s">
        <v>866</v>
      </c>
      <c r="C740" s="77" t="s">
        <v>867</v>
      </c>
      <c r="D740" s="137" t="s">
        <v>1048</v>
      </c>
      <c r="E740" s="4" t="s">
        <v>1049</v>
      </c>
      <c r="F740" s="57">
        <v>4</v>
      </c>
      <c r="H740" s="54">
        <v>18.8</v>
      </c>
    </row>
    <row r="741" spans="1:9" ht="15" customHeight="1">
      <c r="A741" s="79">
        <v>42438</v>
      </c>
      <c r="B741" s="77" t="s">
        <v>866</v>
      </c>
      <c r="C741" s="77" t="s">
        <v>867</v>
      </c>
      <c r="D741" s="137" t="s">
        <v>1050</v>
      </c>
      <c r="E741" s="4" t="s">
        <v>1051</v>
      </c>
      <c r="F741" s="57">
        <v>100</v>
      </c>
      <c r="H741" s="54">
        <v>0.44</v>
      </c>
    </row>
    <row r="742" spans="1:9" ht="15" customHeight="1">
      <c r="A742" s="79">
        <v>42438</v>
      </c>
      <c r="B742" s="77" t="s">
        <v>866</v>
      </c>
      <c r="C742" s="77" t="s">
        <v>867</v>
      </c>
      <c r="D742" s="137" t="s">
        <v>1052</v>
      </c>
      <c r="E742" s="4" t="s">
        <v>1053</v>
      </c>
      <c r="F742" s="57">
        <v>2</v>
      </c>
      <c r="H742" s="54">
        <v>2656</v>
      </c>
    </row>
    <row r="743" spans="1:9" ht="15" customHeight="1">
      <c r="A743" s="79">
        <v>42438</v>
      </c>
      <c r="B743" s="77" t="s">
        <v>866</v>
      </c>
      <c r="C743" s="77" t="s">
        <v>867</v>
      </c>
      <c r="D743" s="137" t="s">
        <v>1054</v>
      </c>
      <c r="E743" s="4" t="s">
        <v>1053</v>
      </c>
      <c r="F743" s="57">
        <v>2</v>
      </c>
      <c r="H743" s="54">
        <v>2656</v>
      </c>
    </row>
    <row r="744" spans="1:9" ht="15" customHeight="1">
      <c r="A744" s="79">
        <v>42438</v>
      </c>
      <c r="B744" s="77" t="s">
        <v>866</v>
      </c>
      <c r="C744" s="77" t="s">
        <v>867</v>
      </c>
      <c r="D744" s="137" t="s">
        <v>1055</v>
      </c>
      <c r="E744" s="4" t="s">
        <v>1056</v>
      </c>
      <c r="F744" s="57">
        <v>4</v>
      </c>
      <c r="H744" s="54">
        <v>62.94</v>
      </c>
    </row>
    <row r="745" spans="1:9" ht="15" customHeight="1">
      <c r="A745" s="79">
        <v>42438</v>
      </c>
      <c r="B745" s="77" t="s">
        <v>866</v>
      </c>
      <c r="C745" s="77" t="s">
        <v>867</v>
      </c>
      <c r="D745" s="137" t="s">
        <v>1057</v>
      </c>
      <c r="E745" s="4" t="s">
        <v>1058</v>
      </c>
      <c r="F745" s="57">
        <v>8</v>
      </c>
      <c r="H745" s="54">
        <v>44</v>
      </c>
    </row>
    <row r="746" spans="1:9" ht="15" customHeight="1">
      <c r="A746" s="79">
        <v>42438</v>
      </c>
      <c r="B746" s="77" t="s">
        <v>866</v>
      </c>
      <c r="C746" s="77" t="s">
        <v>867</v>
      </c>
      <c r="D746" s="137" t="s">
        <v>1059</v>
      </c>
      <c r="E746" s="4" t="s">
        <v>1060</v>
      </c>
      <c r="F746" s="57">
        <v>8</v>
      </c>
      <c r="H746" s="54">
        <v>8.32</v>
      </c>
    </row>
    <row r="747" spans="1:9" ht="15" customHeight="1">
      <c r="A747" s="79">
        <v>42438</v>
      </c>
      <c r="B747" s="77" t="s">
        <v>866</v>
      </c>
      <c r="C747" s="77" t="s">
        <v>867</v>
      </c>
      <c r="D747" s="137" t="s">
        <v>1061</v>
      </c>
      <c r="E747" s="4" t="s">
        <v>1049</v>
      </c>
      <c r="F747" s="57">
        <v>2</v>
      </c>
      <c r="H747" s="54">
        <v>19.32</v>
      </c>
    </row>
    <row r="748" spans="1:9" ht="15" customHeight="1">
      <c r="A748" s="79">
        <v>42438</v>
      </c>
      <c r="B748" s="77" t="s">
        <v>866</v>
      </c>
      <c r="C748" s="77" t="s">
        <v>867</v>
      </c>
      <c r="D748" s="137" t="s">
        <v>1062</v>
      </c>
      <c r="E748" s="4" t="s">
        <v>1049</v>
      </c>
      <c r="F748" s="57">
        <v>2</v>
      </c>
      <c r="H748" s="54">
        <v>24.8</v>
      </c>
    </row>
    <row r="749" spans="1:9" ht="15" customHeight="1">
      <c r="A749" s="79">
        <v>42438</v>
      </c>
      <c r="B749" s="77" t="s">
        <v>866</v>
      </c>
      <c r="C749" s="77" t="s">
        <v>867</v>
      </c>
      <c r="D749" s="137" t="s">
        <v>1063</v>
      </c>
      <c r="E749" s="4" t="s">
        <v>972</v>
      </c>
      <c r="F749" s="57">
        <v>2</v>
      </c>
      <c r="H749" s="54">
        <v>200.02</v>
      </c>
    </row>
    <row r="750" spans="1:9" ht="15" customHeight="1">
      <c r="A750" s="110">
        <v>42438</v>
      </c>
      <c r="B750" s="93" t="s">
        <v>866</v>
      </c>
      <c r="C750" s="93" t="s">
        <v>867</v>
      </c>
      <c r="D750" s="140" t="s">
        <v>1064</v>
      </c>
      <c r="E750" s="21" t="s">
        <v>1065</v>
      </c>
      <c r="F750" s="104">
        <v>2</v>
      </c>
      <c r="G750" s="122"/>
      <c r="H750" s="122">
        <v>285.14999999999998</v>
      </c>
    </row>
    <row r="751" spans="1:9" ht="15" customHeight="1">
      <c r="A751" s="110">
        <v>42438</v>
      </c>
      <c r="B751" s="93" t="s">
        <v>866</v>
      </c>
      <c r="C751" s="93" t="s">
        <v>867</v>
      </c>
      <c r="D751" s="140" t="s">
        <v>1066</v>
      </c>
      <c r="E751" s="21" t="s">
        <v>1067</v>
      </c>
      <c r="F751" s="104">
        <v>4</v>
      </c>
      <c r="G751" s="122"/>
      <c r="H751" s="122">
        <v>608</v>
      </c>
    </row>
    <row r="752" spans="1:9" ht="15" customHeight="1">
      <c r="A752" s="110">
        <v>42443</v>
      </c>
      <c r="B752" s="93" t="s">
        <v>1068</v>
      </c>
      <c r="C752" s="93" t="s">
        <v>48</v>
      </c>
      <c r="D752" s="315" t="s">
        <v>438</v>
      </c>
      <c r="E752" s="141" t="s">
        <v>1069</v>
      </c>
      <c r="F752" s="104">
        <v>1</v>
      </c>
      <c r="G752" s="122"/>
      <c r="H752" s="122">
        <v>2673.3</v>
      </c>
    </row>
    <row r="753" spans="1:9" ht="15" customHeight="1">
      <c r="A753" s="110">
        <v>42451</v>
      </c>
      <c r="B753" s="93" t="s">
        <v>1070</v>
      </c>
      <c r="C753" s="93" t="s">
        <v>867</v>
      </c>
      <c r="D753" s="93" t="s">
        <v>1071</v>
      </c>
      <c r="E753" s="21" t="s">
        <v>1072</v>
      </c>
      <c r="F753" s="104">
        <v>1</v>
      </c>
      <c r="G753" s="122"/>
      <c r="H753" s="122">
        <v>1190</v>
      </c>
    </row>
    <row r="754" spans="1:9" ht="15" customHeight="1">
      <c r="A754" s="103">
        <v>42450</v>
      </c>
      <c r="B754" s="104" t="s">
        <v>1073</v>
      </c>
      <c r="C754" s="104" t="s">
        <v>48</v>
      </c>
      <c r="D754" s="93" t="s">
        <v>531</v>
      </c>
      <c r="E754" s="21" t="s">
        <v>1074</v>
      </c>
      <c r="F754" s="104">
        <v>1</v>
      </c>
      <c r="G754" s="122"/>
      <c r="H754" s="122">
        <v>740</v>
      </c>
    </row>
    <row r="755" spans="1:9" ht="15" customHeight="1">
      <c r="A755" s="103">
        <v>42450</v>
      </c>
      <c r="B755" s="104" t="s">
        <v>1073</v>
      </c>
      <c r="C755" s="104" t="s">
        <v>48</v>
      </c>
      <c r="D755" s="93" t="s">
        <v>306</v>
      </c>
      <c r="E755" s="21" t="s">
        <v>763</v>
      </c>
      <c r="F755" s="104">
        <v>3</v>
      </c>
      <c r="G755" s="122"/>
      <c r="H755" s="122">
        <v>1150</v>
      </c>
    </row>
    <row r="756" spans="1:9" ht="15" customHeight="1">
      <c r="A756" s="110">
        <v>42451</v>
      </c>
      <c r="B756" s="93" t="s">
        <v>1070</v>
      </c>
      <c r="C756" s="93" t="s">
        <v>867</v>
      </c>
      <c r="D756" s="93" t="s">
        <v>1075</v>
      </c>
      <c r="E756" s="21" t="s">
        <v>1076</v>
      </c>
      <c r="F756" s="104">
        <v>1</v>
      </c>
      <c r="G756" s="122"/>
      <c r="H756" s="122">
        <v>2530</v>
      </c>
    </row>
    <row r="757" spans="1:9" ht="15" customHeight="1">
      <c r="A757" s="110">
        <v>42451</v>
      </c>
      <c r="B757" s="93" t="s">
        <v>1070</v>
      </c>
      <c r="C757" s="93" t="s">
        <v>867</v>
      </c>
      <c r="D757" s="93" t="s">
        <v>1077</v>
      </c>
      <c r="E757" s="21" t="s">
        <v>1078</v>
      </c>
      <c r="F757" s="104">
        <v>1</v>
      </c>
      <c r="G757" s="122"/>
      <c r="H757" s="417">
        <v>162</v>
      </c>
      <c r="I757" s="145" t="s">
        <v>323</v>
      </c>
    </row>
    <row r="758" spans="1:9" ht="15" customHeight="1">
      <c r="A758" s="110">
        <v>42451</v>
      </c>
      <c r="B758" s="93" t="s">
        <v>1070</v>
      </c>
      <c r="C758" s="93" t="s">
        <v>867</v>
      </c>
      <c r="D758" s="93" t="s">
        <v>1079</v>
      </c>
      <c r="E758" s="21" t="s">
        <v>1080</v>
      </c>
      <c r="F758" s="104">
        <v>4</v>
      </c>
      <c r="G758" s="122"/>
      <c r="H758" s="122">
        <v>33.900000000000006</v>
      </c>
    </row>
    <row r="759" spans="1:9" ht="15" customHeight="1">
      <c r="A759" s="79">
        <v>42451</v>
      </c>
      <c r="B759" s="77" t="s">
        <v>1070</v>
      </c>
      <c r="C759" s="77" t="s">
        <v>867</v>
      </c>
      <c r="D759" s="77" t="s">
        <v>1081</v>
      </c>
      <c r="E759" s="4" t="s">
        <v>1082</v>
      </c>
      <c r="F759" s="57">
        <v>4</v>
      </c>
      <c r="H759" s="54">
        <v>16.440000000000001</v>
      </c>
    </row>
    <row r="760" spans="1:9" ht="15" customHeight="1">
      <c r="A760" s="79">
        <v>42451</v>
      </c>
      <c r="B760" s="77" t="s">
        <v>1070</v>
      </c>
      <c r="C760" s="77" t="s">
        <v>867</v>
      </c>
      <c r="D760" s="77" t="s">
        <v>1083</v>
      </c>
      <c r="E760" s="4" t="s">
        <v>934</v>
      </c>
      <c r="F760" s="57">
        <v>4</v>
      </c>
      <c r="H760" s="54">
        <v>83.4</v>
      </c>
    </row>
    <row r="761" spans="1:9" ht="15" customHeight="1">
      <c r="A761" s="79">
        <v>42451</v>
      </c>
      <c r="B761" s="77" t="s">
        <v>1070</v>
      </c>
      <c r="C761" s="77" t="s">
        <v>867</v>
      </c>
      <c r="D761" s="77" t="s">
        <v>1084</v>
      </c>
      <c r="E761" s="4" t="s">
        <v>934</v>
      </c>
      <c r="F761" s="57">
        <v>4</v>
      </c>
      <c r="H761" s="54">
        <v>59.31</v>
      </c>
    </row>
    <row r="762" spans="1:9" ht="15" customHeight="1">
      <c r="A762" s="79">
        <v>42451</v>
      </c>
      <c r="B762" s="77" t="s">
        <v>1070</v>
      </c>
      <c r="C762" s="77" t="s">
        <v>867</v>
      </c>
      <c r="D762" s="77" t="s">
        <v>1085</v>
      </c>
      <c r="E762" s="4" t="s">
        <v>1009</v>
      </c>
      <c r="F762" s="57">
        <v>4</v>
      </c>
      <c r="H762" s="54">
        <v>35.32</v>
      </c>
    </row>
    <row r="763" spans="1:9" ht="15" customHeight="1">
      <c r="A763" s="79">
        <v>42451</v>
      </c>
      <c r="B763" s="77" t="s">
        <v>1070</v>
      </c>
      <c r="C763" s="77" t="s">
        <v>867</v>
      </c>
      <c r="D763" s="77" t="s">
        <v>1086</v>
      </c>
      <c r="E763" s="4" t="s">
        <v>1087</v>
      </c>
      <c r="F763" s="57">
        <v>4</v>
      </c>
      <c r="H763" s="54">
        <v>13.52</v>
      </c>
    </row>
    <row r="764" spans="1:9" ht="15" customHeight="1">
      <c r="A764" s="79">
        <v>42452</v>
      </c>
      <c r="B764" s="77" t="s">
        <v>1088</v>
      </c>
      <c r="C764" s="77" t="s">
        <v>48</v>
      </c>
      <c r="D764" s="77" t="s">
        <v>698</v>
      </c>
      <c r="E764" s="4" t="s">
        <v>699</v>
      </c>
      <c r="F764" s="57">
        <v>2</v>
      </c>
      <c r="H764" s="54">
        <v>58</v>
      </c>
    </row>
    <row r="765" spans="1:9" ht="15" customHeight="1">
      <c r="A765" s="79">
        <v>42452</v>
      </c>
      <c r="B765" s="77" t="s">
        <v>1088</v>
      </c>
      <c r="C765" s="77" t="s">
        <v>48</v>
      </c>
      <c r="D765" s="77">
        <v>154710</v>
      </c>
      <c r="E765" s="4" t="s">
        <v>1089</v>
      </c>
      <c r="F765" s="57">
        <v>1</v>
      </c>
      <c r="H765" s="54">
        <v>51</v>
      </c>
    </row>
    <row r="766" spans="1:9" ht="15" customHeight="1">
      <c r="A766" s="79">
        <v>42452</v>
      </c>
      <c r="B766" s="77" t="s">
        <v>1088</v>
      </c>
      <c r="C766" s="77" t="s">
        <v>48</v>
      </c>
      <c r="D766" s="77">
        <v>39531</v>
      </c>
      <c r="E766" s="4" t="s">
        <v>720</v>
      </c>
      <c r="F766" s="57">
        <v>2</v>
      </c>
      <c r="H766" s="54">
        <v>14</v>
      </c>
    </row>
    <row r="767" spans="1:9" ht="15" customHeight="1">
      <c r="A767" s="79">
        <v>42452</v>
      </c>
      <c r="B767" s="77" t="s">
        <v>1090</v>
      </c>
      <c r="C767" s="77" t="s">
        <v>337</v>
      </c>
      <c r="D767" s="77" t="s">
        <v>1091</v>
      </c>
      <c r="E767" s="4" t="s">
        <v>1092</v>
      </c>
      <c r="F767" s="57">
        <v>1</v>
      </c>
      <c r="H767" s="54">
        <v>63469.67</v>
      </c>
    </row>
    <row r="768" spans="1:9" ht="15" customHeight="1">
      <c r="A768" s="79">
        <v>42453</v>
      </c>
      <c r="B768" s="77" t="s">
        <v>1093</v>
      </c>
      <c r="C768" s="77" t="s">
        <v>48</v>
      </c>
      <c r="D768" s="77" t="s">
        <v>94</v>
      </c>
      <c r="E768" s="168" t="s">
        <v>1094</v>
      </c>
      <c r="F768" s="57">
        <v>5</v>
      </c>
      <c r="H768" s="54">
        <v>210</v>
      </c>
    </row>
    <row r="769" spans="1:9" ht="15" customHeight="1">
      <c r="A769" s="79">
        <v>42453</v>
      </c>
      <c r="B769" s="77" t="s">
        <v>1093</v>
      </c>
      <c r="C769" s="77" t="s">
        <v>48</v>
      </c>
      <c r="D769" s="93" t="s">
        <v>377</v>
      </c>
      <c r="E769" s="21" t="s">
        <v>1095</v>
      </c>
      <c r="F769" s="104">
        <v>5</v>
      </c>
      <c r="G769" s="122"/>
      <c r="H769" s="54">
        <v>136</v>
      </c>
    </row>
    <row r="770" spans="1:9" ht="15" customHeight="1">
      <c r="A770" s="79">
        <v>42453</v>
      </c>
      <c r="B770" s="77" t="s">
        <v>1096</v>
      </c>
      <c r="C770" s="77" t="s">
        <v>337</v>
      </c>
      <c r="D770" s="93" t="s">
        <v>1097</v>
      </c>
      <c r="E770" s="21" t="s">
        <v>1098</v>
      </c>
      <c r="F770" s="104">
        <v>3</v>
      </c>
      <c r="G770" s="122"/>
      <c r="H770" s="54">
        <v>4310</v>
      </c>
    </row>
    <row r="771" spans="1:9" ht="15" customHeight="1">
      <c r="A771" s="79">
        <v>42454</v>
      </c>
      <c r="B771" s="77" t="s">
        <v>1099</v>
      </c>
      <c r="C771" s="77" t="s">
        <v>867</v>
      </c>
      <c r="D771" s="93" t="s">
        <v>1100</v>
      </c>
      <c r="E771" s="21" t="s">
        <v>1101</v>
      </c>
      <c r="F771" s="104">
        <v>4</v>
      </c>
      <c r="G771" s="122"/>
      <c r="H771" s="54">
        <v>144</v>
      </c>
    </row>
    <row r="772" spans="1:9" ht="15" customHeight="1">
      <c r="A772" s="79">
        <v>42460</v>
      </c>
      <c r="B772" s="77" t="s">
        <v>1102</v>
      </c>
      <c r="C772" s="77" t="s">
        <v>48</v>
      </c>
      <c r="D772" s="93" t="s">
        <v>239</v>
      </c>
      <c r="E772" s="21" t="s">
        <v>1103</v>
      </c>
      <c r="F772" s="104">
        <v>2</v>
      </c>
      <c r="G772" s="122"/>
      <c r="H772" s="418">
        <v>5460</v>
      </c>
      <c r="I772" s="145" t="s">
        <v>323</v>
      </c>
    </row>
    <row r="773" spans="1:9" ht="15" customHeight="1">
      <c r="A773" s="79">
        <v>42468</v>
      </c>
      <c r="B773" s="77" t="s">
        <v>1104</v>
      </c>
      <c r="C773" s="77" t="s">
        <v>48</v>
      </c>
      <c r="D773" s="93" t="s">
        <v>1105</v>
      </c>
      <c r="E773" s="21" t="s">
        <v>1106</v>
      </c>
      <c r="F773" s="104">
        <v>3</v>
      </c>
      <c r="G773" s="122"/>
      <c r="H773" s="54">
        <v>5520</v>
      </c>
    </row>
    <row r="774" spans="1:9" ht="15" customHeight="1">
      <c r="A774" s="79">
        <v>42468</v>
      </c>
      <c r="B774" s="77" t="s">
        <v>1104</v>
      </c>
      <c r="C774" s="77" t="s">
        <v>48</v>
      </c>
      <c r="D774" s="93" t="s">
        <v>1107</v>
      </c>
      <c r="E774" s="21" t="s">
        <v>1108</v>
      </c>
      <c r="F774" s="104">
        <v>2</v>
      </c>
      <c r="G774" s="122"/>
      <c r="H774" s="54">
        <v>5246.15</v>
      </c>
    </row>
    <row r="775" spans="1:9" s="95" customFormat="1" ht="15" customHeight="1">
      <c r="A775" s="56">
        <v>42471</v>
      </c>
      <c r="B775" s="57" t="s">
        <v>680</v>
      </c>
      <c r="C775" s="143" t="s">
        <v>337</v>
      </c>
      <c r="D775" s="316" t="s">
        <v>684</v>
      </c>
      <c r="E775" s="478" t="s">
        <v>1109</v>
      </c>
      <c r="F775" s="104">
        <v>1</v>
      </c>
      <c r="G775" s="105"/>
      <c r="H775" s="58">
        <v>95817</v>
      </c>
    </row>
    <row r="776" spans="1:9" ht="15" customHeight="1">
      <c r="A776" s="79">
        <v>42472</v>
      </c>
      <c r="B776" s="77" t="s">
        <v>1110</v>
      </c>
      <c r="C776" s="77" t="s">
        <v>48</v>
      </c>
      <c r="D776" s="77" t="s">
        <v>1111</v>
      </c>
      <c r="E776" s="4" t="s">
        <v>1112</v>
      </c>
      <c r="F776" s="57">
        <v>2</v>
      </c>
      <c r="H776" s="54">
        <v>387.2</v>
      </c>
    </row>
    <row r="777" spans="1:9" ht="15" customHeight="1">
      <c r="A777" s="79">
        <v>42472</v>
      </c>
      <c r="B777" s="77" t="s">
        <v>1110</v>
      </c>
      <c r="C777" s="77" t="s">
        <v>48</v>
      </c>
      <c r="D777" s="77" t="s">
        <v>1113</v>
      </c>
      <c r="E777" s="4" t="s">
        <v>1114</v>
      </c>
      <c r="F777" s="57">
        <v>2</v>
      </c>
      <c r="H777" s="54">
        <v>3.12</v>
      </c>
    </row>
    <row r="778" spans="1:9" ht="15" customHeight="1">
      <c r="A778" s="79">
        <v>42472</v>
      </c>
      <c r="B778" s="77" t="s">
        <v>1110</v>
      </c>
      <c r="C778" s="77" t="s">
        <v>48</v>
      </c>
      <c r="D778" s="77" t="s">
        <v>1115</v>
      </c>
      <c r="E778" s="4" t="s">
        <v>1116</v>
      </c>
      <c r="F778" s="57">
        <v>2</v>
      </c>
      <c r="H778" s="54">
        <v>276</v>
      </c>
    </row>
    <row r="779" spans="1:9" ht="15" customHeight="1">
      <c r="A779" s="79">
        <v>42472</v>
      </c>
      <c r="B779" s="77" t="s">
        <v>1110</v>
      </c>
      <c r="C779" s="77" t="s">
        <v>48</v>
      </c>
      <c r="D779" s="77" t="s">
        <v>190</v>
      </c>
      <c r="E779" s="4" t="s">
        <v>1117</v>
      </c>
      <c r="F779" s="57">
        <v>2</v>
      </c>
      <c r="H779" s="54">
        <v>11</v>
      </c>
    </row>
    <row r="780" spans="1:9" ht="15" customHeight="1">
      <c r="A780" s="79">
        <v>42472</v>
      </c>
      <c r="B780" s="77" t="s">
        <v>1110</v>
      </c>
      <c r="C780" s="77" t="s">
        <v>48</v>
      </c>
      <c r="D780" s="77" t="s">
        <v>194</v>
      </c>
      <c r="E780" s="4" t="s">
        <v>1118</v>
      </c>
      <c r="F780" s="57">
        <v>2</v>
      </c>
      <c r="H780" s="418">
        <v>69</v>
      </c>
      <c r="I780" s="145" t="s">
        <v>195</v>
      </c>
    </row>
    <row r="781" spans="1:9" ht="15" customHeight="1">
      <c r="A781" s="79">
        <v>42472</v>
      </c>
      <c r="B781" s="77" t="s">
        <v>1110</v>
      </c>
      <c r="C781" s="77" t="s">
        <v>48</v>
      </c>
      <c r="D781" s="77" t="s">
        <v>220</v>
      </c>
      <c r="E781" s="4" t="s">
        <v>1119</v>
      </c>
      <c r="F781" s="57">
        <v>2</v>
      </c>
      <c r="H781" s="54">
        <v>111</v>
      </c>
    </row>
    <row r="782" spans="1:9" ht="15" customHeight="1">
      <c r="A782" s="79">
        <v>42472</v>
      </c>
      <c r="B782" s="77" t="s">
        <v>1110</v>
      </c>
      <c r="C782" s="77" t="s">
        <v>48</v>
      </c>
      <c r="D782" s="77" t="s">
        <v>137</v>
      </c>
      <c r="E782" s="4" t="s">
        <v>1120</v>
      </c>
      <c r="F782" s="57">
        <v>20</v>
      </c>
      <c r="H782" s="54">
        <v>9</v>
      </c>
    </row>
    <row r="783" spans="1:9" ht="15" customHeight="1">
      <c r="A783" s="79">
        <v>42472</v>
      </c>
      <c r="B783" s="77" t="s">
        <v>1110</v>
      </c>
      <c r="C783" s="77" t="s">
        <v>48</v>
      </c>
      <c r="D783" s="77" t="s">
        <v>1121</v>
      </c>
      <c r="E783" s="4" t="s">
        <v>1122</v>
      </c>
      <c r="F783" s="57">
        <v>2</v>
      </c>
      <c r="H783" s="54">
        <v>19.84</v>
      </c>
    </row>
    <row r="784" spans="1:9" ht="15" customHeight="1">
      <c r="A784" s="79">
        <v>42472</v>
      </c>
      <c r="B784" s="77" t="s">
        <v>1110</v>
      </c>
      <c r="C784" s="77" t="s">
        <v>48</v>
      </c>
      <c r="D784" s="77" t="s">
        <v>189</v>
      </c>
      <c r="E784" s="4" t="s">
        <v>1123</v>
      </c>
      <c r="F784" s="57">
        <v>2</v>
      </c>
      <c r="H784" s="54">
        <v>52</v>
      </c>
    </row>
    <row r="785" spans="1:9" ht="15" customHeight="1">
      <c r="A785" s="79">
        <v>42472</v>
      </c>
      <c r="B785" s="77" t="s">
        <v>1110</v>
      </c>
      <c r="C785" s="77" t="s">
        <v>48</v>
      </c>
      <c r="D785" s="77" t="s">
        <v>292</v>
      </c>
      <c r="E785" s="4" t="s">
        <v>1124</v>
      </c>
      <c r="F785" s="57">
        <v>2</v>
      </c>
      <c r="H785" s="54">
        <v>144</v>
      </c>
    </row>
    <row r="786" spans="1:9" ht="15" customHeight="1">
      <c r="A786" s="79">
        <v>42472</v>
      </c>
      <c r="B786" s="77" t="s">
        <v>1110</v>
      </c>
      <c r="C786" s="77" t="s">
        <v>48</v>
      </c>
      <c r="D786" s="77" t="s">
        <v>295</v>
      </c>
      <c r="E786" s="4" t="s">
        <v>1125</v>
      </c>
      <c r="F786" s="57">
        <v>2</v>
      </c>
      <c r="H786" s="54">
        <v>361</v>
      </c>
    </row>
    <row r="787" spans="1:9" ht="15" customHeight="1">
      <c r="A787" s="79">
        <v>42472</v>
      </c>
      <c r="B787" s="77" t="s">
        <v>1110</v>
      </c>
      <c r="C787" s="77" t="s">
        <v>48</v>
      </c>
      <c r="D787" s="77" t="s">
        <v>1126</v>
      </c>
      <c r="E787" s="4" t="s">
        <v>1127</v>
      </c>
      <c r="F787" s="57">
        <v>2</v>
      </c>
      <c r="H787" s="54">
        <v>212.28</v>
      </c>
    </row>
    <row r="788" spans="1:9" ht="15" customHeight="1">
      <c r="A788" s="79">
        <v>42473</v>
      </c>
      <c r="B788" s="79" t="s">
        <v>1128</v>
      </c>
      <c r="C788" s="77" t="s">
        <v>48</v>
      </c>
      <c r="D788" s="77" t="s">
        <v>186</v>
      </c>
      <c r="E788" s="4" t="s">
        <v>1129</v>
      </c>
      <c r="F788" s="57">
        <v>2</v>
      </c>
      <c r="G788" s="146"/>
      <c r="H788" s="54">
        <v>1101</v>
      </c>
      <c r="I788" s="55" t="s">
        <v>7103</v>
      </c>
    </row>
    <row r="789" spans="1:9" ht="15" customHeight="1">
      <c r="A789" s="79">
        <v>42473</v>
      </c>
      <c r="B789" s="79" t="s">
        <v>1128</v>
      </c>
      <c r="C789" s="77" t="s">
        <v>48</v>
      </c>
      <c r="D789" s="77" t="s">
        <v>13</v>
      </c>
      <c r="E789" s="4" t="s">
        <v>657</v>
      </c>
      <c r="F789" s="57">
        <v>2</v>
      </c>
      <c r="G789" s="146"/>
      <c r="H789" s="54">
        <v>4</v>
      </c>
    </row>
    <row r="790" spans="1:9" ht="15" customHeight="1">
      <c r="A790" s="79">
        <v>42473</v>
      </c>
      <c r="B790" s="79" t="s">
        <v>1128</v>
      </c>
      <c r="C790" s="77" t="s">
        <v>48</v>
      </c>
      <c r="D790" s="77" t="s">
        <v>162</v>
      </c>
      <c r="E790" s="4" t="s">
        <v>1130</v>
      </c>
      <c r="F790" s="57">
        <v>4</v>
      </c>
      <c r="G790" s="146"/>
      <c r="H790" s="54">
        <v>27</v>
      </c>
    </row>
    <row r="791" spans="1:9" ht="15" customHeight="1">
      <c r="A791" s="79">
        <v>42473</v>
      </c>
      <c r="B791" s="79" t="s">
        <v>1128</v>
      </c>
      <c r="C791" s="77" t="s">
        <v>48</v>
      </c>
      <c r="D791" s="77" t="s">
        <v>137</v>
      </c>
      <c r="E791" s="4" t="s">
        <v>1131</v>
      </c>
      <c r="F791" s="57">
        <v>16</v>
      </c>
      <c r="G791" s="146"/>
      <c r="H791" s="54">
        <v>9</v>
      </c>
    </row>
    <row r="792" spans="1:9" ht="15" customHeight="1">
      <c r="A792" s="79">
        <v>42473</v>
      </c>
      <c r="B792" s="79" t="s">
        <v>1128</v>
      </c>
      <c r="C792" s="77" t="s">
        <v>48</v>
      </c>
      <c r="D792" s="77" t="s">
        <v>191</v>
      </c>
      <c r="E792" s="4" t="s">
        <v>1132</v>
      </c>
      <c r="F792" s="57">
        <v>2</v>
      </c>
      <c r="G792" s="146"/>
      <c r="H792" s="54">
        <v>87</v>
      </c>
    </row>
    <row r="793" spans="1:9" ht="15" customHeight="1">
      <c r="A793" s="79">
        <v>42482</v>
      </c>
      <c r="B793" s="79" t="s">
        <v>1133</v>
      </c>
      <c r="C793" s="77" t="s">
        <v>48</v>
      </c>
      <c r="D793" s="77" t="s">
        <v>540</v>
      </c>
      <c r="E793" s="4" t="s">
        <v>757</v>
      </c>
      <c r="F793" s="57">
        <v>11</v>
      </c>
      <c r="G793" s="146"/>
      <c r="H793" s="54">
        <v>31</v>
      </c>
    </row>
    <row r="794" spans="1:9" ht="15" customHeight="1">
      <c r="A794" s="79">
        <v>42482</v>
      </c>
      <c r="B794" s="79" t="s">
        <v>1133</v>
      </c>
      <c r="C794" s="77" t="s">
        <v>48</v>
      </c>
      <c r="D794" s="77" t="s">
        <v>1134</v>
      </c>
      <c r="E794" s="4" t="s">
        <v>1135</v>
      </c>
      <c r="F794" s="57">
        <v>2</v>
      </c>
      <c r="G794" s="146"/>
      <c r="H794" s="54">
        <v>373.76</v>
      </c>
    </row>
    <row r="795" spans="1:9" ht="15" customHeight="1">
      <c r="A795" s="79">
        <v>42482</v>
      </c>
      <c r="B795" s="79" t="s">
        <v>1133</v>
      </c>
      <c r="C795" s="77" t="s">
        <v>48</v>
      </c>
      <c r="D795" s="77" t="s">
        <v>659</v>
      </c>
      <c r="E795" s="4" t="s">
        <v>660</v>
      </c>
      <c r="F795" s="57">
        <v>2</v>
      </c>
      <c r="G795" s="146"/>
      <c r="H795" s="54">
        <v>424</v>
      </c>
      <c r="I795" s="55" t="s">
        <v>323</v>
      </c>
    </row>
    <row r="796" spans="1:9" ht="15" customHeight="1">
      <c r="A796" s="79">
        <v>42482</v>
      </c>
      <c r="B796" s="79" t="s">
        <v>1133</v>
      </c>
      <c r="C796" s="77" t="s">
        <v>48</v>
      </c>
      <c r="D796" s="77">
        <v>70851</v>
      </c>
      <c r="E796" s="4" t="s">
        <v>1136</v>
      </c>
      <c r="F796" s="57">
        <v>16</v>
      </c>
      <c r="G796" s="146"/>
      <c r="H796" s="54">
        <v>59</v>
      </c>
    </row>
    <row r="797" spans="1:9" ht="15" customHeight="1">
      <c r="A797" s="79">
        <v>42482</v>
      </c>
      <c r="B797" s="79" t="s">
        <v>1133</v>
      </c>
      <c r="C797" s="77" t="s">
        <v>48</v>
      </c>
      <c r="D797" s="77" t="s">
        <v>509</v>
      </c>
      <c r="E797" s="4" t="s">
        <v>1137</v>
      </c>
      <c r="F797" s="57">
        <v>8</v>
      </c>
      <c r="G797" s="146"/>
      <c r="H797" s="54">
        <v>91</v>
      </c>
    </row>
    <row r="798" spans="1:9" ht="15" customHeight="1">
      <c r="A798" s="79">
        <v>42482</v>
      </c>
      <c r="B798" s="79" t="s">
        <v>1133</v>
      </c>
      <c r="C798" s="77" t="s">
        <v>48</v>
      </c>
      <c r="D798" s="77" t="s">
        <v>635</v>
      </c>
      <c r="E798" s="4" t="s">
        <v>1138</v>
      </c>
      <c r="F798" s="57">
        <v>16</v>
      </c>
      <c r="G798" s="146"/>
      <c r="H798" s="54">
        <v>53.46</v>
      </c>
    </row>
    <row r="799" spans="1:9" ht="15" customHeight="1">
      <c r="A799" s="79">
        <v>42482</v>
      </c>
      <c r="B799" s="79" t="s">
        <v>1133</v>
      </c>
      <c r="C799" s="77" t="s">
        <v>48</v>
      </c>
      <c r="D799" s="77" t="s">
        <v>633</v>
      </c>
      <c r="E799" s="4" t="s">
        <v>1139</v>
      </c>
      <c r="F799" s="57">
        <v>5</v>
      </c>
      <c r="G799" s="146"/>
      <c r="H799" s="54">
        <v>835.48</v>
      </c>
    </row>
    <row r="800" spans="1:9" ht="15" customHeight="1">
      <c r="A800" s="79">
        <v>42482</v>
      </c>
      <c r="B800" s="79" t="s">
        <v>1133</v>
      </c>
      <c r="C800" s="77" t="s">
        <v>48</v>
      </c>
      <c r="D800" s="77" t="s">
        <v>627</v>
      </c>
      <c r="E800" s="4" t="s">
        <v>1140</v>
      </c>
      <c r="F800" s="57">
        <v>4</v>
      </c>
      <c r="G800" s="146"/>
      <c r="H800" s="54">
        <v>40</v>
      </c>
      <c r="I800" s="55" t="s">
        <v>323</v>
      </c>
    </row>
    <row r="801" spans="1:8" ht="15" customHeight="1">
      <c r="A801" s="79">
        <v>42488</v>
      </c>
      <c r="B801" s="79" t="s">
        <v>1141</v>
      </c>
      <c r="C801" s="77" t="s">
        <v>48</v>
      </c>
      <c r="D801" s="77">
        <v>167201</v>
      </c>
      <c r="E801" s="4" t="s">
        <v>749</v>
      </c>
      <c r="F801" s="57">
        <v>2</v>
      </c>
      <c r="G801" s="146"/>
      <c r="H801" s="54">
        <v>2</v>
      </c>
    </row>
    <row r="802" spans="1:8" ht="15" customHeight="1">
      <c r="A802" s="79">
        <v>42488</v>
      </c>
      <c r="B802" s="79" t="s">
        <v>1141</v>
      </c>
      <c r="C802" s="77" t="s">
        <v>48</v>
      </c>
      <c r="D802" s="77" t="s">
        <v>633</v>
      </c>
      <c r="E802" s="4" t="s">
        <v>1139</v>
      </c>
      <c r="F802" s="57">
        <v>2</v>
      </c>
      <c r="G802" s="146"/>
      <c r="H802" s="54">
        <v>835.48</v>
      </c>
    </row>
    <row r="803" spans="1:8" ht="15" customHeight="1">
      <c r="A803" s="79">
        <v>42488</v>
      </c>
      <c r="B803" s="79" t="s">
        <v>1141</v>
      </c>
      <c r="C803" s="77" t="s">
        <v>48</v>
      </c>
      <c r="D803" s="77" t="s">
        <v>305</v>
      </c>
      <c r="E803" s="4" t="s">
        <v>1142</v>
      </c>
      <c r="F803" s="57">
        <v>11</v>
      </c>
      <c r="G803" s="146"/>
      <c r="H803" s="54">
        <v>200</v>
      </c>
    </row>
    <row r="804" spans="1:8" ht="15" customHeight="1">
      <c r="A804" s="79">
        <v>42488</v>
      </c>
      <c r="B804" s="79" t="s">
        <v>1141</v>
      </c>
      <c r="C804" s="77" t="s">
        <v>48</v>
      </c>
      <c r="D804" s="77" t="s">
        <v>555</v>
      </c>
      <c r="E804" s="4" t="s">
        <v>1143</v>
      </c>
      <c r="F804" s="57">
        <v>1</v>
      </c>
      <c r="G804" s="146"/>
      <c r="H804" s="54">
        <v>4846.1499999999996</v>
      </c>
    </row>
    <row r="805" spans="1:8" ht="15" customHeight="1">
      <c r="A805" s="79">
        <v>42488</v>
      </c>
      <c r="B805" s="79" t="s">
        <v>1141</v>
      </c>
      <c r="C805" s="77" t="s">
        <v>48</v>
      </c>
      <c r="D805" s="77" t="s">
        <v>615</v>
      </c>
      <c r="E805" s="4" t="s">
        <v>616</v>
      </c>
      <c r="F805" s="57">
        <v>3</v>
      </c>
      <c r="G805" s="146"/>
      <c r="H805" s="54">
        <v>180</v>
      </c>
    </row>
    <row r="806" spans="1:8" ht="15" customHeight="1">
      <c r="A806" s="79">
        <v>42488</v>
      </c>
      <c r="B806" s="79" t="s">
        <v>1141</v>
      </c>
      <c r="C806" s="77" t="s">
        <v>48</v>
      </c>
      <c r="D806" s="77" t="s">
        <v>549</v>
      </c>
      <c r="E806" s="4" t="s">
        <v>611</v>
      </c>
      <c r="F806" s="57">
        <v>1</v>
      </c>
      <c r="G806" s="146"/>
      <c r="H806" s="54">
        <v>87</v>
      </c>
    </row>
    <row r="807" spans="1:8" ht="15" customHeight="1">
      <c r="A807" s="79">
        <v>42488</v>
      </c>
      <c r="B807" s="79" t="s">
        <v>1141</v>
      </c>
      <c r="C807" s="77" t="s">
        <v>48</v>
      </c>
      <c r="D807" s="77" t="s">
        <v>377</v>
      </c>
      <c r="E807" s="4" t="s">
        <v>760</v>
      </c>
      <c r="F807" s="57">
        <v>2</v>
      </c>
      <c r="G807" s="146"/>
      <c r="H807" s="54">
        <v>136</v>
      </c>
    </row>
    <row r="808" spans="1:8" ht="15" customHeight="1">
      <c r="A808" s="79">
        <v>42488</v>
      </c>
      <c r="B808" s="79" t="s">
        <v>1141</v>
      </c>
      <c r="C808" s="77" t="s">
        <v>48</v>
      </c>
      <c r="D808" s="77" t="s">
        <v>285</v>
      </c>
      <c r="E808" s="4" t="s">
        <v>1144</v>
      </c>
      <c r="F808" s="57">
        <v>5</v>
      </c>
      <c r="G808" s="146"/>
      <c r="H808" s="54">
        <v>107</v>
      </c>
    </row>
    <row r="809" spans="1:8" s="111" customFormat="1" ht="15" customHeight="1">
      <c r="A809" s="110">
        <v>42494</v>
      </c>
      <c r="B809" s="93" t="s">
        <v>1145</v>
      </c>
      <c r="C809" s="93" t="s">
        <v>609</v>
      </c>
      <c r="D809" s="317" t="s">
        <v>1146</v>
      </c>
      <c r="E809" s="148" t="s">
        <v>1147</v>
      </c>
      <c r="F809" s="104">
        <v>20</v>
      </c>
      <c r="G809" s="122"/>
      <c r="H809" s="122">
        <v>371.37</v>
      </c>
    </row>
    <row r="810" spans="1:8" ht="15" customHeight="1">
      <c r="A810" s="79">
        <v>42502</v>
      </c>
      <c r="B810" s="79" t="s">
        <v>1148</v>
      </c>
      <c r="C810" s="77" t="s">
        <v>48</v>
      </c>
      <c r="D810" s="77" t="s">
        <v>1149</v>
      </c>
      <c r="E810" s="4" t="s">
        <v>1150</v>
      </c>
      <c r="F810" s="57">
        <v>4</v>
      </c>
      <c r="G810" s="146"/>
      <c r="H810" s="54">
        <v>23.04</v>
      </c>
    </row>
    <row r="811" spans="1:8" ht="15" customHeight="1">
      <c r="A811" s="79">
        <v>42502</v>
      </c>
      <c r="B811" s="79" t="s">
        <v>1148</v>
      </c>
      <c r="C811" s="77" t="s">
        <v>48</v>
      </c>
      <c r="D811" s="77" t="s">
        <v>777</v>
      </c>
      <c r="E811" s="4" t="s">
        <v>1151</v>
      </c>
      <c r="F811" s="57">
        <v>4</v>
      </c>
      <c r="G811" s="146"/>
      <c r="H811" s="54">
        <v>0.4</v>
      </c>
    </row>
    <row r="812" spans="1:8" ht="15" customHeight="1">
      <c r="A812" s="79">
        <v>42502</v>
      </c>
      <c r="B812" s="79" t="s">
        <v>1148</v>
      </c>
      <c r="C812" s="77" t="s">
        <v>48</v>
      </c>
      <c r="D812" s="77" t="s">
        <v>1152</v>
      </c>
      <c r="E812" s="4" t="s">
        <v>1153</v>
      </c>
      <c r="F812" s="57">
        <v>2</v>
      </c>
      <c r="G812" s="146"/>
      <c r="H812" s="54">
        <v>19.32</v>
      </c>
    </row>
    <row r="813" spans="1:8" ht="15" customHeight="1">
      <c r="A813" s="79">
        <v>42502</v>
      </c>
      <c r="B813" s="79" t="s">
        <v>1148</v>
      </c>
      <c r="C813" s="77" t="s">
        <v>48</v>
      </c>
      <c r="D813" s="77" t="s">
        <v>1154</v>
      </c>
      <c r="E813" s="4" t="s">
        <v>1155</v>
      </c>
      <c r="F813" s="57">
        <v>2</v>
      </c>
      <c r="G813" s="146"/>
      <c r="H813" s="54">
        <v>39</v>
      </c>
    </row>
    <row r="814" spans="1:8" ht="15" customHeight="1">
      <c r="A814" s="79">
        <v>42502</v>
      </c>
      <c r="B814" s="79" t="s">
        <v>1148</v>
      </c>
      <c r="C814" s="77" t="s">
        <v>48</v>
      </c>
      <c r="D814" s="77" t="s">
        <v>1156</v>
      </c>
      <c r="E814" s="4" t="s">
        <v>1157</v>
      </c>
      <c r="F814" s="57">
        <v>2</v>
      </c>
      <c r="G814" s="146"/>
      <c r="H814" s="54">
        <v>15.44</v>
      </c>
    </row>
    <row r="815" spans="1:8" ht="15" customHeight="1">
      <c r="A815" s="79">
        <v>42502</v>
      </c>
      <c r="B815" s="79" t="s">
        <v>1148</v>
      </c>
      <c r="C815" s="77" t="s">
        <v>48</v>
      </c>
      <c r="D815" s="77" t="s">
        <v>470</v>
      </c>
      <c r="E815" s="4" t="s">
        <v>1158</v>
      </c>
      <c r="F815" s="57">
        <v>4</v>
      </c>
      <c r="G815" s="146"/>
      <c r="H815" s="54">
        <v>1.24</v>
      </c>
    </row>
    <row r="816" spans="1:8" ht="15" customHeight="1">
      <c r="A816" s="79">
        <v>42502</v>
      </c>
      <c r="B816" s="79" t="s">
        <v>1148</v>
      </c>
      <c r="C816" s="77" t="s">
        <v>48</v>
      </c>
      <c r="D816" s="77">
        <v>161216</v>
      </c>
      <c r="E816" s="4" t="s">
        <v>1159</v>
      </c>
      <c r="F816" s="57">
        <v>1</v>
      </c>
      <c r="G816" s="146"/>
      <c r="H816" s="54">
        <v>492.22</v>
      </c>
    </row>
    <row r="817" spans="1:9" ht="15" customHeight="1">
      <c r="A817" s="79">
        <v>42502</v>
      </c>
      <c r="B817" s="79" t="s">
        <v>1160</v>
      </c>
      <c r="C817" s="77" t="s">
        <v>48</v>
      </c>
      <c r="D817" s="77" t="s">
        <v>1161</v>
      </c>
      <c r="E817" s="4" t="s">
        <v>1162</v>
      </c>
      <c r="F817" s="57">
        <v>25</v>
      </c>
      <c r="G817" s="146"/>
      <c r="H817" s="54">
        <v>173.88</v>
      </c>
    </row>
    <row r="818" spans="1:9" ht="15" customHeight="1">
      <c r="A818" s="79">
        <v>42508</v>
      </c>
      <c r="B818" s="77" t="s">
        <v>1163</v>
      </c>
      <c r="C818" s="77" t="s">
        <v>337</v>
      </c>
      <c r="D818" s="77" t="s">
        <v>1164</v>
      </c>
      <c r="E818" s="4" t="s">
        <v>1165</v>
      </c>
      <c r="F818" s="57">
        <v>1</v>
      </c>
      <c r="H818" s="54">
        <v>51259.94</v>
      </c>
    </row>
    <row r="819" spans="1:9" ht="15" customHeight="1">
      <c r="A819" s="79">
        <v>42508</v>
      </c>
      <c r="B819" s="77" t="s">
        <v>1166</v>
      </c>
      <c r="C819" s="77" t="s">
        <v>337</v>
      </c>
      <c r="D819" s="77" t="s">
        <v>461</v>
      </c>
      <c r="E819" s="153" t="s">
        <v>1167</v>
      </c>
      <c r="F819" s="57">
        <v>1</v>
      </c>
      <c r="H819" s="54">
        <v>4049.25</v>
      </c>
    </row>
    <row r="820" spans="1:9" ht="15" customHeight="1">
      <c r="A820" s="79">
        <v>42513</v>
      </c>
      <c r="B820" s="77" t="s">
        <v>1168</v>
      </c>
      <c r="C820" s="77" t="s">
        <v>867</v>
      </c>
      <c r="D820" s="77" t="s">
        <v>1169</v>
      </c>
      <c r="E820" s="4" t="s">
        <v>215</v>
      </c>
      <c r="F820" s="57">
        <v>1</v>
      </c>
      <c r="H820" s="54">
        <v>1928</v>
      </c>
      <c r="I820" s="55" t="s">
        <v>1170</v>
      </c>
    </row>
    <row r="821" spans="1:9" ht="15" customHeight="1">
      <c r="A821" s="79">
        <v>42514</v>
      </c>
      <c r="B821" s="77" t="s">
        <v>1171</v>
      </c>
      <c r="C821" s="77" t="s">
        <v>867</v>
      </c>
      <c r="D821" s="77" t="s">
        <v>1172</v>
      </c>
      <c r="E821" s="4" t="s">
        <v>1173</v>
      </c>
      <c r="F821" s="57">
        <v>2</v>
      </c>
      <c r="H821" s="54">
        <v>50.64</v>
      </c>
    </row>
    <row r="822" spans="1:9" ht="15" customHeight="1">
      <c r="A822" s="79">
        <v>42515</v>
      </c>
      <c r="B822" s="77" t="s">
        <v>1174</v>
      </c>
      <c r="C822" s="77" t="s">
        <v>867</v>
      </c>
      <c r="D822" s="77" t="s">
        <v>1175</v>
      </c>
      <c r="E822" s="4" t="s">
        <v>1176</v>
      </c>
      <c r="F822" s="57">
        <v>16</v>
      </c>
      <c r="H822" s="54">
        <v>54</v>
      </c>
      <c r="I822" s="55" t="s">
        <v>1177</v>
      </c>
    </row>
    <row r="823" spans="1:9" ht="15" customHeight="1">
      <c r="A823" s="79">
        <v>42516</v>
      </c>
      <c r="B823" s="77" t="s">
        <v>1178</v>
      </c>
      <c r="C823" s="77" t="s">
        <v>867</v>
      </c>
      <c r="D823" s="77" t="s">
        <v>1179</v>
      </c>
      <c r="E823" s="153" t="s">
        <v>1180</v>
      </c>
      <c r="F823" s="57">
        <v>1</v>
      </c>
      <c r="H823" s="54">
        <v>390</v>
      </c>
    </row>
    <row r="824" spans="1:9" ht="15" customHeight="1">
      <c r="A824" s="79">
        <v>42516</v>
      </c>
      <c r="B824" s="77" t="s">
        <v>1178</v>
      </c>
      <c r="C824" s="77" t="s">
        <v>867</v>
      </c>
      <c r="E824" s="4" t="s">
        <v>1181</v>
      </c>
      <c r="F824" s="57">
        <v>1</v>
      </c>
      <c r="H824" s="54">
        <v>314</v>
      </c>
    </row>
    <row r="825" spans="1:9" ht="15" customHeight="1">
      <c r="A825" s="79">
        <v>42516</v>
      </c>
      <c r="B825" s="77" t="s">
        <v>1178</v>
      </c>
      <c r="C825" s="77" t="s">
        <v>867</v>
      </c>
      <c r="D825" s="77" t="s">
        <v>1182</v>
      </c>
      <c r="E825" s="4" t="s">
        <v>1183</v>
      </c>
      <c r="F825" s="57">
        <v>2</v>
      </c>
      <c r="H825" s="54">
        <v>202.38</v>
      </c>
    </row>
    <row r="826" spans="1:9" ht="15" customHeight="1">
      <c r="A826" s="79">
        <v>42517</v>
      </c>
      <c r="B826" s="77" t="s">
        <v>1184</v>
      </c>
      <c r="C826" s="77" t="s">
        <v>867</v>
      </c>
      <c r="D826" s="77" t="s">
        <v>494</v>
      </c>
      <c r="E826" s="4" t="s">
        <v>171</v>
      </c>
      <c r="F826" s="57">
        <v>1</v>
      </c>
      <c r="H826" s="54">
        <v>28</v>
      </c>
    </row>
    <row r="827" spans="1:9" ht="15" customHeight="1">
      <c r="A827" s="79">
        <v>42517</v>
      </c>
      <c r="B827" s="77" t="s">
        <v>1184</v>
      </c>
      <c r="C827" s="77" t="s">
        <v>867</v>
      </c>
      <c r="D827" s="77" t="s">
        <v>49</v>
      </c>
      <c r="E827" s="4" t="s">
        <v>1185</v>
      </c>
      <c r="F827" s="57">
        <v>4</v>
      </c>
      <c r="H827" s="54">
        <v>12</v>
      </c>
    </row>
    <row r="828" spans="1:9" ht="15" customHeight="1">
      <c r="A828" s="79">
        <v>42517</v>
      </c>
      <c r="B828" s="77" t="s">
        <v>1184</v>
      </c>
      <c r="C828" s="77" t="s">
        <v>867</v>
      </c>
      <c r="D828" s="77" t="s">
        <v>1186</v>
      </c>
      <c r="E828" s="4" t="s">
        <v>1187</v>
      </c>
      <c r="F828" s="57">
        <v>1</v>
      </c>
      <c r="H828" s="54">
        <v>1090</v>
      </c>
    </row>
    <row r="829" spans="1:9" ht="15" customHeight="1">
      <c r="A829" s="79">
        <v>42517</v>
      </c>
      <c r="B829" s="77" t="s">
        <v>1184</v>
      </c>
      <c r="C829" s="77" t="s">
        <v>867</v>
      </c>
      <c r="D829" s="77" t="s">
        <v>1188</v>
      </c>
      <c r="E829" s="4" t="s">
        <v>171</v>
      </c>
      <c r="F829" s="57">
        <v>4</v>
      </c>
      <c r="H829" s="54">
        <v>7.76</v>
      </c>
    </row>
    <row r="830" spans="1:9" ht="15" customHeight="1">
      <c r="A830" s="79">
        <v>42517</v>
      </c>
      <c r="B830" s="77" t="s">
        <v>1184</v>
      </c>
      <c r="C830" s="77" t="s">
        <v>867</v>
      </c>
      <c r="D830" s="77" t="s">
        <v>1189</v>
      </c>
      <c r="E830" s="4" t="s">
        <v>171</v>
      </c>
      <c r="F830" s="57">
        <v>2</v>
      </c>
      <c r="H830" s="54">
        <v>17.079999999999998</v>
      </c>
    </row>
    <row r="831" spans="1:9" ht="15" customHeight="1">
      <c r="A831" s="79">
        <v>42517</v>
      </c>
      <c r="B831" s="77" t="s">
        <v>1184</v>
      </c>
      <c r="C831" s="77" t="s">
        <v>867</v>
      </c>
      <c r="D831" s="77" t="s">
        <v>371</v>
      </c>
      <c r="E831" s="4" t="s">
        <v>1190</v>
      </c>
      <c r="F831" s="57">
        <v>1</v>
      </c>
      <c r="H831" s="54">
        <v>2853</v>
      </c>
    </row>
    <row r="832" spans="1:9" ht="15" customHeight="1">
      <c r="A832" s="79">
        <v>42520</v>
      </c>
      <c r="B832" s="77" t="s">
        <v>1191</v>
      </c>
      <c r="C832" s="77" t="s">
        <v>867</v>
      </c>
      <c r="D832" s="77" t="s">
        <v>1192</v>
      </c>
      <c r="E832" s="4" t="s">
        <v>1193</v>
      </c>
      <c r="F832" s="57">
        <v>11</v>
      </c>
      <c r="H832" s="54">
        <v>240</v>
      </c>
    </row>
    <row r="833" spans="1:8" ht="15" customHeight="1">
      <c r="A833" s="79">
        <v>42505</v>
      </c>
      <c r="B833" s="77" t="s">
        <v>1194</v>
      </c>
      <c r="C833" s="77" t="s">
        <v>867</v>
      </c>
      <c r="D833" s="77">
        <v>76629</v>
      </c>
      <c r="E833" s="4" t="s">
        <v>1195</v>
      </c>
      <c r="F833" s="57">
        <v>1</v>
      </c>
      <c r="H833" s="54">
        <v>249.62</v>
      </c>
    </row>
    <row r="834" spans="1:8" ht="15" customHeight="1">
      <c r="A834" s="79">
        <v>42505</v>
      </c>
      <c r="B834" s="77" t="s">
        <v>1194</v>
      </c>
      <c r="C834" s="77" t="s">
        <v>867</v>
      </c>
      <c r="D834" s="77">
        <v>41869</v>
      </c>
      <c r="E834" s="4" t="s">
        <v>1196</v>
      </c>
      <c r="F834" s="57">
        <v>2</v>
      </c>
      <c r="H834" s="54">
        <v>536</v>
      </c>
    </row>
    <row r="835" spans="1:8" ht="15" customHeight="1">
      <c r="A835" s="79">
        <v>42505</v>
      </c>
      <c r="B835" s="77" t="s">
        <v>1194</v>
      </c>
      <c r="C835" s="77" t="s">
        <v>867</v>
      </c>
      <c r="D835" s="77" t="s">
        <v>1197</v>
      </c>
      <c r="E835" s="4" t="s">
        <v>1198</v>
      </c>
      <c r="F835" s="57">
        <v>2</v>
      </c>
      <c r="H835" s="54">
        <v>600</v>
      </c>
    </row>
    <row r="836" spans="1:8" ht="15" customHeight="1">
      <c r="A836" s="79">
        <v>42505</v>
      </c>
      <c r="B836" s="77" t="s">
        <v>1194</v>
      </c>
      <c r="C836" s="77" t="s">
        <v>867</v>
      </c>
      <c r="D836" s="77">
        <v>70194</v>
      </c>
      <c r="E836" s="4" t="s">
        <v>1199</v>
      </c>
      <c r="F836" s="57">
        <v>16</v>
      </c>
      <c r="H836" s="54">
        <v>45.03</v>
      </c>
    </row>
    <row r="837" spans="1:8" ht="15" customHeight="1">
      <c r="A837" s="79">
        <v>42505</v>
      </c>
      <c r="B837" s="77" t="s">
        <v>1194</v>
      </c>
      <c r="C837" s="77" t="s">
        <v>867</v>
      </c>
      <c r="D837" s="77" t="s">
        <v>1200</v>
      </c>
      <c r="E837" s="4" t="s">
        <v>1201</v>
      </c>
      <c r="F837" s="57">
        <v>1</v>
      </c>
      <c r="H837" s="54">
        <v>4000</v>
      </c>
    </row>
    <row r="838" spans="1:8" ht="15" customHeight="1">
      <c r="A838" s="79">
        <v>42505</v>
      </c>
      <c r="B838" s="77" t="s">
        <v>1194</v>
      </c>
      <c r="C838" s="77" t="s">
        <v>867</v>
      </c>
      <c r="D838" s="77">
        <v>89098</v>
      </c>
      <c r="E838" s="4" t="s">
        <v>1202</v>
      </c>
      <c r="F838" s="57">
        <v>1</v>
      </c>
      <c r="H838" s="54">
        <v>210</v>
      </c>
    </row>
    <row r="839" spans="1:8" ht="15" customHeight="1">
      <c r="A839" s="79">
        <v>42505</v>
      </c>
      <c r="B839" s="77" t="s">
        <v>1194</v>
      </c>
      <c r="C839" s="77" t="s">
        <v>867</v>
      </c>
      <c r="D839" s="77">
        <v>162643</v>
      </c>
      <c r="E839" s="4" t="s">
        <v>1203</v>
      </c>
      <c r="F839" s="57">
        <v>8</v>
      </c>
      <c r="H839" s="54">
        <v>110.88</v>
      </c>
    </row>
    <row r="840" spans="1:8" ht="15" customHeight="1">
      <c r="A840" s="79">
        <v>42505</v>
      </c>
      <c r="B840" s="77" t="s">
        <v>1194</v>
      </c>
      <c r="C840" s="77" t="s">
        <v>867</v>
      </c>
      <c r="D840" s="77" t="s">
        <v>214</v>
      </c>
      <c r="E840" s="4" t="s">
        <v>1204</v>
      </c>
      <c r="F840" s="57">
        <v>1</v>
      </c>
      <c r="H840" s="54">
        <v>700</v>
      </c>
    </row>
    <row r="841" spans="1:8" ht="15" customHeight="1">
      <c r="A841" s="79">
        <v>42505</v>
      </c>
      <c r="B841" s="77" t="s">
        <v>1194</v>
      </c>
      <c r="C841" s="77" t="s">
        <v>867</v>
      </c>
      <c r="D841" s="77">
        <v>162623</v>
      </c>
      <c r="E841" s="4" t="s">
        <v>1205</v>
      </c>
      <c r="F841" s="57">
        <v>1</v>
      </c>
      <c r="H841" s="54">
        <v>2814</v>
      </c>
    </row>
    <row r="842" spans="1:8" ht="15" customHeight="1">
      <c r="A842" s="79">
        <v>42505</v>
      </c>
      <c r="B842" s="77" t="s">
        <v>1194</v>
      </c>
      <c r="C842" s="77" t="s">
        <v>867</v>
      </c>
      <c r="D842" s="77" t="s">
        <v>1206</v>
      </c>
      <c r="E842" s="4" t="s">
        <v>1207</v>
      </c>
      <c r="F842" s="57">
        <v>1</v>
      </c>
      <c r="H842" s="54">
        <v>1508</v>
      </c>
    </row>
    <row r="843" spans="1:8" ht="15" customHeight="1">
      <c r="A843" s="79">
        <v>42505</v>
      </c>
      <c r="B843" s="77" t="s">
        <v>1194</v>
      </c>
      <c r="C843" s="77" t="s">
        <v>867</v>
      </c>
      <c r="D843" s="77">
        <v>168376</v>
      </c>
      <c r="E843" s="4" t="s">
        <v>1208</v>
      </c>
      <c r="F843" s="57">
        <v>1</v>
      </c>
      <c r="H843" s="54">
        <v>644.4</v>
      </c>
    </row>
    <row r="844" spans="1:8" ht="15" customHeight="1">
      <c r="A844" s="79">
        <v>42505</v>
      </c>
      <c r="B844" s="77" t="s">
        <v>1194</v>
      </c>
      <c r="C844" s="77" t="s">
        <v>867</v>
      </c>
      <c r="D844" s="77">
        <v>70298</v>
      </c>
      <c r="E844" s="4" t="s">
        <v>1209</v>
      </c>
      <c r="F844" s="57">
        <v>12</v>
      </c>
      <c r="H844" s="54">
        <v>79.650000000000006</v>
      </c>
    </row>
    <row r="845" spans="1:8" ht="15" customHeight="1">
      <c r="A845" s="79">
        <v>42505</v>
      </c>
      <c r="B845" s="77" t="s">
        <v>1194</v>
      </c>
      <c r="C845" s="77" t="s">
        <v>867</v>
      </c>
      <c r="D845" s="77">
        <v>162603</v>
      </c>
      <c r="E845" s="4" t="s">
        <v>1210</v>
      </c>
      <c r="F845" s="57">
        <v>20</v>
      </c>
      <c r="H845" s="54">
        <v>130.35</v>
      </c>
    </row>
    <row r="846" spans="1:8" ht="15" customHeight="1">
      <c r="A846" s="79">
        <v>42505</v>
      </c>
      <c r="B846" s="77" t="s">
        <v>1194</v>
      </c>
      <c r="C846" s="77" t="s">
        <v>867</v>
      </c>
      <c r="D846" s="77" t="s">
        <v>53</v>
      </c>
      <c r="E846" s="4" t="s">
        <v>1211</v>
      </c>
      <c r="F846" s="57">
        <v>4</v>
      </c>
      <c r="H846" s="54">
        <v>108</v>
      </c>
    </row>
    <row r="847" spans="1:8" ht="15" customHeight="1">
      <c r="A847" s="79">
        <v>42505</v>
      </c>
      <c r="B847" s="77" t="s">
        <v>1194</v>
      </c>
      <c r="C847" s="77" t="s">
        <v>867</v>
      </c>
      <c r="D847" s="77" t="s">
        <v>9</v>
      </c>
      <c r="E847" s="4" t="s">
        <v>1212</v>
      </c>
      <c r="F847" s="57">
        <v>7</v>
      </c>
      <c r="H847" s="54">
        <v>39</v>
      </c>
    </row>
    <row r="848" spans="1:8" ht="15" customHeight="1">
      <c r="A848" s="79">
        <v>42505</v>
      </c>
      <c r="B848" s="77" t="s">
        <v>1194</v>
      </c>
      <c r="C848" s="77" t="s">
        <v>867</v>
      </c>
      <c r="D848" s="77">
        <v>170617</v>
      </c>
      <c r="E848" s="4" t="s">
        <v>1213</v>
      </c>
      <c r="F848" s="57">
        <v>2</v>
      </c>
      <c r="H848" s="54">
        <v>20.04</v>
      </c>
    </row>
    <row r="849" spans="1:9" ht="15" customHeight="1">
      <c r="A849" s="79">
        <v>42505</v>
      </c>
      <c r="B849" s="77" t="s">
        <v>1194</v>
      </c>
      <c r="C849" s="77" t="s">
        <v>867</v>
      </c>
      <c r="D849" s="77" t="s">
        <v>1214</v>
      </c>
      <c r="E849" s="4" t="s">
        <v>1215</v>
      </c>
      <c r="F849" s="57">
        <v>1</v>
      </c>
      <c r="H849" s="54">
        <v>14461.92</v>
      </c>
      <c r="I849" s="55" t="s">
        <v>1216</v>
      </c>
    </row>
    <row r="850" spans="1:9" ht="15" customHeight="1">
      <c r="A850" s="79">
        <v>42505</v>
      </c>
      <c r="B850" s="77" t="s">
        <v>1194</v>
      </c>
      <c r="C850" s="77" t="s">
        <v>867</v>
      </c>
      <c r="D850" s="77">
        <v>161427</v>
      </c>
      <c r="E850" s="4" t="s">
        <v>1217</v>
      </c>
      <c r="F850" s="57">
        <v>1</v>
      </c>
      <c r="H850" s="54">
        <v>4362</v>
      </c>
    </row>
    <row r="851" spans="1:9" ht="15" customHeight="1">
      <c r="A851" s="79">
        <v>42505</v>
      </c>
      <c r="B851" s="77" t="s">
        <v>1194</v>
      </c>
      <c r="C851" s="77" t="s">
        <v>867</v>
      </c>
      <c r="D851" s="77">
        <v>127029</v>
      </c>
      <c r="E851" s="4" t="s">
        <v>1218</v>
      </c>
      <c r="F851" s="57">
        <v>1</v>
      </c>
      <c r="H851" s="54">
        <v>780</v>
      </c>
    </row>
    <row r="852" spans="1:9" ht="15" customHeight="1">
      <c r="A852" s="79">
        <v>42505</v>
      </c>
      <c r="B852" s="77" t="s">
        <v>1194</v>
      </c>
      <c r="C852" s="77" t="s">
        <v>867</v>
      </c>
      <c r="D852" s="77">
        <v>168371</v>
      </c>
      <c r="E852" s="4" t="s">
        <v>1219</v>
      </c>
      <c r="F852" s="57">
        <v>1</v>
      </c>
      <c r="H852" s="54">
        <v>2600</v>
      </c>
    </row>
    <row r="853" spans="1:9" ht="15" customHeight="1">
      <c r="A853" s="79">
        <v>42505</v>
      </c>
      <c r="B853" s="77" t="s">
        <v>1194</v>
      </c>
      <c r="C853" s="77" t="s">
        <v>867</v>
      </c>
      <c r="D853" s="77" t="s">
        <v>94</v>
      </c>
      <c r="E853" s="4" t="s">
        <v>1220</v>
      </c>
      <c r="F853" s="57">
        <v>1</v>
      </c>
      <c r="H853" s="54">
        <v>210</v>
      </c>
    </row>
    <row r="854" spans="1:9" ht="15" customHeight="1">
      <c r="A854" s="79">
        <v>42505</v>
      </c>
      <c r="B854" s="77" t="s">
        <v>1194</v>
      </c>
      <c r="C854" s="77" t="s">
        <v>867</v>
      </c>
      <c r="D854" s="77" t="s">
        <v>1221</v>
      </c>
      <c r="E854" s="4" t="s">
        <v>1222</v>
      </c>
      <c r="F854" s="57">
        <v>8</v>
      </c>
      <c r="H854" s="54">
        <v>125.04</v>
      </c>
    </row>
    <row r="855" spans="1:9" ht="15" customHeight="1">
      <c r="A855" s="79">
        <v>42505</v>
      </c>
      <c r="B855" s="77" t="s">
        <v>1194</v>
      </c>
      <c r="C855" s="77" t="s">
        <v>867</v>
      </c>
      <c r="D855" s="77" t="s">
        <v>1223</v>
      </c>
      <c r="E855" s="4" t="s">
        <v>1224</v>
      </c>
      <c r="F855" s="57">
        <v>1</v>
      </c>
      <c r="H855" s="54">
        <v>197.67</v>
      </c>
    </row>
    <row r="856" spans="1:9" ht="15" customHeight="1">
      <c r="A856" s="79">
        <v>42505</v>
      </c>
      <c r="B856" s="77" t="s">
        <v>1194</v>
      </c>
      <c r="C856" s="77" t="s">
        <v>867</v>
      </c>
      <c r="D856" s="77" t="s">
        <v>1225</v>
      </c>
      <c r="E856" s="4" t="s">
        <v>1226</v>
      </c>
      <c r="F856" s="57">
        <v>1</v>
      </c>
      <c r="H856" s="54">
        <v>458</v>
      </c>
    </row>
    <row r="857" spans="1:9" ht="15" customHeight="1">
      <c r="A857" s="79">
        <v>42505</v>
      </c>
      <c r="B857" s="77" t="s">
        <v>1194</v>
      </c>
      <c r="C857" s="77" t="s">
        <v>867</v>
      </c>
      <c r="D857" s="77">
        <v>86021</v>
      </c>
      <c r="E857" s="4" t="s">
        <v>1227</v>
      </c>
      <c r="F857" s="57">
        <v>2</v>
      </c>
      <c r="H857" s="54">
        <v>152.85</v>
      </c>
    </row>
    <row r="858" spans="1:9" ht="15" customHeight="1">
      <c r="A858" s="79">
        <v>42505</v>
      </c>
      <c r="B858" s="77" t="s">
        <v>1194</v>
      </c>
      <c r="C858" s="77" t="s">
        <v>867</v>
      </c>
      <c r="D858" s="77">
        <v>43947</v>
      </c>
      <c r="E858" s="4" t="s">
        <v>1228</v>
      </c>
      <c r="F858" s="57">
        <v>1</v>
      </c>
      <c r="H858" s="54">
        <v>248</v>
      </c>
    </row>
    <row r="859" spans="1:9" ht="15" customHeight="1">
      <c r="A859" s="79">
        <v>42505</v>
      </c>
      <c r="B859" s="77" t="s">
        <v>1194</v>
      </c>
      <c r="C859" s="77" t="s">
        <v>867</v>
      </c>
      <c r="D859" s="77" t="s">
        <v>1229</v>
      </c>
      <c r="E859" s="4" t="s">
        <v>1230</v>
      </c>
      <c r="F859" s="57">
        <v>1</v>
      </c>
      <c r="H859" s="54">
        <v>1.36</v>
      </c>
    </row>
    <row r="860" spans="1:9" ht="15" customHeight="1">
      <c r="A860" s="79">
        <v>42505</v>
      </c>
      <c r="B860" s="77" t="s">
        <v>1194</v>
      </c>
      <c r="C860" s="77" t="s">
        <v>867</v>
      </c>
      <c r="D860" s="77" t="s">
        <v>1231</v>
      </c>
      <c r="E860" s="4" t="s">
        <v>1232</v>
      </c>
      <c r="F860" s="57">
        <v>1</v>
      </c>
      <c r="H860" s="54">
        <v>374</v>
      </c>
    </row>
    <row r="861" spans="1:9" ht="15" customHeight="1">
      <c r="A861" s="79">
        <v>42505</v>
      </c>
      <c r="B861" s="77" t="s">
        <v>1194</v>
      </c>
      <c r="C861" s="77" t="s">
        <v>867</v>
      </c>
      <c r="D861" s="77">
        <v>116446</v>
      </c>
      <c r="E861" s="4" t="s">
        <v>1233</v>
      </c>
      <c r="F861" s="57">
        <v>1</v>
      </c>
      <c r="H861" s="54">
        <v>30.32</v>
      </c>
    </row>
    <row r="862" spans="1:9" ht="15" customHeight="1">
      <c r="A862" s="79">
        <v>42505</v>
      </c>
      <c r="B862" s="77" t="s">
        <v>1194</v>
      </c>
      <c r="C862" s="77" t="s">
        <v>867</v>
      </c>
      <c r="D862" s="77">
        <v>136351</v>
      </c>
      <c r="E862" s="4" t="s">
        <v>1234</v>
      </c>
      <c r="F862" s="57">
        <v>1</v>
      </c>
      <c r="H862" s="54">
        <v>2700</v>
      </c>
    </row>
    <row r="863" spans="1:9" ht="15" customHeight="1">
      <c r="A863" s="79">
        <v>42505</v>
      </c>
      <c r="B863" s="77" t="s">
        <v>1194</v>
      </c>
      <c r="C863" s="77" t="s">
        <v>867</v>
      </c>
      <c r="D863" s="77">
        <v>162633</v>
      </c>
      <c r="E863" s="4" t="s">
        <v>1235</v>
      </c>
      <c r="F863" s="57">
        <v>1</v>
      </c>
      <c r="H863" s="54">
        <v>1456</v>
      </c>
    </row>
    <row r="864" spans="1:9" ht="15" customHeight="1">
      <c r="A864" s="79">
        <v>42505</v>
      </c>
      <c r="B864" s="77" t="s">
        <v>1194</v>
      </c>
      <c r="C864" s="77" t="s">
        <v>867</v>
      </c>
      <c r="D864" s="77">
        <v>125958</v>
      </c>
      <c r="E864" s="4" t="s">
        <v>1236</v>
      </c>
      <c r="F864" s="57">
        <v>1</v>
      </c>
      <c r="H864" s="54">
        <v>20</v>
      </c>
    </row>
    <row r="865" spans="1:9" ht="15" customHeight="1">
      <c r="A865" s="79">
        <v>42505</v>
      </c>
      <c r="B865" s="77" t="s">
        <v>1194</v>
      </c>
      <c r="C865" s="77" t="s">
        <v>867</v>
      </c>
      <c r="D865" s="77">
        <v>70267</v>
      </c>
      <c r="E865" s="4" t="s">
        <v>1237</v>
      </c>
      <c r="F865" s="57">
        <v>1</v>
      </c>
      <c r="H865" s="54">
        <v>10</v>
      </c>
    </row>
    <row r="866" spans="1:9" ht="15" customHeight="1">
      <c r="A866" s="79">
        <v>42505</v>
      </c>
      <c r="B866" s="77" t="s">
        <v>1194</v>
      </c>
      <c r="C866" s="77" t="s">
        <v>867</v>
      </c>
      <c r="D866" s="77" t="s">
        <v>1238</v>
      </c>
      <c r="E866" s="4" t="s">
        <v>1239</v>
      </c>
      <c r="F866" s="57">
        <v>1</v>
      </c>
      <c r="H866" s="54">
        <v>7376</v>
      </c>
      <c r="I866" s="20" t="s">
        <v>6264</v>
      </c>
    </row>
    <row r="867" spans="1:9" ht="15" customHeight="1">
      <c r="A867" s="79">
        <v>42505</v>
      </c>
      <c r="B867" s="77" t="s">
        <v>1194</v>
      </c>
      <c r="C867" s="77" t="s">
        <v>867</v>
      </c>
      <c r="D867" s="77">
        <v>73944</v>
      </c>
      <c r="E867" s="4" t="s">
        <v>1240</v>
      </c>
      <c r="F867" s="57">
        <v>8</v>
      </c>
      <c r="H867" s="54">
        <v>9.32</v>
      </c>
    </row>
    <row r="868" spans="1:9" ht="15" customHeight="1">
      <c r="A868" s="79">
        <v>42505</v>
      </c>
      <c r="B868" s="77" t="s">
        <v>1194</v>
      </c>
      <c r="C868" s="77" t="s">
        <v>867</v>
      </c>
      <c r="D868" s="77">
        <v>102505</v>
      </c>
      <c r="E868" s="4" t="s">
        <v>1241</v>
      </c>
      <c r="F868" s="57">
        <v>4</v>
      </c>
      <c r="H868" s="54">
        <v>29.76</v>
      </c>
    </row>
    <row r="869" spans="1:9" ht="15" customHeight="1">
      <c r="A869" s="79">
        <v>42505</v>
      </c>
      <c r="B869" s="77" t="s">
        <v>1194</v>
      </c>
      <c r="C869" s="77" t="s">
        <v>867</v>
      </c>
      <c r="D869" s="77">
        <v>75555</v>
      </c>
      <c r="E869" s="4" t="s">
        <v>1242</v>
      </c>
      <c r="F869" s="57">
        <v>6</v>
      </c>
      <c r="H869" s="54">
        <v>75.66</v>
      </c>
    </row>
    <row r="870" spans="1:9" ht="15" customHeight="1">
      <c r="A870" s="79">
        <v>42505</v>
      </c>
      <c r="B870" s="77" t="s">
        <v>1194</v>
      </c>
      <c r="C870" s="77" t="s">
        <v>867</v>
      </c>
      <c r="D870" s="77">
        <v>161427</v>
      </c>
      <c r="E870" s="4" t="s">
        <v>1217</v>
      </c>
      <c r="F870" s="57">
        <v>1</v>
      </c>
      <c r="H870" s="54">
        <v>4362</v>
      </c>
    </row>
    <row r="871" spans="1:9" ht="15" customHeight="1">
      <c r="A871" s="79">
        <v>42505</v>
      </c>
      <c r="B871" s="77" t="s">
        <v>1194</v>
      </c>
      <c r="C871" s="77" t="s">
        <v>867</v>
      </c>
      <c r="D871" s="77">
        <v>127029</v>
      </c>
      <c r="E871" s="4" t="s">
        <v>1218</v>
      </c>
      <c r="F871" s="57">
        <v>1</v>
      </c>
      <c r="H871" s="54">
        <v>780</v>
      </c>
    </row>
    <row r="872" spans="1:9" ht="15" customHeight="1">
      <c r="A872" s="79">
        <v>42505</v>
      </c>
      <c r="B872" s="77" t="s">
        <v>1194</v>
      </c>
      <c r="C872" s="77" t="s">
        <v>867</v>
      </c>
      <c r="D872" s="77" t="s">
        <v>1221</v>
      </c>
      <c r="E872" s="4" t="s">
        <v>1222</v>
      </c>
      <c r="F872" s="57">
        <v>8</v>
      </c>
      <c r="H872" s="54">
        <v>125.04</v>
      </c>
    </row>
    <row r="873" spans="1:9" ht="15" customHeight="1">
      <c r="A873" s="79">
        <v>42505</v>
      </c>
      <c r="B873" s="77" t="s">
        <v>1194</v>
      </c>
      <c r="C873" s="77" t="s">
        <v>867</v>
      </c>
      <c r="D873" s="77">
        <v>168372</v>
      </c>
      <c r="E873" s="4" t="s">
        <v>1243</v>
      </c>
      <c r="F873" s="57">
        <v>1</v>
      </c>
      <c r="H873" s="54">
        <v>5063.82</v>
      </c>
    </row>
    <row r="874" spans="1:9" ht="15" customHeight="1">
      <c r="A874" s="79">
        <v>42505</v>
      </c>
      <c r="B874" s="77" t="s">
        <v>1194</v>
      </c>
      <c r="C874" s="77" t="s">
        <v>867</v>
      </c>
      <c r="D874" s="77">
        <v>163117</v>
      </c>
      <c r="E874" s="4" t="s">
        <v>1244</v>
      </c>
      <c r="F874" s="57">
        <v>1</v>
      </c>
      <c r="H874" s="54">
        <v>2714</v>
      </c>
    </row>
    <row r="875" spans="1:9" ht="15" customHeight="1">
      <c r="A875" s="79">
        <v>42505</v>
      </c>
      <c r="B875" s="77" t="s">
        <v>1194</v>
      </c>
      <c r="C875" s="77" t="s">
        <v>867</v>
      </c>
      <c r="D875" s="77" t="s">
        <v>1245</v>
      </c>
      <c r="E875" s="4" t="s">
        <v>1246</v>
      </c>
      <c r="F875" s="57">
        <v>1</v>
      </c>
      <c r="H875" s="54">
        <v>6346.15</v>
      </c>
    </row>
    <row r="876" spans="1:9" ht="15" customHeight="1">
      <c r="A876" s="79">
        <v>42505</v>
      </c>
      <c r="B876" s="77" t="s">
        <v>1194</v>
      </c>
      <c r="C876" s="77" t="s">
        <v>867</v>
      </c>
      <c r="D876" s="77">
        <v>160736</v>
      </c>
      <c r="E876" s="4" t="s">
        <v>1247</v>
      </c>
      <c r="F876" s="57">
        <v>1</v>
      </c>
      <c r="H876" s="54">
        <v>8308</v>
      </c>
    </row>
    <row r="877" spans="1:9" ht="15" customHeight="1">
      <c r="A877" s="79">
        <v>42505</v>
      </c>
      <c r="B877" s="77" t="s">
        <v>1194</v>
      </c>
      <c r="C877" s="77" t="s">
        <v>867</v>
      </c>
      <c r="D877" s="77">
        <v>157941</v>
      </c>
      <c r="E877" s="4" t="s">
        <v>1248</v>
      </c>
      <c r="F877" s="57">
        <v>4</v>
      </c>
      <c r="H877" s="54">
        <v>5</v>
      </c>
    </row>
    <row r="878" spans="1:9" ht="15" customHeight="1">
      <c r="A878" s="79">
        <v>42505</v>
      </c>
      <c r="B878" s="77" t="s">
        <v>1194</v>
      </c>
      <c r="C878" s="77" t="s">
        <v>867</v>
      </c>
      <c r="D878" s="77" t="s">
        <v>1105</v>
      </c>
      <c r="E878" s="4" t="s">
        <v>1249</v>
      </c>
      <c r="F878" s="57">
        <v>1</v>
      </c>
      <c r="H878" s="54">
        <v>5714</v>
      </c>
      <c r="I878" s="55" t="s">
        <v>3790</v>
      </c>
    </row>
    <row r="879" spans="1:9" ht="15" customHeight="1">
      <c r="A879" s="79">
        <v>42505</v>
      </c>
      <c r="B879" s="77" t="s">
        <v>1194</v>
      </c>
      <c r="C879" s="77" t="s">
        <v>867</v>
      </c>
      <c r="D879" s="77">
        <v>116945</v>
      </c>
      <c r="E879" s="4" t="s">
        <v>1250</v>
      </c>
      <c r="F879" s="57">
        <v>1</v>
      </c>
      <c r="H879" s="54">
        <v>26</v>
      </c>
    </row>
    <row r="880" spans="1:9" ht="15" customHeight="1">
      <c r="A880" s="79">
        <v>42505</v>
      </c>
      <c r="B880" s="77" t="s">
        <v>1194</v>
      </c>
      <c r="C880" s="77" t="s">
        <v>867</v>
      </c>
      <c r="D880" s="77">
        <v>157933</v>
      </c>
      <c r="E880" s="4" t="s">
        <v>1251</v>
      </c>
      <c r="F880" s="57">
        <v>1</v>
      </c>
      <c r="H880" s="54">
        <v>954</v>
      </c>
    </row>
    <row r="881" spans="1:8" ht="15" customHeight="1">
      <c r="A881" s="79">
        <v>42505</v>
      </c>
      <c r="B881" s="77" t="s">
        <v>1194</v>
      </c>
      <c r="C881" s="77" t="s">
        <v>867</v>
      </c>
      <c r="D881" s="77">
        <v>162450</v>
      </c>
      <c r="E881" s="4" t="s">
        <v>1252</v>
      </c>
      <c r="F881" s="57">
        <v>1</v>
      </c>
      <c r="H881" s="54">
        <v>8</v>
      </c>
    </row>
    <row r="882" spans="1:8" ht="15" customHeight="1">
      <c r="A882" s="79">
        <v>42505</v>
      </c>
      <c r="B882" s="77" t="s">
        <v>1194</v>
      </c>
      <c r="C882" s="77" t="s">
        <v>867</v>
      </c>
      <c r="D882" s="77">
        <v>162449</v>
      </c>
      <c r="E882" s="4" t="s">
        <v>1253</v>
      </c>
      <c r="F882" s="57">
        <v>2</v>
      </c>
      <c r="H882" s="54">
        <v>9.76</v>
      </c>
    </row>
    <row r="883" spans="1:8" ht="15" customHeight="1">
      <c r="A883" s="79">
        <v>42505</v>
      </c>
      <c r="B883" s="77" t="s">
        <v>1194</v>
      </c>
      <c r="C883" s="77" t="s">
        <v>867</v>
      </c>
      <c r="D883" s="77" t="s">
        <v>1254</v>
      </c>
      <c r="E883" s="4" t="s">
        <v>1255</v>
      </c>
      <c r="F883" s="57">
        <v>1</v>
      </c>
      <c r="H883" s="54">
        <v>520</v>
      </c>
    </row>
    <row r="884" spans="1:8" ht="15" customHeight="1">
      <c r="A884" s="79">
        <v>42505</v>
      </c>
      <c r="B884" s="77" t="s">
        <v>1194</v>
      </c>
      <c r="C884" s="77" t="s">
        <v>867</v>
      </c>
      <c r="D884" s="77">
        <v>155917</v>
      </c>
      <c r="E884" s="4" t="s">
        <v>1256</v>
      </c>
      <c r="F884" s="57">
        <v>1</v>
      </c>
      <c r="H884" s="54">
        <v>336</v>
      </c>
    </row>
    <row r="885" spans="1:8" ht="15" customHeight="1">
      <c r="A885" s="79">
        <v>42505</v>
      </c>
      <c r="B885" s="77" t="s">
        <v>1194</v>
      </c>
      <c r="C885" s="77" t="s">
        <v>867</v>
      </c>
      <c r="D885" s="77" t="s">
        <v>1257</v>
      </c>
      <c r="E885" s="4" t="s">
        <v>1258</v>
      </c>
      <c r="F885" s="57">
        <v>1</v>
      </c>
      <c r="H885" s="54">
        <v>0.48</v>
      </c>
    </row>
    <row r="886" spans="1:8" ht="15" customHeight="1">
      <c r="A886" s="79">
        <v>42505</v>
      </c>
      <c r="B886" s="77" t="s">
        <v>1194</v>
      </c>
      <c r="C886" s="77" t="s">
        <v>867</v>
      </c>
      <c r="D886" s="77">
        <v>157938</v>
      </c>
      <c r="E886" s="4" t="s">
        <v>1259</v>
      </c>
      <c r="F886" s="57">
        <v>1</v>
      </c>
      <c r="H886" s="54">
        <v>320</v>
      </c>
    </row>
    <row r="887" spans="1:8" ht="15" customHeight="1">
      <c r="A887" s="79">
        <v>42505</v>
      </c>
      <c r="B887" s="77" t="s">
        <v>1194</v>
      </c>
      <c r="C887" s="77" t="s">
        <v>867</v>
      </c>
      <c r="D887" s="77">
        <v>163112</v>
      </c>
      <c r="E887" s="4" t="s">
        <v>1260</v>
      </c>
      <c r="F887" s="57">
        <v>1</v>
      </c>
      <c r="H887" s="54">
        <v>172.5</v>
      </c>
    </row>
    <row r="888" spans="1:8" ht="15" customHeight="1">
      <c r="A888" s="79">
        <v>42505</v>
      </c>
      <c r="B888" s="77" t="s">
        <v>1194</v>
      </c>
      <c r="C888" s="77" t="s">
        <v>867</v>
      </c>
      <c r="D888" s="77">
        <v>157927</v>
      </c>
      <c r="E888" s="4" t="s">
        <v>1261</v>
      </c>
      <c r="F888" s="57">
        <v>1</v>
      </c>
      <c r="H888" s="54">
        <v>400</v>
      </c>
    </row>
    <row r="889" spans="1:8" ht="15" customHeight="1">
      <c r="A889" s="79">
        <v>42505</v>
      </c>
      <c r="B889" s="77" t="s">
        <v>1194</v>
      </c>
      <c r="C889" s="77" t="s">
        <v>867</v>
      </c>
      <c r="D889" s="77">
        <v>157925</v>
      </c>
      <c r="E889" s="4" t="s">
        <v>1262</v>
      </c>
      <c r="F889" s="57">
        <v>1</v>
      </c>
      <c r="H889" s="54">
        <v>365</v>
      </c>
    </row>
    <row r="890" spans="1:8" ht="15" customHeight="1">
      <c r="A890" s="79">
        <v>42505</v>
      </c>
      <c r="B890" s="77" t="s">
        <v>1194</v>
      </c>
      <c r="C890" s="77" t="s">
        <v>867</v>
      </c>
      <c r="D890" s="77">
        <v>157934</v>
      </c>
      <c r="E890" s="4" t="s">
        <v>1263</v>
      </c>
      <c r="F890" s="57">
        <v>1</v>
      </c>
      <c r="H890" s="54">
        <v>38.25</v>
      </c>
    </row>
    <row r="891" spans="1:8" ht="15" customHeight="1">
      <c r="A891" s="79">
        <v>42505</v>
      </c>
      <c r="B891" s="77" t="s">
        <v>1194</v>
      </c>
      <c r="C891" s="77" t="s">
        <v>867</v>
      </c>
      <c r="D891" s="77">
        <v>157923</v>
      </c>
      <c r="E891" s="4" t="s">
        <v>1264</v>
      </c>
      <c r="F891" s="57">
        <v>1</v>
      </c>
      <c r="H891" s="54">
        <v>3080</v>
      </c>
    </row>
    <row r="892" spans="1:8" ht="15" customHeight="1">
      <c r="A892" s="79">
        <v>42505</v>
      </c>
      <c r="B892" s="77" t="s">
        <v>1194</v>
      </c>
      <c r="C892" s="77" t="s">
        <v>867</v>
      </c>
      <c r="D892" s="77" t="s">
        <v>1265</v>
      </c>
      <c r="E892" s="4" t="s">
        <v>1266</v>
      </c>
      <c r="F892" s="57">
        <v>1</v>
      </c>
      <c r="H892" s="54">
        <v>4800</v>
      </c>
    </row>
    <row r="893" spans="1:8" ht="15" customHeight="1">
      <c r="A893" s="79">
        <v>42505</v>
      </c>
      <c r="B893" s="77" t="s">
        <v>1194</v>
      </c>
      <c r="C893" s="77" t="s">
        <v>867</v>
      </c>
      <c r="D893" s="77">
        <v>166610</v>
      </c>
      <c r="E893" s="4" t="s">
        <v>1267</v>
      </c>
      <c r="F893" s="57">
        <v>1</v>
      </c>
      <c r="H893" s="54">
        <v>2200</v>
      </c>
    </row>
    <row r="894" spans="1:8" ht="15" customHeight="1">
      <c r="A894" s="79">
        <v>42505</v>
      </c>
      <c r="B894" s="77" t="s">
        <v>1194</v>
      </c>
      <c r="C894" s="77" t="s">
        <v>867</v>
      </c>
      <c r="D894" s="77">
        <v>165766</v>
      </c>
      <c r="E894" s="4" t="s">
        <v>1268</v>
      </c>
      <c r="F894" s="57">
        <v>1</v>
      </c>
      <c r="H894" s="54">
        <v>316</v>
      </c>
    </row>
    <row r="895" spans="1:8" ht="15" customHeight="1">
      <c r="A895" s="79">
        <v>42505</v>
      </c>
      <c r="B895" s="77" t="s">
        <v>1194</v>
      </c>
      <c r="C895" s="77" t="s">
        <v>867</v>
      </c>
      <c r="D895" s="77" t="s">
        <v>1269</v>
      </c>
      <c r="E895" s="4" t="s">
        <v>1270</v>
      </c>
      <c r="F895" s="57">
        <v>1</v>
      </c>
      <c r="H895" s="54">
        <v>3.6</v>
      </c>
    </row>
    <row r="896" spans="1:8" ht="15" customHeight="1">
      <c r="A896" s="79">
        <v>42505</v>
      </c>
      <c r="B896" s="77" t="s">
        <v>1194</v>
      </c>
      <c r="C896" s="77" t="s">
        <v>867</v>
      </c>
      <c r="D896" s="77" t="s">
        <v>1271</v>
      </c>
      <c r="E896" s="4" t="s">
        <v>1272</v>
      </c>
      <c r="F896" s="57">
        <v>1</v>
      </c>
      <c r="H896" s="54">
        <v>15.28</v>
      </c>
    </row>
    <row r="897" spans="1:8" ht="15" customHeight="1">
      <c r="A897" s="79">
        <v>42505</v>
      </c>
      <c r="B897" s="77" t="s">
        <v>1194</v>
      </c>
      <c r="C897" s="77" t="s">
        <v>867</v>
      </c>
      <c r="D897" s="77">
        <v>166609</v>
      </c>
      <c r="E897" s="4" t="s">
        <v>1273</v>
      </c>
      <c r="F897" s="57">
        <v>1</v>
      </c>
      <c r="H897" s="54">
        <v>1390</v>
      </c>
    </row>
    <row r="898" spans="1:8" ht="15" customHeight="1">
      <c r="A898" s="79">
        <v>42505</v>
      </c>
      <c r="B898" s="77" t="s">
        <v>1194</v>
      </c>
      <c r="C898" s="77" t="s">
        <v>867</v>
      </c>
      <c r="D898" s="77" t="s">
        <v>1274</v>
      </c>
      <c r="E898" s="4" t="s">
        <v>1275</v>
      </c>
      <c r="F898" s="57">
        <v>1</v>
      </c>
      <c r="H898" s="54">
        <v>7.48</v>
      </c>
    </row>
    <row r="899" spans="1:8" ht="15" customHeight="1">
      <c r="A899" s="79">
        <v>42505</v>
      </c>
      <c r="B899" s="77" t="s">
        <v>1194</v>
      </c>
      <c r="C899" s="77" t="s">
        <v>867</v>
      </c>
      <c r="D899" s="77" t="s">
        <v>1276</v>
      </c>
      <c r="E899" s="4" t="s">
        <v>1277</v>
      </c>
      <c r="F899" s="57">
        <v>1</v>
      </c>
      <c r="H899" s="54">
        <v>3406</v>
      </c>
    </row>
    <row r="900" spans="1:8" ht="15" customHeight="1">
      <c r="A900" s="79">
        <v>42505</v>
      </c>
      <c r="B900" s="77" t="s">
        <v>1194</v>
      </c>
      <c r="C900" s="77" t="s">
        <v>867</v>
      </c>
      <c r="D900" s="77">
        <v>134423</v>
      </c>
      <c r="E900" s="4" t="s">
        <v>1278</v>
      </c>
      <c r="F900" s="57">
        <v>1</v>
      </c>
      <c r="H900" s="54">
        <v>750</v>
      </c>
    </row>
    <row r="901" spans="1:8" ht="15" customHeight="1">
      <c r="A901" s="79">
        <v>42505</v>
      </c>
      <c r="B901" s="77" t="s">
        <v>1194</v>
      </c>
      <c r="C901" s="77" t="s">
        <v>867</v>
      </c>
      <c r="D901" s="77" t="s">
        <v>1279</v>
      </c>
      <c r="E901" s="4" t="s">
        <v>1280</v>
      </c>
      <c r="F901" s="57">
        <v>1</v>
      </c>
      <c r="H901" s="54">
        <v>5130.7700000000004</v>
      </c>
    </row>
    <row r="902" spans="1:8" ht="15" customHeight="1">
      <c r="A902" s="79">
        <v>42505</v>
      </c>
      <c r="B902" s="77" t="s">
        <v>1194</v>
      </c>
      <c r="C902" s="77" t="s">
        <v>867</v>
      </c>
      <c r="D902" s="77" t="s">
        <v>94</v>
      </c>
      <c r="E902" s="4" t="s">
        <v>1220</v>
      </c>
      <c r="F902" s="57">
        <v>1</v>
      </c>
      <c r="H902" s="54">
        <v>312</v>
      </c>
    </row>
    <row r="903" spans="1:8" ht="15" customHeight="1">
      <c r="A903" s="79">
        <v>42505</v>
      </c>
      <c r="B903" s="77" t="s">
        <v>1194</v>
      </c>
      <c r="C903" s="77" t="s">
        <v>867</v>
      </c>
      <c r="D903" s="77">
        <v>43947</v>
      </c>
      <c r="E903" s="4" t="s">
        <v>1228</v>
      </c>
      <c r="F903" s="57">
        <v>1</v>
      </c>
      <c r="H903" s="54">
        <v>248</v>
      </c>
    </row>
    <row r="904" spans="1:8" ht="15" customHeight="1">
      <c r="A904" s="79">
        <v>42505</v>
      </c>
      <c r="B904" s="77" t="s">
        <v>1194</v>
      </c>
      <c r="C904" s="77" t="s">
        <v>867</v>
      </c>
      <c r="D904" s="77">
        <v>86021</v>
      </c>
      <c r="E904" s="4" t="s">
        <v>1227</v>
      </c>
      <c r="F904" s="57">
        <v>2</v>
      </c>
      <c r="H904" s="54">
        <v>152.85</v>
      </c>
    </row>
    <row r="905" spans="1:8" ht="15" customHeight="1">
      <c r="A905" s="79">
        <v>42505</v>
      </c>
      <c r="B905" s="77" t="s">
        <v>1194</v>
      </c>
      <c r="C905" s="77" t="s">
        <v>867</v>
      </c>
      <c r="D905" s="77" t="s">
        <v>1229</v>
      </c>
      <c r="E905" s="4" t="s">
        <v>1230</v>
      </c>
      <c r="F905" s="57">
        <v>1</v>
      </c>
      <c r="H905" s="54">
        <v>1.36</v>
      </c>
    </row>
    <row r="906" spans="1:8" ht="15" customHeight="1">
      <c r="A906" s="79">
        <v>42505</v>
      </c>
      <c r="B906" s="77" t="s">
        <v>1194</v>
      </c>
      <c r="C906" s="77" t="s">
        <v>867</v>
      </c>
      <c r="D906" s="77">
        <v>116446</v>
      </c>
      <c r="E906" s="4" t="s">
        <v>1233</v>
      </c>
      <c r="F906" s="57">
        <v>1</v>
      </c>
      <c r="H906" s="54">
        <v>30.32</v>
      </c>
    </row>
    <row r="907" spans="1:8" ht="15" customHeight="1">
      <c r="A907" s="79">
        <v>42505</v>
      </c>
      <c r="B907" s="77" t="s">
        <v>1194</v>
      </c>
      <c r="C907" s="77" t="s">
        <v>867</v>
      </c>
      <c r="D907" s="77" t="s">
        <v>1231</v>
      </c>
      <c r="E907" s="4" t="s">
        <v>1232</v>
      </c>
      <c r="F907" s="57">
        <v>1</v>
      </c>
      <c r="H907" s="54">
        <v>390</v>
      </c>
    </row>
    <row r="908" spans="1:8" ht="15" customHeight="1">
      <c r="A908" s="79">
        <v>42505</v>
      </c>
      <c r="B908" s="77" t="s">
        <v>1194</v>
      </c>
      <c r="C908" s="77" t="s">
        <v>867</v>
      </c>
      <c r="D908" s="77">
        <v>162632</v>
      </c>
      <c r="E908" s="4" t="s">
        <v>1281</v>
      </c>
      <c r="F908" s="57">
        <v>1</v>
      </c>
      <c r="H908" s="54">
        <v>3538.46</v>
      </c>
    </row>
    <row r="909" spans="1:8" ht="15" customHeight="1">
      <c r="A909" s="79">
        <v>42505</v>
      </c>
      <c r="B909" s="77" t="s">
        <v>1194</v>
      </c>
      <c r="C909" s="77" t="s">
        <v>867</v>
      </c>
      <c r="D909" s="77">
        <v>68815</v>
      </c>
      <c r="E909" s="4" t="s">
        <v>1282</v>
      </c>
      <c r="F909" s="57">
        <v>1</v>
      </c>
      <c r="H909" s="54">
        <v>224</v>
      </c>
    </row>
    <row r="910" spans="1:8" ht="15" customHeight="1">
      <c r="A910" s="79">
        <v>42505</v>
      </c>
      <c r="B910" s="77" t="s">
        <v>1194</v>
      </c>
      <c r="C910" s="77" t="s">
        <v>867</v>
      </c>
      <c r="D910" s="77">
        <v>114641</v>
      </c>
      <c r="E910" s="4" t="s">
        <v>1283</v>
      </c>
      <c r="F910" s="57">
        <v>1</v>
      </c>
      <c r="H910" s="54">
        <v>820</v>
      </c>
    </row>
    <row r="911" spans="1:8" ht="15" customHeight="1">
      <c r="A911" s="79">
        <v>42505</v>
      </c>
      <c r="B911" s="77" t="s">
        <v>1194</v>
      </c>
      <c r="C911" s="77" t="s">
        <v>867</v>
      </c>
      <c r="D911" s="77">
        <v>127279</v>
      </c>
      <c r="E911" s="4" t="s">
        <v>1284</v>
      </c>
      <c r="F911" s="57">
        <v>8</v>
      </c>
      <c r="H911" s="54">
        <v>100.95</v>
      </c>
    </row>
    <row r="912" spans="1:8" ht="15" customHeight="1">
      <c r="A912" s="79">
        <v>42505</v>
      </c>
      <c r="B912" s="77" t="s">
        <v>1194</v>
      </c>
      <c r="C912" s="77" t="s">
        <v>867</v>
      </c>
      <c r="D912" s="77" t="s">
        <v>1223</v>
      </c>
      <c r="E912" s="4" t="s">
        <v>1224</v>
      </c>
      <c r="F912" s="57">
        <v>1</v>
      </c>
      <c r="H912" s="54">
        <v>197.67</v>
      </c>
    </row>
    <row r="913" spans="1:8" ht="15" customHeight="1">
      <c r="A913" s="79">
        <v>42505</v>
      </c>
      <c r="B913" s="77" t="s">
        <v>1194</v>
      </c>
      <c r="C913" s="77" t="s">
        <v>867</v>
      </c>
      <c r="D913" s="77" t="s">
        <v>1225</v>
      </c>
      <c r="E913" s="4" t="s">
        <v>1226</v>
      </c>
      <c r="F913" s="57">
        <v>1</v>
      </c>
      <c r="H913" s="54">
        <v>458</v>
      </c>
    </row>
    <row r="914" spans="1:8" ht="15" customHeight="1">
      <c r="A914" s="79">
        <v>42505</v>
      </c>
      <c r="B914" s="77" t="s">
        <v>1194</v>
      </c>
      <c r="C914" s="77" t="s">
        <v>867</v>
      </c>
      <c r="D914" s="77">
        <v>125958</v>
      </c>
      <c r="E914" s="4" t="s">
        <v>1236</v>
      </c>
      <c r="F914" s="57">
        <v>1</v>
      </c>
      <c r="H914" s="54">
        <v>20</v>
      </c>
    </row>
    <row r="915" spans="1:8" ht="15" customHeight="1">
      <c r="A915" s="79">
        <v>42505</v>
      </c>
      <c r="B915" s="77" t="s">
        <v>1194</v>
      </c>
      <c r="C915" s="77" t="s">
        <v>867</v>
      </c>
      <c r="D915" s="77">
        <v>70267</v>
      </c>
      <c r="E915" s="4" t="s">
        <v>1237</v>
      </c>
      <c r="F915" s="57">
        <v>1</v>
      </c>
      <c r="H915" s="54">
        <v>10</v>
      </c>
    </row>
    <row r="916" spans="1:8" ht="15" customHeight="1">
      <c r="A916" s="79">
        <v>42505</v>
      </c>
      <c r="B916" s="77" t="s">
        <v>1194</v>
      </c>
      <c r="C916" s="77" t="s">
        <v>867</v>
      </c>
      <c r="D916" s="77">
        <v>68954</v>
      </c>
      <c r="E916" s="4" t="s">
        <v>1285</v>
      </c>
      <c r="F916" s="57">
        <v>1</v>
      </c>
      <c r="H916" s="54">
        <v>263.85000000000002</v>
      </c>
    </row>
    <row r="917" spans="1:8" ht="15" customHeight="1">
      <c r="A917" s="79">
        <v>42505</v>
      </c>
      <c r="B917" s="77" t="s">
        <v>1194</v>
      </c>
      <c r="C917" s="77" t="s">
        <v>867</v>
      </c>
      <c r="D917" s="77" t="s">
        <v>1286</v>
      </c>
      <c r="E917" s="4" t="s">
        <v>1287</v>
      </c>
      <c r="F917" s="57">
        <v>2</v>
      </c>
      <c r="H917" s="54">
        <v>1984</v>
      </c>
    </row>
    <row r="918" spans="1:8" ht="15" customHeight="1">
      <c r="A918" s="79">
        <v>42505</v>
      </c>
      <c r="B918" s="77" t="s">
        <v>1194</v>
      </c>
      <c r="C918" s="77" t="s">
        <v>867</v>
      </c>
      <c r="D918" s="77">
        <v>116660</v>
      </c>
      <c r="E918" s="4" t="s">
        <v>1288</v>
      </c>
      <c r="F918" s="57">
        <v>1</v>
      </c>
      <c r="H918" s="54">
        <v>1160</v>
      </c>
    </row>
    <row r="919" spans="1:8" ht="15" customHeight="1">
      <c r="A919" s="79">
        <v>42505</v>
      </c>
      <c r="B919" s="77" t="s">
        <v>1194</v>
      </c>
      <c r="C919" s="77" t="s">
        <v>867</v>
      </c>
      <c r="D919" s="77" t="s">
        <v>1289</v>
      </c>
      <c r="E919" s="4" t="s">
        <v>1290</v>
      </c>
      <c r="F919" s="57">
        <v>1</v>
      </c>
      <c r="H919" s="54">
        <v>5556.92</v>
      </c>
    </row>
    <row r="920" spans="1:8" ht="15" customHeight="1">
      <c r="A920" s="79">
        <v>42505</v>
      </c>
      <c r="B920" s="77" t="s">
        <v>1194</v>
      </c>
      <c r="C920" s="77" t="s">
        <v>867</v>
      </c>
      <c r="D920" s="77" t="s">
        <v>94</v>
      </c>
      <c r="E920" s="4" t="s">
        <v>1220</v>
      </c>
      <c r="F920" s="57">
        <v>1</v>
      </c>
      <c r="H920" s="54">
        <v>312</v>
      </c>
    </row>
    <row r="921" spans="1:8" ht="15" customHeight="1">
      <c r="A921" s="79">
        <v>42505</v>
      </c>
      <c r="B921" s="77" t="s">
        <v>1194</v>
      </c>
      <c r="C921" s="77" t="s">
        <v>867</v>
      </c>
      <c r="D921" s="77">
        <v>43947</v>
      </c>
      <c r="E921" s="4" t="s">
        <v>1228</v>
      </c>
      <c r="F921" s="57">
        <v>1</v>
      </c>
      <c r="H921" s="54">
        <v>248</v>
      </c>
    </row>
    <row r="922" spans="1:8" ht="15" customHeight="1">
      <c r="A922" s="79">
        <v>42505</v>
      </c>
      <c r="B922" s="77" t="s">
        <v>1194</v>
      </c>
      <c r="C922" s="77" t="s">
        <v>867</v>
      </c>
      <c r="D922" s="77">
        <v>86021</v>
      </c>
      <c r="E922" s="4" t="s">
        <v>1227</v>
      </c>
      <c r="F922" s="57">
        <v>2</v>
      </c>
      <c r="H922" s="54">
        <v>152.85</v>
      </c>
    </row>
    <row r="923" spans="1:8" ht="15" customHeight="1">
      <c r="A923" s="79">
        <v>42505</v>
      </c>
      <c r="B923" s="77" t="s">
        <v>1194</v>
      </c>
      <c r="C923" s="77" t="s">
        <v>867</v>
      </c>
      <c r="D923" s="77" t="s">
        <v>1229</v>
      </c>
      <c r="E923" s="4" t="s">
        <v>1230</v>
      </c>
      <c r="F923" s="57">
        <v>1</v>
      </c>
      <c r="H923" s="54">
        <v>1.36</v>
      </c>
    </row>
    <row r="924" spans="1:8" ht="15" customHeight="1">
      <c r="A924" s="79">
        <v>42505</v>
      </c>
      <c r="B924" s="77" t="s">
        <v>1194</v>
      </c>
      <c r="C924" s="77" t="s">
        <v>867</v>
      </c>
      <c r="D924" s="77">
        <v>116446</v>
      </c>
      <c r="E924" s="4" t="s">
        <v>1233</v>
      </c>
      <c r="F924" s="57">
        <v>1</v>
      </c>
      <c r="H924" s="54">
        <v>30.32</v>
      </c>
    </row>
    <row r="925" spans="1:8" ht="15" customHeight="1">
      <c r="A925" s="79">
        <v>42505</v>
      </c>
      <c r="B925" s="77" t="s">
        <v>1194</v>
      </c>
      <c r="C925" s="77" t="s">
        <v>867</v>
      </c>
      <c r="D925" s="77" t="s">
        <v>1231</v>
      </c>
      <c r="E925" s="4" t="s">
        <v>1232</v>
      </c>
      <c r="F925" s="57">
        <v>1</v>
      </c>
      <c r="H925" s="54">
        <v>390</v>
      </c>
    </row>
    <row r="926" spans="1:8" ht="15" customHeight="1">
      <c r="A926" s="79">
        <v>42505</v>
      </c>
      <c r="B926" s="77" t="s">
        <v>1194</v>
      </c>
      <c r="C926" s="77" t="s">
        <v>867</v>
      </c>
      <c r="D926" s="77">
        <v>161427</v>
      </c>
      <c r="E926" s="4" t="s">
        <v>1217</v>
      </c>
      <c r="F926" s="57">
        <v>1</v>
      </c>
      <c r="H926" s="54">
        <v>3846.15</v>
      </c>
    </row>
    <row r="927" spans="1:8" ht="15" customHeight="1">
      <c r="A927" s="79">
        <v>42505</v>
      </c>
      <c r="B927" s="77" t="s">
        <v>1194</v>
      </c>
      <c r="C927" s="77" t="s">
        <v>867</v>
      </c>
      <c r="D927" s="77">
        <v>127029</v>
      </c>
      <c r="E927" s="4" t="s">
        <v>1218</v>
      </c>
      <c r="F927" s="57">
        <v>1</v>
      </c>
      <c r="H927" s="54">
        <v>780</v>
      </c>
    </row>
    <row r="928" spans="1:8" ht="15" customHeight="1">
      <c r="A928" s="79">
        <v>42505</v>
      </c>
      <c r="B928" s="77" t="s">
        <v>1194</v>
      </c>
      <c r="C928" s="77" t="s">
        <v>867</v>
      </c>
      <c r="D928" s="77">
        <v>134534</v>
      </c>
      <c r="E928" s="4" t="s">
        <v>1291</v>
      </c>
      <c r="F928" s="57">
        <v>1</v>
      </c>
      <c r="H928" s="54">
        <v>1210</v>
      </c>
    </row>
    <row r="929" spans="1:8" ht="15" customHeight="1">
      <c r="A929" s="79">
        <v>42505</v>
      </c>
      <c r="B929" s="77" t="s">
        <v>1194</v>
      </c>
      <c r="C929" s="77" t="s">
        <v>867</v>
      </c>
      <c r="D929" s="77" t="s">
        <v>1221</v>
      </c>
      <c r="E929" s="4" t="s">
        <v>1222</v>
      </c>
      <c r="F929" s="57">
        <v>8</v>
      </c>
      <c r="H929" s="54">
        <v>125.04</v>
      </c>
    </row>
    <row r="930" spans="1:8" ht="15" customHeight="1">
      <c r="A930" s="79">
        <v>42505</v>
      </c>
      <c r="B930" s="77" t="s">
        <v>1194</v>
      </c>
      <c r="C930" s="77" t="s">
        <v>867</v>
      </c>
      <c r="D930" s="77" t="s">
        <v>1223</v>
      </c>
      <c r="E930" s="4" t="s">
        <v>1224</v>
      </c>
      <c r="F930" s="57">
        <v>1</v>
      </c>
      <c r="H930" s="54">
        <v>197.67</v>
      </c>
    </row>
    <row r="931" spans="1:8" ht="15" customHeight="1">
      <c r="A931" s="79">
        <v>42505</v>
      </c>
      <c r="B931" s="77" t="s">
        <v>1194</v>
      </c>
      <c r="C931" s="77" t="s">
        <v>867</v>
      </c>
      <c r="D931" s="77" t="s">
        <v>1225</v>
      </c>
      <c r="E931" s="4" t="s">
        <v>1226</v>
      </c>
      <c r="F931" s="57">
        <v>1</v>
      </c>
      <c r="H931" s="54">
        <v>458</v>
      </c>
    </row>
    <row r="932" spans="1:8" ht="15" customHeight="1">
      <c r="A932" s="79">
        <v>42505</v>
      </c>
      <c r="B932" s="77" t="s">
        <v>1194</v>
      </c>
      <c r="C932" s="77" t="s">
        <v>867</v>
      </c>
      <c r="D932" s="77">
        <v>125958</v>
      </c>
      <c r="E932" s="4" t="s">
        <v>1236</v>
      </c>
      <c r="F932" s="57">
        <v>1</v>
      </c>
      <c r="H932" s="54">
        <v>20</v>
      </c>
    </row>
    <row r="933" spans="1:8" ht="15" customHeight="1">
      <c r="A933" s="79">
        <v>42505</v>
      </c>
      <c r="B933" s="77" t="s">
        <v>1194</v>
      </c>
      <c r="C933" s="77" t="s">
        <v>867</v>
      </c>
      <c r="D933" s="77">
        <v>70267</v>
      </c>
      <c r="E933" s="4" t="s">
        <v>1237</v>
      </c>
      <c r="F933" s="57">
        <v>1</v>
      </c>
      <c r="H933" s="54">
        <v>10</v>
      </c>
    </row>
    <row r="934" spans="1:8" ht="15" customHeight="1">
      <c r="A934" s="79">
        <v>42505</v>
      </c>
      <c r="B934" s="77" t="s">
        <v>1194</v>
      </c>
      <c r="C934" s="77" t="s">
        <v>867</v>
      </c>
      <c r="D934" s="77">
        <v>68953</v>
      </c>
      <c r="E934" s="4" t="s">
        <v>1292</v>
      </c>
      <c r="F934" s="57">
        <v>1</v>
      </c>
      <c r="H934" s="54">
        <v>284.19</v>
      </c>
    </row>
    <row r="935" spans="1:8" ht="15" customHeight="1">
      <c r="A935" s="79">
        <v>42505</v>
      </c>
      <c r="B935" s="77" t="s">
        <v>1194</v>
      </c>
      <c r="C935" s="77" t="s">
        <v>867</v>
      </c>
      <c r="D935" s="77">
        <v>75555</v>
      </c>
      <c r="E935" s="4" t="s">
        <v>1242</v>
      </c>
      <c r="F935" s="57">
        <v>6</v>
      </c>
      <c r="H935" s="54">
        <v>75.66</v>
      </c>
    </row>
    <row r="936" spans="1:8" ht="15" customHeight="1">
      <c r="A936" s="79">
        <v>42505</v>
      </c>
      <c r="B936" s="77" t="s">
        <v>1194</v>
      </c>
      <c r="C936" s="77" t="s">
        <v>867</v>
      </c>
      <c r="D936" s="77">
        <v>162632</v>
      </c>
      <c r="E936" s="4" t="s">
        <v>1281</v>
      </c>
      <c r="F936" s="57">
        <v>1</v>
      </c>
      <c r="H936" s="54">
        <v>3538.46</v>
      </c>
    </row>
    <row r="937" spans="1:8" ht="15" customHeight="1">
      <c r="A937" s="79">
        <v>42505</v>
      </c>
      <c r="B937" s="77" t="s">
        <v>1194</v>
      </c>
      <c r="C937" s="77" t="s">
        <v>867</v>
      </c>
      <c r="D937" s="77">
        <v>127279</v>
      </c>
      <c r="E937" s="4" t="s">
        <v>1284</v>
      </c>
      <c r="F937" s="57">
        <v>8</v>
      </c>
      <c r="H937" s="54">
        <v>100.95</v>
      </c>
    </row>
    <row r="938" spans="1:8" ht="15" customHeight="1">
      <c r="A938" s="79">
        <v>42505</v>
      </c>
      <c r="B938" s="77" t="s">
        <v>1194</v>
      </c>
      <c r="C938" s="77" t="s">
        <v>867</v>
      </c>
      <c r="D938" s="77">
        <v>68815</v>
      </c>
      <c r="E938" s="4" t="s">
        <v>1282</v>
      </c>
      <c r="F938" s="57">
        <v>1</v>
      </c>
      <c r="H938" s="54">
        <v>224</v>
      </c>
    </row>
    <row r="939" spans="1:8" ht="15" customHeight="1">
      <c r="A939" s="79">
        <v>42505</v>
      </c>
      <c r="B939" s="77" t="s">
        <v>1194</v>
      </c>
      <c r="C939" s="77" t="s">
        <v>867</v>
      </c>
      <c r="D939" s="77" t="s">
        <v>1293</v>
      </c>
      <c r="E939" s="4" t="s">
        <v>1294</v>
      </c>
      <c r="F939" s="57">
        <v>1</v>
      </c>
      <c r="H939" s="54">
        <v>3855.22</v>
      </c>
    </row>
    <row r="940" spans="1:8" ht="15" customHeight="1">
      <c r="A940" s="79">
        <v>42505</v>
      </c>
      <c r="B940" s="77" t="s">
        <v>1194</v>
      </c>
      <c r="C940" s="77" t="s">
        <v>867</v>
      </c>
      <c r="D940" s="77">
        <v>160015</v>
      </c>
      <c r="E940" s="4" t="s">
        <v>1295</v>
      </c>
      <c r="F940" s="57">
        <v>1</v>
      </c>
      <c r="H940" s="54">
        <v>208.24</v>
      </c>
    </row>
    <row r="941" spans="1:8" ht="15" customHeight="1">
      <c r="A941" s="79">
        <v>42505</v>
      </c>
      <c r="B941" s="77" t="s">
        <v>1194</v>
      </c>
      <c r="C941" s="77" t="s">
        <v>867</v>
      </c>
      <c r="D941" s="77" t="s">
        <v>1274</v>
      </c>
      <c r="E941" s="4" t="s">
        <v>1275</v>
      </c>
      <c r="F941" s="57">
        <v>1</v>
      </c>
      <c r="H941" s="54">
        <v>7.48</v>
      </c>
    </row>
    <row r="942" spans="1:8" ht="15" customHeight="1">
      <c r="A942" s="79">
        <v>42505</v>
      </c>
      <c r="B942" s="77" t="s">
        <v>1194</v>
      </c>
      <c r="C942" s="77" t="s">
        <v>867</v>
      </c>
      <c r="D942" s="77">
        <v>157941</v>
      </c>
      <c r="E942" s="4" t="s">
        <v>1248</v>
      </c>
      <c r="F942" s="57">
        <v>4</v>
      </c>
      <c r="H942" s="54">
        <v>5</v>
      </c>
    </row>
    <row r="943" spans="1:8" ht="15" customHeight="1">
      <c r="A943" s="79">
        <v>42505</v>
      </c>
      <c r="B943" s="77" t="s">
        <v>1194</v>
      </c>
      <c r="C943" s="77" t="s">
        <v>867</v>
      </c>
      <c r="D943" s="77" t="s">
        <v>1107</v>
      </c>
      <c r="E943" s="4" t="s">
        <v>1296</v>
      </c>
      <c r="F943" s="57">
        <v>1</v>
      </c>
      <c r="H943" s="54">
        <v>5520</v>
      </c>
    </row>
    <row r="944" spans="1:8" ht="15" customHeight="1">
      <c r="A944" s="79">
        <v>42505</v>
      </c>
      <c r="B944" s="77" t="s">
        <v>1194</v>
      </c>
      <c r="C944" s="77" t="s">
        <v>867</v>
      </c>
      <c r="D944" s="77">
        <v>162450</v>
      </c>
      <c r="E944" s="4" t="s">
        <v>1252</v>
      </c>
      <c r="F944" s="57">
        <v>1</v>
      </c>
      <c r="H944" s="54">
        <v>8</v>
      </c>
    </row>
    <row r="945" spans="1:8" ht="15" customHeight="1">
      <c r="A945" s="79">
        <v>42505</v>
      </c>
      <c r="B945" s="77" t="s">
        <v>1194</v>
      </c>
      <c r="C945" s="77" t="s">
        <v>867</v>
      </c>
      <c r="D945" s="77">
        <v>162449</v>
      </c>
      <c r="E945" s="4" t="s">
        <v>1253</v>
      </c>
      <c r="F945" s="57">
        <v>2</v>
      </c>
      <c r="H945" s="54">
        <v>9.76</v>
      </c>
    </row>
    <row r="946" spans="1:8" ht="15" customHeight="1">
      <c r="A946" s="79">
        <v>42505</v>
      </c>
      <c r="B946" s="77" t="s">
        <v>1194</v>
      </c>
      <c r="C946" s="77" t="s">
        <v>867</v>
      </c>
      <c r="D946" s="77" t="s">
        <v>1297</v>
      </c>
      <c r="E946" s="4" t="s">
        <v>1298</v>
      </c>
      <c r="F946" s="57">
        <v>1</v>
      </c>
      <c r="H946" s="54">
        <v>320</v>
      </c>
    </row>
    <row r="947" spans="1:8" ht="15" customHeight="1">
      <c r="A947" s="79">
        <v>42505</v>
      </c>
      <c r="B947" s="77" t="s">
        <v>1194</v>
      </c>
      <c r="C947" s="77" t="s">
        <v>867</v>
      </c>
      <c r="D947" s="77">
        <v>155917</v>
      </c>
      <c r="E947" s="4" t="s">
        <v>1256</v>
      </c>
      <c r="F947" s="57">
        <v>1</v>
      </c>
      <c r="H947" s="54">
        <v>336</v>
      </c>
    </row>
    <row r="948" spans="1:8" ht="15" customHeight="1">
      <c r="A948" s="79">
        <v>42505</v>
      </c>
      <c r="B948" s="77" t="s">
        <v>1194</v>
      </c>
      <c r="C948" s="77" t="s">
        <v>867</v>
      </c>
      <c r="D948" s="77" t="s">
        <v>1257</v>
      </c>
      <c r="E948" s="4" t="s">
        <v>1258</v>
      </c>
      <c r="F948" s="57">
        <v>1</v>
      </c>
      <c r="H948" s="54">
        <v>0.48</v>
      </c>
    </row>
    <row r="949" spans="1:8" ht="15" customHeight="1">
      <c r="A949" s="79">
        <v>42505</v>
      </c>
      <c r="B949" s="77" t="s">
        <v>1194</v>
      </c>
      <c r="C949" s="77" t="s">
        <v>867</v>
      </c>
      <c r="D949" s="77">
        <v>160024</v>
      </c>
      <c r="E949" s="4" t="s">
        <v>1299</v>
      </c>
      <c r="F949" s="57">
        <v>1</v>
      </c>
      <c r="H949" s="54">
        <v>330</v>
      </c>
    </row>
    <row r="950" spans="1:8" ht="15" customHeight="1">
      <c r="A950" s="79">
        <v>42505</v>
      </c>
      <c r="B950" s="77" t="s">
        <v>1194</v>
      </c>
      <c r="C950" s="77" t="s">
        <v>867</v>
      </c>
      <c r="D950" s="77">
        <v>160013</v>
      </c>
      <c r="E950" s="4" t="s">
        <v>1300</v>
      </c>
      <c r="F950" s="57">
        <v>1</v>
      </c>
      <c r="H950" s="54">
        <v>2143.7600000000002</v>
      </c>
    </row>
    <row r="951" spans="1:8" ht="15" customHeight="1">
      <c r="A951" s="79">
        <v>42505</v>
      </c>
      <c r="B951" s="77" t="s">
        <v>1194</v>
      </c>
      <c r="C951" s="77" t="s">
        <v>867</v>
      </c>
      <c r="D951" s="77">
        <v>160018</v>
      </c>
      <c r="E951" s="4" t="s">
        <v>1301</v>
      </c>
      <c r="F951" s="57">
        <v>1</v>
      </c>
      <c r="H951" s="54">
        <v>25.52</v>
      </c>
    </row>
    <row r="952" spans="1:8" ht="15" customHeight="1">
      <c r="A952" s="79">
        <v>42505</v>
      </c>
      <c r="B952" s="77" t="s">
        <v>1194</v>
      </c>
      <c r="C952" s="77" t="s">
        <v>867</v>
      </c>
      <c r="D952" s="77">
        <v>160023</v>
      </c>
      <c r="E952" s="4" t="s">
        <v>1302</v>
      </c>
      <c r="F952" s="57">
        <v>1</v>
      </c>
      <c r="H952" s="54">
        <v>20.239999999999998</v>
      </c>
    </row>
    <row r="953" spans="1:8" ht="15" customHeight="1">
      <c r="A953" s="79">
        <v>42505</v>
      </c>
      <c r="B953" s="77" t="s">
        <v>1194</v>
      </c>
      <c r="C953" s="77" t="s">
        <v>867</v>
      </c>
      <c r="D953" s="77">
        <v>160017</v>
      </c>
      <c r="E953" s="4" t="s">
        <v>1303</v>
      </c>
      <c r="F953" s="57">
        <v>1</v>
      </c>
      <c r="H953" s="54">
        <v>276</v>
      </c>
    </row>
    <row r="954" spans="1:8" ht="15" customHeight="1">
      <c r="A954" s="79">
        <v>42505</v>
      </c>
      <c r="B954" s="77" t="s">
        <v>1194</v>
      </c>
      <c r="C954" s="77" t="s">
        <v>867</v>
      </c>
      <c r="D954" s="77" t="s">
        <v>1304</v>
      </c>
      <c r="E954" s="4" t="s">
        <v>1305</v>
      </c>
      <c r="F954" s="57">
        <v>1</v>
      </c>
      <c r="H954" s="54">
        <v>1.88</v>
      </c>
    </row>
    <row r="955" spans="1:8" ht="15" customHeight="1">
      <c r="A955" s="79">
        <v>42505</v>
      </c>
      <c r="B955" s="77" t="s">
        <v>1194</v>
      </c>
      <c r="C955" s="77" t="s">
        <v>867</v>
      </c>
      <c r="D955" s="77" t="s">
        <v>1306</v>
      </c>
      <c r="E955" s="4" t="s">
        <v>1307</v>
      </c>
      <c r="F955" s="57">
        <v>1</v>
      </c>
      <c r="H955" s="54">
        <v>4.8</v>
      </c>
    </row>
    <row r="956" spans="1:8" ht="15" customHeight="1">
      <c r="A956" s="79">
        <v>42505</v>
      </c>
      <c r="B956" s="77" t="s">
        <v>1194</v>
      </c>
      <c r="C956" s="77" t="s">
        <v>867</v>
      </c>
      <c r="D956" s="77">
        <v>160022</v>
      </c>
      <c r="E956" s="4" t="s">
        <v>1308</v>
      </c>
      <c r="F956" s="57">
        <v>1</v>
      </c>
      <c r="H956" s="54">
        <v>756</v>
      </c>
    </row>
    <row r="957" spans="1:8" ht="15" customHeight="1">
      <c r="A957" s="79">
        <v>42505</v>
      </c>
      <c r="B957" s="77" t="s">
        <v>1194</v>
      </c>
      <c r="C957" s="77" t="s">
        <v>867</v>
      </c>
      <c r="D957" s="77">
        <v>162631</v>
      </c>
      <c r="E957" s="4" t="s">
        <v>1309</v>
      </c>
      <c r="F957" s="57">
        <v>1</v>
      </c>
      <c r="H957" s="54">
        <v>10635.75</v>
      </c>
    </row>
    <row r="958" spans="1:8" ht="15" customHeight="1">
      <c r="A958" s="79">
        <v>42505</v>
      </c>
      <c r="B958" s="77" t="s">
        <v>1194</v>
      </c>
      <c r="C958" s="77" t="s">
        <v>867</v>
      </c>
      <c r="D958" s="77" t="s">
        <v>1310</v>
      </c>
      <c r="E958" s="4" t="s">
        <v>1311</v>
      </c>
      <c r="F958" s="57">
        <v>1</v>
      </c>
      <c r="H958" s="54">
        <v>680</v>
      </c>
    </row>
    <row r="959" spans="1:8" ht="15" customHeight="1">
      <c r="A959" s="79">
        <v>42505</v>
      </c>
      <c r="B959" s="77" t="s">
        <v>1194</v>
      </c>
      <c r="C959" s="77" t="s">
        <v>867</v>
      </c>
      <c r="D959" s="77" t="s">
        <v>1312</v>
      </c>
      <c r="E959" s="4" t="s">
        <v>1313</v>
      </c>
      <c r="F959" s="57">
        <v>17.5</v>
      </c>
      <c r="H959" s="54">
        <v>37.08</v>
      </c>
    </row>
    <row r="960" spans="1:8" ht="15" customHeight="1">
      <c r="A960" s="79">
        <v>42523</v>
      </c>
      <c r="B960" s="77" t="s">
        <v>1314</v>
      </c>
      <c r="C960" s="77" t="s">
        <v>867</v>
      </c>
      <c r="D960" s="77" t="s">
        <v>1315</v>
      </c>
      <c r="E960" s="4" t="s">
        <v>1316</v>
      </c>
      <c r="F960" s="57">
        <v>1</v>
      </c>
      <c r="H960" s="54">
        <v>103.2</v>
      </c>
    </row>
    <row r="961" spans="1:9" ht="15" customHeight="1">
      <c r="A961" s="79">
        <v>42523</v>
      </c>
      <c r="B961" s="77" t="s">
        <v>1314</v>
      </c>
      <c r="C961" s="77" t="s">
        <v>867</v>
      </c>
      <c r="D961" s="77" t="s">
        <v>1317</v>
      </c>
      <c r="E961" s="4" t="s">
        <v>1318</v>
      </c>
      <c r="F961" s="57">
        <v>1</v>
      </c>
      <c r="H961" s="54">
        <v>18</v>
      </c>
    </row>
    <row r="962" spans="1:9" ht="15" customHeight="1">
      <c r="A962" s="79">
        <v>42523</v>
      </c>
      <c r="B962" s="77" t="s">
        <v>1314</v>
      </c>
      <c r="C962" s="77" t="s">
        <v>867</v>
      </c>
      <c r="D962" s="77" t="s">
        <v>1319</v>
      </c>
      <c r="E962" s="4" t="s">
        <v>1320</v>
      </c>
      <c r="F962" s="57">
        <v>50</v>
      </c>
      <c r="H962" s="54">
        <v>35.43</v>
      </c>
    </row>
    <row r="963" spans="1:9" ht="15" customHeight="1">
      <c r="A963" s="79">
        <v>42523</v>
      </c>
      <c r="B963" s="77" t="s">
        <v>1314</v>
      </c>
      <c r="C963" s="77" t="s">
        <v>867</v>
      </c>
      <c r="D963" s="77" t="s">
        <v>1321</v>
      </c>
      <c r="E963" s="4" t="s">
        <v>1322</v>
      </c>
      <c r="F963" s="57">
        <v>6</v>
      </c>
      <c r="H963" s="54">
        <v>63.48</v>
      </c>
    </row>
    <row r="964" spans="1:9" ht="15" customHeight="1">
      <c r="A964" s="79">
        <v>42523</v>
      </c>
      <c r="B964" s="77" t="s">
        <v>1314</v>
      </c>
      <c r="C964" s="77" t="s">
        <v>867</v>
      </c>
      <c r="D964" s="77" t="s">
        <v>1323</v>
      </c>
      <c r="E964" s="4" t="s">
        <v>1324</v>
      </c>
      <c r="F964" s="57">
        <v>6</v>
      </c>
      <c r="H964" s="54">
        <v>3.6</v>
      </c>
    </row>
    <row r="965" spans="1:9" ht="15" customHeight="1">
      <c r="A965" s="79">
        <v>42523</v>
      </c>
      <c r="B965" s="77" t="s">
        <v>1325</v>
      </c>
      <c r="C965" s="77" t="s">
        <v>48</v>
      </c>
      <c r="D965" s="77" t="s">
        <v>1326</v>
      </c>
      <c r="E965" s="4" t="s">
        <v>1327</v>
      </c>
      <c r="F965" s="57">
        <v>5</v>
      </c>
      <c r="H965" s="54">
        <v>181.14</v>
      </c>
      <c r="I965" s="149" t="s">
        <v>1328</v>
      </c>
    </row>
    <row r="966" spans="1:9" ht="15" customHeight="1">
      <c r="A966" s="79">
        <v>42523</v>
      </c>
      <c r="B966" s="77" t="s">
        <v>1329</v>
      </c>
      <c r="C966" s="77" t="s">
        <v>337</v>
      </c>
      <c r="D966" s="77" t="s">
        <v>1330</v>
      </c>
      <c r="E966" s="4" t="s">
        <v>1331</v>
      </c>
      <c r="F966" s="57">
        <v>1</v>
      </c>
      <c r="H966" s="54">
        <v>119849.29</v>
      </c>
    </row>
    <row r="967" spans="1:9" ht="15" customHeight="1">
      <c r="A967" s="79">
        <v>42530</v>
      </c>
      <c r="B967" s="79" t="s">
        <v>1332</v>
      </c>
      <c r="C967" s="77" t="s">
        <v>48</v>
      </c>
      <c r="D967" s="77" t="s">
        <v>576</v>
      </c>
      <c r="E967" s="4" t="s">
        <v>1333</v>
      </c>
      <c r="F967" s="57">
        <v>1</v>
      </c>
      <c r="G967" s="146"/>
      <c r="H967" s="54">
        <v>2364.7600000000002</v>
      </c>
    </row>
    <row r="968" spans="1:9" ht="15" customHeight="1">
      <c r="A968" s="79">
        <v>42530</v>
      </c>
      <c r="B968" s="77" t="s">
        <v>1334</v>
      </c>
      <c r="C968" s="77" t="s">
        <v>867</v>
      </c>
      <c r="D968" s="77" t="s">
        <v>1335</v>
      </c>
      <c r="E968" s="4" t="s">
        <v>1336</v>
      </c>
      <c r="F968" s="57">
        <v>16</v>
      </c>
      <c r="H968" s="54">
        <v>31.41</v>
      </c>
    </row>
    <row r="969" spans="1:9" ht="15" customHeight="1">
      <c r="A969" s="79">
        <v>42530</v>
      </c>
      <c r="B969" s="77" t="s">
        <v>1334</v>
      </c>
      <c r="C969" s="77" t="s">
        <v>867</v>
      </c>
      <c r="D969" s="77" t="s">
        <v>9</v>
      </c>
      <c r="E969" s="153" t="s">
        <v>1337</v>
      </c>
      <c r="F969" s="57">
        <v>1</v>
      </c>
      <c r="H969" s="54">
        <v>39</v>
      </c>
    </row>
    <row r="970" spans="1:9" ht="15" customHeight="1">
      <c r="A970" s="79">
        <v>42530</v>
      </c>
      <c r="B970" s="77" t="s">
        <v>1334</v>
      </c>
      <c r="C970" s="77" t="s">
        <v>867</v>
      </c>
      <c r="D970" s="77" t="s">
        <v>549</v>
      </c>
      <c r="E970" s="4" t="s">
        <v>550</v>
      </c>
      <c r="F970" s="57">
        <v>2</v>
      </c>
      <c r="H970" s="54">
        <v>87</v>
      </c>
    </row>
    <row r="971" spans="1:9" ht="15" customHeight="1">
      <c r="A971" s="79">
        <v>42530</v>
      </c>
      <c r="B971" s="77" t="s">
        <v>1334</v>
      </c>
      <c r="C971" s="77" t="s">
        <v>867</v>
      </c>
      <c r="D971" s="77" t="s">
        <v>536</v>
      </c>
      <c r="E971" s="4" t="s">
        <v>1338</v>
      </c>
      <c r="F971" s="57">
        <v>13</v>
      </c>
      <c r="H971" s="54">
        <v>75</v>
      </c>
    </row>
    <row r="972" spans="1:9" ht="15" customHeight="1">
      <c r="A972" s="79">
        <v>42530</v>
      </c>
      <c r="B972" s="77" t="s">
        <v>1334</v>
      </c>
      <c r="C972" s="77" t="s">
        <v>867</v>
      </c>
      <c r="D972" s="77" t="s">
        <v>1339</v>
      </c>
      <c r="E972" s="153" t="s">
        <v>1340</v>
      </c>
      <c r="F972" s="57">
        <v>4</v>
      </c>
      <c r="H972" s="54">
        <v>1056</v>
      </c>
    </row>
    <row r="973" spans="1:9" ht="15" customHeight="1">
      <c r="A973" s="79">
        <v>42530</v>
      </c>
      <c r="B973" s="77" t="s">
        <v>1334</v>
      </c>
      <c r="C973" s="77" t="s">
        <v>867</v>
      </c>
      <c r="D973" s="77" t="s">
        <v>377</v>
      </c>
      <c r="E973" s="4" t="s">
        <v>1341</v>
      </c>
      <c r="F973" s="57">
        <v>4</v>
      </c>
      <c r="H973" s="54">
        <v>136</v>
      </c>
    </row>
    <row r="974" spans="1:9" ht="15" customHeight="1">
      <c r="A974" s="79">
        <v>42530</v>
      </c>
      <c r="B974" s="77" t="s">
        <v>1334</v>
      </c>
      <c r="C974" s="77" t="s">
        <v>867</v>
      </c>
      <c r="D974" s="77" t="s">
        <v>1342</v>
      </c>
      <c r="E974" s="4" t="s">
        <v>1343</v>
      </c>
      <c r="F974" s="57">
        <v>1</v>
      </c>
      <c r="H974" s="54">
        <v>676</v>
      </c>
    </row>
    <row r="975" spans="1:9" ht="15" customHeight="1">
      <c r="A975" s="79">
        <v>42530</v>
      </c>
      <c r="B975" s="77" t="s">
        <v>1334</v>
      </c>
      <c r="C975" s="77" t="s">
        <v>867</v>
      </c>
      <c r="D975" s="77" t="s">
        <v>1344</v>
      </c>
      <c r="E975" s="4" t="s">
        <v>1345</v>
      </c>
      <c r="F975" s="57">
        <v>4</v>
      </c>
      <c r="H975" s="54">
        <v>0.8</v>
      </c>
    </row>
    <row r="976" spans="1:9" ht="15" customHeight="1">
      <c r="A976" s="79">
        <v>42530</v>
      </c>
      <c r="B976" s="77" t="s">
        <v>1334</v>
      </c>
      <c r="C976" s="77" t="s">
        <v>867</v>
      </c>
      <c r="D976" s="77" t="s">
        <v>1188</v>
      </c>
      <c r="E976" s="4" t="s">
        <v>1346</v>
      </c>
      <c r="F976" s="57">
        <v>2</v>
      </c>
      <c r="H976" s="54">
        <v>7.76</v>
      </c>
    </row>
    <row r="977" spans="1:9" ht="15" customHeight="1">
      <c r="A977" s="79">
        <v>42530</v>
      </c>
      <c r="B977" s="77" t="s">
        <v>1334</v>
      </c>
      <c r="C977" s="77" t="s">
        <v>867</v>
      </c>
      <c r="D977" s="77" t="s">
        <v>1347</v>
      </c>
      <c r="E977" s="4" t="s">
        <v>1348</v>
      </c>
      <c r="F977" s="57">
        <v>4</v>
      </c>
      <c r="H977" s="54">
        <v>93</v>
      </c>
    </row>
    <row r="978" spans="1:9" ht="15" customHeight="1">
      <c r="A978" s="79">
        <v>42530</v>
      </c>
      <c r="B978" s="77" t="s">
        <v>1349</v>
      </c>
      <c r="C978" s="77" t="s">
        <v>867</v>
      </c>
      <c r="D978" s="77" t="s">
        <v>1350</v>
      </c>
      <c r="E978" s="4" t="s">
        <v>1351</v>
      </c>
      <c r="F978" s="57">
        <v>1</v>
      </c>
      <c r="H978" s="54">
        <v>457.8</v>
      </c>
      <c r="I978" s="55" t="s">
        <v>1352</v>
      </c>
    </row>
    <row r="979" spans="1:9" s="95" customFormat="1" ht="15" customHeight="1">
      <c r="A979" s="150">
        <v>42530</v>
      </c>
      <c r="B979" s="97" t="s">
        <v>1353</v>
      </c>
      <c r="C979" s="97" t="s">
        <v>337</v>
      </c>
      <c r="D979" s="314" t="s">
        <v>721</v>
      </c>
      <c r="E979" s="479" t="s">
        <v>1354</v>
      </c>
      <c r="F979" s="97">
        <v>2</v>
      </c>
      <c r="G979" s="99"/>
      <c r="H979" s="58">
        <v>8410.0499999999993</v>
      </c>
      <c r="I979" s="55" t="s">
        <v>323</v>
      </c>
    </row>
    <row r="980" spans="1:9" s="95" customFormat="1" ht="15" customHeight="1">
      <c r="A980" s="150">
        <v>42530</v>
      </c>
      <c r="B980" s="97" t="s">
        <v>1353</v>
      </c>
      <c r="C980" s="97" t="s">
        <v>337</v>
      </c>
      <c r="D980" s="314" t="s">
        <v>1355</v>
      </c>
      <c r="E980" s="480" t="s">
        <v>1356</v>
      </c>
      <c r="F980" s="97">
        <v>1</v>
      </c>
      <c r="G980" s="99"/>
      <c r="H980" s="58">
        <v>19955.39</v>
      </c>
      <c r="I980" s="152"/>
    </row>
    <row r="981" spans="1:9" ht="15" customHeight="1">
      <c r="A981" s="115">
        <v>42531</v>
      </c>
      <c r="B981" s="116" t="s">
        <v>1357</v>
      </c>
      <c r="C981" s="116" t="s">
        <v>337</v>
      </c>
      <c r="D981" s="116" t="s">
        <v>1358</v>
      </c>
      <c r="E981" s="22" t="s">
        <v>1359</v>
      </c>
      <c r="F981" s="97">
        <v>1</v>
      </c>
      <c r="G981" s="120"/>
      <c r="H981" s="54">
        <v>19727.73</v>
      </c>
      <c r="I981" s="55" t="s">
        <v>1360</v>
      </c>
    </row>
    <row r="982" spans="1:9" ht="15" customHeight="1">
      <c r="A982" s="79">
        <v>42534</v>
      </c>
      <c r="B982" s="77" t="s">
        <v>1361</v>
      </c>
      <c r="C982" s="77" t="s">
        <v>867</v>
      </c>
      <c r="D982" s="77" t="s">
        <v>458</v>
      </c>
      <c r="E982" s="4" t="s">
        <v>1362</v>
      </c>
      <c r="F982" s="57">
        <v>2</v>
      </c>
      <c r="H982" s="54">
        <v>3</v>
      </c>
    </row>
    <row r="983" spans="1:9" ht="15" customHeight="1">
      <c r="A983" s="79">
        <v>42534</v>
      </c>
      <c r="B983" s="77" t="s">
        <v>1361</v>
      </c>
      <c r="C983" s="77" t="s">
        <v>867</v>
      </c>
      <c r="D983" s="77" t="s">
        <v>457</v>
      </c>
      <c r="E983" s="4" t="s">
        <v>1362</v>
      </c>
      <c r="F983" s="57">
        <v>1</v>
      </c>
      <c r="H983" s="54">
        <v>3</v>
      </c>
    </row>
    <row r="984" spans="1:9" ht="15" customHeight="1">
      <c r="A984" s="79">
        <v>42535</v>
      </c>
      <c r="B984" s="77" t="s">
        <v>1363</v>
      </c>
      <c r="C984" s="77" t="s">
        <v>867</v>
      </c>
      <c r="D984" s="77" t="s">
        <v>769</v>
      </c>
      <c r="E984" s="4" t="s">
        <v>770</v>
      </c>
      <c r="F984" s="57">
        <v>10</v>
      </c>
      <c r="H984" s="54">
        <v>64.680000000000007</v>
      </c>
    </row>
    <row r="985" spans="1:9" ht="15" customHeight="1">
      <c r="A985" s="79">
        <v>42536</v>
      </c>
      <c r="B985" s="77" t="s">
        <v>1364</v>
      </c>
      <c r="C985" s="77" t="s">
        <v>867</v>
      </c>
      <c r="D985" s="77" t="s">
        <v>1365</v>
      </c>
      <c r="E985" s="4" t="s">
        <v>1366</v>
      </c>
      <c r="F985" s="57">
        <v>4</v>
      </c>
      <c r="H985" s="54">
        <v>245.7</v>
      </c>
    </row>
    <row r="986" spans="1:9" ht="15" customHeight="1">
      <c r="A986" s="79">
        <v>42536</v>
      </c>
      <c r="B986" s="77" t="s">
        <v>1364</v>
      </c>
      <c r="C986" s="77" t="s">
        <v>867</v>
      </c>
      <c r="D986" s="77" t="s">
        <v>1367</v>
      </c>
      <c r="E986" s="4" t="s">
        <v>1368</v>
      </c>
      <c r="F986" s="57">
        <v>10</v>
      </c>
      <c r="H986" s="54">
        <v>228.12</v>
      </c>
    </row>
    <row r="987" spans="1:9" ht="15" customHeight="1">
      <c r="A987" s="79">
        <v>42536</v>
      </c>
      <c r="B987" s="77" t="s">
        <v>1364</v>
      </c>
      <c r="C987" s="77" t="s">
        <v>867</v>
      </c>
      <c r="D987" s="77" t="s">
        <v>1175</v>
      </c>
      <c r="E987" s="4" t="s">
        <v>1369</v>
      </c>
      <c r="F987" s="57">
        <v>8</v>
      </c>
      <c r="H987" s="54">
        <v>54</v>
      </c>
    </row>
    <row r="988" spans="1:9" ht="15" customHeight="1">
      <c r="A988" s="79">
        <v>42536</v>
      </c>
      <c r="B988" s="77" t="s">
        <v>1364</v>
      </c>
      <c r="C988" s="77" t="s">
        <v>867</v>
      </c>
      <c r="D988" s="77" t="s">
        <v>1370</v>
      </c>
      <c r="E988" s="4" t="s">
        <v>1371</v>
      </c>
      <c r="F988" s="57">
        <v>1</v>
      </c>
      <c r="H988" s="54">
        <v>265.5</v>
      </c>
    </row>
    <row r="989" spans="1:9" ht="15" customHeight="1">
      <c r="A989" s="79">
        <v>42536</v>
      </c>
      <c r="B989" s="77" t="s">
        <v>1364</v>
      </c>
      <c r="C989" s="77" t="s">
        <v>867</v>
      </c>
      <c r="D989" s="77" t="s">
        <v>1372</v>
      </c>
      <c r="E989" s="4" t="s">
        <v>1373</v>
      </c>
      <c r="F989" s="57">
        <v>8</v>
      </c>
      <c r="H989" s="54">
        <v>47.7</v>
      </c>
    </row>
    <row r="990" spans="1:9" ht="15" customHeight="1">
      <c r="A990" s="79">
        <v>42536</v>
      </c>
      <c r="B990" s="77" t="s">
        <v>1364</v>
      </c>
      <c r="C990" s="77" t="s">
        <v>867</v>
      </c>
      <c r="D990" s="77" t="s">
        <v>1374</v>
      </c>
      <c r="E990" s="4" t="s">
        <v>1375</v>
      </c>
      <c r="F990" s="57">
        <v>3</v>
      </c>
      <c r="H990" s="159">
        <v>1161</v>
      </c>
      <c r="I990" s="55" t="s">
        <v>2929</v>
      </c>
    </row>
    <row r="991" spans="1:9" s="4" customFormat="1" ht="15" customHeight="1">
      <c r="A991" s="2">
        <v>42542</v>
      </c>
      <c r="B991" s="3" t="s">
        <v>1376</v>
      </c>
      <c r="C991" s="3" t="s">
        <v>337</v>
      </c>
      <c r="D991" s="77">
        <v>370461</v>
      </c>
      <c r="E991" s="153" t="s">
        <v>1377</v>
      </c>
      <c r="F991" s="57">
        <v>3</v>
      </c>
      <c r="G991" s="5"/>
      <c r="H991" s="5">
        <v>95990.56</v>
      </c>
      <c r="I991" s="52" t="s">
        <v>4103</v>
      </c>
    </row>
    <row r="992" spans="1:9" s="4" customFormat="1" ht="15" customHeight="1">
      <c r="A992" s="2">
        <v>42542</v>
      </c>
      <c r="B992" s="3" t="s">
        <v>1376</v>
      </c>
      <c r="C992" s="3" t="s">
        <v>337</v>
      </c>
      <c r="D992" s="77">
        <v>371144</v>
      </c>
      <c r="E992" s="4" t="s">
        <v>1378</v>
      </c>
      <c r="F992" s="57">
        <v>3</v>
      </c>
      <c r="G992" s="5"/>
      <c r="H992" s="5">
        <v>15482.39</v>
      </c>
      <c r="I992" s="52" t="s">
        <v>4103</v>
      </c>
    </row>
    <row r="993" spans="1:9" s="4" customFormat="1" ht="15" customHeight="1">
      <c r="A993" s="2">
        <v>42542</v>
      </c>
      <c r="B993" s="3" t="s">
        <v>1376</v>
      </c>
      <c r="C993" s="3" t="s">
        <v>337</v>
      </c>
      <c r="D993" s="77">
        <v>371145</v>
      </c>
      <c r="E993" s="4" t="s">
        <v>1379</v>
      </c>
      <c r="F993" s="57">
        <v>3</v>
      </c>
      <c r="G993" s="5"/>
      <c r="H993" s="5">
        <v>16648.82</v>
      </c>
      <c r="I993" s="52" t="s">
        <v>4103</v>
      </c>
    </row>
    <row r="994" spans="1:9" s="4" customFormat="1" ht="15" customHeight="1">
      <c r="A994" s="2">
        <v>42542</v>
      </c>
      <c r="B994" s="3" t="s">
        <v>1376</v>
      </c>
      <c r="C994" s="3" t="s">
        <v>337</v>
      </c>
      <c r="D994" s="77" t="s">
        <v>1380</v>
      </c>
      <c r="E994" s="4" t="s">
        <v>1381</v>
      </c>
      <c r="F994" s="57">
        <v>3</v>
      </c>
      <c r="G994" s="5"/>
      <c r="H994" s="5">
        <v>9652.31</v>
      </c>
    </row>
    <row r="995" spans="1:9" s="4" customFormat="1" ht="15" customHeight="1">
      <c r="A995" s="2">
        <v>42542</v>
      </c>
      <c r="B995" s="3" t="s">
        <v>1376</v>
      </c>
      <c r="C995" s="3" t="s">
        <v>337</v>
      </c>
      <c r="D995" s="77" t="s">
        <v>1380</v>
      </c>
      <c r="E995" s="153" t="s">
        <v>1382</v>
      </c>
      <c r="F995" s="57">
        <v>3</v>
      </c>
      <c r="G995" s="5"/>
      <c r="H995" s="5">
        <v>13498.46</v>
      </c>
    </row>
    <row r="996" spans="1:9" ht="15" customHeight="1">
      <c r="A996" s="79">
        <v>42542</v>
      </c>
      <c r="B996" s="77" t="s">
        <v>1383</v>
      </c>
      <c r="C996" s="77" t="s">
        <v>867</v>
      </c>
      <c r="D996" s="77" t="s">
        <v>538</v>
      </c>
      <c r="E996" s="4" t="s">
        <v>855</v>
      </c>
      <c r="F996" s="57">
        <v>2</v>
      </c>
      <c r="H996" s="54">
        <v>15</v>
      </c>
    </row>
    <row r="997" spans="1:9" ht="15" customHeight="1">
      <c r="A997" s="79">
        <v>42542</v>
      </c>
      <c r="B997" s="77" t="s">
        <v>1383</v>
      </c>
      <c r="C997" s="77" t="s">
        <v>8</v>
      </c>
      <c r="D997" s="77" t="s">
        <v>540</v>
      </c>
      <c r="E997" s="4" t="s">
        <v>1384</v>
      </c>
      <c r="F997" s="57">
        <v>2</v>
      </c>
      <c r="H997" s="54">
        <v>31</v>
      </c>
    </row>
    <row r="998" spans="1:9" ht="15" customHeight="1">
      <c r="A998" s="79">
        <v>42543</v>
      </c>
      <c r="B998" s="77" t="s">
        <v>1385</v>
      </c>
      <c r="C998" s="77" t="s">
        <v>337</v>
      </c>
      <c r="D998" s="77" t="s">
        <v>1386</v>
      </c>
      <c r="E998" s="4" t="s">
        <v>1387</v>
      </c>
      <c r="F998" s="57">
        <v>2</v>
      </c>
      <c r="H998" s="54" t="s">
        <v>1388</v>
      </c>
      <c r="I998" s="55" t="s">
        <v>1389</v>
      </c>
    </row>
    <row r="999" spans="1:9" ht="15" customHeight="1">
      <c r="A999" s="79">
        <v>42543</v>
      </c>
      <c r="B999" s="77" t="s">
        <v>1390</v>
      </c>
      <c r="C999" s="77" t="s">
        <v>337</v>
      </c>
      <c r="D999" s="77" t="s">
        <v>1391</v>
      </c>
      <c r="E999" s="4" t="s">
        <v>1392</v>
      </c>
      <c r="F999" s="57">
        <v>1</v>
      </c>
      <c r="H999" s="54">
        <v>1840.77</v>
      </c>
    </row>
    <row r="1000" spans="1:9" ht="15" customHeight="1">
      <c r="A1000" s="79">
        <v>42543</v>
      </c>
      <c r="B1000" s="77" t="s">
        <v>1390</v>
      </c>
      <c r="C1000" s="77" t="s">
        <v>337</v>
      </c>
      <c r="D1000" s="77" t="s">
        <v>1393</v>
      </c>
      <c r="E1000" s="4" t="s">
        <v>1394</v>
      </c>
      <c r="F1000" s="57">
        <v>1</v>
      </c>
      <c r="H1000" s="54">
        <v>3343.24</v>
      </c>
    </row>
    <row r="1001" spans="1:9" ht="15" customHeight="1">
      <c r="A1001" s="79">
        <v>42543</v>
      </c>
      <c r="B1001" s="77" t="s">
        <v>1395</v>
      </c>
      <c r="C1001" s="77" t="s">
        <v>48</v>
      </c>
      <c r="D1001" s="77" t="s">
        <v>393</v>
      </c>
      <c r="E1001" s="4" t="s">
        <v>1396</v>
      </c>
      <c r="F1001" s="57">
        <v>2</v>
      </c>
      <c r="H1001" s="54">
        <v>4300</v>
      </c>
    </row>
    <row r="1002" spans="1:9" ht="15" customHeight="1">
      <c r="A1002" s="79">
        <v>42543</v>
      </c>
      <c r="B1002" s="77" t="s">
        <v>1395</v>
      </c>
      <c r="C1002" s="77" t="s">
        <v>48</v>
      </c>
      <c r="D1002" s="77" t="s">
        <v>1397</v>
      </c>
      <c r="E1002" s="4" t="s">
        <v>1398</v>
      </c>
      <c r="F1002" s="57">
        <v>5</v>
      </c>
      <c r="H1002" s="54">
        <v>45</v>
      </c>
      <c r="I1002" s="55" t="s">
        <v>323</v>
      </c>
    </row>
    <row r="1003" spans="1:9" ht="15" customHeight="1">
      <c r="A1003" s="79">
        <v>42543</v>
      </c>
      <c r="B1003" s="77" t="s">
        <v>1395</v>
      </c>
      <c r="C1003" s="77" t="s">
        <v>48</v>
      </c>
      <c r="D1003" s="77" t="s">
        <v>59</v>
      </c>
      <c r="E1003" s="4" t="s">
        <v>1399</v>
      </c>
      <c r="F1003" s="57">
        <v>6</v>
      </c>
      <c r="H1003" s="54">
        <v>10</v>
      </c>
      <c r="I1003" s="55" t="s">
        <v>323</v>
      </c>
    </row>
    <row r="1004" spans="1:9" ht="15" customHeight="1">
      <c r="A1004" s="79">
        <v>42543</v>
      </c>
      <c r="B1004" s="77" t="s">
        <v>1395</v>
      </c>
      <c r="C1004" s="77" t="s">
        <v>48</v>
      </c>
      <c r="D1004" s="77" t="s">
        <v>498</v>
      </c>
      <c r="E1004" s="4" t="s">
        <v>1400</v>
      </c>
      <c r="F1004" s="57">
        <v>8</v>
      </c>
      <c r="H1004" s="54">
        <v>3</v>
      </c>
    </row>
    <row r="1005" spans="1:9" ht="15" customHeight="1">
      <c r="A1005" s="79">
        <v>42543</v>
      </c>
      <c r="B1005" s="77" t="s">
        <v>1395</v>
      </c>
      <c r="C1005" s="77" t="s">
        <v>48</v>
      </c>
      <c r="D1005" s="77" t="s">
        <v>1186</v>
      </c>
      <c r="E1005" s="4" t="s">
        <v>1187</v>
      </c>
      <c r="F1005" s="57">
        <v>1</v>
      </c>
      <c r="H1005" s="54">
        <v>1090</v>
      </c>
    </row>
    <row r="1006" spans="1:9" ht="15" customHeight="1">
      <c r="A1006" s="79">
        <v>42543</v>
      </c>
      <c r="B1006" s="77" t="s">
        <v>1395</v>
      </c>
      <c r="C1006" s="77" t="s">
        <v>48</v>
      </c>
      <c r="D1006" s="77" t="s">
        <v>1401</v>
      </c>
      <c r="E1006" s="4" t="s">
        <v>1402</v>
      </c>
      <c r="F1006" s="57">
        <v>1</v>
      </c>
      <c r="H1006" s="54">
        <v>1069</v>
      </c>
    </row>
    <row r="1007" spans="1:9" ht="15" customHeight="1">
      <c r="A1007" s="79">
        <v>42543</v>
      </c>
      <c r="B1007" s="77" t="s">
        <v>1395</v>
      </c>
      <c r="C1007" s="77" t="s">
        <v>48</v>
      </c>
      <c r="D1007" s="77" t="s">
        <v>536</v>
      </c>
      <c r="E1007" s="4" t="s">
        <v>1403</v>
      </c>
      <c r="F1007" s="57">
        <v>10</v>
      </c>
      <c r="H1007" s="54">
        <v>75</v>
      </c>
    </row>
    <row r="1008" spans="1:9" ht="15" customHeight="1">
      <c r="A1008" s="79">
        <v>42549</v>
      </c>
      <c r="B1008" s="77" t="s">
        <v>1404</v>
      </c>
      <c r="C1008" s="77" t="s">
        <v>48</v>
      </c>
      <c r="D1008" s="77" t="s">
        <v>1254</v>
      </c>
      <c r="E1008" s="4" t="s">
        <v>1255</v>
      </c>
      <c r="F1008" s="57">
        <v>6</v>
      </c>
      <c r="H1008" s="54">
        <v>520</v>
      </c>
    </row>
    <row r="1009" spans="1:9" ht="15" customHeight="1">
      <c r="A1009" s="79">
        <v>42549</v>
      </c>
      <c r="B1009" s="77" t="s">
        <v>1405</v>
      </c>
      <c r="C1009" s="77" t="s">
        <v>48</v>
      </c>
      <c r="D1009" s="77" t="s">
        <v>396</v>
      </c>
      <c r="E1009" s="4" t="s">
        <v>1406</v>
      </c>
      <c r="F1009" s="57">
        <v>4</v>
      </c>
      <c r="H1009" s="54">
        <v>978</v>
      </c>
    </row>
    <row r="1010" spans="1:9" ht="15" customHeight="1">
      <c r="A1010" s="79">
        <v>42549</v>
      </c>
      <c r="B1010" s="77" t="s">
        <v>1405</v>
      </c>
      <c r="C1010" s="77" t="s">
        <v>48</v>
      </c>
      <c r="D1010" s="77" t="s">
        <v>542</v>
      </c>
      <c r="E1010" s="4" t="s">
        <v>1407</v>
      </c>
      <c r="F1010" s="57">
        <v>4</v>
      </c>
      <c r="H1010" s="54">
        <v>33</v>
      </c>
    </row>
    <row r="1011" spans="1:9" ht="15" customHeight="1">
      <c r="A1011" s="79">
        <v>42549</v>
      </c>
      <c r="B1011" s="77" t="s">
        <v>1405</v>
      </c>
      <c r="C1011" s="77" t="s">
        <v>48</v>
      </c>
      <c r="D1011" s="77" t="s">
        <v>1030</v>
      </c>
      <c r="E1011" s="4" t="s">
        <v>1408</v>
      </c>
      <c r="F1011" s="57">
        <v>2</v>
      </c>
      <c r="H1011" s="54">
        <v>4231</v>
      </c>
    </row>
    <row r="1012" spans="1:9" ht="15" customHeight="1">
      <c r="A1012" s="79">
        <v>42549</v>
      </c>
      <c r="B1012" s="77" t="s">
        <v>1405</v>
      </c>
      <c r="C1012" s="77" t="s">
        <v>48</v>
      </c>
      <c r="D1012" s="77" t="s">
        <v>612</v>
      </c>
      <c r="E1012" s="4" t="s">
        <v>1409</v>
      </c>
      <c r="F1012" s="57">
        <v>2</v>
      </c>
      <c r="H1012" s="54">
        <v>18</v>
      </c>
      <c r="I1012" s="55" t="s">
        <v>323</v>
      </c>
    </row>
    <row r="1013" spans="1:9" ht="15" customHeight="1">
      <c r="A1013" s="79">
        <v>42549</v>
      </c>
      <c r="B1013" s="77" t="s">
        <v>1405</v>
      </c>
      <c r="C1013" s="77" t="s">
        <v>48</v>
      </c>
      <c r="D1013" s="77" t="s">
        <v>549</v>
      </c>
      <c r="E1013" s="4" t="s">
        <v>1410</v>
      </c>
      <c r="F1013" s="57">
        <v>2</v>
      </c>
      <c r="H1013" s="54">
        <v>87</v>
      </c>
    </row>
    <row r="1014" spans="1:9" ht="15" customHeight="1">
      <c r="A1014" s="79">
        <v>42549</v>
      </c>
      <c r="B1014" s="77" t="s">
        <v>1405</v>
      </c>
      <c r="C1014" s="77" t="s">
        <v>48</v>
      </c>
      <c r="D1014" s="77" t="s">
        <v>659</v>
      </c>
      <c r="E1014" s="4" t="s">
        <v>1411</v>
      </c>
      <c r="F1014" s="57">
        <v>2</v>
      </c>
      <c r="H1014" s="54">
        <v>424</v>
      </c>
      <c r="I1014" s="55" t="s">
        <v>323</v>
      </c>
    </row>
    <row r="1015" spans="1:9" ht="15" customHeight="1">
      <c r="A1015" s="79">
        <v>42552</v>
      </c>
      <c r="B1015" s="77" t="s">
        <v>1412</v>
      </c>
      <c r="C1015" s="77" t="s">
        <v>337</v>
      </c>
      <c r="D1015" s="77" t="s">
        <v>670</v>
      </c>
      <c r="E1015" s="4" t="s">
        <v>820</v>
      </c>
      <c r="F1015" s="57">
        <v>1</v>
      </c>
      <c r="H1015" s="54">
        <v>11662.67</v>
      </c>
    </row>
    <row r="1016" spans="1:9" ht="15" customHeight="1">
      <c r="A1016" s="79">
        <v>42552</v>
      </c>
      <c r="B1016" s="77" t="s">
        <v>1412</v>
      </c>
      <c r="C1016" s="77" t="s">
        <v>337</v>
      </c>
      <c r="D1016" s="77" t="s">
        <v>673</v>
      </c>
      <c r="E1016" s="4" t="s">
        <v>1413</v>
      </c>
      <c r="F1016" s="57">
        <v>1</v>
      </c>
      <c r="H1016" s="54">
        <v>31376.92</v>
      </c>
    </row>
    <row r="1017" spans="1:9" ht="15" customHeight="1">
      <c r="A1017" s="79">
        <v>42552</v>
      </c>
      <c r="B1017" s="77" t="s">
        <v>1412</v>
      </c>
      <c r="C1017" s="77" t="s">
        <v>337</v>
      </c>
      <c r="D1017" s="77" t="s">
        <v>465</v>
      </c>
      <c r="E1017" s="4" t="s">
        <v>1414</v>
      </c>
      <c r="F1017" s="57">
        <v>1</v>
      </c>
      <c r="H1017" s="54">
        <v>11091.4</v>
      </c>
    </row>
    <row r="1018" spans="1:9" ht="15" customHeight="1">
      <c r="A1018" s="79">
        <v>42552</v>
      </c>
      <c r="B1018" s="77" t="s">
        <v>1412</v>
      </c>
      <c r="C1018" s="77" t="s">
        <v>337</v>
      </c>
      <c r="D1018" s="77" t="s">
        <v>568</v>
      </c>
      <c r="E1018" s="4" t="s">
        <v>823</v>
      </c>
      <c r="F1018" s="57">
        <v>1</v>
      </c>
      <c r="H1018" s="54">
        <v>10046.42</v>
      </c>
    </row>
    <row r="1019" spans="1:9" ht="15" customHeight="1">
      <c r="A1019" s="79">
        <v>42552</v>
      </c>
      <c r="B1019" s="77" t="s">
        <v>1412</v>
      </c>
      <c r="C1019" s="77" t="s">
        <v>337</v>
      </c>
      <c r="D1019" s="77" t="s">
        <v>707</v>
      </c>
      <c r="E1019" s="4" t="s">
        <v>1415</v>
      </c>
      <c r="F1019" s="57">
        <v>1</v>
      </c>
      <c r="H1019" s="54">
        <v>119724</v>
      </c>
      <c r="I1019" s="55" t="s">
        <v>323</v>
      </c>
    </row>
    <row r="1020" spans="1:9" ht="15" customHeight="1">
      <c r="A1020" s="79">
        <v>42552</v>
      </c>
      <c r="B1020" s="77" t="s">
        <v>1412</v>
      </c>
      <c r="C1020" s="77" t="s">
        <v>337</v>
      </c>
      <c r="D1020" s="77" t="s">
        <v>1416</v>
      </c>
      <c r="E1020" s="4" t="s">
        <v>1417</v>
      </c>
      <c r="F1020" s="57">
        <v>1</v>
      </c>
      <c r="H1020" s="54">
        <v>57725</v>
      </c>
      <c r="I1020" s="55" t="s">
        <v>323</v>
      </c>
    </row>
    <row r="1021" spans="1:9" ht="15" customHeight="1">
      <c r="A1021" s="79">
        <v>42552</v>
      </c>
      <c r="B1021" s="77" t="s">
        <v>1412</v>
      </c>
      <c r="C1021" s="77" t="s">
        <v>337</v>
      </c>
      <c r="D1021" s="77" t="s">
        <v>1418</v>
      </c>
      <c r="E1021" s="4" t="s">
        <v>1419</v>
      </c>
      <c r="F1021" s="57">
        <v>1</v>
      </c>
      <c r="H1021" s="54">
        <v>5169</v>
      </c>
      <c r="I1021" s="55" t="s">
        <v>323</v>
      </c>
    </row>
    <row r="1022" spans="1:9" ht="15" customHeight="1">
      <c r="A1022" s="79">
        <v>42552</v>
      </c>
      <c r="B1022" s="77" t="s">
        <v>1412</v>
      </c>
      <c r="C1022" s="77" t="s">
        <v>337</v>
      </c>
      <c r="D1022" s="77" t="s">
        <v>709</v>
      </c>
      <c r="E1022" s="4" t="s">
        <v>1420</v>
      </c>
      <c r="F1022" s="57">
        <v>1</v>
      </c>
      <c r="H1022" s="54">
        <v>7966.53</v>
      </c>
      <c r="I1022" s="55" t="s">
        <v>323</v>
      </c>
    </row>
    <row r="1023" spans="1:9" ht="15" customHeight="1">
      <c r="A1023" s="79">
        <v>42552</v>
      </c>
      <c r="B1023" s="77" t="s">
        <v>1412</v>
      </c>
      <c r="C1023" s="77" t="s">
        <v>337</v>
      </c>
      <c r="D1023" s="77" t="s">
        <v>721</v>
      </c>
      <c r="E1023" s="4" t="s">
        <v>722</v>
      </c>
      <c r="F1023" s="57">
        <v>1</v>
      </c>
      <c r="H1023" s="54">
        <v>8679.85</v>
      </c>
      <c r="I1023" s="55" t="s">
        <v>323</v>
      </c>
    </row>
    <row r="1024" spans="1:9" ht="15" customHeight="1">
      <c r="A1024" s="79">
        <v>42556</v>
      </c>
      <c r="B1024" s="77" t="s">
        <v>1421</v>
      </c>
      <c r="C1024" s="77" t="s">
        <v>48</v>
      </c>
      <c r="D1024" s="77" t="s">
        <v>1422</v>
      </c>
      <c r="E1024" s="4" t="s">
        <v>1423</v>
      </c>
      <c r="F1024" s="57">
        <v>2</v>
      </c>
      <c r="H1024" s="54">
        <v>528</v>
      </c>
    </row>
    <row r="1025" spans="1:9" ht="15" customHeight="1">
      <c r="A1025" s="79">
        <v>42556</v>
      </c>
      <c r="B1025" s="77" t="s">
        <v>1424</v>
      </c>
      <c r="C1025" s="77" t="s">
        <v>48</v>
      </c>
      <c r="D1025" s="77" t="s">
        <v>496</v>
      </c>
      <c r="E1025" s="4" t="s">
        <v>1425</v>
      </c>
      <c r="F1025" s="57">
        <v>6</v>
      </c>
      <c r="H1025" s="54">
        <v>2</v>
      </c>
    </row>
    <row r="1026" spans="1:9" ht="15" customHeight="1">
      <c r="A1026" s="79">
        <v>42556</v>
      </c>
      <c r="B1026" s="77" t="s">
        <v>1424</v>
      </c>
      <c r="C1026" s="77" t="s">
        <v>48</v>
      </c>
      <c r="D1026" s="77" t="s">
        <v>211</v>
      </c>
      <c r="E1026" s="4" t="s">
        <v>1426</v>
      </c>
      <c r="F1026" s="57">
        <v>15</v>
      </c>
      <c r="H1026" s="54">
        <v>135</v>
      </c>
    </row>
    <row r="1027" spans="1:9" ht="15" customHeight="1">
      <c r="A1027" s="79">
        <v>42556</v>
      </c>
      <c r="B1027" s="77" t="s">
        <v>1424</v>
      </c>
      <c r="C1027" s="77" t="s">
        <v>48</v>
      </c>
      <c r="D1027" s="77">
        <v>75585</v>
      </c>
      <c r="E1027" s="4" t="s">
        <v>1427</v>
      </c>
      <c r="F1027" s="57">
        <v>10</v>
      </c>
      <c r="H1027" s="54">
        <v>144</v>
      </c>
    </row>
    <row r="1028" spans="1:9" ht="15" customHeight="1">
      <c r="A1028" s="79">
        <v>42556</v>
      </c>
      <c r="B1028" s="77" t="s">
        <v>1424</v>
      </c>
      <c r="C1028" s="77" t="s">
        <v>48</v>
      </c>
      <c r="D1028" s="77">
        <v>117995</v>
      </c>
      <c r="E1028" s="4" t="s">
        <v>1428</v>
      </c>
      <c r="F1028" s="57">
        <v>8</v>
      </c>
      <c r="H1028" s="54">
        <v>41.15</v>
      </c>
    </row>
    <row r="1029" spans="1:9" ht="15" customHeight="1">
      <c r="A1029" s="79">
        <v>42571</v>
      </c>
      <c r="B1029" s="77" t="s">
        <v>1429</v>
      </c>
      <c r="C1029" s="77" t="s">
        <v>337</v>
      </c>
      <c r="D1029" s="77" t="s">
        <v>670</v>
      </c>
      <c r="E1029" s="4" t="s">
        <v>820</v>
      </c>
      <c r="F1029" s="57">
        <v>2</v>
      </c>
      <c r="H1029" s="54">
        <v>11662.67</v>
      </c>
      <c r="I1029" s="149" t="s">
        <v>1430</v>
      </c>
    </row>
    <row r="1030" spans="1:9" ht="15" customHeight="1">
      <c r="A1030" s="79">
        <v>42571</v>
      </c>
      <c r="B1030" s="77" t="s">
        <v>1429</v>
      </c>
      <c r="C1030" s="77" t="s">
        <v>337</v>
      </c>
      <c r="D1030" s="77" t="s">
        <v>673</v>
      </c>
      <c r="E1030" s="4" t="s">
        <v>1431</v>
      </c>
      <c r="F1030" s="57">
        <v>2</v>
      </c>
      <c r="H1030" s="54">
        <v>31376.92</v>
      </c>
      <c r="I1030" s="149" t="s">
        <v>1432</v>
      </c>
    </row>
    <row r="1031" spans="1:9" ht="15" customHeight="1">
      <c r="A1031" s="79">
        <v>42571</v>
      </c>
      <c r="B1031" s="77" t="s">
        <v>1429</v>
      </c>
      <c r="C1031" s="77" t="s">
        <v>337</v>
      </c>
      <c r="D1031" s="77" t="s">
        <v>465</v>
      </c>
      <c r="E1031" s="4" t="s">
        <v>1414</v>
      </c>
      <c r="F1031" s="57">
        <v>2</v>
      </c>
      <c r="H1031" s="54">
        <v>11091.4</v>
      </c>
      <c r="I1031" s="149" t="s">
        <v>1433</v>
      </c>
    </row>
    <row r="1032" spans="1:9" ht="15" customHeight="1">
      <c r="A1032" s="79">
        <v>42571</v>
      </c>
      <c r="B1032" s="77" t="s">
        <v>1429</v>
      </c>
      <c r="C1032" s="77" t="s">
        <v>337</v>
      </c>
      <c r="D1032" s="77" t="s">
        <v>568</v>
      </c>
      <c r="E1032" s="4" t="s">
        <v>823</v>
      </c>
      <c r="F1032" s="57">
        <v>2</v>
      </c>
      <c r="H1032" s="54">
        <v>10046.42</v>
      </c>
      <c r="I1032" s="149" t="s">
        <v>1434</v>
      </c>
    </row>
    <row r="1033" spans="1:9" ht="15" customHeight="1">
      <c r="A1033" s="79">
        <v>42571</v>
      </c>
      <c r="B1033" s="77" t="s">
        <v>1429</v>
      </c>
      <c r="C1033" s="77" t="s">
        <v>337</v>
      </c>
      <c r="D1033" s="77" t="s">
        <v>707</v>
      </c>
      <c r="E1033" s="4" t="s">
        <v>1415</v>
      </c>
      <c r="F1033" s="57">
        <v>2</v>
      </c>
      <c r="H1033" s="54">
        <v>119724</v>
      </c>
      <c r="I1033" s="149" t="s">
        <v>323</v>
      </c>
    </row>
    <row r="1034" spans="1:9" ht="15" customHeight="1">
      <c r="A1034" s="79">
        <v>42571</v>
      </c>
      <c r="B1034" s="77" t="s">
        <v>1429</v>
      </c>
      <c r="C1034" s="77" t="s">
        <v>337</v>
      </c>
      <c r="D1034" s="77" t="s">
        <v>1416</v>
      </c>
      <c r="E1034" s="4" t="s">
        <v>1417</v>
      </c>
      <c r="F1034" s="57">
        <v>3</v>
      </c>
      <c r="H1034" s="54">
        <v>57725</v>
      </c>
      <c r="I1034" s="149" t="s">
        <v>323</v>
      </c>
    </row>
    <row r="1035" spans="1:9" ht="15" customHeight="1">
      <c r="A1035" s="79">
        <v>42571</v>
      </c>
      <c r="B1035" s="77" t="s">
        <v>1429</v>
      </c>
      <c r="C1035" s="77" t="s">
        <v>337</v>
      </c>
      <c r="D1035" s="77" t="s">
        <v>1418</v>
      </c>
      <c r="E1035" s="4" t="s">
        <v>1419</v>
      </c>
      <c r="F1035" s="57">
        <v>2</v>
      </c>
      <c r="H1035" s="54">
        <v>5169</v>
      </c>
      <c r="I1035" s="55" t="s">
        <v>323</v>
      </c>
    </row>
    <row r="1036" spans="1:9" ht="15" customHeight="1">
      <c r="A1036" s="79">
        <v>42571</v>
      </c>
      <c r="B1036" s="77" t="s">
        <v>1429</v>
      </c>
      <c r="C1036" s="77" t="s">
        <v>337</v>
      </c>
      <c r="D1036" s="77" t="s">
        <v>709</v>
      </c>
      <c r="E1036" s="4" t="s">
        <v>1420</v>
      </c>
      <c r="F1036" s="57">
        <v>2</v>
      </c>
      <c r="H1036" s="54">
        <v>7966.53</v>
      </c>
      <c r="I1036" s="55" t="s">
        <v>323</v>
      </c>
    </row>
    <row r="1037" spans="1:9" ht="15" customHeight="1">
      <c r="A1037" s="79">
        <v>42571</v>
      </c>
      <c r="B1037" s="77" t="s">
        <v>1429</v>
      </c>
      <c r="C1037" s="77" t="s">
        <v>337</v>
      </c>
      <c r="D1037" s="77" t="s">
        <v>721</v>
      </c>
      <c r="E1037" s="4" t="s">
        <v>722</v>
      </c>
      <c r="F1037" s="57">
        <v>2</v>
      </c>
      <c r="H1037" s="54">
        <v>8678.85</v>
      </c>
      <c r="I1037" s="55" t="s">
        <v>323</v>
      </c>
    </row>
    <row r="1038" spans="1:9" ht="15" customHeight="1">
      <c r="A1038" s="79">
        <v>42558</v>
      </c>
      <c r="B1038" s="77" t="s">
        <v>1435</v>
      </c>
      <c r="C1038" s="77" t="s">
        <v>48</v>
      </c>
      <c r="D1038" s="77">
        <v>90614</v>
      </c>
      <c r="E1038" s="4" t="s">
        <v>581</v>
      </c>
      <c r="F1038" s="57">
        <v>3</v>
      </c>
      <c r="H1038" s="54">
        <v>43</v>
      </c>
      <c r="I1038" s="149"/>
    </row>
    <row r="1039" spans="1:9" ht="15" customHeight="1">
      <c r="A1039" s="79">
        <v>42558</v>
      </c>
      <c r="B1039" s="77" t="s">
        <v>1435</v>
      </c>
      <c r="C1039" s="77" t="s">
        <v>48</v>
      </c>
      <c r="D1039" s="77" t="s">
        <v>153</v>
      </c>
      <c r="E1039" s="4" t="s">
        <v>259</v>
      </c>
      <c r="F1039" s="57">
        <v>1</v>
      </c>
      <c r="H1039" s="54">
        <v>87</v>
      </c>
      <c r="I1039" s="149"/>
    </row>
    <row r="1040" spans="1:9" ht="15" customHeight="1">
      <c r="A1040" s="79">
        <v>42558</v>
      </c>
      <c r="B1040" s="77" t="s">
        <v>1436</v>
      </c>
      <c r="C1040" s="77" t="s">
        <v>337</v>
      </c>
      <c r="D1040" s="77" t="s">
        <v>465</v>
      </c>
      <c r="E1040" s="4" t="s">
        <v>822</v>
      </c>
      <c r="F1040" s="57">
        <v>4</v>
      </c>
      <c r="H1040" s="54">
        <v>11091.4</v>
      </c>
    </row>
    <row r="1041" spans="1:9" ht="15" customHeight="1">
      <c r="A1041" s="79">
        <v>42558</v>
      </c>
      <c r="B1041" s="77" t="s">
        <v>1437</v>
      </c>
      <c r="C1041" s="77" t="s">
        <v>337</v>
      </c>
      <c r="D1041" s="77" t="s">
        <v>433</v>
      </c>
      <c r="E1041" s="4" t="s">
        <v>1438</v>
      </c>
      <c r="F1041" s="57">
        <v>2</v>
      </c>
      <c r="H1041" s="54">
        <v>4546.74</v>
      </c>
    </row>
    <row r="1042" spans="1:9" ht="15" customHeight="1">
      <c r="A1042" s="79">
        <v>42558</v>
      </c>
      <c r="B1042" s="77" t="s">
        <v>1437</v>
      </c>
      <c r="C1042" s="77" t="s">
        <v>337</v>
      </c>
      <c r="D1042" s="77" t="s">
        <v>1439</v>
      </c>
      <c r="E1042" s="4" t="s">
        <v>1440</v>
      </c>
      <c r="F1042" s="57">
        <v>2</v>
      </c>
      <c r="H1042" s="54">
        <v>7986.49</v>
      </c>
    </row>
    <row r="1043" spans="1:9" ht="15" customHeight="1">
      <c r="B1043" s="77" t="s">
        <v>1441</v>
      </c>
      <c r="C1043" s="77" t="s">
        <v>337</v>
      </c>
      <c r="D1043" s="77" t="s">
        <v>1442</v>
      </c>
      <c r="E1043" s="4" t="s">
        <v>1443</v>
      </c>
      <c r="F1043" s="57">
        <v>1</v>
      </c>
      <c r="H1043" s="54">
        <v>2072</v>
      </c>
    </row>
    <row r="1044" spans="1:9" ht="15" customHeight="1">
      <c r="B1044" s="77" t="s">
        <v>1441</v>
      </c>
      <c r="C1044" s="77" t="s">
        <v>337</v>
      </c>
      <c r="D1044" s="77">
        <v>50433</v>
      </c>
      <c r="E1044" s="4" t="s">
        <v>1444</v>
      </c>
      <c r="F1044" s="57">
        <v>1</v>
      </c>
      <c r="H1044" s="54">
        <v>916</v>
      </c>
    </row>
    <row r="1045" spans="1:9" ht="15" customHeight="1">
      <c r="B1045" s="77" t="s">
        <v>1441</v>
      </c>
      <c r="C1045" s="77" t="s">
        <v>337</v>
      </c>
      <c r="D1045" s="77" t="s">
        <v>214</v>
      </c>
      <c r="E1045" s="4" t="s">
        <v>1445</v>
      </c>
      <c r="F1045" s="57">
        <v>1</v>
      </c>
      <c r="H1045" s="54">
        <v>700</v>
      </c>
    </row>
    <row r="1046" spans="1:9" ht="15" customHeight="1">
      <c r="A1046" s="79">
        <v>42533</v>
      </c>
      <c r="B1046" s="77" t="s">
        <v>1446</v>
      </c>
      <c r="C1046" s="77" t="s">
        <v>337</v>
      </c>
      <c r="D1046" s="77" t="s">
        <v>1447</v>
      </c>
      <c r="E1046" s="4" t="s">
        <v>1448</v>
      </c>
      <c r="F1046" s="57">
        <v>2</v>
      </c>
      <c r="H1046" s="54">
        <v>1683.2</v>
      </c>
    </row>
    <row r="1047" spans="1:9" ht="15" customHeight="1">
      <c r="A1047" s="79">
        <v>42533</v>
      </c>
      <c r="B1047" s="77" t="s">
        <v>1446</v>
      </c>
      <c r="C1047" s="77" t="s">
        <v>337</v>
      </c>
      <c r="D1047" s="77" t="s">
        <v>555</v>
      </c>
      <c r="E1047" s="4" t="s">
        <v>356</v>
      </c>
      <c r="F1047" s="57">
        <v>1</v>
      </c>
      <c r="H1047" s="54">
        <v>4846.1500008010607</v>
      </c>
    </row>
    <row r="1048" spans="1:9" ht="15" customHeight="1">
      <c r="A1048" s="79">
        <v>42533</v>
      </c>
      <c r="B1048" s="77" t="s">
        <v>1446</v>
      </c>
      <c r="C1048" s="77" t="s">
        <v>337</v>
      </c>
      <c r="D1048" s="77" t="s">
        <v>1449</v>
      </c>
      <c r="E1048" s="4" t="s">
        <v>1450</v>
      </c>
      <c r="F1048" s="57">
        <v>2</v>
      </c>
      <c r="H1048" s="54">
        <v>1974.9100227620008</v>
      </c>
    </row>
    <row r="1049" spans="1:9" ht="15" customHeight="1">
      <c r="A1049" s="79">
        <v>42533</v>
      </c>
      <c r="B1049" s="77" t="s">
        <v>1446</v>
      </c>
      <c r="C1049" s="77" t="s">
        <v>337</v>
      </c>
      <c r="D1049" s="77" t="s">
        <v>631</v>
      </c>
      <c r="E1049" s="4" t="s">
        <v>1451</v>
      </c>
      <c r="F1049" s="57">
        <v>1</v>
      </c>
      <c r="H1049" s="54">
        <v>4466.6700160335995</v>
      </c>
    </row>
    <row r="1050" spans="1:9" ht="15" customHeight="1">
      <c r="A1050" s="79">
        <v>42570</v>
      </c>
      <c r="B1050" s="77" t="s">
        <v>1452</v>
      </c>
      <c r="C1050" s="77" t="s">
        <v>48</v>
      </c>
      <c r="D1050" s="77" t="s">
        <v>306</v>
      </c>
      <c r="E1050" s="4" t="s">
        <v>1453</v>
      </c>
      <c r="F1050" s="57">
        <v>12</v>
      </c>
      <c r="H1050" s="54">
        <v>1150</v>
      </c>
    </row>
    <row r="1051" spans="1:9" ht="15" customHeight="1">
      <c r="A1051" s="79">
        <v>42570</v>
      </c>
      <c r="B1051" s="77" t="s">
        <v>1454</v>
      </c>
      <c r="C1051" s="77" t="s">
        <v>337</v>
      </c>
      <c r="D1051" s="77" t="s">
        <v>1416</v>
      </c>
      <c r="E1051" s="4" t="s">
        <v>1417</v>
      </c>
      <c r="F1051" s="57">
        <v>1</v>
      </c>
      <c r="H1051" s="54">
        <v>57725</v>
      </c>
      <c r="I1051" s="149" t="s">
        <v>6491</v>
      </c>
    </row>
    <row r="1052" spans="1:9" ht="15" customHeight="1">
      <c r="A1052" s="79">
        <v>42572</v>
      </c>
      <c r="B1052" s="77" t="s">
        <v>1455</v>
      </c>
      <c r="C1052" s="77" t="s">
        <v>48</v>
      </c>
      <c r="D1052" s="77" t="s">
        <v>1456</v>
      </c>
      <c r="E1052" s="4" t="s">
        <v>1457</v>
      </c>
      <c r="F1052" s="57">
        <v>11</v>
      </c>
      <c r="H1052" s="54">
        <v>1512</v>
      </c>
      <c r="I1052" s="149"/>
    </row>
    <row r="1053" spans="1:9" ht="15" customHeight="1">
      <c r="A1053" s="79">
        <v>42572</v>
      </c>
      <c r="B1053" s="77" t="s">
        <v>1455</v>
      </c>
      <c r="C1053" s="77" t="s">
        <v>48</v>
      </c>
      <c r="D1053" s="77" t="s">
        <v>1458</v>
      </c>
      <c r="E1053" s="4" t="s">
        <v>1459</v>
      </c>
      <c r="F1053" s="57">
        <v>11</v>
      </c>
      <c r="H1053" s="54">
        <v>1401</v>
      </c>
      <c r="I1053" s="149"/>
    </row>
    <row r="1054" spans="1:9" ht="15" customHeight="1">
      <c r="A1054" s="79">
        <v>42572</v>
      </c>
      <c r="B1054" s="77" t="s">
        <v>1455</v>
      </c>
      <c r="C1054" s="77" t="s">
        <v>48</v>
      </c>
      <c r="D1054" s="77" t="s">
        <v>1460</v>
      </c>
      <c r="E1054" s="4" t="s">
        <v>1461</v>
      </c>
      <c r="F1054" s="57">
        <v>2</v>
      </c>
      <c r="H1054" s="54">
        <v>1142</v>
      </c>
      <c r="I1054" s="149"/>
    </row>
    <row r="1055" spans="1:9" ht="15" customHeight="1">
      <c r="A1055" s="154">
        <v>42572</v>
      </c>
      <c r="B1055" s="77" t="s">
        <v>1462</v>
      </c>
      <c r="C1055" s="77" t="s">
        <v>337</v>
      </c>
      <c r="D1055" s="77" t="s">
        <v>1380</v>
      </c>
      <c r="E1055" s="4" t="s">
        <v>1463</v>
      </c>
      <c r="F1055" s="57">
        <v>1</v>
      </c>
      <c r="H1055" s="54">
        <v>32784</v>
      </c>
    </row>
    <row r="1056" spans="1:9" ht="15" customHeight="1">
      <c r="A1056" s="79">
        <v>42576</v>
      </c>
      <c r="B1056" s="77" t="s">
        <v>1464</v>
      </c>
      <c r="C1056" s="77" t="s">
        <v>8</v>
      </c>
      <c r="D1056" s="77" t="s">
        <v>365</v>
      </c>
      <c r="E1056" s="4" t="s">
        <v>1465</v>
      </c>
      <c r="F1056" s="57">
        <v>1</v>
      </c>
    </row>
    <row r="1057" spans="1:9" ht="15" customHeight="1">
      <c r="A1057" s="79">
        <v>42576</v>
      </c>
      <c r="B1057" s="77" t="s">
        <v>1464</v>
      </c>
      <c r="C1057" s="77" t="s">
        <v>8</v>
      </c>
      <c r="D1057" s="77" t="s">
        <v>1466</v>
      </c>
      <c r="E1057" s="4" t="s">
        <v>1467</v>
      </c>
      <c r="F1057" s="57">
        <v>1</v>
      </c>
    </row>
    <row r="1058" spans="1:9" ht="15" customHeight="1">
      <c r="A1058" s="79">
        <v>42576</v>
      </c>
      <c r="B1058" s="77" t="s">
        <v>1464</v>
      </c>
      <c r="C1058" s="77" t="s">
        <v>8</v>
      </c>
      <c r="D1058" s="77" t="s">
        <v>1468</v>
      </c>
      <c r="E1058" s="4" t="s">
        <v>1469</v>
      </c>
      <c r="F1058" s="57">
        <v>1</v>
      </c>
    </row>
    <row r="1059" spans="1:9" ht="15" customHeight="1">
      <c r="A1059" s="79">
        <v>42576</v>
      </c>
      <c r="B1059" s="77" t="s">
        <v>1464</v>
      </c>
      <c r="C1059" s="77" t="s">
        <v>8</v>
      </c>
      <c r="D1059" s="77" t="s">
        <v>1470</v>
      </c>
      <c r="E1059" s="4"/>
      <c r="F1059" s="57">
        <v>4</v>
      </c>
    </row>
    <row r="1060" spans="1:9" ht="15" customHeight="1">
      <c r="A1060" s="79">
        <v>42576</v>
      </c>
      <c r="B1060" s="77" t="s">
        <v>1464</v>
      </c>
      <c r="C1060" s="77" t="s">
        <v>8</v>
      </c>
      <c r="D1060" s="77" t="s">
        <v>1471</v>
      </c>
      <c r="E1060" s="4" t="s">
        <v>1472</v>
      </c>
      <c r="F1060" s="57">
        <v>6</v>
      </c>
    </row>
    <row r="1061" spans="1:9" ht="15" customHeight="1">
      <c r="A1061" s="79">
        <v>42576</v>
      </c>
      <c r="B1061" s="77" t="s">
        <v>1464</v>
      </c>
      <c r="C1061" s="77" t="s">
        <v>8</v>
      </c>
      <c r="D1061" s="77" t="s">
        <v>1473</v>
      </c>
      <c r="E1061" s="4" t="s">
        <v>1474</v>
      </c>
      <c r="F1061" s="57">
        <v>2</v>
      </c>
    </row>
    <row r="1062" spans="1:9" ht="15" customHeight="1">
      <c r="A1062" s="79">
        <v>42576</v>
      </c>
      <c r="B1062" s="77" t="s">
        <v>1464</v>
      </c>
      <c r="C1062" s="77" t="s">
        <v>8</v>
      </c>
      <c r="D1062" s="77" t="s">
        <v>649</v>
      </c>
      <c r="E1062" s="4" t="s">
        <v>453</v>
      </c>
      <c r="F1062" s="57">
        <v>3</v>
      </c>
    </row>
    <row r="1063" spans="1:9" ht="15" customHeight="1">
      <c r="A1063" s="79">
        <v>42576</v>
      </c>
      <c r="B1063" s="77" t="s">
        <v>1464</v>
      </c>
      <c r="C1063" s="77" t="s">
        <v>8</v>
      </c>
      <c r="D1063" s="77" t="s">
        <v>1475</v>
      </c>
      <c r="E1063" s="4" t="s">
        <v>453</v>
      </c>
      <c r="F1063" s="57">
        <v>1</v>
      </c>
    </row>
    <row r="1064" spans="1:9" ht="15" customHeight="1">
      <c r="A1064" s="79">
        <v>42576</v>
      </c>
      <c r="B1064" s="77" t="s">
        <v>1464</v>
      </c>
      <c r="C1064" s="77" t="s">
        <v>8</v>
      </c>
      <c r="D1064" s="77" t="s">
        <v>1476</v>
      </c>
      <c r="E1064" s="4" t="s">
        <v>453</v>
      </c>
      <c r="F1064" s="57">
        <v>1</v>
      </c>
    </row>
    <row r="1065" spans="1:9" ht="15" customHeight="1">
      <c r="A1065" s="79">
        <v>42576</v>
      </c>
      <c r="B1065" s="77" t="s">
        <v>1464</v>
      </c>
      <c r="C1065" s="77" t="s">
        <v>8</v>
      </c>
      <c r="D1065" s="77" t="s">
        <v>1477</v>
      </c>
      <c r="E1065" s="4" t="s">
        <v>453</v>
      </c>
      <c r="F1065" s="57">
        <v>2</v>
      </c>
    </row>
    <row r="1066" spans="1:9" ht="15" customHeight="1">
      <c r="A1066" s="79">
        <v>42576</v>
      </c>
      <c r="B1066" s="77" t="s">
        <v>1464</v>
      </c>
      <c r="C1066" s="77" t="s">
        <v>8</v>
      </c>
      <c r="D1066" s="77" t="s">
        <v>1478</v>
      </c>
      <c r="E1066" s="4" t="s">
        <v>1479</v>
      </c>
      <c r="F1066" s="57">
        <v>2</v>
      </c>
      <c r="I1066" s="55" t="s">
        <v>4565</v>
      </c>
    </row>
    <row r="1067" spans="1:9" ht="15" customHeight="1">
      <c r="A1067" s="79">
        <v>42576</v>
      </c>
      <c r="B1067" s="77" t="s">
        <v>1464</v>
      </c>
      <c r="C1067" s="77" t="s">
        <v>8</v>
      </c>
      <c r="D1067" s="77" t="s">
        <v>1480</v>
      </c>
      <c r="E1067" s="4" t="s">
        <v>1479</v>
      </c>
      <c r="F1067" s="57">
        <v>2</v>
      </c>
    </row>
    <row r="1068" spans="1:9" ht="15" customHeight="1">
      <c r="A1068" s="79">
        <v>42576</v>
      </c>
      <c r="B1068" s="77" t="s">
        <v>1464</v>
      </c>
      <c r="C1068" s="77" t="s">
        <v>8</v>
      </c>
      <c r="D1068" s="77" t="s">
        <v>1481</v>
      </c>
      <c r="E1068" s="4" t="s">
        <v>1479</v>
      </c>
      <c r="F1068" s="57">
        <v>4</v>
      </c>
    </row>
    <row r="1069" spans="1:9" ht="15" customHeight="1">
      <c r="A1069" s="79">
        <v>42576</v>
      </c>
      <c r="B1069" s="77" t="s">
        <v>1464</v>
      </c>
      <c r="C1069" s="77" t="s">
        <v>8</v>
      </c>
      <c r="D1069" s="77" t="s">
        <v>1482</v>
      </c>
      <c r="E1069" s="4" t="s">
        <v>1483</v>
      </c>
      <c r="F1069" s="57">
        <v>4</v>
      </c>
    </row>
    <row r="1070" spans="1:9" ht="15" customHeight="1">
      <c r="A1070" s="79">
        <v>42576</v>
      </c>
      <c r="B1070" s="77" t="s">
        <v>1464</v>
      </c>
      <c r="C1070" s="77" t="s">
        <v>8</v>
      </c>
      <c r="D1070" s="77" t="s">
        <v>1484</v>
      </c>
      <c r="E1070" s="4" t="s">
        <v>1485</v>
      </c>
      <c r="F1070" s="57">
        <v>1</v>
      </c>
    </row>
    <row r="1071" spans="1:9" ht="15" customHeight="1">
      <c r="A1071" s="79">
        <v>42576</v>
      </c>
      <c r="B1071" s="77" t="s">
        <v>1464</v>
      </c>
      <c r="C1071" s="77" t="s">
        <v>8</v>
      </c>
      <c r="D1071" s="77" t="s">
        <v>1486</v>
      </c>
      <c r="E1071" s="4" t="s">
        <v>1487</v>
      </c>
      <c r="F1071" s="57">
        <v>1</v>
      </c>
    </row>
    <row r="1072" spans="1:9" ht="15" customHeight="1">
      <c r="A1072" s="79">
        <v>42576</v>
      </c>
      <c r="B1072" s="77" t="s">
        <v>1464</v>
      </c>
      <c r="C1072" s="77" t="s">
        <v>8</v>
      </c>
      <c r="D1072" s="77" t="s">
        <v>1488</v>
      </c>
      <c r="E1072" s="4" t="s">
        <v>1487</v>
      </c>
      <c r="F1072" s="57">
        <v>1</v>
      </c>
    </row>
    <row r="1073" spans="1:9" ht="15" customHeight="1">
      <c r="A1073" s="79">
        <v>42576</v>
      </c>
      <c r="B1073" s="77" t="s">
        <v>1464</v>
      </c>
      <c r="C1073" s="77" t="s">
        <v>8</v>
      </c>
      <c r="D1073" s="77" t="s">
        <v>1489</v>
      </c>
      <c r="E1073" s="4" t="s">
        <v>1487</v>
      </c>
      <c r="F1073" s="57">
        <v>1</v>
      </c>
    </row>
    <row r="1074" spans="1:9" ht="15" customHeight="1">
      <c r="A1074" s="79">
        <v>42576</v>
      </c>
      <c r="B1074" s="77" t="s">
        <v>1464</v>
      </c>
      <c r="C1074" s="77" t="s">
        <v>8</v>
      </c>
      <c r="D1074" s="77" t="s">
        <v>449</v>
      </c>
      <c r="E1074" s="4" t="s">
        <v>972</v>
      </c>
      <c r="F1074" s="57">
        <v>1</v>
      </c>
    </row>
    <row r="1075" spans="1:9" ht="15" customHeight="1">
      <c r="A1075" s="79">
        <v>42577</v>
      </c>
      <c r="B1075" s="77" t="s">
        <v>1490</v>
      </c>
      <c r="C1075" s="77" t="s">
        <v>8</v>
      </c>
      <c r="D1075" s="77" t="s">
        <v>1491</v>
      </c>
      <c r="E1075" s="4" t="s">
        <v>1492</v>
      </c>
      <c r="F1075" s="57">
        <v>1</v>
      </c>
      <c r="H1075" s="54">
        <v>166</v>
      </c>
      <c r="I1075" s="55" t="s">
        <v>1493</v>
      </c>
    </row>
    <row r="1076" spans="1:9" ht="15" customHeight="1">
      <c r="A1076" s="79">
        <v>42577</v>
      </c>
      <c r="B1076" s="77" t="s">
        <v>1490</v>
      </c>
      <c r="C1076" s="77" t="s">
        <v>8</v>
      </c>
      <c r="D1076" s="77" t="s">
        <v>1494</v>
      </c>
      <c r="E1076" s="4" t="s">
        <v>1495</v>
      </c>
      <c r="F1076" s="57">
        <v>1</v>
      </c>
      <c r="H1076" s="54">
        <v>64</v>
      </c>
      <c r="I1076" s="55" t="s">
        <v>1493</v>
      </c>
    </row>
    <row r="1077" spans="1:9" ht="15" customHeight="1">
      <c r="A1077" s="79">
        <v>42577</v>
      </c>
      <c r="B1077" s="77" t="s">
        <v>1490</v>
      </c>
      <c r="C1077" s="77" t="s">
        <v>8</v>
      </c>
      <c r="D1077" s="77" t="s">
        <v>1496</v>
      </c>
      <c r="E1077" s="4" t="s">
        <v>1497</v>
      </c>
      <c r="F1077" s="57">
        <v>1</v>
      </c>
      <c r="H1077" s="54">
        <v>4</v>
      </c>
      <c r="I1077" s="55" t="s">
        <v>1493</v>
      </c>
    </row>
    <row r="1078" spans="1:9" ht="15" customHeight="1">
      <c r="A1078" s="79">
        <v>42577</v>
      </c>
      <c r="B1078" s="77" t="s">
        <v>1490</v>
      </c>
      <c r="C1078" s="77" t="s">
        <v>8</v>
      </c>
      <c r="D1078" s="77" t="s">
        <v>1498</v>
      </c>
      <c r="E1078" s="4" t="s">
        <v>1497</v>
      </c>
      <c r="F1078" s="57">
        <v>1</v>
      </c>
      <c r="H1078" s="54">
        <v>3</v>
      </c>
      <c r="I1078" s="55" t="s">
        <v>1493</v>
      </c>
    </row>
    <row r="1079" spans="1:9" ht="15" customHeight="1">
      <c r="A1079" s="79">
        <v>42577</v>
      </c>
      <c r="B1079" s="77" t="s">
        <v>1490</v>
      </c>
      <c r="C1079" s="77" t="s">
        <v>8</v>
      </c>
      <c r="D1079" s="77" t="s">
        <v>1499</v>
      </c>
      <c r="E1079" s="4" t="s">
        <v>1497</v>
      </c>
      <c r="F1079" s="57">
        <v>1</v>
      </c>
      <c r="H1079" s="54">
        <v>4</v>
      </c>
      <c r="I1079" s="55" t="s">
        <v>1493</v>
      </c>
    </row>
    <row r="1080" spans="1:9" ht="15" customHeight="1">
      <c r="A1080" s="79">
        <v>42577</v>
      </c>
      <c r="B1080" s="77" t="s">
        <v>1490</v>
      </c>
      <c r="C1080" s="77" t="s">
        <v>8</v>
      </c>
      <c r="D1080" s="77" t="s">
        <v>1500</v>
      </c>
      <c r="E1080" s="4" t="s">
        <v>1497</v>
      </c>
      <c r="F1080" s="57">
        <v>2</v>
      </c>
      <c r="H1080" s="54">
        <v>10</v>
      </c>
      <c r="I1080" s="55" t="s">
        <v>1493</v>
      </c>
    </row>
    <row r="1081" spans="1:9" ht="15" customHeight="1">
      <c r="A1081" s="79">
        <v>42577</v>
      </c>
      <c r="B1081" s="77" t="s">
        <v>1490</v>
      </c>
      <c r="C1081" s="77" t="s">
        <v>8</v>
      </c>
      <c r="D1081" s="77" t="s">
        <v>1501</v>
      </c>
      <c r="E1081" s="4" t="s">
        <v>1497</v>
      </c>
      <c r="F1081" s="57">
        <v>1</v>
      </c>
      <c r="H1081" s="54">
        <v>20</v>
      </c>
      <c r="I1081" s="55" t="s">
        <v>1493</v>
      </c>
    </row>
    <row r="1082" spans="1:9" ht="15" customHeight="1">
      <c r="A1082" s="79">
        <v>42577</v>
      </c>
      <c r="B1082" s="77" t="s">
        <v>1490</v>
      </c>
      <c r="C1082" s="77" t="s">
        <v>8</v>
      </c>
      <c r="D1082" s="77" t="s">
        <v>436</v>
      </c>
      <c r="E1082" s="4" t="s">
        <v>1502</v>
      </c>
      <c r="F1082" s="57">
        <v>1</v>
      </c>
      <c r="H1082" s="54">
        <v>3200</v>
      </c>
      <c r="I1082" s="55" t="s">
        <v>1493</v>
      </c>
    </row>
    <row r="1083" spans="1:9" ht="15" customHeight="1">
      <c r="A1083" s="79">
        <v>42577</v>
      </c>
      <c r="B1083" s="77" t="s">
        <v>1490</v>
      </c>
      <c r="C1083" s="77" t="s">
        <v>8</v>
      </c>
      <c r="D1083" s="137" t="s">
        <v>1503</v>
      </c>
      <c r="E1083" s="4" t="s">
        <v>1504</v>
      </c>
      <c r="F1083" s="57">
        <v>2</v>
      </c>
      <c r="H1083" s="54">
        <v>640</v>
      </c>
      <c r="I1083" s="55" t="s">
        <v>1493</v>
      </c>
    </row>
    <row r="1084" spans="1:9" ht="15" customHeight="1">
      <c r="A1084" s="79">
        <v>42577</v>
      </c>
      <c r="B1084" s="77" t="s">
        <v>1490</v>
      </c>
      <c r="C1084" s="77" t="s">
        <v>8</v>
      </c>
      <c r="D1084" s="137" t="s">
        <v>1505</v>
      </c>
      <c r="E1084" s="4" t="s">
        <v>1506</v>
      </c>
      <c r="F1084" s="57">
        <v>8</v>
      </c>
      <c r="H1084" s="54">
        <v>48</v>
      </c>
      <c r="I1084" s="55" t="s">
        <v>1493</v>
      </c>
    </row>
    <row r="1085" spans="1:9" ht="15" customHeight="1">
      <c r="A1085" s="79">
        <v>42577</v>
      </c>
      <c r="B1085" s="77" t="s">
        <v>1490</v>
      </c>
      <c r="C1085" s="77" t="s">
        <v>8</v>
      </c>
      <c r="D1085" s="137" t="s">
        <v>1507</v>
      </c>
      <c r="E1085" s="4" t="s">
        <v>1508</v>
      </c>
      <c r="F1085" s="57">
        <v>3</v>
      </c>
      <c r="H1085" s="54">
        <v>117</v>
      </c>
      <c r="I1085" s="55" t="s">
        <v>1493</v>
      </c>
    </row>
    <row r="1086" spans="1:9" ht="15" customHeight="1">
      <c r="A1086" s="79">
        <v>42586</v>
      </c>
      <c r="B1086" s="77" t="s">
        <v>1509</v>
      </c>
      <c r="C1086" s="77" t="s">
        <v>8</v>
      </c>
      <c r="D1086" s="77" t="s">
        <v>726</v>
      </c>
      <c r="E1086" s="4" t="s">
        <v>1510</v>
      </c>
      <c r="F1086" s="57">
        <v>1</v>
      </c>
      <c r="H1086" s="54" t="s">
        <v>1511</v>
      </c>
      <c r="I1086" s="55" t="s">
        <v>323</v>
      </c>
    </row>
    <row r="1087" spans="1:9" ht="15" customHeight="1">
      <c r="A1087" s="79">
        <v>42586</v>
      </c>
      <c r="B1087" s="77" t="s">
        <v>1509</v>
      </c>
      <c r="C1087" s="77" t="s">
        <v>8</v>
      </c>
      <c r="D1087" s="77" t="s">
        <v>1512</v>
      </c>
      <c r="E1087" s="4" t="s">
        <v>1212</v>
      </c>
      <c r="F1087" s="57">
        <v>1</v>
      </c>
      <c r="H1087" s="54">
        <v>39.000002097694107</v>
      </c>
    </row>
    <row r="1088" spans="1:9" ht="15" customHeight="1">
      <c r="A1088" s="79">
        <v>42586</v>
      </c>
      <c r="B1088" s="77" t="s">
        <v>1509</v>
      </c>
      <c r="C1088" s="77" t="s">
        <v>8</v>
      </c>
      <c r="D1088" s="109" t="s">
        <v>1513</v>
      </c>
      <c r="E1088" s="153" t="s">
        <v>1514</v>
      </c>
      <c r="F1088" s="57">
        <v>1</v>
      </c>
      <c r="H1088" s="54">
        <v>681.99964974490229</v>
      </c>
      <c r="I1088" s="55" t="s">
        <v>7227</v>
      </c>
    </row>
    <row r="1089" spans="1:9" ht="15" customHeight="1">
      <c r="A1089" s="79">
        <v>42586</v>
      </c>
      <c r="B1089" s="77" t="s">
        <v>1509</v>
      </c>
      <c r="C1089" s="77" t="s">
        <v>8</v>
      </c>
      <c r="D1089" s="77" t="s">
        <v>635</v>
      </c>
      <c r="E1089" s="4" t="s">
        <v>1515</v>
      </c>
      <c r="F1089" s="57">
        <v>16</v>
      </c>
      <c r="H1089" s="54">
        <v>53.460463164834238</v>
      </c>
    </row>
    <row r="1090" spans="1:9" ht="15" customHeight="1">
      <c r="A1090" s="79">
        <v>42586</v>
      </c>
      <c r="B1090" s="77" t="s">
        <v>1509</v>
      </c>
      <c r="C1090" s="77" t="s">
        <v>8</v>
      </c>
      <c r="D1090" s="77" t="s">
        <v>1516</v>
      </c>
      <c r="E1090" s="153" t="s">
        <v>1517</v>
      </c>
      <c r="F1090" s="57">
        <v>2</v>
      </c>
      <c r="H1090" s="54">
        <v>224.9999742576509</v>
      </c>
    </row>
    <row r="1091" spans="1:9" ht="15" customHeight="1">
      <c r="A1091" s="79">
        <v>42586</v>
      </c>
      <c r="B1091" s="77" t="s">
        <v>1509</v>
      </c>
      <c r="C1091" s="77" t="s">
        <v>8</v>
      </c>
      <c r="D1091" s="77" t="s">
        <v>1519</v>
      </c>
      <c r="E1091" s="153" t="s">
        <v>1520</v>
      </c>
      <c r="F1091" s="57">
        <v>1</v>
      </c>
      <c r="H1091" s="54">
        <v>31.409996406368066</v>
      </c>
    </row>
    <row r="1092" spans="1:9" ht="15" customHeight="1">
      <c r="A1092" s="79">
        <v>42586</v>
      </c>
      <c r="B1092" s="77" t="s">
        <v>1509</v>
      </c>
      <c r="C1092" s="77" t="s">
        <v>8</v>
      </c>
      <c r="D1092" s="77" t="s">
        <v>1521</v>
      </c>
      <c r="E1092" s="4" t="s">
        <v>1522</v>
      </c>
      <c r="F1092" s="57">
        <v>15</v>
      </c>
      <c r="H1092" s="54">
        <v>74.999991419216968</v>
      </c>
    </row>
    <row r="1093" spans="1:9" ht="15" customHeight="1">
      <c r="A1093" s="79">
        <v>42586</v>
      </c>
      <c r="B1093" s="77" t="s">
        <v>1509</v>
      </c>
      <c r="C1093" s="77" t="s">
        <v>8</v>
      </c>
      <c r="D1093" s="77" t="s">
        <v>659</v>
      </c>
      <c r="E1093" s="153" t="s">
        <v>1523</v>
      </c>
      <c r="F1093" s="57">
        <v>4</v>
      </c>
      <c r="H1093" s="54">
        <v>424.00000393238793</v>
      </c>
      <c r="I1093" s="55" t="s">
        <v>323</v>
      </c>
    </row>
    <row r="1094" spans="1:9" ht="15" customHeight="1">
      <c r="A1094" s="79">
        <v>42586</v>
      </c>
      <c r="B1094" s="77" t="s">
        <v>1509</v>
      </c>
      <c r="C1094" s="77" t="s">
        <v>8</v>
      </c>
      <c r="D1094" s="77" t="s">
        <v>1524</v>
      </c>
      <c r="E1094" s="4" t="s">
        <v>1348</v>
      </c>
      <c r="F1094" s="57">
        <v>4</v>
      </c>
      <c r="H1094" s="54">
        <v>349.99983479947741</v>
      </c>
    </row>
    <row r="1095" spans="1:9" ht="15" customHeight="1">
      <c r="A1095" s="79">
        <v>42586</v>
      </c>
      <c r="B1095" s="77" t="s">
        <v>1509</v>
      </c>
      <c r="C1095" s="77" t="s">
        <v>8</v>
      </c>
      <c r="D1095" s="77" t="s">
        <v>1525</v>
      </c>
      <c r="E1095" s="4" t="s">
        <v>1526</v>
      </c>
      <c r="F1095" s="57">
        <v>4</v>
      </c>
      <c r="H1095" s="54">
        <v>1053.9995025104263</v>
      </c>
    </row>
    <row r="1096" spans="1:9" ht="15" customHeight="1">
      <c r="A1096" s="79">
        <v>42586</v>
      </c>
      <c r="B1096" s="77" t="s">
        <v>1509</v>
      </c>
      <c r="C1096" s="77" t="s">
        <v>8</v>
      </c>
      <c r="D1096" s="77" t="s">
        <v>1527</v>
      </c>
      <c r="E1096" s="153" t="s">
        <v>1528</v>
      </c>
      <c r="F1096" s="57">
        <v>2</v>
      </c>
      <c r="H1096" s="54">
        <v>31.000341535924466</v>
      </c>
    </row>
    <row r="1097" spans="1:9" ht="15" customHeight="1">
      <c r="A1097" s="79">
        <v>42586</v>
      </c>
      <c r="B1097" s="77" t="s">
        <v>1509</v>
      </c>
      <c r="C1097" s="77" t="s">
        <v>8</v>
      </c>
      <c r="D1097" s="77" t="s">
        <v>1529</v>
      </c>
      <c r="E1097" s="4" t="s">
        <v>330</v>
      </c>
      <c r="F1097" s="57">
        <v>2</v>
      </c>
      <c r="H1097" s="54">
        <v>294</v>
      </c>
    </row>
    <row r="1098" spans="1:9" ht="15" customHeight="1">
      <c r="A1098" s="79">
        <v>42580</v>
      </c>
      <c r="B1098" s="77" t="s">
        <v>1530</v>
      </c>
      <c r="C1098" s="77" t="s">
        <v>48</v>
      </c>
      <c r="D1098" s="77" t="s">
        <v>273</v>
      </c>
      <c r="E1098" s="4" t="s">
        <v>1531</v>
      </c>
      <c r="F1098" s="57">
        <v>7</v>
      </c>
      <c r="H1098" s="54">
        <v>7</v>
      </c>
    </row>
    <row r="1099" spans="1:9" ht="15" customHeight="1">
      <c r="A1099" s="79">
        <v>42585</v>
      </c>
      <c r="B1099" s="77" t="s">
        <v>1532</v>
      </c>
      <c r="C1099" s="77" t="s">
        <v>48</v>
      </c>
      <c r="D1099" s="77" t="s">
        <v>59</v>
      </c>
      <c r="E1099" s="153" t="s">
        <v>1533</v>
      </c>
      <c r="F1099" s="57">
        <v>3</v>
      </c>
      <c r="H1099" s="54">
        <v>10</v>
      </c>
    </row>
    <row r="1100" spans="1:9" ht="15" customHeight="1">
      <c r="A1100" s="79">
        <v>42585</v>
      </c>
      <c r="B1100" s="77" t="s">
        <v>1532</v>
      </c>
      <c r="C1100" s="77" t="s">
        <v>48</v>
      </c>
      <c r="D1100" s="77" t="s">
        <v>555</v>
      </c>
      <c r="E1100" s="4" t="s">
        <v>1534</v>
      </c>
      <c r="F1100" s="57">
        <v>4</v>
      </c>
      <c r="H1100" s="54">
        <v>4846.1499999999996</v>
      </c>
    </row>
    <row r="1101" spans="1:9" ht="15" customHeight="1">
      <c r="A1101" s="79">
        <v>42585</v>
      </c>
      <c r="B1101" s="77" t="s">
        <v>1532</v>
      </c>
      <c r="C1101" s="77" t="s">
        <v>48</v>
      </c>
      <c r="D1101" s="77" t="s">
        <v>377</v>
      </c>
      <c r="E1101" s="153" t="s">
        <v>1535</v>
      </c>
      <c r="F1101" s="57">
        <v>4</v>
      </c>
      <c r="H1101" s="54">
        <v>136</v>
      </c>
    </row>
    <row r="1102" spans="1:9" ht="15" customHeight="1">
      <c r="A1102" s="79">
        <v>42590</v>
      </c>
      <c r="B1102" s="77" t="s">
        <v>1536</v>
      </c>
      <c r="C1102" s="77" t="s">
        <v>48</v>
      </c>
      <c r="D1102" s="77" t="s">
        <v>1422</v>
      </c>
      <c r="E1102" s="4" t="s">
        <v>1537</v>
      </c>
      <c r="F1102" s="57">
        <v>5</v>
      </c>
      <c r="H1102" s="54">
        <v>436</v>
      </c>
    </row>
    <row r="1103" spans="1:9" ht="15" customHeight="1">
      <c r="A1103" s="79">
        <v>42590</v>
      </c>
      <c r="B1103" s="77" t="s">
        <v>1536</v>
      </c>
      <c r="C1103" s="77" t="s">
        <v>48</v>
      </c>
      <c r="D1103" s="77" t="s">
        <v>1538</v>
      </c>
      <c r="E1103" s="4" t="s">
        <v>1539</v>
      </c>
      <c r="F1103" s="57">
        <v>6</v>
      </c>
      <c r="H1103" s="54">
        <v>30.44</v>
      </c>
    </row>
    <row r="1104" spans="1:9" ht="15" customHeight="1">
      <c r="A1104" s="79">
        <v>42590</v>
      </c>
      <c r="B1104" s="77" t="s">
        <v>1540</v>
      </c>
      <c r="C1104" s="77" t="s">
        <v>48</v>
      </c>
      <c r="D1104" s="77" t="s">
        <v>1161</v>
      </c>
      <c r="E1104" s="4" t="s">
        <v>1541</v>
      </c>
      <c r="F1104" s="57">
        <v>1</v>
      </c>
      <c r="H1104" s="54">
        <v>173.88</v>
      </c>
    </row>
    <row r="1105" spans="1:9" ht="15" customHeight="1">
      <c r="A1105" s="79">
        <v>42590</v>
      </c>
      <c r="B1105" s="77" t="s">
        <v>1540</v>
      </c>
      <c r="C1105" s="77" t="s">
        <v>48</v>
      </c>
      <c r="D1105" s="77" t="s">
        <v>496</v>
      </c>
      <c r="E1105" s="4" t="s">
        <v>1542</v>
      </c>
      <c r="F1105" s="57">
        <v>5</v>
      </c>
      <c r="H1105" s="54">
        <v>2</v>
      </c>
    </row>
    <row r="1106" spans="1:9" ht="15" customHeight="1">
      <c r="A1106" s="79">
        <v>42590</v>
      </c>
      <c r="B1106" s="77" t="s">
        <v>1540</v>
      </c>
      <c r="C1106" s="77" t="s">
        <v>48</v>
      </c>
      <c r="D1106" s="77" t="s">
        <v>329</v>
      </c>
      <c r="E1106" s="4" t="s">
        <v>330</v>
      </c>
      <c r="F1106" s="57">
        <v>4</v>
      </c>
      <c r="H1106" s="54">
        <v>294</v>
      </c>
    </row>
    <row r="1107" spans="1:9" ht="15" customHeight="1">
      <c r="A1107" s="79">
        <v>42590</v>
      </c>
      <c r="B1107" s="77" t="s">
        <v>1540</v>
      </c>
      <c r="C1107" s="77" t="s">
        <v>48</v>
      </c>
      <c r="D1107" s="77" t="s">
        <v>659</v>
      </c>
      <c r="E1107" s="4" t="s">
        <v>1523</v>
      </c>
      <c r="F1107" s="57">
        <v>2</v>
      </c>
      <c r="H1107" s="54">
        <v>424</v>
      </c>
      <c r="I1107" s="55" t="s">
        <v>323</v>
      </c>
    </row>
    <row r="1108" spans="1:9" ht="15" customHeight="1">
      <c r="A1108" s="79">
        <v>42590</v>
      </c>
      <c r="B1108" s="77" t="s">
        <v>1540</v>
      </c>
      <c r="C1108" s="77" t="s">
        <v>48</v>
      </c>
      <c r="D1108" s="77" t="s">
        <v>605</v>
      </c>
      <c r="E1108" s="4" t="s">
        <v>1543</v>
      </c>
      <c r="F1108" s="57">
        <v>4</v>
      </c>
      <c r="H1108" s="54">
        <v>2946.15</v>
      </c>
    </row>
    <row r="1109" spans="1:9" ht="15" customHeight="1">
      <c r="A1109" s="79">
        <v>42590</v>
      </c>
      <c r="B1109" s="77" t="s">
        <v>1540</v>
      </c>
      <c r="C1109" s="77" t="s">
        <v>48</v>
      </c>
      <c r="D1109" s="77" t="s">
        <v>702</v>
      </c>
      <c r="E1109" s="4" t="s">
        <v>1544</v>
      </c>
      <c r="F1109" s="57">
        <v>4</v>
      </c>
      <c r="H1109" s="54">
        <v>1256</v>
      </c>
    </row>
    <row r="1110" spans="1:9" ht="15" customHeight="1">
      <c r="A1110" s="79">
        <v>42590</v>
      </c>
      <c r="B1110" s="77" t="s">
        <v>1540</v>
      </c>
      <c r="C1110" s="77" t="s">
        <v>48</v>
      </c>
      <c r="D1110" s="77">
        <v>50433</v>
      </c>
      <c r="E1110" s="4" t="s">
        <v>1545</v>
      </c>
      <c r="F1110" s="57">
        <v>3</v>
      </c>
      <c r="H1110" s="54">
        <v>916</v>
      </c>
    </row>
    <row r="1111" spans="1:9" ht="15" customHeight="1">
      <c r="A1111" s="79">
        <v>42590</v>
      </c>
      <c r="B1111" s="77" t="s">
        <v>1540</v>
      </c>
      <c r="C1111" s="77" t="s">
        <v>48</v>
      </c>
      <c r="D1111" s="77" t="s">
        <v>1186</v>
      </c>
      <c r="E1111" s="4" t="s">
        <v>1187</v>
      </c>
      <c r="F1111" s="57">
        <v>4</v>
      </c>
      <c r="H1111" s="54">
        <v>1090</v>
      </c>
    </row>
    <row r="1112" spans="1:9" ht="15" customHeight="1">
      <c r="A1112" s="79">
        <v>42590</v>
      </c>
      <c r="B1112" s="77" t="s">
        <v>1540</v>
      </c>
      <c r="C1112" s="77" t="s">
        <v>48</v>
      </c>
      <c r="D1112" s="77" t="s">
        <v>448</v>
      </c>
      <c r="E1112" s="4" t="s">
        <v>7355</v>
      </c>
      <c r="F1112" s="57">
        <v>8</v>
      </c>
      <c r="H1112" s="54">
        <v>310</v>
      </c>
    </row>
    <row r="1113" spans="1:9" ht="15" customHeight="1">
      <c r="A1113" s="79">
        <v>42590</v>
      </c>
      <c r="B1113" s="77" t="s">
        <v>1540</v>
      </c>
      <c r="C1113" s="77" t="s">
        <v>48</v>
      </c>
      <c r="D1113" s="77" t="s">
        <v>67</v>
      </c>
      <c r="E1113" s="4" t="s">
        <v>1546</v>
      </c>
      <c r="F1113" s="57">
        <v>12</v>
      </c>
      <c r="H1113" s="54">
        <v>93</v>
      </c>
    </row>
    <row r="1114" spans="1:9" ht="15" customHeight="1">
      <c r="A1114" s="79">
        <v>42592</v>
      </c>
      <c r="B1114" s="77" t="s">
        <v>1547</v>
      </c>
      <c r="C1114" s="77" t="s">
        <v>48</v>
      </c>
      <c r="D1114" s="77" t="s">
        <v>612</v>
      </c>
      <c r="E1114" s="4" t="s">
        <v>1548</v>
      </c>
      <c r="F1114" s="57">
        <v>3</v>
      </c>
      <c r="H1114" s="54">
        <v>18</v>
      </c>
      <c r="I1114" s="55" t="s">
        <v>323</v>
      </c>
    </row>
    <row r="1115" spans="1:9" ht="15" customHeight="1">
      <c r="A1115" s="79">
        <v>42592</v>
      </c>
      <c r="B1115" s="77" t="s">
        <v>1547</v>
      </c>
      <c r="C1115" s="77" t="s">
        <v>48</v>
      </c>
      <c r="D1115" s="77" t="s">
        <v>71</v>
      </c>
      <c r="E1115" s="4" t="s">
        <v>862</v>
      </c>
      <c r="F1115" s="57">
        <v>2</v>
      </c>
      <c r="H1115" s="54">
        <v>697</v>
      </c>
    </row>
    <row r="1116" spans="1:9" ht="15" customHeight="1">
      <c r="A1116" s="79">
        <v>42592</v>
      </c>
      <c r="B1116" s="77" t="s">
        <v>1547</v>
      </c>
      <c r="C1116" s="77" t="s">
        <v>48</v>
      </c>
      <c r="D1116" s="77" t="s">
        <v>1401</v>
      </c>
      <c r="E1116" s="4" t="s">
        <v>863</v>
      </c>
      <c r="F1116" s="57">
        <v>8</v>
      </c>
      <c r="H1116" s="54">
        <v>1069</v>
      </c>
    </row>
    <row r="1117" spans="1:9" ht="15" customHeight="1">
      <c r="A1117" s="79">
        <v>42592</v>
      </c>
      <c r="B1117" s="77" t="s">
        <v>1547</v>
      </c>
      <c r="C1117" s="77" t="s">
        <v>48</v>
      </c>
      <c r="D1117" s="77" t="s">
        <v>396</v>
      </c>
      <c r="E1117" s="4" t="s">
        <v>863</v>
      </c>
      <c r="F1117" s="57">
        <v>2</v>
      </c>
      <c r="H1117" s="54">
        <v>978</v>
      </c>
    </row>
    <row r="1118" spans="1:9" ht="15" customHeight="1">
      <c r="A1118" s="79">
        <v>42592</v>
      </c>
      <c r="B1118" s="77" t="s">
        <v>1547</v>
      </c>
      <c r="C1118" s="77" t="s">
        <v>48</v>
      </c>
      <c r="D1118" s="77">
        <v>73270</v>
      </c>
      <c r="E1118" s="4" t="s">
        <v>1549</v>
      </c>
      <c r="F1118" s="57">
        <v>2</v>
      </c>
      <c r="H1118" s="54">
        <v>79</v>
      </c>
    </row>
    <row r="1119" spans="1:9" ht="15" customHeight="1">
      <c r="A1119" s="79">
        <v>42592</v>
      </c>
      <c r="B1119" s="77" t="s">
        <v>1547</v>
      </c>
      <c r="C1119" s="77" t="s">
        <v>48</v>
      </c>
      <c r="D1119" s="77" t="s">
        <v>335</v>
      </c>
      <c r="E1119" s="4" t="s">
        <v>861</v>
      </c>
      <c r="F1119" s="57">
        <v>24</v>
      </c>
      <c r="H1119" s="54">
        <v>27</v>
      </c>
      <c r="I1119" s="149" t="s">
        <v>1550</v>
      </c>
    </row>
    <row r="1120" spans="1:9" ht="15" customHeight="1">
      <c r="A1120" s="79">
        <v>42592</v>
      </c>
      <c r="B1120" s="77" t="s">
        <v>1547</v>
      </c>
      <c r="C1120" s="77" t="s">
        <v>48</v>
      </c>
      <c r="D1120" s="77" t="s">
        <v>1134</v>
      </c>
      <c r="E1120" s="4" t="s">
        <v>1551</v>
      </c>
      <c r="F1120" s="57">
        <v>1</v>
      </c>
      <c r="H1120" s="54">
        <v>373.76</v>
      </c>
    </row>
    <row r="1121" spans="1:9" ht="15" customHeight="1">
      <c r="A1121" s="79">
        <v>42592</v>
      </c>
      <c r="B1121" s="77" t="s">
        <v>1547</v>
      </c>
      <c r="C1121" s="77" t="s">
        <v>48</v>
      </c>
      <c r="D1121" s="77" t="s">
        <v>481</v>
      </c>
      <c r="E1121" s="4" t="s">
        <v>1552</v>
      </c>
      <c r="F1121" s="57">
        <v>4</v>
      </c>
      <c r="H1121" s="54">
        <v>23</v>
      </c>
    </row>
    <row r="1122" spans="1:9" ht="15" customHeight="1">
      <c r="A1122" s="79">
        <v>42592</v>
      </c>
      <c r="B1122" s="77" t="s">
        <v>1547</v>
      </c>
      <c r="C1122" s="77" t="s">
        <v>48</v>
      </c>
      <c r="D1122" s="77" t="s">
        <v>57</v>
      </c>
      <c r="E1122" s="4" t="s">
        <v>1553</v>
      </c>
      <c r="F1122" s="57">
        <v>3</v>
      </c>
      <c r="H1122" s="54">
        <v>37</v>
      </c>
    </row>
    <row r="1123" spans="1:9" ht="15" customHeight="1">
      <c r="A1123" s="79">
        <v>42598</v>
      </c>
      <c r="B1123" s="77" t="s">
        <v>1554</v>
      </c>
      <c r="C1123" s="77" t="s">
        <v>48</v>
      </c>
      <c r="D1123" s="77" t="s">
        <v>451</v>
      </c>
      <c r="E1123" s="4" t="s">
        <v>1555</v>
      </c>
      <c r="F1123" s="57">
        <v>12</v>
      </c>
      <c r="H1123" s="54">
        <v>28</v>
      </c>
    </row>
    <row r="1124" spans="1:9" ht="15" customHeight="1">
      <c r="A1124" s="79">
        <v>42598</v>
      </c>
      <c r="B1124" s="77" t="s">
        <v>1556</v>
      </c>
      <c r="C1124" s="77" t="s">
        <v>8</v>
      </c>
      <c r="D1124" s="77" t="s">
        <v>1557</v>
      </c>
      <c r="E1124" s="4" t="s">
        <v>1558</v>
      </c>
      <c r="F1124" s="57">
        <v>1</v>
      </c>
      <c r="H1124" s="54">
        <v>64.48</v>
      </c>
    </row>
    <row r="1125" spans="1:9" ht="15" customHeight="1">
      <c r="A1125" s="79">
        <v>42600</v>
      </c>
      <c r="B1125" s="77" t="s">
        <v>1559</v>
      </c>
      <c r="C1125" s="77" t="s">
        <v>8</v>
      </c>
      <c r="D1125" s="77" t="s">
        <v>1100</v>
      </c>
      <c r="E1125" s="4" t="s">
        <v>1560</v>
      </c>
      <c r="F1125" s="57">
        <v>1</v>
      </c>
      <c r="H1125" s="54">
        <v>144</v>
      </c>
    </row>
    <row r="1126" spans="1:9" ht="15" customHeight="1">
      <c r="A1126" s="79">
        <v>42600</v>
      </c>
      <c r="B1126" s="77" t="s">
        <v>1559</v>
      </c>
      <c r="C1126" s="77" t="s">
        <v>8</v>
      </c>
      <c r="D1126" s="77" t="s">
        <v>1557</v>
      </c>
      <c r="E1126" s="4" t="s">
        <v>1561</v>
      </c>
      <c r="F1126" s="57">
        <v>1</v>
      </c>
      <c r="H1126" s="54">
        <v>64.48</v>
      </c>
    </row>
    <row r="1127" spans="1:9" ht="15" customHeight="1">
      <c r="A1127" s="79">
        <v>42600</v>
      </c>
      <c r="B1127" s="77" t="s">
        <v>1559</v>
      </c>
      <c r="C1127" s="77" t="s">
        <v>8</v>
      </c>
      <c r="D1127" s="77" t="s">
        <v>368</v>
      </c>
      <c r="E1127" s="4" t="s">
        <v>1562</v>
      </c>
      <c r="F1127" s="57">
        <v>1</v>
      </c>
      <c r="H1127" s="54">
        <v>50</v>
      </c>
    </row>
    <row r="1128" spans="1:9" ht="15" customHeight="1">
      <c r="A1128" s="79">
        <v>42600</v>
      </c>
      <c r="B1128" s="77" t="s">
        <v>1563</v>
      </c>
      <c r="C1128" s="77" t="s">
        <v>8</v>
      </c>
      <c r="D1128" s="77" t="s">
        <v>485</v>
      </c>
      <c r="E1128" s="153" t="s">
        <v>1564</v>
      </c>
      <c r="F1128" s="57">
        <v>2</v>
      </c>
      <c r="H1128" s="54">
        <v>23</v>
      </c>
    </row>
    <row r="1129" spans="1:9" ht="15" customHeight="1">
      <c r="A1129" s="79">
        <v>42600</v>
      </c>
      <c r="B1129" s="77" t="s">
        <v>1563</v>
      </c>
      <c r="C1129" s="77" t="s">
        <v>8</v>
      </c>
      <c r="D1129" s="77" t="s">
        <v>11</v>
      </c>
      <c r="E1129" s="4" t="s">
        <v>1565</v>
      </c>
      <c r="F1129" s="57">
        <v>1</v>
      </c>
      <c r="H1129" s="54">
        <v>91</v>
      </c>
    </row>
    <row r="1130" spans="1:9" ht="15" customHeight="1">
      <c r="A1130" s="79">
        <v>42600</v>
      </c>
      <c r="B1130" s="77" t="s">
        <v>1563</v>
      </c>
      <c r="C1130" s="77" t="s">
        <v>8</v>
      </c>
      <c r="D1130" s="77" t="s">
        <v>13</v>
      </c>
      <c r="E1130" s="4" t="s">
        <v>657</v>
      </c>
      <c r="F1130" s="57">
        <v>1</v>
      </c>
      <c r="H1130" s="54">
        <v>4</v>
      </c>
    </row>
    <row r="1131" spans="1:9" ht="15" customHeight="1">
      <c r="A1131" s="79">
        <v>42600</v>
      </c>
      <c r="B1131" s="77" t="s">
        <v>1563</v>
      </c>
      <c r="C1131" s="77" t="s">
        <v>8</v>
      </c>
      <c r="D1131" s="77" t="s">
        <v>9</v>
      </c>
      <c r="E1131" s="4" t="s">
        <v>1566</v>
      </c>
      <c r="F1131" s="57">
        <v>1</v>
      </c>
      <c r="H1131" s="54">
        <v>39</v>
      </c>
    </row>
    <row r="1132" spans="1:9" ht="15" customHeight="1">
      <c r="A1132" s="79">
        <v>42600</v>
      </c>
      <c r="B1132" s="77" t="s">
        <v>1563</v>
      </c>
      <c r="C1132" s="77" t="s">
        <v>8</v>
      </c>
      <c r="D1132" s="77" t="s">
        <v>1344</v>
      </c>
      <c r="E1132" s="4" t="s">
        <v>1567</v>
      </c>
      <c r="F1132" s="57">
        <v>4</v>
      </c>
      <c r="H1132" s="54">
        <v>0.8</v>
      </c>
    </row>
    <row r="1133" spans="1:9" ht="15" customHeight="1">
      <c r="A1133" s="79">
        <v>42600</v>
      </c>
      <c r="B1133" s="77" t="s">
        <v>1556</v>
      </c>
      <c r="C1133" s="77" t="s">
        <v>8</v>
      </c>
      <c r="D1133" s="77" t="s">
        <v>487</v>
      </c>
      <c r="E1133" s="153" t="s">
        <v>1568</v>
      </c>
      <c r="F1133" s="57">
        <v>1</v>
      </c>
      <c r="H1133" s="54">
        <v>2</v>
      </c>
      <c r="I1133" s="111" t="s">
        <v>323</v>
      </c>
    </row>
    <row r="1134" spans="1:9" ht="15" customHeight="1">
      <c r="A1134" s="79">
        <v>42600</v>
      </c>
      <c r="B1134" s="77" t="s">
        <v>1556</v>
      </c>
      <c r="C1134" s="77" t="s">
        <v>8</v>
      </c>
      <c r="D1134" s="77" t="s">
        <v>1557</v>
      </c>
      <c r="E1134" s="4" t="s">
        <v>1561</v>
      </c>
      <c r="F1134" s="57">
        <v>1</v>
      </c>
      <c r="H1134" s="54">
        <v>64.48</v>
      </c>
    </row>
    <row r="1135" spans="1:9" ht="15" customHeight="1">
      <c r="A1135" s="79">
        <v>42600</v>
      </c>
      <c r="B1135" s="77" t="s">
        <v>1556</v>
      </c>
      <c r="C1135" s="77" t="s">
        <v>8</v>
      </c>
      <c r="D1135" s="77" t="s">
        <v>368</v>
      </c>
      <c r="E1135" s="4" t="s">
        <v>1562</v>
      </c>
      <c r="F1135" s="57">
        <v>1</v>
      </c>
      <c r="H1135" s="54">
        <v>50</v>
      </c>
    </row>
    <row r="1136" spans="1:9" ht="15" customHeight="1">
      <c r="A1136" s="79">
        <v>42600</v>
      </c>
      <c r="B1136" s="77" t="s">
        <v>1556</v>
      </c>
      <c r="C1136" s="77" t="s">
        <v>8</v>
      </c>
      <c r="D1136" s="77" t="s">
        <v>69</v>
      </c>
      <c r="E1136" s="4" t="s">
        <v>1569</v>
      </c>
      <c r="F1136" s="57">
        <v>3</v>
      </c>
      <c r="H1136" s="54">
        <v>553</v>
      </c>
    </row>
    <row r="1137" spans="1:8" ht="15" customHeight="1">
      <c r="A1137" s="79">
        <v>42600</v>
      </c>
      <c r="B1137" s="77" t="s">
        <v>1556</v>
      </c>
      <c r="C1137" s="77" t="s">
        <v>8</v>
      </c>
      <c r="D1137" s="77" t="s">
        <v>1557</v>
      </c>
      <c r="E1137" s="4" t="s">
        <v>1570</v>
      </c>
      <c r="F1137" s="57">
        <v>1</v>
      </c>
      <c r="H1137" s="54">
        <v>64.48</v>
      </c>
    </row>
    <row r="1138" spans="1:8" ht="15" customHeight="1">
      <c r="A1138" s="79">
        <v>42600</v>
      </c>
      <c r="B1138" s="77" t="s">
        <v>1556</v>
      </c>
      <c r="C1138" s="77" t="s">
        <v>8</v>
      </c>
      <c r="D1138" s="77" t="s">
        <v>368</v>
      </c>
      <c r="E1138" s="4" t="s">
        <v>1562</v>
      </c>
      <c r="F1138" s="57">
        <v>1</v>
      </c>
      <c r="H1138" s="54">
        <v>50</v>
      </c>
    </row>
    <row r="1139" spans="1:8" ht="15" customHeight="1">
      <c r="A1139" s="79">
        <v>42600</v>
      </c>
      <c r="B1139" s="77" t="s">
        <v>1556</v>
      </c>
      <c r="C1139" s="77" t="s">
        <v>8</v>
      </c>
      <c r="D1139" s="77" t="s">
        <v>458</v>
      </c>
      <c r="E1139" s="4" t="s">
        <v>762</v>
      </c>
      <c r="F1139" s="57">
        <v>2</v>
      </c>
      <c r="H1139" s="54">
        <v>3</v>
      </c>
    </row>
    <row r="1140" spans="1:8" ht="15" customHeight="1">
      <c r="A1140" s="79">
        <v>42600</v>
      </c>
      <c r="B1140" s="77" t="s">
        <v>1556</v>
      </c>
      <c r="C1140" s="77" t="s">
        <v>8</v>
      </c>
      <c r="D1140" s="77" t="s">
        <v>457</v>
      </c>
      <c r="E1140" s="153" t="s">
        <v>1571</v>
      </c>
      <c r="F1140" s="57">
        <v>1</v>
      </c>
      <c r="H1140" s="54">
        <v>3</v>
      </c>
    </row>
    <row r="1141" spans="1:8" ht="15" customHeight="1">
      <c r="A1141" s="79">
        <v>42600</v>
      </c>
      <c r="B1141" s="77" t="s">
        <v>1572</v>
      </c>
      <c r="C1141" s="77" t="s">
        <v>8</v>
      </c>
      <c r="D1141" s="77" t="s">
        <v>67</v>
      </c>
      <c r="E1141" s="4" t="s">
        <v>1573</v>
      </c>
      <c r="F1141" s="57">
        <v>4</v>
      </c>
      <c r="H1141" s="54">
        <v>93</v>
      </c>
    </row>
    <row r="1142" spans="1:8" ht="15" customHeight="1">
      <c r="A1142" s="79">
        <v>42600</v>
      </c>
      <c r="B1142" s="77" t="s">
        <v>1572</v>
      </c>
      <c r="C1142" s="77" t="s">
        <v>8</v>
      </c>
      <c r="D1142" s="77" t="s">
        <v>273</v>
      </c>
      <c r="E1142" s="4" t="s">
        <v>1574</v>
      </c>
      <c r="F1142" s="57">
        <v>1</v>
      </c>
      <c r="H1142" s="54">
        <v>7</v>
      </c>
    </row>
    <row r="1143" spans="1:8" ht="15" customHeight="1">
      <c r="A1143" s="79">
        <v>42600</v>
      </c>
      <c r="B1143" s="77" t="s">
        <v>1572</v>
      </c>
      <c r="C1143" s="77" t="s">
        <v>8</v>
      </c>
      <c r="D1143" s="77" t="s">
        <v>457</v>
      </c>
      <c r="E1143" s="4" t="s">
        <v>1575</v>
      </c>
      <c r="F1143" s="57">
        <v>1</v>
      </c>
      <c r="H1143" s="54">
        <v>3</v>
      </c>
    </row>
    <row r="1144" spans="1:8" ht="15" customHeight="1">
      <c r="A1144" s="79">
        <v>42600</v>
      </c>
      <c r="B1144" s="77" t="s">
        <v>1572</v>
      </c>
      <c r="C1144" s="77" t="s">
        <v>8</v>
      </c>
      <c r="D1144" s="77" t="s">
        <v>458</v>
      </c>
      <c r="E1144" s="4" t="s">
        <v>1576</v>
      </c>
      <c r="F1144" s="57">
        <v>1</v>
      </c>
      <c r="H1144" s="54">
        <v>3</v>
      </c>
    </row>
    <row r="1145" spans="1:8" ht="15" customHeight="1">
      <c r="A1145" s="79">
        <v>42600</v>
      </c>
      <c r="B1145" s="77" t="s">
        <v>1572</v>
      </c>
      <c r="C1145" s="77" t="s">
        <v>8</v>
      </c>
      <c r="D1145" s="77" t="s">
        <v>67</v>
      </c>
      <c r="E1145" s="4" t="s">
        <v>1573</v>
      </c>
      <c r="F1145" s="57">
        <v>4</v>
      </c>
      <c r="H1145" s="54">
        <v>93</v>
      </c>
    </row>
    <row r="1146" spans="1:8" ht="15" customHeight="1">
      <c r="A1146" s="79">
        <v>42600</v>
      </c>
      <c r="B1146" s="77" t="s">
        <v>1572</v>
      </c>
      <c r="C1146" s="77" t="s">
        <v>8</v>
      </c>
      <c r="D1146" s="77" t="s">
        <v>457</v>
      </c>
      <c r="E1146" s="4" t="s">
        <v>1575</v>
      </c>
      <c r="F1146" s="57">
        <v>1</v>
      </c>
      <c r="H1146" s="54">
        <v>3</v>
      </c>
    </row>
    <row r="1147" spans="1:8" ht="15" customHeight="1">
      <c r="A1147" s="79">
        <v>42600</v>
      </c>
      <c r="B1147" s="77" t="s">
        <v>1572</v>
      </c>
      <c r="C1147" s="77" t="s">
        <v>8</v>
      </c>
      <c r="D1147" s="77" t="s">
        <v>458</v>
      </c>
      <c r="E1147" s="4" t="s">
        <v>1576</v>
      </c>
      <c r="F1147" s="57">
        <v>2</v>
      </c>
      <c r="H1147" s="54">
        <v>3</v>
      </c>
    </row>
    <row r="1148" spans="1:8" ht="15" customHeight="1">
      <c r="A1148" s="79">
        <v>42600</v>
      </c>
      <c r="B1148" s="77" t="s">
        <v>1572</v>
      </c>
      <c r="C1148" s="77" t="s">
        <v>8</v>
      </c>
      <c r="D1148" s="77" t="s">
        <v>457</v>
      </c>
      <c r="E1148" s="4" t="s">
        <v>1575</v>
      </c>
      <c r="F1148" s="57">
        <v>1</v>
      </c>
      <c r="H1148" s="54">
        <v>3</v>
      </c>
    </row>
    <row r="1149" spans="1:8" ht="15" customHeight="1">
      <c r="A1149" s="79">
        <v>42600</v>
      </c>
      <c r="B1149" s="77" t="s">
        <v>1572</v>
      </c>
      <c r="C1149" s="77" t="s">
        <v>8</v>
      </c>
      <c r="D1149" s="77" t="s">
        <v>458</v>
      </c>
      <c r="E1149" s="4" t="s">
        <v>1576</v>
      </c>
      <c r="F1149" s="57">
        <v>2</v>
      </c>
      <c r="H1149" s="54">
        <v>3</v>
      </c>
    </row>
    <row r="1150" spans="1:8" ht="15" customHeight="1">
      <c r="A1150" s="79">
        <v>42600</v>
      </c>
      <c r="B1150" s="77" t="s">
        <v>1572</v>
      </c>
      <c r="C1150" s="77" t="s">
        <v>8</v>
      </c>
      <c r="D1150" s="77" t="s">
        <v>540</v>
      </c>
      <c r="E1150" s="4" t="s">
        <v>1384</v>
      </c>
      <c r="F1150" s="57">
        <v>2</v>
      </c>
      <c r="H1150" s="54">
        <v>31</v>
      </c>
    </row>
    <row r="1151" spans="1:8" ht="15" customHeight="1">
      <c r="A1151" s="79">
        <v>42600</v>
      </c>
      <c r="B1151" s="77" t="s">
        <v>1572</v>
      </c>
      <c r="C1151" s="77" t="s">
        <v>8</v>
      </c>
      <c r="D1151" s="77" t="s">
        <v>538</v>
      </c>
      <c r="E1151" s="4" t="s">
        <v>1577</v>
      </c>
      <c r="F1151" s="57">
        <v>2</v>
      </c>
      <c r="H1151" s="54">
        <v>15</v>
      </c>
    </row>
    <row r="1152" spans="1:8" ht="15" customHeight="1">
      <c r="A1152" s="79">
        <v>42600</v>
      </c>
      <c r="B1152" s="77" t="s">
        <v>1572</v>
      </c>
      <c r="C1152" s="77" t="s">
        <v>8</v>
      </c>
      <c r="D1152" s="77" t="s">
        <v>518</v>
      </c>
      <c r="E1152" s="4" t="s">
        <v>1578</v>
      </c>
      <c r="F1152" s="57">
        <v>2</v>
      </c>
      <c r="H1152" s="54">
        <v>193</v>
      </c>
    </row>
    <row r="1153" spans="1:9" ht="15" customHeight="1">
      <c r="A1153" s="79">
        <v>42600</v>
      </c>
      <c r="B1153" s="77" t="s">
        <v>1572</v>
      </c>
      <c r="C1153" s="77" t="s">
        <v>8</v>
      </c>
      <c r="D1153" s="77" t="s">
        <v>71</v>
      </c>
      <c r="E1153" s="4" t="s">
        <v>1579</v>
      </c>
      <c r="F1153" s="57">
        <v>2</v>
      </c>
      <c r="H1153" s="54">
        <v>697</v>
      </c>
    </row>
    <row r="1154" spans="1:9" ht="15" customHeight="1">
      <c r="A1154" s="79">
        <v>42600</v>
      </c>
      <c r="B1154" s="77" t="s">
        <v>1572</v>
      </c>
      <c r="C1154" s="77" t="s">
        <v>8</v>
      </c>
      <c r="D1154" s="77" t="s">
        <v>69</v>
      </c>
      <c r="E1154" s="4" t="s">
        <v>1569</v>
      </c>
      <c r="F1154" s="57">
        <v>3</v>
      </c>
      <c r="H1154" s="54">
        <v>553</v>
      </c>
    </row>
    <row r="1155" spans="1:9" ht="15" customHeight="1">
      <c r="A1155" s="79">
        <v>42600</v>
      </c>
      <c r="B1155" s="77" t="s">
        <v>1572</v>
      </c>
      <c r="C1155" s="77" t="s">
        <v>8</v>
      </c>
      <c r="D1155" s="77" t="s">
        <v>1580</v>
      </c>
      <c r="E1155" s="4" t="s">
        <v>1581</v>
      </c>
      <c r="F1155" s="57">
        <v>16</v>
      </c>
      <c r="H1155" s="54">
        <v>58.89</v>
      </c>
    </row>
    <row r="1156" spans="1:9" ht="15" customHeight="1">
      <c r="A1156" s="79">
        <v>42600</v>
      </c>
      <c r="B1156" s="77" t="s">
        <v>1572</v>
      </c>
      <c r="C1156" s="77" t="s">
        <v>8</v>
      </c>
      <c r="D1156" s="77" t="s">
        <v>457</v>
      </c>
      <c r="E1156" s="4" t="s">
        <v>1575</v>
      </c>
      <c r="F1156" s="57">
        <v>1</v>
      </c>
      <c r="H1156" s="54">
        <v>3</v>
      </c>
    </row>
    <row r="1157" spans="1:9" ht="15" customHeight="1">
      <c r="A1157" s="79">
        <v>42600</v>
      </c>
      <c r="B1157" s="77" t="s">
        <v>1572</v>
      </c>
      <c r="C1157" s="77" t="s">
        <v>8</v>
      </c>
      <c r="D1157" s="77" t="s">
        <v>458</v>
      </c>
      <c r="E1157" s="4" t="s">
        <v>1576</v>
      </c>
      <c r="F1157" s="57">
        <v>2</v>
      </c>
      <c r="H1157" s="54">
        <v>3</v>
      </c>
    </row>
    <row r="1158" spans="1:9" ht="15" customHeight="1">
      <c r="A1158" s="79">
        <v>42600</v>
      </c>
      <c r="B1158" s="77" t="s">
        <v>1572</v>
      </c>
      <c r="C1158" s="77" t="s">
        <v>8</v>
      </c>
      <c r="D1158" s="77" t="s">
        <v>273</v>
      </c>
      <c r="E1158" s="4" t="s">
        <v>1574</v>
      </c>
      <c r="F1158" s="57">
        <v>1</v>
      </c>
      <c r="H1158" s="54">
        <v>7</v>
      </c>
    </row>
    <row r="1159" spans="1:9" ht="15" customHeight="1">
      <c r="A1159" s="79">
        <v>42600</v>
      </c>
      <c r="B1159" s="77" t="s">
        <v>1572</v>
      </c>
      <c r="C1159" s="77" t="s">
        <v>8</v>
      </c>
      <c r="D1159" s="77" t="s">
        <v>540</v>
      </c>
      <c r="E1159" s="4" t="s">
        <v>1384</v>
      </c>
      <c r="F1159" s="57">
        <v>2</v>
      </c>
      <c r="H1159" s="54">
        <v>31</v>
      </c>
    </row>
    <row r="1160" spans="1:9" ht="15" customHeight="1">
      <c r="A1160" s="79">
        <v>42600</v>
      </c>
      <c r="B1160" s="77" t="s">
        <v>1572</v>
      </c>
      <c r="C1160" s="77" t="s">
        <v>8</v>
      </c>
      <c r="D1160" s="77" t="s">
        <v>538</v>
      </c>
      <c r="E1160" s="4" t="s">
        <v>1577</v>
      </c>
      <c r="F1160" s="57">
        <v>2</v>
      </c>
      <c r="H1160" s="54">
        <v>15</v>
      </c>
    </row>
    <row r="1161" spans="1:9" ht="15" customHeight="1">
      <c r="A1161" s="79">
        <v>42600</v>
      </c>
      <c r="B1161" s="77" t="s">
        <v>1572</v>
      </c>
      <c r="C1161" s="77" t="s">
        <v>8</v>
      </c>
      <c r="D1161" s="77" t="s">
        <v>518</v>
      </c>
      <c r="E1161" s="4" t="s">
        <v>1578</v>
      </c>
      <c r="F1161" s="57">
        <v>2</v>
      </c>
      <c r="H1161" s="54">
        <v>193</v>
      </c>
    </row>
    <row r="1162" spans="1:9" ht="15" customHeight="1">
      <c r="A1162" s="79">
        <v>42604</v>
      </c>
      <c r="B1162" s="77" t="s">
        <v>1582</v>
      </c>
      <c r="C1162" s="77" t="s">
        <v>8</v>
      </c>
      <c r="D1162" s="77" t="s">
        <v>1583</v>
      </c>
      <c r="E1162" s="4" t="s">
        <v>1584</v>
      </c>
      <c r="F1162" s="57">
        <v>2</v>
      </c>
      <c r="H1162" s="54">
        <v>20.2</v>
      </c>
      <c r="I1162" s="55" t="s">
        <v>1585</v>
      </c>
    </row>
    <row r="1163" spans="1:9" ht="15" customHeight="1">
      <c r="A1163" s="79">
        <v>42604</v>
      </c>
      <c r="B1163" s="77" t="s">
        <v>1582</v>
      </c>
      <c r="C1163" s="77" t="s">
        <v>8</v>
      </c>
      <c r="D1163" s="77" t="s">
        <v>1586</v>
      </c>
      <c r="E1163" s="4" t="s">
        <v>1587</v>
      </c>
      <c r="F1163" s="57">
        <v>4</v>
      </c>
      <c r="H1163" s="54">
        <v>7.12</v>
      </c>
      <c r="I1163" s="55" t="s">
        <v>1585</v>
      </c>
    </row>
    <row r="1164" spans="1:9" ht="15" customHeight="1">
      <c r="A1164" s="79">
        <v>42604</v>
      </c>
      <c r="B1164" s="77" t="s">
        <v>1588</v>
      </c>
      <c r="C1164" s="77" t="s">
        <v>8</v>
      </c>
      <c r="D1164" s="77" t="s">
        <v>69</v>
      </c>
      <c r="E1164" s="4" t="s">
        <v>1569</v>
      </c>
      <c r="F1164" s="57">
        <v>3</v>
      </c>
      <c r="H1164" s="54">
        <v>553</v>
      </c>
    </row>
    <row r="1165" spans="1:9" ht="15" customHeight="1">
      <c r="A1165" s="79">
        <v>42604</v>
      </c>
      <c r="B1165" s="77" t="s">
        <v>1588</v>
      </c>
      <c r="C1165" s="77" t="s">
        <v>8</v>
      </c>
      <c r="D1165" s="77" t="s">
        <v>71</v>
      </c>
      <c r="E1165" s="4" t="s">
        <v>1589</v>
      </c>
      <c r="F1165" s="57">
        <v>2</v>
      </c>
      <c r="H1165" s="54">
        <v>697</v>
      </c>
    </row>
    <row r="1166" spans="1:9" ht="15" customHeight="1">
      <c r="A1166" s="79">
        <v>42605</v>
      </c>
      <c r="B1166" s="77" t="s">
        <v>1590</v>
      </c>
      <c r="C1166" s="77" t="s">
        <v>8</v>
      </c>
      <c r="D1166" s="77" t="s">
        <v>951</v>
      </c>
      <c r="E1166" s="4" t="s">
        <v>157</v>
      </c>
      <c r="F1166" s="57">
        <v>1</v>
      </c>
      <c r="H1166" s="54">
        <v>1126</v>
      </c>
    </row>
    <row r="1167" spans="1:9" ht="15" customHeight="1">
      <c r="A1167" s="79">
        <v>42605</v>
      </c>
      <c r="B1167" s="77" t="s">
        <v>1590</v>
      </c>
      <c r="C1167" s="77" t="s">
        <v>8</v>
      </c>
      <c r="D1167" s="77" t="s">
        <v>1458</v>
      </c>
      <c r="E1167" s="4" t="s">
        <v>1591</v>
      </c>
      <c r="F1167" s="57">
        <v>1</v>
      </c>
      <c r="H1167" s="54">
        <v>1401</v>
      </c>
    </row>
    <row r="1168" spans="1:9" ht="15" customHeight="1">
      <c r="A1168" s="79">
        <v>42605</v>
      </c>
      <c r="B1168" s="77" t="s">
        <v>1590</v>
      </c>
      <c r="C1168" s="77" t="s">
        <v>8</v>
      </c>
      <c r="D1168" s="77" t="s">
        <v>536</v>
      </c>
      <c r="E1168" s="4" t="s">
        <v>1592</v>
      </c>
      <c r="F1168" s="57">
        <v>6</v>
      </c>
      <c r="H1168" s="54">
        <v>75</v>
      </c>
    </row>
    <row r="1169" spans="1:9" ht="15" customHeight="1">
      <c r="A1169" s="79">
        <v>42605</v>
      </c>
      <c r="B1169" s="77" t="s">
        <v>1590</v>
      </c>
      <c r="C1169" s="77" t="s">
        <v>8</v>
      </c>
      <c r="D1169" s="77" t="s">
        <v>164</v>
      </c>
      <c r="E1169" s="4" t="s">
        <v>151</v>
      </c>
      <c r="F1169" s="57">
        <v>1</v>
      </c>
      <c r="H1169" s="54">
        <v>218</v>
      </c>
    </row>
    <row r="1170" spans="1:9" ht="15" customHeight="1">
      <c r="A1170" s="79">
        <v>42605</v>
      </c>
      <c r="B1170" s="77" t="s">
        <v>1590</v>
      </c>
      <c r="C1170" s="77" t="s">
        <v>8</v>
      </c>
      <c r="D1170" s="77" t="s">
        <v>942</v>
      </c>
      <c r="E1170" s="4" t="s">
        <v>146</v>
      </c>
      <c r="F1170" s="57">
        <v>1</v>
      </c>
      <c r="H1170" s="54">
        <v>481.68</v>
      </c>
    </row>
    <row r="1171" spans="1:9" ht="15" customHeight="1">
      <c r="A1171" s="79">
        <v>42605</v>
      </c>
      <c r="B1171" s="77" t="s">
        <v>1590</v>
      </c>
      <c r="C1171" s="77" t="s">
        <v>8</v>
      </c>
      <c r="D1171" s="77" t="s">
        <v>948</v>
      </c>
      <c r="E1171" s="4" t="s">
        <v>171</v>
      </c>
      <c r="F1171" s="57">
        <v>1</v>
      </c>
      <c r="H1171" s="54">
        <v>33.78</v>
      </c>
    </row>
    <row r="1172" spans="1:9" ht="15" customHeight="1">
      <c r="A1172" s="79">
        <v>42605</v>
      </c>
      <c r="B1172" s="77" t="s">
        <v>1590</v>
      </c>
      <c r="C1172" s="77" t="s">
        <v>8</v>
      </c>
      <c r="D1172" s="77" t="s">
        <v>1593</v>
      </c>
      <c r="E1172" s="4" t="s">
        <v>1594</v>
      </c>
      <c r="F1172" s="57">
        <v>1</v>
      </c>
      <c r="H1172" s="54">
        <v>1696</v>
      </c>
    </row>
    <row r="1173" spans="1:9" ht="15" customHeight="1">
      <c r="A1173" s="79">
        <v>42605</v>
      </c>
      <c r="B1173" s="77" t="s">
        <v>1590</v>
      </c>
      <c r="C1173" s="77" t="s">
        <v>8</v>
      </c>
      <c r="D1173" s="77" t="s">
        <v>1595</v>
      </c>
      <c r="E1173" s="4" t="s">
        <v>1596</v>
      </c>
      <c r="F1173" s="57">
        <v>1</v>
      </c>
      <c r="H1173" s="54">
        <v>450</v>
      </c>
    </row>
    <row r="1174" spans="1:9" ht="15" customHeight="1">
      <c r="A1174" s="79">
        <v>42605</v>
      </c>
      <c r="B1174" s="77" t="s">
        <v>1590</v>
      </c>
      <c r="C1174" s="77" t="s">
        <v>8</v>
      </c>
      <c r="D1174" s="77" t="s">
        <v>1597</v>
      </c>
      <c r="E1174" s="4" t="s">
        <v>171</v>
      </c>
      <c r="F1174" s="57">
        <v>1</v>
      </c>
      <c r="H1174" s="54">
        <v>1.2</v>
      </c>
    </row>
    <row r="1175" spans="1:9" ht="15" customHeight="1">
      <c r="A1175" s="79">
        <v>42605</v>
      </c>
      <c r="B1175" s="77" t="s">
        <v>1590</v>
      </c>
      <c r="C1175" s="77" t="s">
        <v>8</v>
      </c>
      <c r="D1175" s="77" t="s">
        <v>1598</v>
      </c>
      <c r="E1175" s="4" t="s">
        <v>1599</v>
      </c>
      <c r="F1175" s="57">
        <v>1</v>
      </c>
      <c r="H1175" s="54">
        <v>10759.848</v>
      </c>
    </row>
    <row r="1176" spans="1:9" ht="15" customHeight="1">
      <c r="A1176" s="79">
        <v>42605</v>
      </c>
      <c r="B1176" s="77" t="s">
        <v>1590</v>
      </c>
      <c r="C1176" s="77" t="s">
        <v>8</v>
      </c>
      <c r="D1176" s="77" t="s">
        <v>1600</v>
      </c>
      <c r="E1176" s="4" t="s">
        <v>1601</v>
      </c>
      <c r="F1176" s="57">
        <v>1</v>
      </c>
      <c r="H1176" s="54">
        <v>2456.1860000000001</v>
      </c>
    </row>
    <row r="1177" spans="1:9" ht="15" customHeight="1">
      <c r="A1177" s="79">
        <v>42605</v>
      </c>
      <c r="B1177" s="77" t="s">
        <v>1590</v>
      </c>
      <c r="C1177" s="77" t="s">
        <v>8</v>
      </c>
      <c r="D1177" s="77" t="s">
        <v>1602</v>
      </c>
      <c r="E1177" s="4" t="s">
        <v>1603</v>
      </c>
      <c r="F1177" s="57">
        <v>1</v>
      </c>
      <c r="H1177" s="54">
        <v>2505.402</v>
      </c>
    </row>
    <row r="1178" spans="1:9" ht="15" customHeight="1">
      <c r="A1178" s="79">
        <v>42605</v>
      </c>
      <c r="B1178" s="77" t="s">
        <v>1604</v>
      </c>
      <c r="C1178" s="77" t="s">
        <v>48</v>
      </c>
      <c r="D1178" s="77" t="s">
        <v>1192</v>
      </c>
      <c r="E1178" s="4" t="s">
        <v>1605</v>
      </c>
      <c r="F1178" s="57">
        <v>6</v>
      </c>
      <c r="H1178" s="54">
        <v>240</v>
      </c>
    </row>
    <row r="1179" spans="1:9" ht="15" customHeight="1">
      <c r="A1179" s="79">
        <v>42606</v>
      </c>
      <c r="B1179" s="77" t="s">
        <v>1606</v>
      </c>
      <c r="C1179" s="77" t="s">
        <v>8</v>
      </c>
      <c r="D1179" s="77" t="s">
        <v>1344</v>
      </c>
      <c r="E1179" s="4" t="s">
        <v>1607</v>
      </c>
      <c r="F1179" s="57">
        <v>4</v>
      </c>
      <c r="H1179" s="54">
        <v>0.8</v>
      </c>
    </row>
    <row r="1180" spans="1:9" ht="15" customHeight="1">
      <c r="A1180" s="79">
        <v>42606</v>
      </c>
      <c r="B1180" s="77" t="s">
        <v>1606</v>
      </c>
      <c r="C1180" s="77" t="s">
        <v>8</v>
      </c>
      <c r="D1180" s="77" t="s">
        <v>1608</v>
      </c>
      <c r="E1180" s="4" t="s">
        <v>1609</v>
      </c>
      <c r="F1180" s="57">
        <v>1</v>
      </c>
      <c r="H1180" s="54">
        <v>41.400000000000006</v>
      </c>
    </row>
    <row r="1181" spans="1:9" ht="15" customHeight="1">
      <c r="A1181" s="79">
        <v>42606</v>
      </c>
      <c r="B1181" s="77" t="s">
        <v>1606</v>
      </c>
      <c r="C1181" s="77" t="s">
        <v>8</v>
      </c>
      <c r="D1181" s="77" t="s">
        <v>477</v>
      </c>
      <c r="E1181" s="4" t="s">
        <v>453</v>
      </c>
      <c r="F1181" s="57">
        <v>1</v>
      </c>
      <c r="H1181" s="54">
        <v>67</v>
      </c>
      <c r="I1181" s="55" t="s">
        <v>323</v>
      </c>
    </row>
    <row r="1182" spans="1:9" ht="15" customHeight="1">
      <c r="A1182" s="79">
        <v>42606</v>
      </c>
      <c r="B1182" s="77" t="s">
        <v>1606</v>
      </c>
      <c r="C1182" s="77" t="s">
        <v>8</v>
      </c>
      <c r="D1182" s="77" t="s">
        <v>334</v>
      </c>
      <c r="E1182" s="4" t="s">
        <v>1610</v>
      </c>
      <c r="F1182" s="57">
        <v>12</v>
      </c>
      <c r="H1182" s="54">
        <v>22</v>
      </c>
    </row>
    <row r="1183" spans="1:9" ht="15" customHeight="1">
      <c r="A1183" s="79">
        <v>42607</v>
      </c>
      <c r="B1183" s="77" t="s">
        <v>1611</v>
      </c>
      <c r="C1183" s="77" t="s">
        <v>48</v>
      </c>
      <c r="D1183" s="77" t="s">
        <v>1335</v>
      </c>
      <c r="E1183" s="4" t="s">
        <v>1336</v>
      </c>
      <c r="F1183" s="57">
        <v>15</v>
      </c>
      <c r="H1183" s="54">
        <v>31.41</v>
      </c>
    </row>
    <row r="1184" spans="1:9" ht="15" customHeight="1">
      <c r="A1184" s="79">
        <v>42612</v>
      </c>
      <c r="B1184" s="77" t="s">
        <v>1612</v>
      </c>
      <c r="C1184" s="77" t="s">
        <v>8</v>
      </c>
      <c r="D1184" s="77" t="s">
        <v>67</v>
      </c>
      <c r="E1184" s="4" t="s">
        <v>1573</v>
      </c>
      <c r="F1184" s="57">
        <v>4</v>
      </c>
      <c r="H1184" s="54">
        <v>93</v>
      </c>
    </row>
    <row r="1185" spans="1:9" ht="15" customHeight="1">
      <c r="A1185" s="79">
        <v>42612</v>
      </c>
      <c r="B1185" s="77" t="s">
        <v>1612</v>
      </c>
      <c r="C1185" s="77" t="s">
        <v>8</v>
      </c>
      <c r="D1185" s="77" t="s">
        <v>273</v>
      </c>
      <c r="E1185" s="4" t="s">
        <v>1613</v>
      </c>
      <c r="F1185" s="57">
        <v>1</v>
      </c>
      <c r="H1185" s="54">
        <v>7</v>
      </c>
    </row>
    <row r="1186" spans="1:9" ht="15" customHeight="1">
      <c r="A1186" s="79">
        <v>42612</v>
      </c>
      <c r="B1186" s="77" t="s">
        <v>1612</v>
      </c>
      <c r="C1186" s="77" t="s">
        <v>8</v>
      </c>
      <c r="D1186" s="77" t="s">
        <v>458</v>
      </c>
      <c r="E1186" s="4" t="s">
        <v>1576</v>
      </c>
      <c r="F1186" s="57">
        <v>2</v>
      </c>
      <c r="H1186" s="54">
        <v>3</v>
      </c>
    </row>
    <row r="1187" spans="1:9" ht="15" customHeight="1">
      <c r="A1187" s="79">
        <v>42612</v>
      </c>
      <c r="B1187" s="77" t="s">
        <v>1612</v>
      </c>
      <c r="C1187" s="77" t="s">
        <v>8</v>
      </c>
      <c r="D1187" s="77" t="s">
        <v>1614</v>
      </c>
      <c r="E1187" s="4" t="s">
        <v>1615</v>
      </c>
      <c r="F1187" s="57">
        <v>1</v>
      </c>
      <c r="H1187" s="54">
        <v>49.51</v>
      </c>
    </row>
    <row r="1188" spans="1:9" ht="15" customHeight="1">
      <c r="A1188" s="79">
        <v>42612</v>
      </c>
      <c r="B1188" s="77" t="s">
        <v>1612</v>
      </c>
      <c r="C1188" s="77" t="s">
        <v>8</v>
      </c>
      <c r="D1188" s="77" t="s">
        <v>457</v>
      </c>
      <c r="E1188" s="4" t="s">
        <v>1575</v>
      </c>
      <c r="F1188" s="57">
        <v>1</v>
      </c>
      <c r="H1188" s="54">
        <v>3</v>
      </c>
    </row>
    <row r="1189" spans="1:9" ht="15" customHeight="1">
      <c r="A1189" s="79">
        <v>42613</v>
      </c>
      <c r="B1189" s="77" t="s">
        <v>1588</v>
      </c>
      <c r="C1189" s="77" t="s">
        <v>8</v>
      </c>
      <c r="D1189" s="77" t="s">
        <v>273</v>
      </c>
      <c r="E1189" s="4" t="s">
        <v>1616</v>
      </c>
      <c r="F1189" s="57">
        <v>1</v>
      </c>
      <c r="H1189" s="54">
        <v>7</v>
      </c>
    </row>
    <row r="1190" spans="1:9" ht="15" customHeight="1">
      <c r="A1190" s="79">
        <v>42613</v>
      </c>
      <c r="B1190" s="77" t="s">
        <v>1588</v>
      </c>
      <c r="C1190" s="77" t="s">
        <v>8</v>
      </c>
      <c r="D1190" s="77" t="s">
        <v>1614</v>
      </c>
      <c r="E1190" s="4" t="s">
        <v>1615</v>
      </c>
      <c r="F1190" s="57">
        <v>1</v>
      </c>
      <c r="H1190" s="54">
        <v>49.51</v>
      </c>
    </row>
    <row r="1191" spans="1:9" ht="15" customHeight="1">
      <c r="A1191" s="79">
        <v>42613</v>
      </c>
      <c r="B1191" s="77" t="s">
        <v>1588</v>
      </c>
      <c r="C1191" s="77" t="s">
        <v>8</v>
      </c>
      <c r="D1191" s="77" t="s">
        <v>67</v>
      </c>
      <c r="E1191" s="4" t="s">
        <v>1617</v>
      </c>
      <c r="F1191" s="57">
        <v>4</v>
      </c>
      <c r="H1191" s="54">
        <v>93</v>
      </c>
    </row>
    <row r="1192" spans="1:9" ht="15" customHeight="1">
      <c r="A1192" s="79">
        <v>42613</v>
      </c>
      <c r="B1192" s="77" t="s">
        <v>1588</v>
      </c>
      <c r="C1192" s="77" t="s">
        <v>8</v>
      </c>
      <c r="D1192" s="77" t="s">
        <v>1618</v>
      </c>
      <c r="E1192" s="4" t="s">
        <v>1619</v>
      </c>
      <c r="F1192" s="57">
        <v>1</v>
      </c>
      <c r="H1192" s="54">
        <v>374.76</v>
      </c>
    </row>
    <row r="1193" spans="1:9" ht="15" customHeight="1">
      <c r="A1193" s="79">
        <v>42613</v>
      </c>
      <c r="B1193" s="77" t="s">
        <v>1588</v>
      </c>
      <c r="C1193" s="77" t="s">
        <v>8</v>
      </c>
      <c r="D1193" s="77" t="s">
        <v>1620</v>
      </c>
      <c r="E1193" s="4" t="s">
        <v>1621</v>
      </c>
      <c r="F1193" s="57">
        <v>1</v>
      </c>
      <c r="H1193" s="54">
        <v>390.04</v>
      </c>
    </row>
    <row r="1194" spans="1:9" ht="15" customHeight="1">
      <c r="A1194" s="79">
        <v>42613</v>
      </c>
      <c r="B1194" s="77" t="s">
        <v>1588</v>
      </c>
      <c r="C1194" s="77" t="s">
        <v>8</v>
      </c>
      <c r="D1194" s="77" t="s">
        <v>457</v>
      </c>
      <c r="E1194" s="4" t="s">
        <v>1571</v>
      </c>
      <c r="F1194" s="57">
        <v>1</v>
      </c>
      <c r="H1194" s="54">
        <v>3</v>
      </c>
    </row>
    <row r="1195" spans="1:9" ht="15" customHeight="1">
      <c r="A1195" s="79">
        <v>42613</v>
      </c>
      <c r="B1195" s="77" t="s">
        <v>1588</v>
      </c>
      <c r="C1195" s="77" t="s">
        <v>8</v>
      </c>
      <c r="D1195" s="77" t="s">
        <v>458</v>
      </c>
      <c r="E1195" s="4" t="s">
        <v>762</v>
      </c>
      <c r="F1195" s="57">
        <v>2</v>
      </c>
      <c r="H1195" s="54">
        <v>3</v>
      </c>
    </row>
    <row r="1196" spans="1:9" ht="15" customHeight="1">
      <c r="A1196" s="79">
        <v>42614</v>
      </c>
      <c r="B1196" s="77" t="s">
        <v>1622</v>
      </c>
      <c r="C1196" s="77" t="s">
        <v>337</v>
      </c>
      <c r="D1196" s="77" t="s">
        <v>709</v>
      </c>
      <c r="E1196" s="4" t="s">
        <v>1420</v>
      </c>
      <c r="F1196" s="57">
        <v>2</v>
      </c>
      <c r="H1196" s="54">
        <v>7568.2</v>
      </c>
      <c r="I1196" s="55" t="s">
        <v>323</v>
      </c>
    </row>
    <row r="1197" spans="1:9" ht="15" customHeight="1">
      <c r="A1197" s="79">
        <v>42615</v>
      </c>
      <c r="B1197" s="77" t="s">
        <v>1622</v>
      </c>
      <c r="C1197" s="77" t="s">
        <v>337</v>
      </c>
      <c r="D1197" s="77" t="s">
        <v>1439</v>
      </c>
      <c r="E1197" s="4" t="s">
        <v>1623</v>
      </c>
      <c r="F1197" s="57">
        <v>2</v>
      </c>
      <c r="H1197" s="54">
        <v>7986.49</v>
      </c>
    </row>
    <row r="1198" spans="1:9" ht="15" customHeight="1">
      <c r="A1198" s="79">
        <v>42616</v>
      </c>
      <c r="B1198" s="77" t="s">
        <v>1622</v>
      </c>
      <c r="C1198" s="77" t="s">
        <v>337</v>
      </c>
      <c r="D1198" s="77" t="s">
        <v>1416</v>
      </c>
      <c r="E1198" s="4" t="s">
        <v>1624</v>
      </c>
      <c r="F1198" s="57">
        <v>1</v>
      </c>
      <c r="H1198" s="54">
        <v>57725</v>
      </c>
      <c r="I1198" s="55" t="s">
        <v>323</v>
      </c>
    </row>
    <row r="1199" spans="1:9" ht="15" customHeight="1">
      <c r="A1199" s="79">
        <v>42619</v>
      </c>
      <c r="B1199" s="77" t="s">
        <v>1625</v>
      </c>
      <c r="C1199" s="77" t="s">
        <v>337</v>
      </c>
      <c r="D1199" s="314" t="s">
        <v>1626</v>
      </c>
      <c r="E1199" s="479" t="s">
        <v>1627</v>
      </c>
      <c r="F1199" s="57">
        <v>1</v>
      </c>
      <c r="H1199" s="54">
        <v>7248.05</v>
      </c>
      <c r="I1199" s="55" t="s">
        <v>1628</v>
      </c>
    </row>
    <row r="1200" spans="1:9" ht="15" customHeight="1">
      <c r="A1200" s="79">
        <v>42626</v>
      </c>
      <c r="B1200" s="77" t="s">
        <v>1629</v>
      </c>
      <c r="C1200" s="77" t="s">
        <v>8</v>
      </c>
      <c r="D1200" s="77" t="s">
        <v>1630</v>
      </c>
      <c r="E1200" s="4" t="s">
        <v>1631</v>
      </c>
      <c r="F1200" s="57">
        <v>3</v>
      </c>
      <c r="H1200" s="54">
        <v>450</v>
      </c>
    </row>
    <row r="1201" spans="1:8" ht="15" customHeight="1">
      <c r="A1201" s="79">
        <v>42626</v>
      </c>
      <c r="B1201" s="77" t="s">
        <v>1629</v>
      </c>
      <c r="C1201" s="77" t="s">
        <v>8</v>
      </c>
      <c r="D1201" s="77" t="s">
        <v>1632</v>
      </c>
      <c r="E1201" s="4" t="s">
        <v>1633</v>
      </c>
      <c r="F1201" s="57">
        <v>1</v>
      </c>
      <c r="H1201" s="54">
        <v>285</v>
      </c>
    </row>
    <row r="1202" spans="1:8" ht="15" customHeight="1">
      <c r="A1202" s="79">
        <v>42626</v>
      </c>
      <c r="B1202" s="77" t="s">
        <v>1629</v>
      </c>
      <c r="C1202" s="77" t="s">
        <v>8</v>
      </c>
      <c r="D1202" s="77" t="s">
        <v>1344</v>
      </c>
      <c r="E1202" s="4" t="s">
        <v>1567</v>
      </c>
      <c r="F1202" s="57">
        <v>8</v>
      </c>
      <c r="H1202" s="54">
        <v>0.8</v>
      </c>
    </row>
    <row r="1203" spans="1:8" ht="15" customHeight="1">
      <c r="A1203" s="79">
        <v>42626</v>
      </c>
      <c r="B1203" s="77" t="s">
        <v>1629</v>
      </c>
      <c r="C1203" s="77" t="s">
        <v>8</v>
      </c>
      <c r="D1203" s="77" t="s">
        <v>1634</v>
      </c>
      <c r="E1203" s="4" t="s">
        <v>1635</v>
      </c>
      <c r="F1203" s="57">
        <v>6</v>
      </c>
      <c r="H1203" s="54">
        <v>3.12</v>
      </c>
    </row>
    <row r="1204" spans="1:8" s="4" customFormat="1" ht="15" customHeight="1">
      <c r="A1204" s="2">
        <v>42626</v>
      </c>
      <c r="B1204" s="3" t="s">
        <v>1636</v>
      </c>
      <c r="C1204" s="3" t="s">
        <v>8</v>
      </c>
      <c r="D1204" s="77" t="s">
        <v>485</v>
      </c>
      <c r="E1204" s="153" t="s">
        <v>1637</v>
      </c>
      <c r="F1204" s="57">
        <v>2</v>
      </c>
      <c r="G1204" s="5"/>
      <c r="H1204" s="5">
        <v>23</v>
      </c>
    </row>
    <row r="1205" spans="1:8" s="4" customFormat="1" ht="15" customHeight="1">
      <c r="A1205" s="2">
        <v>42626</v>
      </c>
      <c r="B1205" s="3" t="s">
        <v>1636</v>
      </c>
      <c r="C1205" s="3" t="s">
        <v>8</v>
      </c>
      <c r="D1205" s="77">
        <v>73270</v>
      </c>
      <c r="E1205" s="4" t="s">
        <v>768</v>
      </c>
      <c r="F1205" s="57">
        <v>1</v>
      </c>
      <c r="G1205" s="5"/>
      <c r="H1205" s="5">
        <v>79</v>
      </c>
    </row>
    <row r="1206" spans="1:8" s="4" customFormat="1" ht="15" customHeight="1">
      <c r="A1206" s="2">
        <v>42626</v>
      </c>
      <c r="B1206" s="3" t="s">
        <v>1559</v>
      </c>
      <c r="C1206" s="3" t="s">
        <v>8</v>
      </c>
      <c r="D1206" s="77" t="s">
        <v>17</v>
      </c>
      <c r="E1206" s="4" t="s">
        <v>1638</v>
      </c>
      <c r="F1206" s="57">
        <v>21</v>
      </c>
      <c r="G1206" s="54"/>
      <c r="H1206" s="5">
        <v>230</v>
      </c>
    </row>
    <row r="1207" spans="1:8" s="4" customFormat="1" ht="15" customHeight="1">
      <c r="A1207" s="2">
        <v>42626</v>
      </c>
      <c r="B1207" s="3" t="s">
        <v>1559</v>
      </c>
      <c r="C1207" s="3" t="s">
        <v>8</v>
      </c>
      <c r="D1207" s="77" t="s">
        <v>1639</v>
      </c>
      <c r="E1207" s="4" t="s">
        <v>1640</v>
      </c>
      <c r="F1207" s="57">
        <v>22</v>
      </c>
      <c r="G1207" s="54"/>
      <c r="H1207" s="5">
        <v>61.92</v>
      </c>
    </row>
    <row r="1208" spans="1:8" s="4" customFormat="1" ht="15" customHeight="1">
      <c r="A1208" s="2">
        <v>42626</v>
      </c>
      <c r="B1208" s="3" t="s">
        <v>1559</v>
      </c>
      <c r="C1208" s="3" t="s">
        <v>8</v>
      </c>
      <c r="D1208" s="77" t="s">
        <v>370</v>
      </c>
      <c r="E1208" s="4" t="s">
        <v>1641</v>
      </c>
      <c r="F1208" s="57">
        <v>1</v>
      </c>
      <c r="G1208" s="54"/>
      <c r="H1208" s="5">
        <v>70</v>
      </c>
    </row>
    <row r="1209" spans="1:8" s="4" customFormat="1" ht="15" customHeight="1">
      <c r="A1209" s="2">
        <v>42626</v>
      </c>
      <c r="B1209" s="3" t="s">
        <v>1559</v>
      </c>
      <c r="C1209" s="3" t="s">
        <v>8</v>
      </c>
      <c r="D1209" s="77" t="s">
        <v>377</v>
      </c>
      <c r="E1209" s="4" t="s">
        <v>1642</v>
      </c>
      <c r="F1209" s="57">
        <v>2</v>
      </c>
      <c r="G1209" s="54"/>
      <c r="H1209" s="5">
        <v>136</v>
      </c>
    </row>
    <row r="1210" spans="1:8" s="4" customFormat="1" ht="15" customHeight="1">
      <c r="A1210" s="2">
        <v>42626</v>
      </c>
      <c r="B1210" s="3" t="s">
        <v>1559</v>
      </c>
      <c r="C1210" s="3" t="s">
        <v>8</v>
      </c>
      <c r="D1210" s="77" t="s">
        <v>1192</v>
      </c>
      <c r="E1210" s="4" t="s">
        <v>1643</v>
      </c>
      <c r="F1210" s="57">
        <v>14</v>
      </c>
      <c r="G1210" s="54"/>
      <c r="H1210" s="5">
        <v>240</v>
      </c>
    </row>
    <row r="1211" spans="1:8" s="4" customFormat="1" ht="15" customHeight="1">
      <c r="A1211" s="2">
        <v>42626</v>
      </c>
      <c r="B1211" s="3" t="s">
        <v>1559</v>
      </c>
      <c r="C1211" s="3" t="s">
        <v>8</v>
      </c>
      <c r="D1211" s="77" t="s">
        <v>378</v>
      </c>
      <c r="E1211" s="4" t="s">
        <v>1644</v>
      </c>
      <c r="F1211" s="57">
        <v>2</v>
      </c>
      <c r="G1211" s="54"/>
      <c r="H1211" s="5">
        <v>233</v>
      </c>
    </row>
    <row r="1212" spans="1:8" s="4" customFormat="1" ht="15" customHeight="1">
      <c r="A1212" s="2">
        <v>42626</v>
      </c>
      <c r="B1212" s="3" t="s">
        <v>1645</v>
      </c>
      <c r="C1212" s="3" t="s">
        <v>8</v>
      </c>
      <c r="D1212" s="77" t="s">
        <v>448</v>
      </c>
      <c r="E1212" s="4" t="s">
        <v>754</v>
      </c>
      <c r="F1212" s="57">
        <v>2</v>
      </c>
      <c r="G1212" s="5"/>
      <c r="H1212" s="5">
        <v>310</v>
      </c>
    </row>
    <row r="1213" spans="1:8" s="4" customFormat="1" ht="15" customHeight="1">
      <c r="A1213" s="2">
        <v>42626</v>
      </c>
      <c r="B1213" s="3" t="s">
        <v>1645</v>
      </c>
      <c r="C1213" s="3" t="s">
        <v>8</v>
      </c>
      <c r="D1213" s="77" t="s">
        <v>649</v>
      </c>
      <c r="E1213" s="4" t="s">
        <v>1646</v>
      </c>
      <c r="F1213" s="57">
        <v>3</v>
      </c>
      <c r="G1213" s="5"/>
      <c r="H1213" s="5">
        <v>2</v>
      </c>
    </row>
    <row r="1214" spans="1:8" ht="15" customHeight="1">
      <c r="A1214" s="2">
        <v>42626</v>
      </c>
      <c r="B1214" s="77" t="s">
        <v>1647</v>
      </c>
      <c r="C1214" s="77" t="s">
        <v>867</v>
      </c>
      <c r="D1214" s="77" t="s">
        <v>370</v>
      </c>
      <c r="E1214" s="4" t="s">
        <v>1641</v>
      </c>
      <c r="F1214" s="57">
        <v>1</v>
      </c>
      <c r="H1214" s="54">
        <v>70</v>
      </c>
    </row>
    <row r="1215" spans="1:8" ht="15" customHeight="1">
      <c r="A1215" s="2">
        <v>42626</v>
      </c>
      <c r="B1215" s="77" t="s">
        <v>1647</v>
      </c>
      <c r="C1215" s="77" t="s">
        <v>867</v>
      </c>
      <c r="D1215" s="77" t="s">
        <v>377</v>
      </c>
      <c r="E1215" s="4" t="s">
        <v>1648</v>
      </c>
      <c r="F1215" s="57">
        <v>2</v>
      </c>
      <c r="H1215" s="54">
        <v>136</v>
      </c>
    </row>
    <row r="1216" spans="1:8" ht="15" customHeight="1">
      <c r="A1216" s="2">
        <v>42626</v>
      </c>
      <c r="B1216" s="77" t="s">
        <v>1647</v>
      </c>
      <c r="C1216" s="77" t="s">
        <v>867</v>
      </c>
      <c r="D1216" s="77" t="s">
        <v>376</v>
      </c>
      <c r="E1216" s="4" t="s">
        <v>1649</v>
      </c>
      <c r="F1216" s="57">
        <v>1</v>
      </c>
      <c r="H1216" s="54">
        <v>446</v>
      </c>
    </row>
    <row r="1217" spans="1:9" ht="15" customHeight="1">
      <c r="A1217" s="79">
        <v>42627</v>
      </c>
      <c r="B1217" s="77" t="s">
        <v>1650</v>
      </c>
      <c r="C1217" s="77" t="s">
        <v>8</v>
      </c>
      <c r="D1217" s="77" t="s">
        <v>427</v>
      </c>
      <c r="E1217" s="153" t="s">
        <v>1651</v>
      </c>
      <c r="F1217" s="57">
        <v>1</v>
      </c>
      <c r="H1217" s="54">
        <v>26</v>
      </c>
    </row>
    <row r="1218" spans="1:9" ht="15" customHeight="1">
      <c r="A1218" s="79">
        <v>42613</v>
      </c>
      <c r="B1218" s="77" t="s">
        <v>1652</v>
      </c>
      <c r="C1218" s="77" t="s">
        <v>337</v>
      </c>
      <c r="D1218" s="77" t="s">
        <v>465</v>
      </c>
      <c r="E1218" s="4" t="s">
        <v>822</v>
      </c>
      <c r="F1218" s="57">
        <v>5</v>
      </c>
      <c r="H1218" s="54">
        <v>10814.12</v>
      </c>
    </row>
    <row r="1219" spans="1:9" ht="15" customHeight="1">
      <c r="A1219" s="79">
        <v>42613</v>
      </c>
      <c r="B1219" s="77" t="s">
        <v>1652</v>
      </c>
      <c r="C1219" s="77" t="s">
        <v>337</v>
      </c>
      <c r="D1219" s="77" t="s">
        <v>568</v>
      </c>
      <c r="E1219" s="4" t="s">
        <v>823</v>
      </c>
      <c r="F1219" s="57">
        <v>5</v>
      </c>
      <c r="H1219" s="54">
        <v>9795.26</v>
      </c>
      <c r="I1219" s="77"/>
    </row>
    <row r="1220" spans="1:9" ht="15" customHeight="1">
      <c r="A1220" s="79">
        <v>42613</v>
      </c>
      <c r="B1220" s="77" t="s">
        <v>1652</v>
      </c>
      <c r="C1220" s="77" t="s">
        <v>337</v>
      </c>
      <c r="D1220" s="77" t="s">
        <v>709</v>
      </c>
      <c r="E1220" s="4" t="s">
        <v>735</v>
      </c>
      <c r="F1220" s="57">
        <v>5</v>
      </c>
      <c r="H1220" s="54">
        <v>7767.37</v>
      </c>
      <c r="I1220" s="55" t="s">
        <v>323</v>
      </c>
    </row>
    <row r="1221" spans="1:9" ht="15" customHeight="1">
      <c r="A1221" s="79">
        <v>42613</v>
      </c>
      <c r="B1221" s="77" t="s">
        <v>1652</v>
      </c>
      <c r="C1221" s="77" t="s">
        <v>337</v>
      </c>
      <c r="D1221" s="77" t="s">
        <v>721</v>
      </c>
      <c r="E1221" s="4" t="s">
        <v>1653</v>
      </c>
      <c r="F1221" s="57">
        <v>5</v>
      </c>
      <c r="H1221" s="54">
        <v>8462.85</v>
      </c>
      <c r="I1221" s="55" t="s">
        <v>323</v>
      </c>
    </row>
    <row r="1222" spans="1:9" ht="15" customHeight="1">
      <c r="A1222" s="79">
        <v>42613</v>
      </c>
      <c r="B1222" s="77" t="s">
        <v>1652</v>
      </c>
      <c r="C1222" s="77" t="s">
        <v>337</v>
      </c>
      <c r="D1222" s="77" t="s">
        <v>465</v>
      </c>
      <c r="E1222" s="4" t="s">
        <v>822</v>
      </c>
      <c r="F1222" s="57">
        <v>10</v>
      </c>
      <c r="H1222" s="54">
        <v>9982.26</v>
      </c>
    </row>
    <row r="1223" spans="1:9" ht="15" customHeight="1">
      <c r="A1223" s="79">
        <v>42613</v>
      </c>
      <c r="B1223" s="77" t="s">
        <v>1652</v>
      </c>
      <c r="C1223" s="77" t="s">
        <v>337</v>
      </c>
      <c r="D1223" s="77" t="s">
        <v>568</v>
      </c>
      <c r="E1223" s="4" t="s">
        <v>823</v>
      </c>
      <c r="F1223" s="57">
        <v>10</v>
      </c>
      <c r="H1223" s="54">
        <v>9041.7800000000007</v>
      </c>
    </row>
    <row r="1224" spans="1:9" ht="15" customHeight="1">
      <c r="A1224" s="79">
        <v>42613</v>
      </c>
      <c r="B1224" s="77" t="s">
        <v>1652</v>
      </c>
      <c r="C1224" s="77" t="s">
        <v>337</v>
      </c>
      <c r="D1224" s="77" t="s">
        <v>709</v>
      </c>
      <c r="E1224" s="4" t="s">
        <v>735</v>
      </c>
      <c r="F1224" s="57">
        <v>10</v>
      </c>
      <c r="H1224" s="54">
        <v>7169.88</v>
      </c>
      <c r="I1224" s="55" t="s">
        <v>323</v>
      </c>
    </row>
    <row r="1225" spans="1:9" ht="15" customHeight="1">
      <c r="A1225" s="79">
        <v>42613</v>
      </c>
      <c r="B1225" s="77" t="s">
        <v>1652</v>
      </c>
      <c r="C1225" s="77" t="s">
        <v>337</v>
      </c>
      <c r="D1225" s="77" t="s">
        <v>721</v>
      </c>
      <c r="E1225" s="4" t="s">
        <v>1653</v>
      </c>
      <c r="F1225" s="57">
        <v>10</v>
      </c>
      <c r="H1225" s="54">
        <v>7811.86</v>
      </c>
      <c r="I1225" s="55" t="s">
        <v>323</v>
      </c>
    </row>
    <row r="1226" spans="1:9" ht="15" customHeight="1">
      <c r="A1226" s="79">
        <v>42613</v>
      </c>
      <c r="B1226" s="77" t="s">
        <v>1652</v>
      </c>
      <c r="C1226" s="77" t="s">
        <v>337</v>
      </c>
      <c r="D1226" s="77" t="s">
        <v>465</v>
      </c>
      <c r="E1226" s="4" t="s">
        <v>822</v>
      </c>
      <c r="F1226" s="57">
        <v>15</v>
      </c>
      <c r="H1226" s="54">
        <v>9427.69</v>
      </c>
    </row>
    <row r="1227" spans="1:9" ht="15" customHeight="1">
      <c r="A1227" s="79">
        <v>42613</v>
      </c>
      <c r="B1227" s="77" t="s">
        <v>1652</v>
      </c>
      <c r="C1227" s="77" t="s">
        <v>337</v>
      </c>
      <c r="D1227" s="77" t="s">
        <v>568</v>
      </c>
      <c r="E1227" s="4" t="s">
        <v>823</v>
      </c>
      <c r="F1227" s="57">
        <v>15</v>
      </c>
      <c r="H1227" s="54">
        <v>8539.4599999999991</v>
      </c>
    </row>
    <row r="1228" spans="1:9" ht="15" customHeight="1">
      <c r="A1228" s="79">
        <v>42613</v>
      </c>
      <c r="B1228" s="77" t="s">
        <v>1652</v>
      </c>
      <c r="C1228" s="77" t="s">
        <v>337</v>
      </c>
      <c r="D1228" s="77" t="s">
        <v>709</v>
      </c>
      <c r="E1228" s="4" t="s">
        <v>735</v>
      </c>
      <c r="F1228" s="57">
        <v>15</v>
      </c>
      <c r="H1228" s="54">
        <v>6771.55</v>
      </c>
      <c r="I1228" s="55" t="s">
        <v>323</v>
      </c>
    </row>
    <row r="1229" spans="1:9" ht="15" customHeight="1">
      <c r="A1229" s="79">
        <v>42613</v>
      </c>
      <c r="B1229" s="77" t="s">
        <v>1652</v>
      </c>
      <c r="C1229" s="77" t="s">
        <v>337</v>
      </c>
      <c r="D1229" s="77" t="s">
        <v>721</v>
      </c>
      <c r="E1229" s="4" t="s">
        <v>1653</v>
      </c>
      <c r="F1229" s="57">
        <v>15</v>
      </c>
      <c r="H1229" s="54">
        <v>7377.87</v>
      </c>
      <c r="I1229" s="55" t="s">
        <v>323</v>
      </c>
    </row>
    <row r="1230" spans="1:9" ht="15" customHeight="1">
      <c r="A1230" s="79">
        <v>42625</v>
      </c>
      <c r="B1230" s="77" t="s">
        <v>1654</v>
      </c>
      <c r="C1230" s="77" t="s">
        <v>337</v>
      </c>
      <c r="D1230" s="77" t="s">
        <v>726</v>
      </c>
      <c r="E1230" s="4" t="s">
        <v>1655</v>
      </c>
      <c r="F1230" s="57">
        <v>1</v>
      </c>
      <c r="H1230" s="54">
        <v>193392.64000000001</v>
      </c>
      <c r="I1230" s="55" t="s">
        <v>323</v>
      </c>
    </row>
    <row r="1231" spans="1:9" ht="15" customHeight="1">
      <c r="A1231" s="79">
        <v>42605</v>
      </c>
      <c r="B1231" s="77" t="s">
        <v>1656</v>
      </c>
      <c r="C1231" s="77" t="s">
        <v>8</v>
      </c>
      <c r="D1231" s="77" t="s">
        <v>1657</v>
      </c>
      <c r="E1231" s="4" t="s">
        <v>1658</v>
      </c>
      <c r="F1231" s="57">
        <v>1</v>
      </c>
      <c r="H1231" s="54">
        <v>900</v>
      </c>
    </row>
    <row r="1232" spans="1:9" ht="15" customHeight="1">
      <c r="A1232" s="79">
        <v>42605</v>
      </c>
      <c r="B1232" s="77" t="s">
        <v>1656</v>
      </c>
      <c r="C1232" s="77" t="s">
        <v>8</v>
      </c>
      <c r="D1232" s="77" t="s">
        <v>1659</v>
      </c>
      <c r="E1232" s="4" t="s">
        <v>1660</v>
      </c>
      <c r="F1232" s="57">
        <v>2</v>
      </c>
      <c r="H1232" s="54">
        <v>198</v>
      </c>
      <c r="I1232" s="145" t="s">
        <v>6467</v>
      </c>
    </row>
    <row r="1233" spans="1:8" ht="15" customHeight="1">
      <c r="A1233" s="79">
        <v>42605</v>
      </c>
      <c r="B1233" s="77" t="s">
        <v>1656</v>
      </c>
      <c r="C1233" s="77" t="s">
        <v>8</v>
      </c>
      <c r="E1233" s="4" t="s">
        <v>1661</v>
      </c>
      <c r="F1233" s="57">
        <v>2</v>
      </c>
      <c r="H1233" s="54">
        <v>719.66</v>
      </c>
    </row>
    <row r="1234" spans="1:8" ht="15" customHeight="1">
      <c r="A1234" s="79">
        <v>42605</v>
      </c>
      <c r="B1234" s="77" t="s">
        <v>1656</v>
      </c>
      <c r="C1234" s="77" t="s">
        <v>8</v>
      </c>
      <c r="D1234" s="77" t="s">
        <v>398</v>
      </c>
      <c r="E1234" s="4" t="s">
        <v>1662</v>
      </c>
      <c r="F1234" s="57">
        <v>2</v>
      </c>
      <c r="H1234" s="54">
        <v>5.76</v>
      </c>
    </row>
    <row r="1235" spans="1:8" ht="15" customHeight="1">
      <c r="A1235" s="79">
        <v>42605</v>
      </c>
      <c r="B1235" s="77" t="s">
        <v>1656</v>
      </c>
      <c r="C1235" s="77" t="s">
        <v>8</v>
      </c>
      <c r="D1235" s="77" t="s">
        <v>1663</v>
      </c>
      <c r="E1235" s="4" t="s">
        <v>1664</v>
      </c>
      <c r="F1235" s="57">
        <v>2</v>
      </c>
      <c r="H1235" s="54">
        <v>294</v>
      </c>
    </row>
    <row r="1236" spans="1:8" ht="15" customHeight="1">
      <c r="A1236" s="79">
        <v>42605</v>
      </c>
      <c r="B1236" s="77" t="s">
        <v>1656</v>
      </c>
      <c r="C1236" s="77" t="s">
        <v>8</v>
      </c>
      <c r="D1236" s="77" t="s">
        <v>1665</v>
      </c>
      <c r="E1236" s="4" t="s">
        <v>1666</v>
      </c>
      <c r="F1236" s="57">
        <v>2</v>
      </c>
      <c r="H1236" s="54">
        <v>16.559999999999999</v>
      </c>
    </row>
    <row r="1237" spans="1:8" ht="15" customHeight="1">
      <c r="A1237" s="79">
        <v>42605</v>
      </c>
      <c r="B1237" s="77" t="s">
        <v>1656</v>
      </c>
      <c r="C1237" s="77" t="s">
        <v>8</v>
      </c>
      <c r="D1237" s="77" t="s">
        <v>1667</v>
      </c>
      <c r="E1237" s="4" t="s">
        <v>1668</v>
      </c>
      <c r="F1237" s="57">
        <v>2</v>
      </c>
      <c r="H1237" s="54">
        <v>580</v>
      </c>
    </row>
    <row r="1238" spans="1:8" ht="15" customHeight="1">
      <c r="A1238" s="79">
        <v>42605</v>
      </c>
      <c r="B1238" s="77" t="s">
        <v>1656</v>
      </c>
      <c r="C1238" s="77" t="s">
        <v>8</v>
      </c>
      <c r="D1238" s="77" t="s">
        <v>1669</v>
      </c>
      <c r="E1238" s="4" t="s">
        <v>1670</v>
      </c>
      <c r="F1238" s="57">
        <v>24</v>
      </c>
      <c r="H1238" s="54">
        <v>12.6</v>
      </c>
    </row>
    <row r="1239" spans="1:8" ht="15" customHeight="1">
      <c r="A1239" s="79">
        <v>42605</v>
      </c>
      <c r="B1239" s="77" t="s">
        <v>1656</v>
      </c>
      <c r="C1239" s="77" t="s">
        <v>8</v>
      </c>
      <c r="D1239" s="77" t="s">
        <v>1671</v>
      </c>
      <c r="E1239" s="4" t="s">
        <v>1672</v>
      </c>
      <c r="F1239" s="57">
        <v>1</v>
      </c>
      <c r="H1239" s="156" t="s">
        <v>1673</v>
      </c>
    </row>
    <row r="1240" spans="1:8" ht="15" customHeight="1">
      <c r="A1240" s="79">
        <v>42605</v>
      </c>
      <c r="B1240" s="77" t="s">
        <v>1656</v>
      </c>
      <c r="C1240" s="77" t="s">
        <v>8</v>
      </c>
      <c r="D1240" s="77" t="s">
        <v>1674</v>
      </c>
      <c r="E1240" s="4" t="s">
        <v>1675</v>
      </c>
      <c r="F1240" s="57">
        <v>1</v>
      </c>
      <c r="H1240" s="54">
        <v>12</v>
      </c>
    </row>
    <row r="1241" spans="1:8" ht="15" customHeight="1">
      <c r="A1241" s="79">
        <v>42605</v>
      </c>
      <c r="B1241" s="77" t="s">
        <v>1656</v>
      </c>
      <c r="C1241" s="77" t="s">
        <v>8</v>
      </c>
      <c r="D1241" s="77" t="s">
        <v>1676</v>
      </c>
      <c r="E1241" s="4" t="s">
        <v>1677</v>
      </c>
      <c r="F1241" s="57">
        <v>2</v>
      </c>
      <c r="H1241" s="156" t="s">
        <v>1673</v>
      </c>
    </row>
    <row r="1242" spans="1:8" ht="15" customHeight="1">
      <c r="A1242" s="79">
        <v>42605</v>
      </c>
      <c r="B1242" s="77" t="s">
        <v>1656</v>
      </c>
      <c r="C1242" s="77" t="s">
        <v>8</v>
      </c>
      <c r="D1242" s="77" t="s">
        <v>13</v>
      </c>
      <c r="E1242" s="4" t="s">
        <v>1678</v>
      </c>
      <c r="F1242" s="57">
        <v>2</v>
      </c>
      <c r="H1242" s="54">
        <v>4</v>
      </c>
    </row>
    <row r="1243" spans="1:8" ht="15" customHeight="1">
      <c r="A1243" s="79">
        <v>42605</v>
      </c>
      <c r="B1243" s="77" t="s">
        <v>1656</v>
      </c>
      <c r="C1243" s="77" t="s">
        <v>8</v>
      </c>
      <c r="D1243" s="77" t="s">
        <v>1583</v>
      </c>
      <c r="E1243" s="4" t="s">
        <v>1679</v>
      </c>
      <c r="F1243" s="57">
        <v>2</v>
      </c>
      <c r="H1243" s="54">
        <v>20.2</v>
      </c>
    </row>
    <row r="1244" spans="1:8" ht="15" customHeight="1">
      <c r="A1244" s="79">
        <v>42605</v>
      </c>
      <c r="B1244" s="77" t="s">
        <v>1656</v>
      </c>
      <c r="C1244" s="77" t="s">
        <v>8</v>
      </c>
      <c r="D1244" s="77" t="s">
        <v>1586</v>
      </c>
      <c r="E1244" s="4" t="s">
        <v>1680</v>
      </c>
      <c r="F1244" s="57">
        <v>13</v>
      </c>
      <c r="H1244" s="54">
        <v>7.12</v>
      </c>
    </row>
    <row r="1245" spans="1:8" ht="15" customHeight="1">
      <c r="A1245" s="79">
        <v>42605</v>
      </c>
      <c r="B1245" s="77" t="s">
        <v>1656</v>
      </c>
      <c r="C1245" s="77" t="s">
        <v>8</v>
      </c>
      <c r="D1245" s="77" t="s">
        <v>155</v>
      </c>
      <c r="E1245" s="4" t="s">
        <v>1681</v>
      </c>
      <c r="F1245" s="57">
        <v>1</v>
      </c>
      <c r="H1245" s="54">
        <v>5</v>
      </c>
    </row>
    <row r="1246" spans="1:8" ht="15" customHeight="1">
      <c r="A1246" s="79">
        <v>42605</v>
      </c>
      <c r="B1246" s="77" t="s">
        <v>1656</v>
      </c>
      <c r="C1246" s="77" t="s">
        <v>8</v>
      </c>
      <c r="D1246" s="77" t="s">
        <v>1682</v>
      </c>
      <c r="E1246" s="4" t="s">
        <v>1683</v>
      </c>
      <c r="F1246" s="57">
        <v>1</v>
      </c>
      <c r="H1246" s="54">
        <v>1.52</v>
      </c>
    </row>
    <row r="1247" spans="1:8" ht="15" customHeight="1">
      <c r="A1247" s="79">
        <v>42605</v>
      </c>
      <c r="B1247" s="77" t="s">
        <v>1656</v>
      </c>
      <c r="C1247" s="77" t="s">
        <v>8</v>
      </c>
      <c r="D1247" s="77" t="s">
        <v>141</v>
      </c>
      <c r="E1247" s="4" t="s">
        <v>1684</v>
      </c>
      <c r="F1247" s="57">
        <v>8</v>
      </c>
      <c r="H1247" s="156" t="s">
        <v>1685</v>
      </c>
    </row>
    <row r="1248" spans="1:8" ht="15" customHeight="1">
      <c r="A1248" s="79">
        <v>42605</v>
      </c>
      <c r="B1248" s="77" t="s">
        <v>1656</v>
      </c>
      <c r="C1248" s="77" t="s">
        <v>8</v>
      </c>
      <c r="D1248" s="77" t="s">
        <v>1182</v>
      </c>
      <c r="E1248" s="4" t="s">
        <v>1686</v>
      </c>
      <c r="F1248" s="57">
        <v>4</v>
      </c>
      <c r="H1248" s="54">
        <v>172.41</v>
      </c>
    </row>
    <row r="1249" spans="1:9" ht="15" customHeight="1">
      <c r="A1249" s="79">
        <v>42605</v>
      </c>
      <c r="B1249" s="77" t="s">
        <v>1656</v>
      </c>
      <c r="C1249" s="77" t="s">
        <v>8</v>
      </c>
      <c r="D1249" s="77" t="s">
        <v>583</v>
      </c>
      <c r="E1249" s="4" t="s">
        <v>1687</v>
      </c>
      <c r="F1249" s="57">
        <v>1</v>
      </c>
      <c r="H1249" s="54">
        <v>76</v>
      </c>
      <c r="I1249" s="55" t="s">
        <v>6467</v>
      </c>
    </row>
    <row r="1250" spans="1:9" ht="15" customHeight="1">
      <c r="A1250" s="79">
        <v>42605</v>
      </c>
      <c r="B1250" s="77" t="s">
        <v>1656</v>
      </c>
      <c r="C1250" s="77" t="s">
        <v>8</v>
      </c>
      <c r="D1250" s="77" t="s">
        <v>320</v>
      </c>
      <c r="E1250" s="4" t="s">
        <v>1689</v>
      </c>
      <c r="F1250" s="57">
        <v>2</v>
      </c>
      <c r="H1250" s="54">
        <v>48</v>
      </c>
    </row>
    <row r="1251" spans="1:9" ht="15" customHeight="1">
      <c r="A1251" s="79">
        <v>42605</v>
      </c>
      <c r="B1251" s="77" t="s">
        <v>1656</v>
      </c>
      <c r="C1251" s="77" t="s">
        <v>8</v>
      </c>
      <c r="D1251" s="77" t="s">
        <v>1690</v>
      </c>
      <c r="E1251" s="4" t="s">
        <v>1691</v>
      </c>
      <c r="F1251" s="57">
        <v>2</v>
      </c>
      <c r="H1251" s="54">
        <v>54</v>
      </c>
    </row>
    <row r="1252" spans="1:9" ht="15" customHeight="1">
      <c r="A1252" s="79">
        <v>42605</v>
      </c>
      <c r="B1252" s="77" t="s">
        <v>1656</v>
      </c>
      <c r="C1252" s="77" t="s">
        <v>8</v>
      </c>
      <c r="D1252" s="77" t="s">
        <v>1692</v>
      </c>
      <c r="E1252" s="4" t="s">
        <v>1693</v>
      </c>
      <c r="F1252" s="57">
        <v>2</v>
      </c>
      <c r="H1252" s="54">
        <v>276</v>
      </c>
    </row>
    <row r="1253" spans="1:9" ht="15" customHeight="1">
      <c r="A1253" s="79">
        <v>42605</v>
      </c>
      <c r="B1253" s="77" t="s">
        <v>1656</v>
      </c>
      <c r="C1253" s="77" t="s">
        <v>8</v>
      </c>
      <c r="D1253" s="77" t="s">
        <v>1694</v>
      </c>
      <c r="E1253" s="4" t="s">
        <v>1695</v>
      </c>
      <c r="F1253" s="57">
        <v>2</v>
      </c>
      <c r="H1253" s="54">
        <v>300</v>
      </c>
    </row>
    <row r="1254" spans="1:9" ht="15" customHeight="1">
      <c r="A1254" s="79">
        <v>42605</v>
      </c>
      <c r="B1254" s="77" t="s">
        <v>1656</v>
      </c>
      <c r="C1254" s="77" t="s">
        <v>8</v>
      </c>
      <c r="D1254" s="77" t="s">
        <v>184</v>
      </c>
      <c r="E1254" s="4" t="s">
        <v>1696</v>
      </c>
      <c r="F1254" s="57">
        <v>2</v>
      </c>
      <c r="H1254" s="54">
        <v>36</v>
      </c>
    </row>
    <row r="1255" spans="1:9" ht="15" customHeight="1">
      <c r="A1255" s="79">
        <v>42605</v>
      </c>
      <c r="B1255" s="77" t="s">
        <v>1656</v>
      </c>
      <c r="C1255" s="77" t="s">
        <v>8</v>
      </c>
      <c r="D1255" s="77" t="s">
        <v>1697</v>
      </c>
      <c r="E1255" s="4" t="s">
        <v>1698</v>
      </c>
      <c r="F1255" s="57">
        <v>1</v>
      </c>
      <c r="H1255" s="54">
        <v>268.44</v>
      </c>
    </row>
    <row r="1256" spans="1:9" ht="15" customHeight="1">
      <c r="A1256" s="79">
        <v>42605</v>
      </c>
      <c r="B1256" s="77" t="s">
        <v>1656</v>
      </c>
      <c r="C1256" s="77" t="s">
        <v>8</v>
      </c>
      <c r="D1256" s="77" t="s">
        <v>1699</v>
      </c>
      <c r="E1256" s="4" t="s">
        <v>1700</v>
      </c>
      <c r="F1256" s="57">
        <v>1</v>
      </c>
      <c r="H1256" s="54">
        <v>1436</v>
      </c>
    </row>
    <row r="1257" spans="1:9" ht="15" customHeight="1">
      <c r="A1257" s="79">
        <v>42605</v>
      </c>
      <c r="B1257" s="77" t="s">
        <v>1656</v>
      </c>
      <c r="C1257" s="77" t="s">
        <v>8</v>
      </c>
      <c r="D1257" s="77" t="s">
        <v>1701</v>
      </c>
      <c r="E1257" s="4" t="s">
        <v>1702</v>
      </c>
      <c r="F1257" s="57">
        <v>1</v>
      </c>
      <c r="H1257" s="54">
        <v>184.35</v>
      </c>
    </row>
    <row r="1258" spans="1:9" ht="15" customHeight="1">
      <c r="A1258" s="79">
        <v>42605</v>
      </c>
      <c r="B1258" s="77" t="s">
        <v>1656</v>
      </c>
      <c r="C1258" s="77" t="s">
        <v>8</v>
      </c>
      <c r="D1258" s="77" t="s">
        <v>210</v>
      </c>
      <c r="E1258" s="4" t="s">
        <v>1703</v>
      </c>
      <c r="F1258" s="57">
        <v>1</v>
      </c>
      <c r="H1258" s="54">
        <v>201</v>
      </c>
    </row>
    <row r="1259" spans="1:9" ht="15" customHeight="1">
      <c r="A1259" s="79">
        <v>42605</v>
      </c>
      <c r="B1259" s="77" t="s">
        <v>1656</v>
      </c>
      <c r="C1259" s="77" t="s">
        <v>8</v>
      </c>
      <c r="D1259" s="77" t="s">
        <v>1704</v>
      </c>
      <c r="E1259" s="4" t="s">
        <v>1705</v>
      </c>
      <c r="F1259" s="57">
        <v>1</v>
      </c>
      <c r="H1259" s="54">
        <v>2800</v>
      </c>
    </row>
    <row r="1260" spans="1:9" ht="15" customHeight="1">
      <c r="A1260" s="79">
        <v>42605</v>
      </c>
      <c r="B1260" s="77" t="s">
        <v>1656</v>
      </c>
      <c r="C1260" s="77" t="s">
        <v>8</v>
      </c>
      <c r="D1260" s="77" t="s">
        <v>1706</v>
      </c>
      <c r="E1260" s="4" t="s">
        <v>1707</v>
      </c>
      <c r="F1260" s="57">
        <v>1</v>
      </c>
      <c r="H1260" s="54">
        <v>1580</v>
      </c>
    </row>
    <row r="1261" spans="1:9" ht="15" customHeight="1">
      <c r="A1261" s="79">
        <v>42605</v>
      </c>
      <c r="B1261" s="77" t="s">
        <v>1656</v>
      </c>
      <c r="C1261" s="77" t="s">
        <v>8</v>
      </c>
      <c r="D1261" s="77" t="s">
        <v>1708</v>
      </c>
      <c r="E1261" s="4" t="s">
        <v>1709</v>
      </c>
      <c r="F1261" s="57">
        <v>2</v>
      </c>
      <c r="H1261" s="54">
        <v>700</v>
      </c>
    </row>
    <row r="1262" spans="1:9" ht="15" customHeight="1">
      <c r="A1262" s="79">
        <v>42605</v>
      </c>
      <c r="B1262" s="77" t="s">
        <v>1656</v>
      </c>
      <c r="C1262" s="77" t="s">
        <v>8</v>
      </c>
      <c r="D1262" s="77" t="s">
        <v>1710</v>
      </c>
      <c r="E1262" s="4" t="s">
        <v>1711</v>
      </c>
      <c r="F1262" s="57">
        <v>1</v>
      </c>
      <c r="H1262" s="54">
        <v>390</v>
      </c>
    </row>
    <row r="1263" spans="1:9" ht="15" customHeight="1">
      <c r="A1263" s="79">
        <v>42605</v>
      </c>
      <c r="B1263" s="77" t="s">
        <v>1656</v>
      </c>
      <c r="C1263" s="77" t="s">
        <v>8</v>
      </c>
      <c r="D1263" s="77" t="s">
        <v>1712</v>
      </c>
      <c r="E1263" s="4" t="s">
        <v>1713</v>
      </c>
      <c r="F1263" s="57">
        <v>8</v>
      </c>
      <c r="H1263" s="54">
        <v>56.85</v>
      </c>
    </row>
    <row r="1264" spans="1:9" ht="15" customHeight="1">
      <c r="A1264" s="79">
        <v>42605</v>
      </c>
      <c r="B1264" s="77" t="s">
        <v>1656</v>
      </c>
      <c r="C1264" s="77" t="s">
        <v>8</v>
      </c>
      <c r="D1264" s="77" t="s">
        <v>143</v>
      </c>
      <c r="E1264" s="4" t="s">
        <v>1714</v>
      </c>
      <c r="F1264" s="57">
        <v>1</v>
      </c>
      <c r="H1264" s="54">
        <v>595</v>
      </c>
    </row>
    <row r="1265" spans="1:9" ht="15" customHeight="1">
      <c r="A1265" s="79">
        <v>42605</v>
      </c>
      <c r="B1265" s="77" t="s">
        <v>1656</v>
      </c>
      <c r="C1265" s="77" t="s">
        <v>8</v>
      </c>
      <c r="D1265" s="77" t="s">
        <v>583</v>
      </c>
      <c r="E1265" s="4" t="s">
        <v>1687</v>
      </c>
      <c r="F1265" s="57">
        <v>1</v>
      </c>
      <c r="H1265" s="54">
        <v>76</v>
      </c>
      <c r="I1265" s="55" t="s">
        <v>6467</v>
      </c>
    </row>
    <row r="1266" spans="1:9" ht="15" customHeight="1">
      <c r="A1266" s="79">
        <v>42605</v>
      </c>
      <c r="B1266" s="77" t="s">
        <v>1656</v>
      </c>
      <c r="C1266" s="77" t="s">
        <v>8</v>
      </c>
      <c r="D1266" s="77" t="s">
        <v>1583</v>
      </c>
      <c r="E1266" s="4" t="s">
        <v>1679</v>
      </c>
      <c r="F1266" s="57">
        <v>2</v>
      </c>
      <c r="H1266" s="54">
        <v>20.2</v>
      </c>
    </row>
    <row r="1267" spans="1:9" ht="15" customHeight="1">
      <c r="A1267" s="79">
        <v>42605</v>
      </c>
      <c r="B1267" s="77" t="s">
        <v>1656</v>
      </c>
      <c r="C1267" s="77" t="s">
        <v>8</v>
      </c>
      <c r="D1267" s="77" t="s">
        <v>155</v>
      </c>
      <c r="E1267" s="4" t="s">
        <v>1681</v>
      </c>
      <c r="F1267" s="57">
        <v>1</v>
      </c>
      <c r="H1267" s="54">
        <v>5</v>
      </c>
    </row>
    <row r="1268" spans="1:9" ht="15" customHeight="1">
      <c r="A1268" s="79">
        <v>42605</v>
      </c>
      <c r="B1268" s="77" t="s">
        <v>1656</v>
      </c>
      <c r="C1268" s="77" t="s">
        <v>8</v>
      </c>
      <c r="D1268" s="77" t="s">
        <v>1715</v>
      </c>
      <c r="E1268" s="4" t="s">
        <v>1672</v>
      </c>
      <c r="F1268" s="57">
        <v>1</v>
      </c>
      <c r="H1268" s="54">
        <v>5.28</v>
      </c>
    </row>
    <row r="1269" spans="1:9" ht="15" customHeight="1">
      <c r="A1269" s="79">
        <v>42605</v>
      </c>
      <c r="B1269" s="77" t="s">
        <v>1656</v>
      </c>
      <c r="C1269" s="77" t="s">
        <v>8</v>
      </c>
      <c r="D1269" s="77" t="s">
        <v>1682</v>
      </c>
      <c r="E1269" s="4" t="s">
        <v>1683</v>
      </c>
      <c r="F1269" s="57">
        <v>1</v>
      </c>
      <c r="H1269" s="54">
        <v>1.52</v>
      </c>
    </row>
    <row r="1270" spans="1:9" ht="15" customHeight="1">
      <c r="A1270" s="79">
        <v>42605</v>
      </c>
      <c r="B1270" s="77" t="s">
        <v>1656</v>
      </c>
      <c r="C1270" s="77" t="s">
        <v>8</v>
      </c>
      <c r="D1270" s="77" t="s">
        <v>161</v>
      </c>
      <c r="E1270" s="4" t="s">
        <v>1716</v>
      </c>
      <c r="F1270" s="57">
        <v>2</v>
      </c>
      <c r="H1270" s="54">
        <v>78</v>
      </c>
    </row>
    <row r="1271" spans="1:9" ht="15" customHeight="1">
      <c r="A1271" s="79">
        <v>42605</v>
      </c>
      <c r="B1271" s="77" t="s">
        <v>1656</v>
      </c>
      <c r="C1271" s="77" t="s">
        <v>8</v>
      </c>
      <c r="D1271" s="77" t="s">
        <v>1717</v>
      </c>
      <c r="E1271" s="4" t="s">
        <v>1718</v>
      </c>
      <c r="F1271" s="57">
        <v>2</v>
      </c>
      <c r="H1271" s="156" t="s">
        <v>1685</v>
      </c>
    </row>
    <row r="1272" spans="1:9" ht="15" customHeight="1">
      <c r="A1272" s="79">
        <v>42605</v>
      </c>
      <c r="B1272" s="77" t="s">
        <v>1656</v>
      </c>
      <c r="C1272" s="77" t="s">
        <v>8</v>
      </c>
      <c r="D1272" s="77" t="s">
        <v>9</v>
      </c>
      <c r="E1272" s="4" t="s">
        <v>1337</v>
      </c>
      <c r="F1272" s="57">
        <v>1</v>
      </c>
      <c r="H1272" s="54">
        <v>39</v>
      </c>
    </row>
    <row r="1273" spans="1:9" ht="15" customHeight="1">
      <c r="A1273" s="79">
        <v>42605</v>
      </c>
      <c r="B1273" s="77" t="s">
        <v>1656</v>
      </c>
      <c r="C1273" s="77" t="s">
        <v>8</v>
      </c>
      <c r="D1273" s="77" t="s">
        <v>1586</v>
      </c>
      <c r="E1273" s="4" t="s">
        <v>1719</v>
      </c>
      <c r="F1273" s="57">
        <v>13</v>
      </c>
      <c r="H1273" s="54">
        <v>11.48</v>
      </c>
    </row>
    <row r="1274" spans="1:9" ht="15" customHeight="1">
      <c r="A1274" s="79">
        <v>42605</v>
      </c>
      <c r="B1274" s="77" t="s">
        <v>1656</v>
      </c>
      <c r="C1274" s="77" t="s">
        <v>8</v>
      </c>
      <c r="D1274" s="77" t="s">
        <v>1674</v>
      </c>
      <c r="E1274" s="4" t="s">
        <v>1675</v>
      </c>
      <c r="F1274" s="57">
        <v>1</v>
      </c>
      <c r="H1274" s="54">
        <v>12</v>
      </c>
    </row>
    <row r="1275" spans="1:9" ht="15" customHeight="1">
      <c r="A1275" s="79">
        <v>42605</v>
      </c>
      <c r="B1275" s="77" t="s">
        <v>1656</v>
      </c>
      <c r="C1275" s="77" t="s">
        <v>8</v>
      </c>
      <c r="D1275" s="77" t="s">
        <v>1697</v>
      </c>
      <c r="E1275" s="4" t="s">
        <v>1720</v>
      </c>
      <c r="F1275" s="57">
        <v>1</v>
      </c>
      <c r="H1275" s="54">
        <v>268.44</v>
      </c>
    </row>
    <row r="1276" spans="1:9" ht="15" customHeight="1">
      <c r="A1276" s="79">
        <v>42605</v>
      </c>
      <c r="B1276" s="77" t="s">
        <v>1656</v>
      </c>
      <c r="C1276" s="77" t="s">
        <v>8</v>
      </c>
      <c r="D1276" s="77" t="s">
        <v>1721</v>
      </c>
      <c r="E1276" s="4" t="s">
        <v>1722</v>
      </c>
      <c r="F1276" s="57">
        <v>8</v>
      </c>
      <c r="H1276" s="54">
        <v>33.57</v>
      </c>
    </row>
    <row r="1277" spans="1:9" ht="15" customHeight="1">
      <c r="A1277" s="79">
        <v>42605</v>
      </c>
      <c r="B1277" s="77" t="s">
        <v>1656</v>
      </c>
      <c r="C1277" s="77" t="s">
        <v>8</v>
      </c>
      <c r="D1277" s="77" t="s">
        <v>377</v>
      </c>
      <c r="E1277" s="4" t="s">
        <v>1723</v>
      </c>
      <c r="F1277" s="57">
        <v>2</v>
      </c>
      <c r="H1277" s="54">
        <v>136</v>
      </c>
    </row>
    <row r="1278" spans="1:9" ht="15" customHeight="1">
      <c r="A1278" s="79">
        <v>42613</v>
      </c>
      <c r="B1278" s="77" t="s">
        <v>1724</v>
      </c>
      <c r="C1278" s="77" t="s">
        <v>48</v>
      </c>
      <c r="D1278" s="77" t="s">
        <v>883</v>
      </c>
      <c r="E1278" s="4" t="s">
        <v>1725</v>
      </c>
      <c r="F1278" s="57">
        <v>4</v>
      </c>
      <c r="H1278" s="54">
        <v>16</v>
      </c>
    </row>
    <row r="1279" spans="1:9" ht="15" customHeight="1">
      <c r="A1279" s="79">
        <v>42613</v>
      </c>
      <c r="B1279" s="77" t="s">
        <v>1724</v>
      </c>
      <c r="C1279" s="77" t="s">
        <v>48</v>
      </c>
      <c r="D1279" s="77" t="s">
        <v>884</v>
      </c>
      <c r="E1279" s="4" t="s">
        <v>1726</v>
      </c>
      <c r="F1279" s="57">
        <v>8</v>
      </c>
      <c r="H1279" s="54">
        <v>34.799999999999997</v>
      </c>
    </row>
    <row r="1280" spans="1:9" ht="15" customHeight="1">
      <c r="A1280" s="115">
        <v>42633</v>
      </c>
      <c r="B1280" s="116" t="s">
        <v>1727</v>
      </c>
      <c r="C1280" s="116" t="s">
        <v>609</v>
      </c>
      <c r="D1280" s="199" t="s">
        <v>1728</v>
      </c>
      <c r="E1280" s="342" t="s">
        <v>1729</v>
      </c>
      <c r="F1280" s="57">
        <v>1</v>
      </c>
      <c r="H1280" s="54">
        <v>255.28</v>
      </c>
    </row>
    <row r="1281" spans="1:9" ht="15" customHeight="1">
      <c r="A1281" s="115">
        <v>42633</v>
      </c>
      <c r="B1281" s="116" t="s">
        <v>1727</v>
      </c>
      <c r="C1281" s="116" t="s">
        <v>609</v>
      </c>
      <c r="D1281" s="116" t="s">
        <v>518</v>
      </c>
      <c r="E1281" s="481" t="s">
        <v>1730</v>
      </c>
      <c r="F1281" s="57">
        <v>2</v>
      </c>
      <c r="H1281" s="54">
        <v>193</v>
      </c>
    </row>
    <row r="1282" spans="1:9" ht="15" customHeight="1">
      <c r="A1282" s="79">
        <v>42634</v>
      </c>
      <c r="B1282" s="77" t="s">
        <v>1731</v>
      </c>
      <c r="C1282" s="77" t="s">
        <v>8</v>
      </c>
      <c r="D1282" s="77" t="s">
        <v>69</v>
      </c>
      <c r="E1282" s="4" t="s">
        <v>617</v>
      </c>
      <c r="F1282" s="57">
        <v>2</v>
      </c>
      <c r="H1282" s="54">
        <v>553</v>
      </c>
    </row>
    <row r="1283" spans="1:9" ht="15" customHeight="1">
      <c r="A1283" s="115">
        <v>42634</v>
      </c>
      <c r="B1283" s="116" t="s">
        <v>1732</v>
      </c>
      <c r="C1283" s="116" t="s">
        <v>48</v>
      </c>
      <c r="D1283" s="199" t="s">
        <v>1401</v>
      </c>
      <c r="E1283" s="342" t="s">
        <v>441</v>
      </c>
      <c r="F1283" s="97">
        <v>7</v>
      </c>
      <c r="G1283" s="120"/>
      <c r="H1283" s="120">
        <v>1069</v>
      </c>
    </row>
    <row r="1284" spans="1:9" ht="15" customHeight="1">
      <c r="A1284" s="115">
        <v>42634</v>
      </c>
      <c r="B1284" s="116" t="s">
        <v>1732</v>
      </c>
      <c r="C1284" s="116" t="s">
        <v>48</v>
      </c>
      <c r="D1284" s="116" t="s">
        <v>396</v>
      </c>
      <c r="E1284" s="481" t="s">
        <v>441</v>
      </c>
      <c r="F1284" s="97">
        <v>7</v>
      </c>
      <c r="G1284" s="120"/>
      <c r="H1284" s="120">
        <v>978</v>
      </c>
    </row>
    <row r="1285" spans="1:9" ht="15" customHeight="1">
      <c r="A1285" s="115">
        <v>42634</v>
      </c>
      <c r="B1285" s="116" t="s">
        <v>1732</v>
      </c>
      <c r="C1285" s="116" t="s">
        <v>48</v>
      </c>
      <c r="D1285" s="116" t="s">
        <v>549</v>
      </c>
      <c r="E1285" s="481" t="s">
        <v>611</v>
      </c>
      <c r="F1285" s="97">
        <v>1</v>
      </c>
      <c r="G1285" s="120"/>
      <c r="H1285" s="120">
        <v>87</v>
      </c>
    </row>
    <row r="1286" spans="1:9" ht="15" customHeight="1">
      <c r="A1286" s="115">
        <v>42635</v>
      </c>
      <c r="B1286" s="116" t="s">
        <v>1733</v>
      </c>
      <c r="C1286" s="116" t="s">
        <v>8</v>
      </c>
      <c r="D1286" s="116" t="s">
        <v>1734</v>
      </c>
      <c r="E1286" s="481" t="s">
        <v>1735</v>
      </c>
      <c r="F1286" s="97">
        <v>4</v>
      </c>
      <c r="G1286" s="120"/>
      <c r="H1286" s="120"/>
    </row>
    <row r="1287" spans="1:9" ht="15" customHeight="1">
      <c r="A1287" s="115">
        <v>42635</v>
      </c>
      <c r="B1287" s="116" t="s">
        <v>1733</v>
      </c>
      <c r="C1287" s="116" t="s">
        <v>8</v>
      </c>
      <c r="D1287" s="116" t="s">
        <v>518</v>
      </c>
      <c r="E1287" s="22" t="s">
        <v>1578</v>
      </c>
      <c r="F1287" s="97">
        <v>2</v>
      </c>
      <c r="G1287" s="120"/>
      <c r="H1287" s="120">
        <v>193</v>
      </c>
    </row>
    <row r="1288" spans="1:9" ht="15" customHeight="1">
      <c r="A1288" s="115">
        <v>42635</v>
      </c>
      <c r="B1288" s="116" t="s">
        <v>1733</v>
      </c>
      <c r="C1288" s="116" t="s">
        <v>8</v>
      </c>
      <c r="D1288" s="77" t="s">
        <v>458</v>
      </c>
      <c r="E1288" s="4" t="s">
        <v>1576</v>
      </c>
      <c r="F1288" s="57">
        <v>2</v>
      </c>
      <c r="H1288" s="54">
        <v>3</v>
      </c>
    </row>
    <row r="1289" spans="1:9" ht="15" customHeight="1">
      <c r="A1289" s="115">
        <v>42635</v>
      </c>
      <c r="B1289" s="116" t="s">
        <v>1733</v>
      </c>
      <c r="C1289" s="116" t="s">
        <v>8</v>
      </c>
      <c r="D1289" s="77" t="s">
        <v>457</v>
      </c>
      <c r="E1289" s="153" t="s">
        <v>1575</v>
      </c>
      <c r="F1289" s="57">
        <v>1</v>
      </c>
      <c r="H1289" s="54">
        <v>3</v>
      </c>
    </row>
    <row r="1290" spans="1:9" ht="15" customHeight="1">
      <c r="A1290" s="115">
        <v>42635</v>
      </c>
      <c r="B1290" s="77" t="s">
        <v>1736</v>
      </c>
      <c r="C1290" s="77" t="s">
        <v>8</v>
      </c>
      <c r="D1290" s="77" t="s">
        <v>306</v>
      </c>
      <c r="E1290" s="153" t="s">
        <v>1737</v>
      </c>
      <c r="F1290" s="57">
        <v>4</v>
      </c>
      <c r="H1290" s="54">
        <v>1150</v>
      </c>
    </row>
    <row r="1291" spans="1:9" ht="15" customHeight="1">
      <c r="A1291" s="115">
        <v>42635</v>
      </c>
      <c r="B1291" s="77" t="s">
        <v>1736</v>
      </c>
      <c r="C1291" s="77" t="s">
        <v>8</v>
      </c>
      <c r="D1291" s="77" t="s">
        <v>1738</v>
      </c>
      <c r="E1291" s="4" t="s">
        <v>1739</v>
      </c>
      <c r="F1291" s="57">
        <v>1</v>
      </c>
      <c r="H1291" s="54">
        <v>218</v>
      </c>
    </row>
    <row r="1292" spans="1:9" ht="15" customHeight="1">
      <c r="A1292" s="115">
        <v>42635</v>
      </c>
      <c r="B1292" s="77" t="s">
        <v>1736</v>
      </c>
      <c r="C1292" s="77" t="s">
        <v>8</v>
      </c>
      <c r="D1292" s="77" t="s">
        <v>1188</v>
      </c>
      <c r="E1292" s="153" t="s">
        <v>1740</v>
      </c>
      <c r="F1292" s="57">
        <v>2</v>
      </c>
      <c r="H1292" s="54">
        <v>7.76</v>
      </c>
    </row>
    <row r="1293" spans="1:9" ht="15" customHeight="1">
      <c r="A1293" s="115">
        <v>42635</v>
      </c>
      <c r="B1293" s="77" t="s">
        <v>1741</v>
      </c>
      <c r="C1293" s="77" t="s">
        <v>8</v>
      </c>
      <c r="D1293" s="77" t="s">
        <v>306</v>
      </c>
      <c r="E1293" s="153" t="s">
        <v>1737</v>
      </c>
      <c r="F1293" s="57">
        <v>6</v>
      </c>
      <c r="H1293" s="54">
        <v>1150</v>
      </c>
    </row>
    <row r="1294" spans="1:9" ht="15" customHeight="1">
      <c r="A1294" s="79">
        <v>42636</v>
      </c>
      <c r="B1294" s="77" t="s">
        <v>1742</v>
      </c>
      <c r="C1294" s="77" t="s">
        <v>337</v>
      </c>
      <c r="D1294" s="77">
        <v>486285</v>
      </c>
      <c r="E1294" s="4" t="s">
        <v>1743</v>
      </c>
      <c r="F1294" s="57">
        <v>1</v>
      </c>
      <c r="H1294" s="54">
        <v>43213.51</v>
      </c>
    </row>
    <row r="1295" spans="1:9" ht="15" customHeight="1">
      <c r="A1295" s="79">
        <v>42640</v>
      </c>
      <c r="B1295" s="77" t="s">
        <v>1744</v>
      </c>
      <c r="C1295" s="77" t="s">
        <v>48</v>
      </c>
      <c r="D1295" s="77" t="s">
        <v>659</v>
      </c>
      <c r="E1295" s="4" t="s">
        <v>660</v>
      </c>
      <c r="F1295" s="57">
        <v>4</v>
      </c>
      <c r="H1295" s="54">
        <v>424</v>
      </c>
      <c r="I1295" s="55" t="s">
        <v>323</v>
      </c>
    </row>
    <row r="1296" spans="1:9" ht="15" customHeight="1">
      <c r="A1296" s="79">
        <v>42640</v>
      </c>
      <c r="B1296" s="77" t="s">
        <v>1744</v>
      </c>
      <c r="C1296" s="77" t="s">
        <v>48</v>
      </c>
      <c r="D1296" s="77" t="s">
        <v>1745</v>
      </c>
      <c r="E1296" s="4" t="s">
        <v>1746</v>
      </c>
      <c r="F1296" s="57">
        <v>6</v>
      </c>
      <c r="I1296" s="155" t="s">
        <v>1518</v>
      </c>
    </row>
    <row r="1297" spans="1:9" ht="15" customHeight="1">
      <c r="A1297" s="79">
        <v>42640</v>
      </c>
      <c r="B1297" s="77" t="s">
        <v>1744</v>
      </c>
      <c r="C1297" s="77" t="s">
        <v>48</v>
      </c>
      <c r="D1297" s="77" t="s">
        <v>1397</v>
      </c>
      <c r="E1297" s="4" t="s">
        <v>1398</v>
      </c>
      <c r="F1297" s="57">
        <v>7</v>
      </c>
      <c r="H1297" s="54">
        <v>45</v>
      </c>
      <c r="I1297" s="55" t="s">
        <v>323</v>
      </c>
    </row>
    <row r="1298" spans="1:9" ht="15" customHeight="1">
      <c r="A1298" s="79">
        <v>42640</v>
      </c>
      <c r="B1298" s="77" t="s">
        <v>1744</v>
      </c>
      <c r="C1298" s="77" t="s">
        <v>48</v>
      </c>
      <c r="D1298" s="77" t="s">
        <v>924</v>
      </c>
      <c r="E1298" s="4" t="s">
        <v>1747</v>
      </c>
      <c r="F1298" s="57">
        <v>2</v>
      </c>
      <c r="H1298" s="54">
        <v>23.44</v>
      </c>
    </row>
    <row r="1299" spans="1:9" ht="15" customHeight="1">
      <c r="A1299" s="79">
        <v>42640</v>
      </c>
      <c r="B1299" s="77" t="s">
        <v>1744</v>
      </c>
      <c r="C1299" s="77" t="s">
        <v>48</v>
      </c>
      <c r="D1299" s="77" t="s">
        <v>925</v>
      </c>
      <c r="E1299" s="4" t="s">
        <v>1748</v>
      </c>
      <c r="F1299" s="57">
        <v>4</v>
      </c>
      <c r="H1299" s="54">
        <v>46.05</v>
      </c>
    </row>
    <row r="1300" spans="1:9" ht="15" customHeight="1">
      <c r="A1300" s="79">
        <v>42640</v>
      </c>
      <c r="B1300" s="77" t="s">
        <v>1744</v>
      </c>
      <c r="C1300" s="77" t="s">
        <v>48</v>
      </c>
      <c r="D1300" s="77" t="s">
        <v>492</v>
      </c>
      <c r="E1300" s="4" t="s">
        <v>1749</v>
      </c>
      <c r="F1300" s="57">
        <v>2</v>
      </c>
      <c r="H1300" s="54">
        <v>31</v>
      </c>
    </row>
    <row r="1301" spans="1:9" ht="15" customHeight="1">
      <c r="A1301" s="79">
        <v>42640</v>
      </c>
      <c r="B1301" s="77" t="s">
        <v>1744</v>
      </c>
      <c r="C1301" s="77" t="s">
        <v>48</v>
      </c>
      <c r="D1301" s="77" t="s">
        <v>533</v>
      </c>
      <c r="E1301" s="4" t="s">
        <v>1750</v>
      </c>
      <c r="F1301" s="57">
        <v>2</v>
      </c>
      <c r="H1301" s="54">
        <v>1150</v>
      </c>
    </row>
    <row r="1302" spans="1:9" ht="15" customHeight="1">
      <c r="A1302" s="79">
        <v>42640</v>
      </c>
      <c r="B1302" s="77" t="s">
        <v>1744</v>
      </c>
      <c r="C1302" s="77" t="s">
        <v>48</v>
      </c>
      <c r="D1302" s="77" t="s">
        <v>957</v>
      </c>
      <c r="E1302" s="4" t="s">
        <v>1751</v>
      </c>
      <c r="F1302" s="57">
        <v>6</v>
      </c>
      <c r="H1302" s="54">
        <v>4.2</v>
      </c>
    </row>
    <row r="1303" spans="1:9" ht="15" customHeight="1">
      <c r="A1303" s="79">
        <v>42640</v>
      </c>
      <c r="B1303" s="77" t="s">
        <v>1744</v>
      </c>
      <c r="C1303" s="77" t="s">
        <v>48</v>
      </c>
      <c r="D1303" s="77" t="s">
        <v>959</v>
      </c>
      <c r="E1303" s="4" t="s">
        <v>1752</v>
      </c>
      <c r="F1303" s="57">
        <v>5</v>
      </c>
      <c r="H1303" s="54">
        <v>25.76</v>
      </c>
    </row>
    <row r="1304" spans="1:9" ht="15" customHeight="1">
      <c r="A1304" s="79">
        <v>42640</v>
      </c>
      <c r="B1304" s="77" t="s">
        <v>1744</v>
      </c>
      <c r="C1304" s="77" t="s">
        <v>48</v>
      </c>
      <c r="D1304" s="77" t="s">
        <v>960</v>
      </c>
      <c r="E1304" s="4" t="s">
        <v>1753</v>
      </c>
      <c r="F1304" s="57">
        <v>7</v>
      </c>
      <c r="H1304" s="54">
        <v>9.0399999999999991</v>
      </c>
    </row>
    <row r="1305" spans="1:9" ht="15" customHeight="1">
      <c r="A1305" s="79">
        <v>42640</v>
      </c>
      <c r="B1305" s="77" t="s">
        <v>1754</v>
      </c>
      <c r="C1305" s="77" t="s">
        <v>48</v>
      </c>
      <c r="D1305" s="77" t="s">
        <v>69</v>
      </c>
      <c r="E1305" s="4" t="s">
        <v>617</v>
      </c>
      <c r="F1305" s="57">
        <v>6</v>
      </c>
      <c r="H1305" s="54">
        <v>553</v>
      </c>
    </row>
    <row r="1306" spans="1:9" ht="15" customHeight="1">
      <c r="A1306" s="79">
        <v>42550</v>
      </c>
      <c r="B1306" s="77" t="s">
        <v>1636</v>
      </c>
      <c r="C1306" s="77" t="s">
        <v>337</v>
      </c>
      <c r="D1306" s="77" t="s">
        <v>1391</v>
      </c>
      <c r="E1306" s="4" t="s">
        <v>1392</v>
      </c>
      <c r="F1306" s="57">
        <v>1</v>
      </c>
      <c r="H1306" s="54">
        <v>1840.77</v>
      </c>
    </row>
    <row r="1307" spans="1:9" ht="15" customHeight="1">
      <c r="A1307" s="79">
        <v>42642</v>
      </c>
      <c r="B1307" s="77" t="s">
        <v>1654</v>
      </c>
      <c r="C1307" s="77" t="s">
        <v>337</v>
      </c>
      <c r="D1307" s="77" t="s">
        <v>726</v>
      </c>
      <c r="E1307" s="4" t="s">
        <v>1655</v>
      </c>
      <c r="F1307" s="57">
        <v>1</v>
      </c>
      <c r="H1307" s="54">
        <v>123670.17</v>
      </c>
      <c r="I1307" s="55" t="s">
        <v>323</v>
      </c>
    </row>
    <row r="1308" spans="1:9" ht="15" customHeight="1">
      <c r="A1308" s="79">
        <v>42648</v>
      </c>
      <c r="B1308" s="77" t="s">
        <v>1755</v>
      </c>
      <c r="C1308" s="77" t="s">
        <v>8</v>
      </c>
      <c r="D1308" s="77">
        <v>127014</v>
      </c>
      <c r="E1308" s="4" t="s">
        <v>1756</v>
      </c>
      <c r="F1308" s="57">
        <v>1</v>
      </c>
      <c r="G1308" s="58"/>
      <c r="H1308" s="54">
        <v>970</v>
      </c>
    </row>
    <row r="1309" spans="1:9" ht="15" customHeight="1">
      <c r="A1309" s="79">
        <v>42648</v>
      </c>
      <c r="B1309" s="77" t="s">
        <v>1755</v>
      </c>
      <c r="C1309" s="77" t="s">
        <v>8</v>
      </c>
      <c r="D1309" s="77" t="s">
        <v>186</v>
      </c>
      <c r="E1309" s="4" t="s">
        <v>1757</v>
      </c>
      <c r="F1309" s="57">
        <v>1</v>
      </c>
      <c r="G1309" s="58"/>
      <c r="H1309" s="54">
        <v>1101</v>
      </c>
      <c r="I1309" s="55" t="s">
        <v>7103</v>
      </c>
    </row>
    <row r="1310" spans="1:9" ht="15" customHeight="1">
      <c r="A1310" s="79">
        <v>42648</v>
      </c>
      <c r="B1310" s="77" t="s">
        <v>1755</v>
      </c>
      <c r="C1310" s="77" t="s">
        <v>8</v>
      </c>
      <c r="D1310" s="77" t="s">
        <v>1111</v>
      </c>
      <c r="E1310" s="4" t="s">
        <v>1758</v>
      </c>
      <c r="F1310" s="57">
        <v>1</v>
      </c>
      <c r="G1310" s="58"/>
      <c r="H1310" s="54">
        <v>387.2</v>
      </c>
    </row>
    <row r="1311" spans="1:9" ht="15" customHeight="1">
      <c r="A1311" s="79">
        <v>42648</v>
      </c>
      <c r="B1311" s="77" t="s">
        <v>1755</v>
      </c>
      <c r="C1311" s="77" t="s">
        <v>8</v>
      </c>
      <c r="D1311" s="77" t="s">
        <v>1113</v>
      </c>
      <c r="E1311" s="4" t="s">
        <v>1759</v>
      </c>
      <c r="F1311" s="57">
        <v>1</v>
      </c>
      <c r="G1311" s="58"/>
      <c r="H1311" s="54">
        <v>3.12</v>
      </c>
    </row>
    <row r="1312" spans="1:9" ht="15" customHeight="1">
      <c r="A1312" s="79">
        <v>42648</v>
      </c>
      <c r="B1312" s="77" t="s">
        <v>1755</v>
      </c>
      <c r="C1312" s="77" t="s">
        <v>8</v>
      </c>
      <c r="D1312" s="77" t="s">
        <v>11</v>
      </c>
      <c r="E1312" s="4" t="s">
        <v>1565</v>
      </c>
      <c r="F1312" s="57">
        <v>1</v>
      </c>
      <c r="G1312" s="58"/>
      <c r="H1312" s="54">
        <v>91</v>
      </c>
    </row>
    <row r="1313" spans="1:9" ht="15" customHeight="1">
      <c r="A1313" s="79">
        <v>42648</v>
      </c>
      <c r="B1313" s="77" t="s">
        <v>1755</v>
      </c>
      <c r="C1313" s="77" t="s">
        <v>8</v>
      </c>
      <c r="D1313" s="77" t="s">
        <v>1760</v>
      </c>
      <c r="E1313" s="4" t="s">
        <v>1761</v>
      </c>
      <c r="F1313" s="57">
        <v>8</v>
      </c>
      <c r="G1313" s="58"/>
      <c r="H1313" s="54">
        <v>103.14</v>
      </c>
    </row>
    <row r="1314" spans="1:9" ht="15" customHeight="1">
      <c r="A1314" s="79">
        <v>42648</v>
      </c>
      <c r="B1314" s="77" t="s">
        <v>1755</v>
      </c>
      <c r="C1314" s="77" t="s">
        <v>8</v>
      </c>
      <c r="D1314" s="77" t="s">
        <v>190</v>
      </c>
      <c r="E1314" s="4" t="s">
        <v>1762</v>
      </c>
      <c r="F1314" s="57">
        <v>1</v>
      </c>
      <c r="G1314" s="58"/>
      <c r="H1314" s="54">
        <v>11</v>
      </c>
    </row>
    <row r="1315" spans="1:9" ht="15" customHeight="1">
      <c r="A1315" s="79">
        <v>42648</v>
      </c>
      <c r="B1315" s="77" t="s">
        <v>1755</v>
      </c>
      <c r="C1315" s="77" t="s">
        <v>8</v>
      </c>
      <c r="D1315" s="77" t="s">
        <v>194</v>
      </c>
      <c r="E1315" s="4" t="s">
        <v>1763</v>
      </c>
      <c r="F1315" s="57">
        <v>1</v>
      </c>
      <c r="G1315" s="58">
        <v>2.78</v>
      </c>
      <c r="H1315" s="54">
        <v>19.27</v>
      </c>
    </row>
    <row r="1316" spans="1:9" ht="15" customHeight="1">
      <c r="A1316" s="79">
        <v>42648</v>
      </c>
      <c r="B1316" s="77" t="s">
        <v>1755</v>
      </c>
      <c r="C1316" s="77" t="s">
        <v>8</v>
      </c>
      <c r="D1316" s="77" t="s">
        <v>220</v>
      </c>
      <c r="E1316" s="4" t="s">
        <v>1764</v>
      </c>
      <c r="F1316" s="57">
        <v>1</v>
      </c>
      <c r="G1316" s="58"/>
      <c r="H1316" s="54">
        <v>111</v>
      </c>
    </row>
    <row r="1317" spans="1:9" ht="15" customHeight="1">
      <c r="A1317" s="79">
        <v>42648</v>
      </c>
      <c r="B1317" s="77" t="s">
        <v>1755</v>
      </c>
      <c r="C1317" s="77" t="s">
        <v>8</v>
      </c>
      <c r="D1317" s="77" t="s">
        <v>13</v>
      </c>
      <c r="E1317" s="4" t="s">
        <v>657</v>
      </c>
      <c r="F1317" s="57">
        <v>1</v>
      </c>
      <c r="G1317" s="58"/>
      <c r="H1317" s="54">
        <v>4</v>
      </c>
    </row>
    <row r="1318" spans="1:9" ht="15" customHeight="1">
      <c r="A1318" s="79">
        <v>42648</v>
      </c>
      <c r="B1318" s="77" t="s">
        <v>1755</v>
      </c>
      <c r="C1318" s="77" t="s">
        <v>8</v>
      </c>
      <c r="D1318" s="77" t="s">
        <v>162</v>
      </c>
      <c r="E1318" s="4" t="s">
        <v>1130</v>
      </c>
      <c r="F1318" s="57">
        <v>2</v>
      </c>
      <c r="G1318" s="58"/>
      <c r="H1318" s="54">
        <v>27</v>
      </c>
    </row>
    <row r="1319" spans="1:9" ht="15" customHeight="1">
      <c r="A1319" s="79">
        <v>42648</v>
      </c>
      <c r="B1319" s="77" t="s">
        <v>1755</v>
      </c>
      <c r="C1319" s="77" t="s">
        <v>8</v>
      </c>
      <c r="D1319" s="77" t="s">
        <v>137</v>
      </c>
      <c r="E1319" s="4" t="s">
        <v>1765</v>
      </c>
      <c r="F1319" s="57">
        <v>10</v>
      </c>
      <c r="G1319" s="58"/>
      <c r="H1319" s="54">
        <v>9</v>
      </c>
    </row>
    <row r="1320" spans="1:9" ht="15" customHeight="1">
      <c r="A1320" s="79">
        <v>42648</v>
      </c>
      <c r="B1320" s="77" t="s">
        <v>1755</v>
      </c>
      <c r="C1320" s="77" t="s">
        <v>8</v>
      </c>
      <c r="D1320" s="77" t="s">
        <v>155</v>
      </c>
      <c r="E1320" s="4" t="s">
        <v>1766</v>
      </c>
      <c r="F1320" s="57">
        <v>1</v>
      </c>
      <c r="G1320" s="58"/>
      <c r="H1320" s="54">
        <v>5</v>
      </c>
    </row>
    <row r="1321" spans="1:9" ht="15" customHeight="1">
      <c r="A1321" s="79">
        <v>42648</v>
      </c>
      <c r="B1321" s="77" t="s">
        <v>1755</v>
      </c>
      <c r="C1321" s="77" t="s">
        <v>8</v>
      </c>
      <c r="D1321" s="77" t="s">
        <v>1121</v>
      </c>
      <c r="E1321" s="4" t="s">
        <v>1767</v>
      </c>
      <c r="F1321" s="57">
        <v>1</v>
      </c>
      <c r="G1321" s="58"/>
      <c r="H1321" s="54">
        <v>19.84</v>
      </c>
    </row>
    <row r="1322" spans="1:9" ht="15" customHeight="1">
      <c r="A1322" s="79">
        <v>42648</v>
      </c>
      <c r="B1322" s="77" t="s">
        <v>1755</v>
      </c>
      <c r="C1322" s="77" t="s">
        <v>8</v>
      </c>
      <c r="D1322" s="77" t="s">
        <v>980</v>
      </c>
      <c r="E1322" s="4" t="s">
        <v>1768</v>
      </c>
      <c r="F1322" s="57">
        <v>2</v>
      </c>
      <c r="G1322" s="58"/>
      <c r="H1322" s="54">
        <v>401.58</v>
      </c>
      <c r="I1322" s="157" t="s">
        <v>1769</v>
      </c>
    </row>
    <row r="1323" spans="1:9" ht="15" customHeight="1">
      <c r="A1323" s="79">
        <v>42648</v>
      </c>
      <c r="B1323" s="77" t="s">
        <v>1755</v>
      </c>
      <c r="C1323" s="77" t="s">
        <v>8</v>
      </c>
      <c r="D1323" s="77" t="s">
        <v>191</v>
      </c>
      <c r="E1323" s="4" t="s">
        <v>1770</v>
      </c>
      <c r="F1323" s="57">
        <v>1</v>
      </c>
      <c r="G1323" s="58"/>
      <c r="H1323" s="54">
        <v>87</v>
      </c>
    </row>
    <row r="1324" spans="1:9" ht="15" customHeight="1">
      <c r="A1324" s="79">
        <v>42648</v>
      </c>
      <c r="B1324" s="77" t="s">
        <v>1755</v>
      </c>
      <c r="C1324" s="77" t="s">
        <v>8</v>
      </c>
      <c r="D1324" s="77" t="s">
        <v>189</v>
      </c>
      <c r="E1324" s="4" t="s">
        <v>1123</v>
      </c>
      <c r="F1324" s="57">
        <v>1</v>
      </c>
      <c r="G1324" s="58"/>
      <c r="H1324" s="54">
        <v>52</v>
      </c>
      <c r="I1324" s="158"/>
    </row>
    <row r="1325" spans="1:9" ht="15" customHeight="1">
      <c r="A1325" s="79">
        <v>42648</v>
      </c>
      <c r="B1325" s="77" t="s">
        <v>1755</v>
      </c>
      <c r="C1325" s="77" t="s">
        <v>8</v>
      </c>
      <c r="D1325" s="77" t="s">
        <v>9</v>
      </c>
      <c r="E1325" s="4" t="s">
        <v>1771</v>
      </c>
      <c r="F1325" s="57">
        <v>1</v>
      </c>
      <c r="G1325" s="58"/>
      <c r="H1325" s="54">
        <v>39</v>
      </c>
    </row>
    <row r="1326" spans="1:9" ht="15" customHeight="1">
      <c r="A1326" s="79">
        <v>42648</v>
      </c>
      <c r="B1326" s="77" t="s">
        <v>1755</v>
      </c>
      <c r="C1326" s="77" t="s">
        <v>8</v>
      </c>
      <c r="D1326" s="77" t="s">
        <v>292</v>
      </c>
      <c r="E1326" s="4" t="s">
        <v>1772</v>
      </c>
      <c r="F1326" s="57">
        <v>1</v>
      </c>
      <c r="G1326" s="58"/>
      <c r="H1326" s="54">
        <v>144</v>
      </c>
    </row>
    <row r="1327" spans="1:9" ht="15" customHeight="1">
      <c r="A1327" s="79">
        <v>42648</v>
      </c>
      <c r="B1327" s="77" t="s">
        <v>1755</v>
      </c>
      <c r="C1327" s="77" t="s">
        <v>8</v>
      </c>
      <c r="D1327" s="77" t="s">
        <v>295</v>
      </c>
      <c r="E1327" s="4" t="s">
        <v>1773</v>
      </c>
      <c r="F1327" s="57">
        <v>1</v>
      </c>
      <c r="G1327" s="58"/>
      <c r="H1327" s="54">
        <v>361</v>
      </c>
    </row>
    <row r="1328" spans="1:9" ht="15" customHeight="1">
      <c r="A1328" s="79">
        <v>42648</v>
      </c>
      <c r="B1328" s="77" t="s">
        <v>1755</v>
      </c>
      <c r="C1328" s="77" t="s">
        <v>8</v>
      </c>
      <c r="D1328" s="77" t="s">
        <v>1126</v>
      </c>
      <c r="E1328" s="4" t="s">
        <v>1127</v>
      </c>
      <c r="F1328" s="57">
        <v>1</v>
      </c>
      <c r="G1328" s="58"/>
      <c r="H1328" s="54">
        <v>212.28</v>
      </c>
    </row>
    <row r="1329" spans="1:9" ht="15" customHeight="1">
      <c r="A1329" s="79">
        <v>42648</v>
      </c>
      <c r="B1329" s="77" t="s">
        <v>1755</v>
      </c>
      <c r="C1329" s="77" t="s">
        <v>8</v>
      </c>
      <c r="D1329" s="77" t="s">
        <v>1774</v>
      </c>
      <c r="E1329" s="4" t="s">
        <v>1775</v>
      </c>
      <c r="F1329" s="57">
        <v>1</v>
      </c>
      <c r="G1329" s="58"/>
      <c r="H1329" s="54">
        <v>0.92</v>
      </c>
    </row>
    <row r="1330" spans="1:9" ht="15" customHeight="1">
      <c r="A1330" s="79">
        <v>42648</v>
      </c>
      <c r="B1330" s="77" t="s">
        <v>1755</v>
      </c>
      <c r="C1330" s="77" t="s">
        <v>8</v>
      </c>
      <c r="D1330" s="77" t="s">
        <v>1776</v>
      </c>
      <c r="E1330" s="4" t="s">
        <v>1777</v>
      </c>
      <c r="F1330" s="57">
        <v>2</v>
      </c>
      <c r="G1330" s="58"/>
      <c r="H1330" s="54">
        <v>9.7200000000000006</v>
      </c>
    </row>
    <row r="1331" spans="1:9" ht="15" customHeight="1">
      <c r="A1331" s="79">
        <v>42648</v>
      </c>
      <c r="B1331" s="77" t="s">
        <v>1755</v>
      </c>
      <c r="C1331" s="77" t="s">
        <v>8</v>
      </c>
      <c r="D1331" s="77" t="s">
        <v>1344</v>
      </c>
      <c r="E1331" s="4" t="s">
        <v>1567</v>
      </c>
      <c r="F1331" s="57">
        <v>4</v>
      </c>
      <c r="G1331" s="58"/>
      <c r="H1331" s="54">
        <v>0.8</v>
      </c>
    </row>
    <row r="1332" spans="1:9" ht="15" customHeight="1">
      <c r="A1332" s="79">
        <v>42648</v>
      </c>
      <c r="B1332" s="77" t="s">
        <v>1755</v>
      </c>
      <c r="C1332" s="77" t="s">
        <v>8</v>
      </c>
      <c r="D1332" s="77" t="s">
        <v>1778</v>
      </c>
      <c r="E1332" s="153" t="s">
        <v>1779</v>
      </c>
      <c r="F1332" s="57">
        <v>1</v>
      </c>
      <c r="H1332" s="54">
        <v>970</v>
      </c>
    </row>
    <row r="1333" spans="1:9" ht="15" customHeight="1">
      <c r="A1333" s="79">
        <v>42650</v>
      </c>
      <c r="B1333" s="77" t="s">
        <v>1780</v>
      </c>
      <c r="C1333" s="77" t="s">
        <v>48</v>
      </c>
      <c r="D1333" s="77" t="s">
        <v>165</v>
      </c>
      <c r="E1333" s="153" t="s">
        <v>258</v>
      </c>
      <c r="F1333" s="57">
        <v>8</v>
      </c>
      <c r="G1333" s="54">
        <v>11.21</v>
      </c>
      <c r="H1333" s="54">
        <v>58</v>
      </c>
    </row>
    <row r="1334" spans="1:9" ht="15" customHeight="1">
      <c r="A1334" s="79">
        <v>42650</v>
      </c>
      <c r="B1334" s="77" t="s">
        <v>1780</v>
      </c>
      <c r="C1334" s="77" t="s">
        <v>48</v>
      </c>
      <c r="D1334" s="77" t="s">
        <v>46</v>
      </c>
      <c r="E1334" s="153" t="s">
        <v>1781</v>
      </c>
      <c r="F1334" s="57">
        <v>8</v>
      </c>
      <c r="G1334" s="54">
        <v>3.04</v>
      </c>
      <c r="H1334" s="54">
        <v>35</v>
      </c>
    </row>
    <row r="1335" spans="1:9" ht="15" customHeight="1">
      <c r="A1335" s="79">
        <v>42650</v>
      </c>
      <c r="B1335" s="77" t="s">
        <v>1572</v>
      </c>
      <c r="C1335" s="77" t="s">
        <v>8</v>
      </c>
      <c r="D1335" s="77" t="s">
        <v>457</v>
      </c>
      <c r="E1335" s="4" t="s">
        <v>1575</v>
      </c>
      <c r="F1335" s="57">
        <v>1</v>
      </c>
      <c r="H1335" s="54">
        <v>3</v>
      </c>
    </row>
    <row r="1336" spans="1:9" ht="15" customHeight="1">
      <c r="A1336" s="79">
        <v>42650</v>
      </c>
      <c r="B1336" s="77" t="s">
        <v>1572</v>
      </c>
      <c r="C1336" s="77" t="s">
        <v>8</v>
      </c>
      <c r="D1336" s="77" t="s">
        <v>458</v>
      </c>
      <c r="E1336" s="4" t="s">
        <v>762</v>
      </c>
      <c r="F1336" s="57">
        <v>2</v>
      </c>
      <c r="H1336" s="54">
        <v>3</v>
      </c>
    </row>
    <row r="1337" spans="1:9" ht="15" customHeight="1">
      <c r="A1337" s="79">
        <v>42650</v>
      </c>
      <c r="B1337" s="77" t="s">
        <v>1572</v>
      </c>
      <c r="C1337" s="77" t="s">
        <v>8</v>
      </c>
      <c r="D1337" s="77" t="s">
        <v>273</v>
      </c>
      <c r="E1337" s="4" t="s">
        <v>1782</v>
      </c>
      <c r="F1337" s="57">
        <v>1</v>
      </c>
      <c r="H1337" s="54">
        <v>7</v>
      </c>
    </row>
    <row r="1338" spans="1:9" ht="15" customHeight="1">
      <c r="A1338" s="79">
        <v>42650</v>
      </c>
      <c r="B1338" s="77" t="s">
        <v>1572</v>
      </c>
      <c r="C1338" s="77" t="s">
        <v>8</v>
      </c>
      <c r="D1338" s="77" t="s">
        <v>540</v>
      </c>
      <c r="E1338" s="4" t="s">
        <v>1384</v>
      </c>
      <c r="F1338" s="57">
        <v>2</v>
      </c>
      <c r="H1338" s="54">
        <v>31</v>
      </c>
    </row>
    <row r="1339" spans="1:9" ht="15" customHeight="1">
      <c r="A1339" s="79">
        <v>42650</v>
      </c>
      <c r="B1339" s="77" t="s">
        <v>1572</v>
      </c>
      <c r="C1339" s="77" t="s">
        <v>8</v>
      </c>
      <c r="D1339" s="77" t="s">
        <v>538</v>
      </c>
      <c r="E1339" s="4" t="s">
        <v>1577</v>
      </c>
      <c r="F1339" s="57">
        <v>2</v>
      </c>
      <c r="H1339" s="54">
        <v>15</v>
      </c>
    </row>
    <row r="1340" spans="1:9" ht="15" customHeight="1">
      <c r="A1340" s="79">
        <v>42650</v>
      </c>
      <c r="B1340" s="77" t="s">
        <v>1572</v>
      </c>
      <c r="C1340" s="77" t="s">
        <v>8</v>
      </c>
      <c r="D1340" s="77" t="s">
        <v>518</v>
      </c>
      <c r="E1340" s="4" t="s">
        <v>1783</v>
      </c>
      <c r="F1340" s="57">
        <v>2</v>
      </c>
      <c r="H1340" s="54">
        <v>192</v>
      </c>
    </row>
    <row r="1341" spans="1:9" ht="15" customHeight="1">
      <c r="A1341" s="79">
        <v>42650</v>
      </c>
      <c r="B1341" s="77" t="s">
        <v>1572</v>
      </c>
      <c r="C1341" s="77" t="s">
        <v>8</v>
      </c>
      <c r="D1341" s="77" t="s">
        <v>1784</v>
      </c>
      <c r="E1341" s="4" t="s">
        <v>1785</v>
      </c>
      <c r="F1341" s="57">
        <v>1</v>
      </c>
      <c r="H1341" s="54">
        <v>5784.62</v>
      </c>
    </row>
    <row r="1342" spans="1:9" ht="15" customHeight="1">
      <c r="A1342" s="79">
        <v>42650</v>
      </c>
      <c r="B1342" s="77" t="s">
        <v>1572</v>
      </c>
      <c r="C1342" s="77" t="s">
        <v>8</v>
      </c>
      <c r="D1342" s="77" t="s">
        <v>1786</v>
      </c>
      <c r="E1342" s="4" t="s">
        <v>1787</v>
      </c>
      <c r="F1342" s="57">
        <v>1</v>
      </c>
      <c r="H1342" s="54">
        <v>1976.92</v>
      </c>
    </row>
    <row r="1343" spans="1:9" ht="15" customHeight="1">
      <c r="A1343" s="79">
        <v>42653</v>
      </c>
      <c r="B1343" s="77" t="s">
        <v>1563</v>
      </c>
      <c r="C1343" s="77" t="s">
        <v>8</v>
      </c>
      <c r="D1343" s="77">
        <v>153284</v>
      </c>
      <c r="E1343" s="4" t="s">
        <v>1788</v>
      </c>
      <c r="F1343" s="57">
        <v>1</v>
      </c>
    </row>
    <row r="1344" spans="1:9" ht="15" customHeight="1">
      <c r="A1344" s="79">
        <v>42653</v>
      </c>
      <c r="B1344" s="77" t="s">
        <v>1563</v>
      </c>
      <c r="C1344" s="77" t="s">
        <v>8</v>
      </c>
      <c r="D1344" s="77" t="s">
        <v>186</v>
      </c>
      <c r="E1344" s="4" t="s">
        <v>1129</v>
      </c>
      <c r="F1344" s="57">
        <v>1</v>
      </c>
      <c r="H1344" s="54">
        <v>1101</v>
      </c>
      <c r="I1344" s="55" t="s">
        <v>7103</v>
      </c>
    </row>
    <row r="1345" spans="1:9" ht="15" customHeight="1">
      <c r="A1345" s="79">
        <v>42653</v>
      </c>
      <c r="B1345" s="77" t="s">
        <v>1563</v>
      </c>
      <c r="C1345" s="77" t="s">
        <v>8</v>
      </c>
      <c r="D1345" s="77" t="s">
        <v>187</v>
      </c>
      <c r="E1345" s="4" t="s">
        <v>1789</v>
      </c>
      <c r="F1345" s="57">
        <v>1</v>
      </c>
      <c r="H1345" s="54">
        <v>2</v>
      </c>
    </row>
    <row r="1346" spans="1:9" ht="15" customHeight="1">
      <c r="A1346" s="79">
        <v>42653</v>
      </c>
      <c r="B1346" s="77" t="s">
        <v>1563</v>
      </c>
      <c r="C1346" s="77" t="s">
        <v>8</v>
      </c>
      <c r="D1346" s="77" t="s">
        <v>191</v>
      </c>
      <c r="E1346" s="4" t="s">
        <v>1790</v>
      </c>
      <c r="F1346" s="57">
        <v>1</v>
      </c>
      <c r="H1346" s="54">
        <v>87</v>
      </c>
    </row>
    <row r="1347" spans="1:9" ht="15" customHeight="1">
      <c r="A1347" s="79">
        <v>42653</v>
      </c>
      <c r="B1347" s="77" t="s">
        <v>1563</v>
      </c>
      <c r="C1347" s="77" t="s">
        <v>8</v>
      </c>
      <c r="D1347" s="77" t="s">
        <v>162</v>
      </c>
      <c r="E1347" s="4" t="s">
        <v>1130</v>
      </c>
      <c r="F1347" s="57">
        <v>2</v>
      </c>
      <c r="H1347" s="54">
        <v>27</v>
      </c>
    </row>
    <row r="1348" spans="1:9" ht="15" customHeight="1">
      <c r="A1348" s="79">
        <v>42653</v>
      </c>
      <c r="B1348" s="77" t="s">
        <v>1563</v>
      </c>
      <c r="C1348" s="77" t="s">
        <v>8</v>
      </c>
      <c r="D1348" s="77" t="s">
        <v>155</v>
      </c>
      <c r="E1348" s="4" t="s">
        <v>1791</v>
      </c>
      <c r="F1348" s="57">
        <v>1</v>
      </c>
      <c r="H1348" s="54">
        <v>5</v>
      </c>
    </row>
    <row r="1349" spans="1:9" ht="15" customHeight="1">
      <c r="A1349" s="79">
        <v>42653</v>
      </c>
      <c r="B1349" s="77" t="s">
        <v>1563</v>
      </c>
      <c r="C1349" s="77" t="s">
        <v>8</v>
      </c>
      <c r="D1349" s="77" t="s">
        <v>190</v>
      </c>
      <c r="E1349" s="4" t="s">
        <v>1762</v>
      </c>
      <c r="F1349" s="57">
        <v>1</v>
      </c>
      <c r="H1349" s="54">
        <v>11</v>
      </c>
    </row>
    <row r="1350" spans="1:9" ht="15" customHeight="1">
      <c r="A1350" s="79">
        <v>42653</v>
      </c>
      <c r="B1350" s="77" t="s">
        <v>1563</v>
      </c>
      <c r="C1350" s="77" t="s">
        <v>8</v>
      </c>
      <c r="D1350" s="77" t="s">
        <v>188</v>
      </c>
      <c r="E1350" s="4" t="s">
        <v>1792</v>
      </c>
      <c r="F1350" s="57">
        <v>1</v>
      </c>
      <c r="H1350" s="54">
        <v>2</v>
      </c>
    </row>
    <row r="1351" spans="1:9" ht="15" customHeight="1">
      <c r="A1351" s="79">
        <v>42653</v>
      </c>
      <c r="B1351" s="77" t="s">
        <v>1563</v>
      </c>
      <c r="C1351" s="77" t="s">
        <v>8</v>
      </c>
      <c r="D1351" s="77" t="s">
        <v>980</v>
      </c>
      <c r="E1351" s="4" t="s">
        <v>1768</v>
      </c>
      <c r="F1351" s="57">
        <v>2</v>
      </c>
      <c r="H1351" s="54">
        <v>401.58</v>
      </c>
      <c r="I1351" s="157" t="s">
        <v>1769</v>
      </c>
    </row>
    <row r="1352" spans="1:9" ht="15" customHeight="1">
      <c r="A1352" s="79">
        <v>42653</v>
      </c>
      <c r="B1352" s="77" t="s">
        <v>1563</v>
      </c>
      <c r="C1352" s="77" t="s">
        <v>8</v>
      </c>
      <c r="D1352" s="77" t="s">
        <v>189</v>
      </c>
      <c r="E1352" s="4" t="s">
        <v>1123</v>
      </c>
      <c r="F1352" s="57">
        <v>1</v>
      </c>
      <c r="H1352" s="54">
        <v>52</v>
      </c>
    </row>
    <row r="1353" spans="1:9" ht="15" customHeight="1">
      <c r="A1353" s="79">
        <v>42653</v>
      </c>
      <c r="B1353" s="77" t="s">
        <v>1563</v>
      </c>
      <c r="C1353" s="77" t="s">
        <v>8</v>
      </c>
      <c r="D1353" s="77" t="s">
        <v>320</v>
      </c>
      <c r="E1353" s="4" t="s">
        <v>1793</v>
      </c>
      <c r="F1353" s="57">
        <v>1</v>
      </c>
      <c r="H1353" s="54">
        <v>48</v>
      </c>
    </row>
    <row r="1354" spans="1:9" ht="15" customHeight="1">
      <c r="A1354" s="79">
        <v>42653</v>
      </c>
      <c r="B1354" s="77" t="s">
        <v>1563</v>
      </c>
      <c r="C1354" s="77" t="s">
        <v>8</v>
      </c>
      <c r="D1354" s="77" t="s">
        <v>137</v>
      </c>
      <c r="E1354" s="4" t="s">
        <v>1794</v>
      </c>
      <c r="F1354" s="57">
        <v>4</v>
      </c>
      <c r="H1354" s="54">
        <v>9</v>
      </c>
    </row>
    <row r="1355" spans="1:9" ht="15" customHeight="1">
      <c r="A1355" s="79">
        <v>42653</v>
      </c>
      <c r="B1355" s="77" t="s">
        <v>1563</v>
      </c>
      <c r="C1355" s="77" t="s">
        <v>8</v>
      </c>
      <c r="D1355" s="77" t="s">
        <v>1344</v>
      </c>
      <c r="E1355" s="4" t="s">
        <v>1795</v>
      </c>
      <c r="F1355" s="57">
        <v>4</v>
      </c>
      <c r="H1355" s="54">
        <v>0.8</v>
      </c>
    </row>
    <row r="1356" spans="1:9" ht="15" customHeight="1">
      <c r="A1356" s="79">
        <v>42653</v>
      </c>
      <c r="B1356" s="77" t="s">
        <v>1796</v>
      </c>
      <c r="C1356" s="77" t="s">
        <v>1797</v>
      </c>
      <c r="D1356" s="77" t="s">
        <v>1798</v>
      </c>
      <c r="E1356" s="153" t="s">
        <v>1799</v>
      </c>
      <c r="F1356" s="57">
        <v>1</v>
      </c>
      <c r="H1356" s="54">
        <v>510</v>
      </c>
      <c r="I1356" s="55" t="s">
        <v>1800</v>
      </c>
    </row>
    <row r="1357" spans="1:9" ht="15" customHeight="1">
      <c r="A1357" s="79">
        <v>42657</v>
      </c>
      <c r="B1357" s="77" t="s">
        <v>1801</v>
      </c>
      <c r="C1357" s="77" t="s">
        <v>48</v>
      </c>
      <c r="D1357" s="77" t="s">
        <v>143</v>
      </c>
      <c r="E1357" s="153" t="s">
        <v>1802</v>
      </c>
      <c r="F1357" s="57">
        <v>4</v>
      </c>
      <c r="G1357" s="54">
        <v>314.20999999999998</v>
      </c>
      <c r="H1357" s="54">
        <v>595</v>
      </c>
    </row>
    <row r="1358" spans="1:9" ht="15" customHeight="1">
      <c r="A1358" s="79">
        <v>42661</v>
      </c>
      <c r="B1358" s="77" t="s">
        <v>1629</v>
      </c>
      <c r="C1358" s="77" t="s">
        <v>8</v>
      </c>
      <c r="D1358" s="77" t="s">
        <v>1803</v>
      </c>
      <c r="E1358" s="4" t="s">
        <v>1804</v>
      </c>
      <c r="F1358" s="57">
        <v>1</v>
      </c>
      <c r="H1358" s="54">
        <v>19</v>
      </c>
    </row>
    <row r="1359" spans="1:9" ht="15" customHeight="1">
      <c r="A1359" s="79">
        <v>42661</v>
      </c>
      <c r="B1359" s="77" t="s">
        <v>1629</v>
      </c>
      <c r="C1359" s="77" t="s">
        <v>8</v>
      </c>
      <c r="D1359" s="77" t="s">
        <v>1805</v>
      </c>
      <c r="E1359" s="4" t="s">
        <v>1806</v>
      </c>
      <c r="F1359" s="57">
        <v>1</v>
      </c>
      <c r="H1359" s="54">
        <v>31</v>
      </c>
    </row>
    <row r="1360" spans="1:9" ht="15" customHeight="1">
      <c r="A1360" s="79">
        <v>42661</v>
      </c>
      <c r="B1360" s="77" t="s">
        <v>1629</v>
      </c>
      <c r="C1360" s="77" t="s">
        <v>8</v>
      </c>
      <c r="D1360" s="77" t="s">
        <v>1807</v>
      </c>
      <c r="E1360" s="4" t="s">
        <v>1551</v>
      </c>
      <c r="F1360" s="57">
        <v>1</v>
      </c>
      <c r="H1360" s="54">
        <v>373.76</v>
      </c>
    </row>
    <row r="1361" spans="1:9" ht="15" customHeight="1">
      <c r="A1361" s="79">
        <v>42662</v>
      </c>
      <c r="B1361" s="77" t="s">
        <v>1731</v>
      </c>
      <c r="C1361" s="77" t="s">
        <v>8</v>
      </c>
      <c r="D1361" s="77" t="s">
        <v>67</v>
      </c>
      <c r="E1361" s="4" t="s">
        <v>1617</v>
      </c>
      <c r="F1361" s="57">
        <v>4</v>
      </c>
      <c r="G1361" s="54">
        <v>46.67</v>
      </c>
      <c r="H1361" s="54">
        <v>93</v>
      </c>
    </row>
    <row r="1362" spans="1:9" ht="15" customHeight="1">
      <c r="A1362" s="79">
        <v>42662</v>
      </c>
      <c r="B1362" s="77" t="s">
        <v>1731</v>
      </c>
      <c r="C1362" s="77" t="s">
        <v>8</v>
      </c>
      <c r="D1362" s="77" t="s">
        <v>458</v>
      </c>
      <c r="E1362" s="4" t="s">
        <v>1575</v>
      </c>
      <c r="F1362" s="57">
        <v>2</v>
      </c>
      <c r="G1362" s="54">
        <v>2.85</v>
      </c>
      <c r="H1362" s="54">
        <v>3</v>
      </c>
    </row>
    <row r="1363" spans="1:9" ht="15" customHeight="1">
      <c r="A1363" s="79">
        <v>42662</v>
      </c>
      <c r="B1363" s="77" t="s">
        <v>1731</v>
      </c>
      <c r="C1363" s="77" t="s">
        <v>8</v>
      </c>
      <c r="D1363" s="77" t="s">
        <v>457</v>
      </c>
      <c r="E1363" s="4" t="s">
        <v>1575</v>
      </c>
      <c r="F1363" s="57">
        <v>1</v>
      </c>
      <c r="G1363" s="54">
        <v>0.6</v>
      </c>
      <c r="H1363" s="54">
        <v>3</v>
      </c>
    </row>
    <row r="1364" spans="1:9" ht="15" customHeight="1">
      <c r="A1364" s="79">
        <v>42662</v>
      </c>
      <c r="B1364" s="77" t="s">
        <v>1808</v>
      </c>
      <c r="C1364" s="77" t="s">
        <v>8</v>
      </c>
      <c r="D1364" s="77" t="s">
        <v>1809</v>
      </c>
      <c r="E1364" s="4" t="s">
        <v>1810</v>
      </c>
      <c r="F1364" s="57">
        <v>1</v>
      </c>
      <c r="G1364" s="54">
        <v>190.8</v>
      </c>
      <c r="H1364" s="54">
        <v>381.6</v>
      </c>
      <c r="I1364" s="55" t="s">
        <v>1811</v>
      </c>
    </row>
    <row r="1365" spans="1:9" ht="15" customHeight="1">
      <c r="A1365" s="79">
        <v>42668</v>
      </c>
      <c r="B1365" s="77" t="s">
        <v>1808</v>
      </c>
      <c r="C1365" s="77" t="s">
        <v>8</v>
      </c>
      <c r="D1365" s="77" t="s">
        <v>479</v>
      </c>
      <c r="E1365" s="153" t="s">
        <v>1812</v>
      </c>
      <c r="F1365" s="57">
        <v>1</v>
      </c>
      <c r="G1365" s="54">
        <v>5.31</v>
      </c>
      <c r="H1365" s="54">
        <v>31</v>
      </c>
    </row>
    <row r="1366" spans="1:9" ht="15" customHeight="1">
      <c r="A1366" s="79">
        <v>42668</v>
      </c>
      <c r="B1366" s="77" t="s">
        <v>1808</v>
      </c>
      <c r="C1366" s="77" t="s">
        <v>8</v>
      </c>
      <c r="D1366" s="77" t="s">
        <v>838</v>
      </c>
      <c r="E1366" s="4" t="s">
        <v>1813</v>
      </c>
      <c r="F1366" s="57">
        <v>1</v>
      </c>
      <c r="G1366" s="54">
        <v>6.18</v>
      </c>
      <c r="H1366" s="54">
        <v>19</v>
      </c>
      <c r="I1366" s="55" t="s">
        <v>323</v>
      </c>
    </row>
    <row r="1367" spans="1:9" ht="15" customHeight="1">
      <c r="A1367" s="79">
        <v>42668</v>
      </c>
      <c r="B1367" s="77" t="s">
        <v>1814</v>
      </c>
      <c r="C1367" s="77" t="s">
        <v>8</v>
      </c>
      <c r="D1367" s="77" t="s">
        <v>448</v>
      </c>
      <c r="E1367" s="4" t="s">
        <v>1815</v>
      </c>
      <c r="F1367" s="57">
        <v>2</v>
      </c>
      <c r="G1367" s="54">
        <v>113.76</v>
      </c>
      <c r="H1367" s="54">
        <v>310</v>
      </c>
      <c r="I1367" s="55" t="s">
        <v>1816</v>
      </c>
    </row>
    <row r="1368" spans="1:9" ht="15" customHeight="1">
      <c r="A1368" s="79">
        <v>42668</v>
      </c>
      <c r="B1368" s="77" t="s">
        <v>1814</v>
      </c>
      <c r="C1368" s="77" t="s">
        <v>8</v>
      </c>
      <c r="D1368" s="77" t="s">
        <v>1817</v>
      </c>
      <c r="E1368" s="4" t="s">
        <v>1818</v>
      </c>
      <c r="F1368" s="57">
        <v>2</v>
      </c>
      <c r="G1368" s="54">
        <v>6.12</v>
      </c>
      <c r="H1368" s="54">
        <v>24.48</v>
      </c>
      <c r="I1368" s="55" t="s">
        <v>1819</v>
      </c>
    </row>
    <row r="1369" spans="1:9" ht="15" customHeight="1">
      <c r="A1369" s="79">
        <v>42668</v>
      </c>
      <c r="B1369" s="77" t="s">
        <v>1755</v>
      </c>
      <c r="C1369" s="77" t="s">
        <v>8</v>
      </c>
      <c r="D1369" s="77" t="s">
        <v>9</v>
      </c>
      <c r="E1369" s="4" t="s">
        <v>1820</v>
      </c>
      <c r="F1369" s="57">
        <v>1</v>
      </c>
      <c r="H1369" s="54">
        <v>39</v>
      </c>
    </row>
    <row r="1370" spans="1:9" ht="15" customHeight="1">
      <c r="A1370" s="79">
        <v>42668</v>
      </c>
      <c r="B1370" s="77" t="s">
        <v>1755</v>
      </c>
      <c r="C1370" s="77" t="s">
        <v>8</v>
      </c>
      <c r="D1370" s="77" t="s">
        <v>1821</v>
      </c>
      <c r="E1370" s="4" t="s">
        <v>1822</v>
      </c>
      <c r="F1370" s="57">
        <v>2</v>
      </c>
      <c r="H1370" s="54">
        <v>225</v>
      </c>
    </row>
    <row r="1371" spans="1:9" ht="15" customHeight="1">
      <c r="A1371" s="79">
        <v>42668</v>
      </c>
      <c r="B1371" s="77" t="s">
        <v>1755</v>
      </c>
      <c r="C1371" s="77" t="s">
        <v>8</v>
      </c>
      <c r="D1371" s="77" t="s">
        <v>1745</v>
      </c>
      <c r="E1371" s="4" t="s">
        <v>1746</v>
      </c>
      <c r="F1371" s="57">
        <v>2</v>
      </c>
      <c r="H1371" s="54" t="s">
        <v>5207</v>
      </c>
      <c r="I1371" s="155" t="s">
        <v>1518</v>
      </c>
    </row>
    <row r="1372" spans="1:9" ht="15" customHeight="1">
      <c r="A1372" s="79">
        <v>42668</v>
      </c>
      <c r="B1372" s="77" t="s">
        <v>1755</v>
      </c>
      <c r="C1372" s="77" t="s">
        <v>8</v>
      </c>
      <c r="D1372" s="77" t="s">
        <v>1823</v>
      </c>
      <c r="E1372" s="4" t="s">
        <v>1824</v>
      </c>
      <c r="F1372" s="57">
        <v>16</v>
      </c>
      <c r="H1372" s="54">
        <v>61.11</v>
      </c>
    </row>
    <row r="1373" spans="1:9" ht="15" customHeight="1">
      <c r="A1373" s="79">
        <v>42668</v>
      </c>
      <c r="B1373" s="77" t="s">
        <v>1755</v>
      </c>
      <c r="C1373" s="77" t="s">
        <v>8</v>
      </c>
      <c r="D1373" s="77" t="s">
        <v>1335</v>
      </c>
      <c r="E1373" s="4" t="s">
        <v>1825</v>
      </c>
      <c r="F1373" s="57">
        <v>32</v>
      </c>
      <c r="H1373" s="54">
        <v>31.41</v>
      </c>
    </row>
    <row r="1374" spans="1:9" ht="15" customHeight="1">
      <c r="A1374" s="79">
        <v>42668</v>
      </c>
      <c r="B1374" s="77" t="s">
        <v>1755</v>
      </c>
      <c r="C1374" s="77" t="s">
        <v>8</v>
      </c>
      <c r="D1374" s="77" t="s">
        <v>306</v>
      </c>
      <c r="E1374" s="4" t="s">
        <v>1826</v>
      </c>
      <c r="F1374" s="57">
        <v>9</v>
      </c>
      <c r="H1374" s="54">
        <v>1150</v>
      </c>
    </row>
    <row r="1375" spans="1:9" ht="15" customHeight="1">
      <c r="A1375" s="79">
        <v>42668</v>
      </c>
      <c r="B1375" s="77" t="s">
        <v>1755</v>
      </c>
      <c r="C1375" s="77" t="s">
        <v>8</v>
      </c>
      <c r="D1375" s="77" t="s">
        <v>659</v>
      </c>
      <c r="E1375" s="4" t="s">
        <v>660</v>
      </c>
      <c r="F1375" s="57">
        <v>4</v>
      </c>
      <c r="H1375" s="54">
        <v>424</v>
      </c>
      <c r="I1375" s="55" t="s">
        <v>323</v>
      </c>
    </row>
    <row r="1376" spans="1:9" ht="15" customHeight="1">
      <c r="A1376" s="79">
        <v>42668</v>
      </c>
      <c r="B1376" s="77" t="s">
        <v>1755</v>
      </c>
      <c r="C1376" s="77" t="s">
        <v>8</v>
      </c>
      <c r="D1376" s="77" t="s">
        <v>377</v>
      </c>
      <c r="E1376" s="4" t="s">
        <v>1827</v>
      </c>
      <c r="F1376" s="57">
        <v>4</v>
      </c>
      <c r="H1376" s="54">
        <v>136</v>
      </c>
    </row>
    <row r="1377" spans="1:9" ht="15" customHeight="1">
      <c r="A1377" s="79">
        <v>42668</v>
      </c>
      <c r="B1377" s="77" t="s">
        <v>1755</v>
      </c>
      <c r="C1377" s="77" t="s">
        <v>8</v>
      </c>
      <c r="D1377" s="77" t="s">
        <v>1021</v>
      </c>
      <c r="E1377" s="4" t="s">
        <v>1828</v>
      </c>
      <c r="F1377" s="57">
        <v>4</v>
      </c>
      <c r="H1377" s="54">
        <v>1054</v>
      </c>
    </row>
    <row r="1378" spans="1:9" ht="15" customHeight="1">
      <c r="A1378" s="79">
        <v>42668</v>
      </c>
      <c r="B1378" s="77" t="s">
        <v>1755</v>
      </c>
      <c r="C1378" s="77" t="s">
        <v>8</v>
      </c>
      <c r="D1378" s="77">
        <v>111620</v>
      </c>
      <c r="E1378" s="4" t="s">
        <v>1829</v>
      </c>
      <c r="F1378" s="57">
        <v>1</v>
      </c>
      <c r="H1378" s="54">
        <v>1690</v>
      </c>
      <c r="I1378" s="78" t="s">
        <v>1830</v>
      </c>
    </row>
    <row r="1379" spans="1:9" ht="15" customHeight="1">
      <c r="A1379" s="79">
        <v>42668</v>
      </c>
      <c r="B1379" s="77" t="s">
        <v>1755</v>
      </c>
      <c r="C1379" s="77" t="s">
        <v>8</v>
      </c>
      <c r="D1379" s="77" t="s">
        <v>492</v>
      </c>
      <c r="E1379" s="4" t="s">
        <v>1831</v>
      </c>
      <c r="F1379" s="57">
        <v>2</v>
      </c>
      <c r="H1379" s="54">
        <v>31</v>
      </c>
    </row>
    <row r="1380" spans="1:9" ht="15" customHeight="1">
      <c r="A1380" s="79">
        <v>42668</v>
      </c>
      <c r="B1380" s="77" t="s">
        <v>1832</v>
      </c>
      <c r="C1380" s="77" t="s">
        <v>48</v>
      </c>
      <c r="D1380" s="77" t="s">
        <v>485</v>
      </c>
      <c r="E1380" s="4" t="s">
        <v>1833</v>
      </c>
      <c r="F1380" s="57">
        <v>15</v>
      </c>
      <c r="H1380" s="54">
        <v>23</v>
      </c>
    </row>
    <row r="1381" spans="1:9" ht="15" customHeight="1">
      <c r="A1381" s="79">
        <v>42668</v>
      </c>
      <c r="B1381" s="77" t="s">
        <v>1832</v>
      </c>
      <c r="C1381" s="77" t="s">
        <v>48</v>
      </c>
      <c r="D1381" s="77" t="s">
        <v>1397</v>
      </c>
      <c r="E1381" s="4" t="s">
        <v>1398</v>
      </c>
      <c r="F1381" s="57">
        <v>2</v>
      </c>
      <c r="H1381" s="54">
        <v>45</v>
      </c>
      <c r="I1381" s="55" t="s">
        <v>323</v>
      </c>
    </row>
    <row r="1382" spans="1:9" ht="15" customHeight="1">
      <c r="A1382" s="79">
        <v>42668</v>
      </c>
      <c r="B1382" s="77" t="s">
        <v>1832</v>
      </c>
      <c r="C1382" s="77" t="s">
        <v>48</v>
      </c>
      <c r="D1382" s="77" t="s">
        <v>659</v>
      </c>
      <c r="E1382" s="4" t="s">
        <v>1523</v>
      </c>
      <c r="F1382" s="57">
        <v>2</v>
      </c>
      <c r="H1382" s="54">
        <v>424</v>
      </c>
      <c r="I1382" s="55" t="s">
        <v>323</v>
      </c>
    </row>
    <row r="1383" spans="1:9" ht="15" customHeight="1">
      <c r="A1383" s="79">
        <v>42668</v>
      </c>
      <c r="B1383" s="77" t="s">
        <v>1832</v>
      </c>
      <c r="C1383" s="77" t="s">
        <v>48</v>
      </c>
      <c r="D1383" s="77" t="s">
        <v>615</v>
      </c>
      <c r="E1383" s="4" t="s">
        <v>1834</v>
      </c>
      <c r="F1383" s="57">
        <v>1</v>
      </c>
      <c r="H1383" s="54">
        <v>180</v>
      </c>
    </row>
    <row r="1384" spans="1:9" ht="15" customHeight="1">
      <c r="A1384" s="79">
        <v>42668</v>
      </c>
      <c r="B1384" s="77" t="s">
        <v>1832</v>
      </c>
      <c r="C1384" s="77" t="s">
        <v>48</v>
      </c>
      <c r="D1384" s="109" t="s">
        <v>597</v>
      </c>
      <c r="E1384" s="4" t="s">
        <v>1835</v>
      </c>
      <c r="F1384" s="57">
        <v>4</v>
      </c>
      <c r="H1384" s="54">
        <v>682</v>
      </c>
      <c r="I1384" s="55" t="s">
        <v>7227</v>
      </c>
    </row>
    <row r="1385" spans="1:9" ht="15" customHeight="1">
      <c r="A1385" s="79">
        <v>42669</v>
      </c>
      <c r="B1385" s="77" t="s">
        <v>1731</v>
      </c>
      <c r="C1385" s="77" t="s">
        <v>8</v>
      </c>
      <c r="D1385" s="77" t="s">
        <v>458</v>
      </c>
      <c r="E1385" s="4" t="s">
        <v>762</v>
      </c>
      <c r="F1385" s="57">
        <v>2</v>
      </c>
      <c r="G1385" s="54">
        <v>2.85</v>
      </c>
      <c r="H1385" s="54">
        <v>3</v>
      </c>
      <c r="I1385" s="55" t="s">
        <v>1836</v>
      </c>
    </row>
    <row r="1386" spans="1:9" ht="15" customHeight="1">
      <c r="A1386" s="79">
        <v>42669</v>
      </c>
      <c r="B1386" s="77" t="s">
        <v>1731</v>
      </c>
      <c r="C1386" s="77" t="s">
        <v>8</v>
      </c>
      <c r="D1386" s="77" t="s">
        <v>457</v>
      </c>
      <c r="E1386" s="4" t="s">
        <v>1837</v>
      </c>
      <c r="F1386" s="57">
        <v>1</v>
      </c>
      <c r="G1386" s="54">
        <v>0.65</v>
      </c>
      <c r="H1386" s="54">
        <v>3</v>
      </c>
    </row>
    <row r="1387" spans="1:9" ht="15" customHeight="1">
      <c r="A1387" s="79">
        <v>42669</v>
      </c>
      <c r="B1387" s="77" t="s">
        <v>1588</v>
      </c>
      <c r="C1387" s="77" t="s">
        <v>8</v>
      </c>
      <c r="D1387" s="77" t="s">
        <v>15</v>
      </c>
      <c r="E1387" s="4" t="s">
        <v>1838</v>
      </c>
      <c r="F1387" s="57">
        <v>2</v>
      </c>
      <c r="G1387" s="54">
        <v>0.2</v>
      </c>
      <c r="H1387" s="54">
        <v>1</v>
      </c>
    </row>
    <row r="1388" spans="1:9" ht="15" customHeight="1">
      <c r="A1388" s="79">
        <v>42669</v>
      </c>
      <c r="B1388" s="77" t="s">
        <v>1588</v>
      </c>
      <c r="C1388" s="77" t="s">
        <v>8</v>
      </c>
      <c r="D1388" s="77" t="s">
        <v>1839</v>
      </c>
      <c r="E1388" s="4" t="s">
        <v>1840</v>
      </c>
      <c r="F1388" s="57">
        <v>3</v>
      </c>
      <c r="G1388" s="54">
        <v>96</v>
      </c>
      <c r="H1388" s="54">
        <v>288</v>
      </c>
      <c r="I1388" s="78" t="s">
        <v>323</v>
      </c>
    </row>
    <row r="1389" spans="1:9" ht="15" customHeight="1">
      <c r="A1389" s="79">
        <v>42669</v>
      </c>
      <c r="B1389" s="77" t="s">
        <v>1588</v>
      </c>
      <c r="C1389" s="77" t="s">
        <v>8</v>
      </c>
      <c r="D1389" s="77" t="s">
        <v>1841</v>
      </c>
      <c r="E1389" s="4" t="s">
        <v>1842</v>
      </c>
      <c r="F1389" s="57">
        <v>3</v>
      </c>
      <c r="G1389" s="54">
        <v>84</v>
      </c>
      <c r="H1389" s="54">
        <v>252</v>
      </c>
      <c r="I1389" s="78" t="s">
        <v>323</v>
      </c>
    </row>
    <row r="1390" spans="1:9" ht="15" customHeight="1">
      <c r="A1390" s="79">
        <v>42669</v>
      </c>
      <c r="B1390" s="77" t="s">
        <v>1736</v>
      </c>
      <c r="C1390" s="77" t="s">
        <v>8</v>
      </c>
      <c r="D1390" s="77" t="s">
        <v>15</v>
      </c>
      <c r="E1390" s="4" t="s">
        <v>1838</v>
      </c>
      <c r="F1390" s="57">
        <v>2</v>
      </c>
      <c r="G1390" s="54">
        <v>0.2</v>
      </c>
      <c r="H1390" s="54">
        <v>1</v>
      </c>
    </row>
    <row r="1391" spans="1:9" ht="15" customHeight="1">
      <c r="A1391" s="79">
        <v>42669</v>
      </c>
      <c r="B1391" s="77" t="s">
        <v>1736</v>
      </c>
      <c r="C1391" s="77" t="s">
        <v>8</v>
      </c>
      <c r="D1391" s="77" t="s">
        <v>1839</v>
      </c>
      <c r="E1391" s="4" t="s">
        <v>1840</v>
      </c>
      <c r="F1391" s="57">
        <v>3</v>
      </c>
      <c r="G1391" s="54">
        <v>96</v>
      </c>
      <c r="H1391" s="54">
        <v>192</v>
      </c>
    </row>
    <row r="1392" spans="1:9" ht="15" customHeight="1">
      <c r="A1392" s="79">
        <v>42669</v>
      </c>
      <c r="B1392" s="77" t="s">
        <v>1736</v>
      </c>
      <c r="C1392" s="77" t="s">
        <v>8</v>
      </c>
      <c r="D1392" s="77" t="s">
        <v>1841</v>
      </c>
      <c r="E1392" s="4" t="s">
        <v>1842</v>
      </c>
      <c r="F1392" s="57">
        <v>3</v>
      </c>
      <c r="G1392" s="54">
        <v>84</v>
      </c>
      <c r="H1392" s="54">
        <v>168</v>
      </c>
    </row>
    <row r="1393" spans="1:9" s="78" customFormat="1" ht="15" customHeight="1">
      <c r="A1393" s="426">
        <v>42670</v>
      </c>
      <c r="B1393" s="109" t="s">
        <v>1843</v>
      </c>
      <c r="C1393" s="109" t="s">
        <v>8</v>
      </c>
      <c r="D1393" s="109" t="s">
        <v>1844</v>
      </c>
      <c r="E1393" s="53" t="s">
        <v>1845</v>
      </c>
      <c r="F1393" s="427">
        <v>1</v>
      </c>
      <c r="G1393" s="159">
        <v>157</v>
      </c>
      <c r="H1393" s="159">
        <v>314</v>
      </c>
      <c r="I1393" s="78" t="s">
        <v>5811</v>
      </c>
    </row>
    <row r="1394" spans="1:9" ht="15" customHeight="1">
      <c r="A1394" s="79">
        <v>42670</v>
      </c>
      <c r="B1394" s="77" t="s">
        <v>1843</v>
      </c>
      <c r="C1394" s="77" t="s">
        <v>8</v>
      </c>
      <c r="D1394" s="77" t="s">
        <v>1846</v>
      </c>
      <c r="E1394" s="4" t="s">
        <v>1847</v>
      </c>
      <c r="F1394" s="57">
        <v>1</v>
      </c>
      <c r="G1394" s="54">
        <v>6.96</v>
      </c>
      <c r="H1394" s="54">
        <v>27.84</v>
      </c>
      <c r="I1394" s="55" t="s">
        <v>1848</v>
      </c>
    </row>
    <row r="1395" spans="1:9" ht="15" customHeight="1">
      <c r="A1395" s="79">
        <v>42681</v>
      </c>
      <c r="B1395" s="77" t="s">
        <v>1654</v>
      </c>
      <c r="C1395" s="77" t="s">
        <v>337</v>
      </c>
      <c r="D1395" s="77" t="s">
        <v>726</v>
      </c>
      <c r="E1395" s="4" t="s">
        <v>1655</v>
      </c>
      <c r="F1395" s="57">
        <v>1</v>
      </c>
      <c r="G1395" s="54">
        <v>70253.350000000006</v>
      </c>
      <c r="H1395" s="54">
        <v>113311.85</v>
      </c>
      <c r="I1395" s="55" t="s">
        <v>323</v>
      </c>
    </row>
    <row r="1396" spans="1:9" ht="15" customHeight="1">
      <c r="B1396" s="77" t="s">
        <v>1849</v>
      </c>
      <c r="C1396" s="77" t="s">
        <v>337</v>
      </c>
      <c r="D1396" s="77" t="s">
        <v>1850</v>
      </c>
      <c r="E1396" s="4" t="s">
        <v>1851</v>
      </c>
      <c r="F1396" s="57">
        <v>1</v>
      </c>
      <c r="G1396" s="54">
        <v>11769</v>
      </c>
      <c r="H1396" s="54">
        <v>59549</v>
      </c>
    </row>
    <row r="1397" spans="1:9" ht="15" customHeight="1">
      <c r="B1397" s="77" t="s">
        <v>1852</v>
      </c>
      <c r="C1397" s="77" t="s">
        <v>8</v>
      </c>
      <c r="D1397" s="77" t="s">
        <v>1853</v>
      </c>
      <c r="E1397" s="4" t="s">
        <v>1854</v>
      </c>
      <c r="F1397" s="57">
        <v>1</v>
      </c>
      <c r="G1397" s="54">
        <v>10.55</v>
      </c>
      <c r="H1397" s="54">
        <v>31.649996378909563</v>
      </c>
      <c r="I1397" s="55" t="s">
        <v>7212</v>
      </c>
    </row>
    <row r="1398" spans="1:9" ht="15" customHeight="1">
      <c r="D1398" s="77" t="s">
        <v>1855</v>
      </c>
      <c r="E1398" s="4" t="s">
        <v>1856</v>
      </c>
      <c r="F1398" s="57">
        <v>1</v>
      </c>
      <c r="G1398" s="54">
        <v>9.9600000000000009</v>
      </c>
      <c r="H1398" s="54">
        <v>39.840000000000003</v>
      </c>
    </row>
    <row r="1399" spans="1:9" ht="15" customHeight="1">
      <c r="D1399" s="77" t="s">
        <v>1857</v>
      </c>
      <c r="E1399" s="4" t="s">
        <v>1858</v>
      </c>
      <c r="F1399" s="57">
        <v>2</v>
      </c>
      <c r="G1399" s="54">
        <v>18.440000000000001</v>
      </c>
      <c r="H1399" s="54">
        <v>55.320019991554346</v>
      </c>
    </row>
    <row r="1400" spans="1:9" ht="15" customHeight="1">
      <c r="D1400" s="77" t="s">
        <v>1475</v>
      </c>
      <c r="E1400" s="4" t="s">
        <v>1859</v>
      </c>
      <c r="F1400" s="57">
        <v>1</v>
      </c>
      <c r="G1400" s="54">
        <v>0.54</v>
      </c>
      <c r="H1400" s="54">
        <v>2.1599843334344011</v>
      </c>
    </row>
    <row r="1401" spans="1:9" ht="15" customHeight="1">
      <c r="D1401" s="77" t="s">
        <v>1478</v>
      </c>
      <c r="E1401" s="4" t="s">
        <v>1860</v>
      </c>
      <c r="F1401" s="57">
        <v>2</v>
      </c>
      <c r="G1401" s="54">
        <v>1.81</v>
      </c>
      <c r="H1401" s="54">
        <v>7.2399474879930885</v>
      </c>
      <c r="I1401" s="55" t="s">
        <v>4565</v>
      </c>
    </row>
    <row r="1402" spans="1:9" ht="15" customHeight="1">
      <c r="D1402" s="77" t="s">
        <v>1861</v>
      </c>
      <c r="E1402" s="4" t="s">
        <v>1862</v>
      </c>
      <c r="F1402" s="57">
        <v>2</v>
      </c>
      <c r="G1402" s="54">
        <v>3.86</v>
      </c>
      <c r="H1402" s="54">
        <v>15.439888013068131</v>
      </c>
      <c r="I1402" s="55" t="s">
        <v>4565</v>
      </c>
    </row>
    <row r="1403" spans="1:9" ht="15" customHeight="1">
      <c r="D1403" s="77" t="s">
        <v>1863</v>
      </c>
      <c r="E1403" s="4" t="s">
        <v>1864</v>
      </c>
      <c r="F1403" s="57">
        <v>4</v>
      </c>
      <c r="G1403" s="54">
        <v>12.83</v>
      </c>
      <c r="H1403" s="54">
        <v>38.489755324832679</v>
      </c>
      <c r="I1403" s="55" t="s">
        <v>4565</v>
      </c>
    </row>
    <row r="1404" spans="1:9" ht="15" customHeight="1">
      <c r="D1404" s="77" t="s">
        <v>649</v>
      </c>
      <c r="E1404" s="4" t="s">
        <v>1865</v>
      </c>
      <c r="F1404" s="57">
        <v>3</v>
      </c>
      <c r="G1404" s="54">
        <v>0.17</v>
      </c>
      <c r="H1404" s="54">
        <v>2.0000197603433119</v>
      </c>
    </row>
    <row r="1405" spans="1:9" ht="15" customHeight="1">
      <c r="D1405" s="77" t="s">
        <v>1866</v>
      </c>
      <c r="E1405" s="4" t="s">
        <v>1867</v>
      </c>
      <c r="F1405" s="57">
        <v>2</v>
      </c>
      <c r="G1405" s="54">
        <v>10.14</v>
      </c>
      <c r="H1405" s="54">
        <v>30.419996519634402</v>
      </c>
      <c r="I1405" s="55" t="s">
        <v>4565</v>
      </c>
    </row>
    <row r="1406" spans="1:9" ht="15" customHeight="1">
      <c r="D1406" s="77" t="s">
        <v>1476</v>
      </c>
      <c r="E1406" s="4" t="s">
        <v>1868</v>
      </c>
      <c r="F1406" s="57">
        <v>1</v>
      </c>
      <c r="G1406" s="54">
        <v>1.25</v>
      </c>
      <c r="H1406" s="54">
        <v>4.999963734801856</v>
      </c>
      <c r="I1406" s="55" t="s">
        <v>4565</v>
      </c>
    </row>
    <row r="1407" spans="1:9" ht="15" customHeight="1">
      <c r="D1407" s="77" t="s">
        <v>1480</v>
      </c>
      <c r="E1407" s="4" t="s">
        <v>1869</v>
      </c>
      <c r="F1407" s="57">
        <v>2</v>
      </c>
      <c r="G1407" s="54">
        <v>4.1100000000000003</v>
      </c>
      <c r="H1407" s="54">
        <v>16.439880760028505</v>
      </c>
    </row>
    <row r="1408" spans="1:9" ht="15" customHeight="1">
      <c r="D1408" s="77" t="s">
        <v>1484</v>
      </c>
      <c r="E1408" s="4" t="s">
        <v>1870</v>
      </c>
      <c r="F1408" s="57">
        <v>6</v>
      </c>
      <c r="G1408" s="54">
        <v>23.88</v>
      </c>
      <c r="H1408" s="54">
        <v>71.639991803636065</v>
      </c>
    </row>
    <row r="1409" spans="1:9" ht="15" customHeight="1">
      <c r="D1409" s="77" t="s">
        <v>77</v>
      </c>
      <c r="E1409" s="4" t="s">
        <v>1871</v>
      </c>
      <c r="F1409" s="57">
        <v>4</v>
      </c>
      <c r="G1409" s="54">
        <v>1.1200000000000001</v>
      </c>
      <c r="H1409" s="54">
        <v>35.999498403405738</v>
      </c>
    </row>
    <row r="1410" spans="1:9" ht="15" customHeight="1">
      <c r="D1410" s="77" t="s">
        <v>1872</v>
      </c>
      <c r="E1410" s="4" t="s">
        <v>1854</v>
      </c>
      <c r="F1410" s="57">
        <v>2</v>
      </c>
      <c r="G1410" s="54">
        <v>10.55</v>
      </c>
      <c r="H1410" s="54">
        <v>31.649996378909563</v>
      </c>
      <c r="I1410" s="55" t="s">
        <v>4565</v>
      </c>
    </row>
    <row r="1411" spans="1:9" ht="15" customHeight="1">
      <c r="D1411" s="77" t="s">
        <v>1488</v>
      </c>
      <c r="E1411" s="4" t="s">
        <v>1873</v>
      </c>
      <c r="F1411" s="57">
        <v>1</v>
      </c>
      <c r="G1411" s="54">
        <v>57.29</v>
      </c>
      <c r="H1411" s="54">
        <v>171.86998033627765</v>
      </c>
    </row>
    <row r="1412" spans="1:9" ht="15" customHeight="1">
      <c r="D1412" s="77" t="s">
        <v>1874</v>
      </c>
      <c r="E1412" s="4" t="s">
        <v>1875</v>
      </c>
      <c r="F1412" s="57">
        <v>5</v>
      </c>
      <c r="G1412" s="54">
        <v>65.8</v>
      </c>
      <c r="H1412" s="54">
        <v>197.39997741537911</v>
      </c>
    </row>
    <row r="1413" spans="1:9" ht="15" customHeight="1">
      <c r="D1413" s="77" t="s">
        <v>1486</v>
      </c>
      <c r="E1413" s="4" t="s">
        <v>1876</v>
      </c>
      <c r="F1413" s="57">
        <v>1</v>
      </c>
      <c r="G1413" s="54">
        <v>54.56</v>
      </c>
      <c r="H1413" s="54">
        <v>163.68005915071618</v>
      </c>
    </row>
    <row r="1414" spans="1:9" ht="15" customHeight="1">
      <c r="D1414" s="77" t="s">
        <v>1877</v>
      </c>
      <c r="E1414" s="4" t="s">
        <v>1878</v>
      </c>
      <c r="F1414" s="57">
        <v>1</v>
      </c>
      <c r="G1414" s="54">
        <v>9.9600000000000009</v>
      </c>
      <c r="H1414" s="54">
        <v>39.839711038901193</v>
      </c>
    </row>
    <row r="1415" spans="1:9" ht="15" customHeight="1">
      <c r="D1415" s="77" t="s">
        <v>1482</v>
      </c>
      <c r="E1415" s="4" t="s">
        <v>1879</v>
      </c>
      <c r="F1415" s="57">
        <v>4</v>
      </c>
      <c r="G1415" s="54">
        <v>6.78</v>
      </c>
      <c r="H1415" s="54">
        <v>27.119803297565269</v>
      </c>
    </row>
    <row r="1416" spans="1:9" ht="15" customHeight="1">
      <c r="D1416" s="77" t="s">
        <v>449</v>
      </c>
      <c r="E1416" s="4" t="s">
        <v>1880</v>
      </c>
      <c r="F1416" s="57">
        <v>1</v>
      </c>
      <c r="G1416" s="54">
        <v>325</v>
      </c>
      <c r="H1416" s="54">
        <v>649.99969319902948</v>
      </c>
      <c r="I1416" s="55" t="s">
        <v>4565</v>
      </c>
    </row>
    <row r="1417" spans="1:9" ht="15" customHeight="1">
      <c r="D1417" s="77" t="s">
        <v>1466</v>
      </c>
      <c r="E1417" s="4" t="s">
        <v>1881</v>
      </c>
      <c r="F1417" s="57">
        <v>1</v>
      </c>
      <c r="G1417" s="54">
        <v>139</v>
      </c>
      <c r="H1417" s="54">
        <v>277.99986878358493</v>
      </c>
    </row>
    <row r="1418" spans="1:9" ht="15" customHeight="1">
      <c r="D1418" s="77" t="s">
        <v>448</v>
      </c>
      <c r="E1418" s="4" t="s">
        <v>1815</v>
      </c>
      <c r="F1418" s="57">
        <v>1</v>
      </c>
      <c r="G1418" s="54">
        <v>113.73</v>
      </c>
      <c r="H1418" s="54">
        <v>309.99938952759516</v>
      </c>
    </row>
    <row r="1419" spans="1:9" ht="15" customHeight="1">
      <c r="D1419" s="77" t="s">
        <v>1882</v>
      </c>
      <c r="E1419" s="4" t="s">
        <v>1883</v>
      </c>
      <c r="F1419" s="57">
        <v>6</v>
      </c>
      <c r="G1419" s="54">
        <v>48.5</v>
      </c>
      <c r="H1419" s="54">
        <v>145.50000194748512</v>
      </c>
    </row>
    <row r="1420" spans="1:9" ht="15" customHeight="1">
      <c r="D1420" s="77" t="s">
        <v>1473</v>
      </c>
      <c r="E1420" s="4" t="s">
        <v>1884</v>
      </c>
      <c r="F1420" s="57">
        <v>1</v>
      </c>
      <c r="G1420" s="54">
        <v>0.87</v>
      </c>
      <c r="H1420" s="54">
        <v>3.48</v>
      </c>
      <c r="I1420" s="55" t="s">
        <v>5207</v>
      </c>
    </row>
    <row r="1421" spans="1:9" ht="15" customHeight="1">
      <c r="A1421" s="79">
        <v>42692</v>
      </c>
      <c r="B1421" s="77" t="s">
        <v>1885</v>
      </c>
      <c r="C1421" s="77" t="s">
        <v>8</v>
      </c>
      <c r="D1421" s="77" t="s">
        <v>125</v>
      </c>
      <c r="E1421" s="4" t="s">
        <v>1886</v>
      </c>
      <c r="F1421" s="57">
        <v>6</v>
      </c>
      <c r="G1421" s="54">
        <v>61.92</v>
      </c>
      <c r="H1421" s="54">
        <v>159</v>
      </c>
    </row>
    <row r="1422" spans="1:9" ht="15" customHeight="1">
      <c r="A1422" s="79">
        <v>42692</v>
      </c>
      <c r="B1422" s="77" t="s">
        <v>1885</v>
      </c>
      <c r="C1422" s="77" t="s">
        <v>8</v>
      </c>
      <c r="D1422" s="77" t="s">
        <v>451</v>
      </c>
      <c r="E1422" s="4" t="s">
        <v>1887</v>
      </c>
      <c r="F1422" s="57">
        <v>2</v>
      </c>
      <c r="G1422" s="54">
        <v>10.45</v>
      </c>
      <c r="H1422" s="54">
        <v>28</v>
      </c>
    </row>
    <row r="1423" spans="1:9" ht="15" customHeight="1">
      <c r="A1423" s="79">
        <v>42692</v>
      </c>
      <c r="B1423" s="77" t="s">
        <v>1885</v>
      </c>
      <c r="C1423" s="77" t="s">
        <v>8</v>
      </c>
      <c r="D1423" s="77" t="s">
        <v>427</v>
      </c>
      <c r="E1423" s="4" t="s">
        <v>1888</v>
      </c>
      <c r="F1423" s="57">
        <v>1</v>
      </c>
      <c r="G1423" s="54">
        <v>3.7</v>
      </c>
      <c r="H1423" s="54">
        <v>26</v>
      </c>
    </row>
    <row r="1424" spans="1:9" ht="15" customHeight="1">
      <c r="A1424" s="79">
        <v>42692</v>
      </c>
      <c r="B1424" s="77" t="s">
        <v>1885</v>
      </c>
      <c r="C1424" s="77" t="s">
        <v>8</v>
      </c>
      <c r="D1424" s="77" t="s">
        <v>1855</v>
      </c>
      <c r="E1424" s="4" t="s">
        <v>1889</v>
      </c>
      <c r="F1424" s="57">
        <v>1</v>
      </c>
      <c r="G1424" s="54">
        <v>4.25</v>
      </c>
      <c r="H1424" s="54">
        <v>39.840000000000003</v>
      </c>
    </row>
    <row r="1425" spans="1:9" ht="15" customHeight="1">
      <c r="A1425" s="79">
        <v>42692</v>
      </c>
      <c r="B1425" s="77" t="s">
        <v>1885</v>
      </c>
      <c r="C1425" s="77" t="s">
        <v>8</v>
      </c>
      <c r="D1425" s="77" t="s">
        <v>127</v>
      </c>
      <c r="E1425" s="4" t="s">
        <v>1890</v>
      </c>
      <c r="F1425" s="57">
        <v>12</v>
      </c>
      <c r="G1425" s="54">
        <v>33.18</v>
      </c>
      <c r="H1425" s="54">
        <v>232</v>
      </c>
    </row>
    <row r="1426" spans="1:9" ht="15" customHeight="1">
      <c r="A1426" s="79">
        <v>42685</v>
      </c>
      <c r="B1426" s="77" t="s">
        <v>1891</v>
      </c>
      <c r="C1426" s="77" t="s">
        <v>8</v>
      </c>
      <c r="D1426" s="77" t="s">
        <v>164</v>
      </c>
      <c r="E1426" s="4" t="s">
        <v>1892</v>
      </c>
      <c r="F1426" s="57">
        <v>1</v>
      </c>
      <c r="G1426" s="54">
        <v>109.09</v>
      </c>
      <c r="H1426" s="54">
        <v>218</v>
      </c>
    </row>
    <row r="1427" spans="1:9" ht="15" customHeight="1">
      <c r="A1427" s="79">
        <v>42685</v>
      </c>
      <c r="B1427" s="77" t="s">
        <v>1891</v>
      </c>
      <c r="C1427" s="77" t="s">
        <v>8</v>
      </c>
      <c r="D1427" s="77" t="s">
        <v>942</v>
      </c>
      <c r="E1427" s="4" t="s">
        <v>146</v>
      </c>
      <c r="F1427" s="57">
        <v>1</v>
      </c>
      <c r="G1427" s="54">
        <v>240.84</v>
      </c>
      <c r="H1427" s="54">
        <v>481.68</v>
      </c>
    </row>
    <row r="1428" spans="1:9" ht="15" customHeight="1">
      <c r="A1428" s="79">
        <v>42685</v>
      </c>
      <c r="B1428" s="77" t="s">
        <v>1891</v>
      </c>
      <c r="C1428" s="77" t="s">
        <v>8</v>
      </c>
      <c r="D1428" s="77" t="s">
        <v>944</v>
      </c>
      <c r="E1428" s="4" t="s">
        <v>1893</v>
      </c>
      <c r="F1428" s="57">
        <v>1</v>
      </c>
      <c r="G1428" s="54">
        <v>1558</v>
      </c>
      <c r="H1428" s="54">
        <v>3116</v>
      </c>
    </row>
    <row r="1429" spans="1:9" ht="15" customHeight="1">
      <c r="A1429" s="79">
        <v>42685</v>
      </c>
      <c r="B1429" s="77" t="s">
        <v>1891</v>
      </c>
      <c r="C1429" s="77" t="s">
        <v>8</v>
      </c>
      <c r="D1429" s="77" t="s">
        <v>946</v>
      </c>
      <c r="E1429" s="4" t="s">
        <v>1894</v>
      </c>
      <c r="F1429" s="57">
        <v>1</v>
      </c>
      <c r="G1429" s="54">
        <v>1712</v>
      </c>
      <c r="H1429" s="54">
        <v>3424</v>
      </c>
    </row>
    <row r="1430" spans="1:9" ht="15" customHeight="1">
      <c r="A1430" s="79">
        <v>42685</v>
      </c>
      <c r="B1430" s="77" t="s">
        <v>1891</v>
      </c>
      <c r="C1430" s="77" t="s">
        <v>8</v>
      </c>
      <c r="D1430" s="77" t="s">
        <v>948</v>
      </c>
      <c r="E1430" s="4" t="s">
        <v>453</v>
      </c>
      <c r="F1430" s="57">
        <v>1</v>
      </c>
      <c r="G1430" s="54">
        <v>11.26</v>
      </c>
      <c r="H1430" s="54">
        <v>33.78</v>
      </c>
    </row>
    <row r="1431" spans="1:9" ht="15" customHeight="1">
      <c r="A1431" s="79">
        <v>42685</v>
      </c>
      <c r="B1431" s="77" t="s">
        <v>1891</v>
      </c>
      <c r="C1431" s="77" t="s">
        <v>8</v>
      </c>
      <c r="D1431" s="77" t="s">
        <v>949</v>
      </c>
      <c r="E1431" s="4" t="s">
        <v>1895</v>
      </c>
      <c r="F1431" s="57">
        <v>1</v>
      </c>
      <c r="G1431" s="54">
        <v>4079</v>
      </c>
      <c r="H1431" s="54">
        <v>6275</v>
      </c>
    </row>
    <row r="1432" spans="1:9" ht="15" customHeight="1">
      <c r="A1432" s="79">
        <v>42685</v>
      </c>
      <c r="B1432" s="77" t="s">
        <v>1891</v>
      </c>
      <c r="C1432" s="77" t="s">
        <v>8</v>
      </c>
      <c r="D1432" s="77" t="s">
        <v>951</v>
      </c>
      <c r="E1432" s="4" t="s">
        <v>606</v>
      </c>
      <c r="F1432" s="57">
        <v>1</v>
      </c>
      <c r="G1432" s="54">
        <v>563</v>
      </c>
      <c r="H1432" s="54">
        <v>1126</v>
      </c>
    </row>
    <row r="1433" spans="1:9" ht="15" customHeight="1">
      <c r="A1433" s="79">
        <v>42685</v>
      </c>
      <c r="B1433" s="77" t="s">
        <v>1891</v>
      </c>
      <c r="C1433" s="77" t="s">
        <v>8</v>
      </c>
      <c r="D1433" s="77" t="s">
        <v>952</v>
      </c>
      <c r="E1433" s="4" t="s">
        <v>1896</v>
      </c>
      <c r="F1433" s="57">
        <v>1</v>
      </c>
      <c r="G1433" s="54">
        <v>360</v>
      </c>
      <c r="H1433" s="54">
        <v>720</v>
      </c>
    </row>
    <row r="1434" spans="1:9" ht="15" customHeight="1">
      <c r="A1434" s="79">
        <v>42685</v>
      </c>
      <c r="B1434" s="77" t="s">
        <v>1891</v>
      </c>
      <c r="C1434" s="77" t="s">
        <v>8</v>
      </c>
      <c r="D1434" s="77" t="s">
        <v>953</v>
      </c>
      <c r="E1434" s="4" t="s">
        <v>1897</v>
      </c>
      <c r="F1434" s="57">
        <v>1</v>
      </c>
      <c r="G1434" s="54">
        <v>638</v>
      </c>
      <c r="H1434" s="54">
        <v>1276</v>
      </c>
    </row>
    <row r="1435" spans="1:9" ht="15" customHeight="1">
      <c r="A1435" s="79">
        <v>42685</v>
      </c>
      <c r="B1435" s="77" t="s">
        <v>1891</v>
      </c>
      <c r="C1435" s="77" t="s">
        <v>8</v>
      </c>
      <c r="D1435" s="77" t="s">
        <v>955</v>
      </c>
      <c r="E1435" s="4" t="s">
        <v>1898</v>
      </c>
      <c r="F1435" s="57">
        <v>1</v>
      </c>
      <c r="G1435" s="54">
        <v>734.15</v>
      </c>
      <c r="H1435" s="54">
        <v>1468.3</v>
      </c>
      <c r="I1435" s="55" t="s">
        <v>6927</v>
      </c>
    </row>
    <row r="1436" spans="1:9" ht="15" customHeight="1">
      <c r="A1436" s="79">
        <v>42685</v>
      </c>
      <c r="B1436" s="77" t="s">
        <v>1891</v>
      </c>
      <c r="C1436" s="77" t="s">
        <v>8</v>
      </c>
      <c r="D1436" s="77" t="s">
        <v>956</v>
      </c>
      <c r="E1436" s="4" t="s">
        <v>1898</v>
      </c>
      <c r="F1436" s="57">
        <v>1</v>
      </c>
      <c r="G1436" s="54">
        <v>715.29</v>
      </c>
      <c r="H1436" s="54">
        <v>1430.58</v>
      </c>
      <c r="I1436" s="55" t="s">
        <v>5207</v>
      </c>
    </row>
    <row r="1437" spans="1:9" ht="15" customHeight="1">
      <c r="A1437" s="79">
        <v>42685</v>
      </c>
      <c r="B1437" s="77" t="s">
        <v>1891</v>
      </c>
      <c r="C1437" s="77" t="s">
        <v>8</v>
      </c>
      <c r="D1437" s="77" t="s">
        <v>959</v>
      </c>
      <c r="E1437" s="4" t="s">
        <v>453</v>
      </c>
      <c r="F1437" s="57">
        <v>8</v>
      </c>
      <c r="G1437" s="54">
        <v>6.44</v>
      </c>
      <c r="H1437" s="54">
        <v>25.76</v>
      </c>
    </row>
    <row r="1438" spans="1:9" ht="15" customHeight="1">
      <c r="A1438" s="79">
        <v>42685</v>
      </c>
      <c r="B1438" s="77" t="s">
        <v>1891</v>
      </c>
      <c r="C1438" s="77" t="s">
        <v>8</v>
      </c>
      <c r="D1438" s="77" t="s">
        <v>960</v>
      </c>
      <c r="E1438" s="4" t="s">
        <v>453</v>
      </c>
      <c r="F1438" s="57">
        <v>1</v>
      </c>
      <c r="G1438" s="54">
        <v>2.2599999999999998</v>
      </c>
      <c r="H1438" s="54">
        <v>9.0399999999999991</v>
      </c>
    </row>
    <row r="1439" spans="1:9" ht="15" customHeight="1">
      <c r="A1439" s="79">
        <v>42685</v>
      </c>
      <c r="B1439" s="77" t="s">
        <v>1891</v>
      </c>
      <c r="C1439" s="77" t="s">
        <v>8</v>
      </c>
      <c r="D1439" s="77" t="s">
        <v>963</v>
      </c>
      <c r="E1439" s="4" t="s">
        <v>16</v>
      </c>
      <c r="F1439" s="57">
        <v>2</v>
      </c>
      <c r="G1439" s="54">
        <v>0.5</v>
      </c>
      <c r="H1439" s="54">
        <v>2</v>
      </c>
    </row>
    <row r="1440" spans="1:9" ht="15" customHeight="1">
      <c r="A1440" s="79">
        <v>42685</v>
      </c>
      <c r="B1440" s="77" t="s">
        <v>1891</v>
      </c>
      <c r="C1440" s="77" t="s">
        <v>8</v>
      </c>
      <c r="D1440" s="77" t="s">
        <v>965</v>
      </c>
      <c r="E1440" s="4" t="s">
        <v>1899</v>
      </c>
      <c r="F1440" s="57">
        <v>16</v>
      </c>
      <c r="G1440" s="54">
        <v>5.5</v>
      </c>
      <c r="H1440" s="54">
        <v>22</v>
      </c>
    </row>
    <row r="1441" spans="1:8" ht="15" customHeight="1">
      <c r="A1441" s="79">
        <v>42685</v>
      </c>
      <c r="B1441" s="77" t="s">
        <v>1891</v>
      </c>
      <c r="C1441" s="77" t="s">
        <v>8</v>
      </c>
      <c r="D1441" s="77" t="s">
        <v>968</v>
      </c>
      <c r="E1441" s="4" t="s">
        <v>1900</v>
      </c>
      <c r="F1441" s="57">
        <v>2</v>
      </c>
      <c r="G1441" s="54">
        <v>32.119999999999997</v>
      </c>
      <c r="H1441" s="54">
        <v>96.359999999999985</v>
      </c>
    </row>
    <row r="1442" spans="1:8" ht="15" customHeight="1">
      <c r="A1442" s="79">
        <v>42685</v>
      </c>
      <c r="B1442" s="77" t="s">
        <v>1891</v>
      </c>
      <c r="C1442" s="77" t="s">
        <v>8</v>
      </c>
      <c r="D1442" s="77" t="s">
        <v>969</v>
      </c>
      <c r="E1442" s="4" t="s">
        <v>1900</v>
      </c>
      <c r="F1442" s="57">
        <v>2</v>
      </c>
      <c r="G1442" s="54">
        <v>2.77</v>
      </c>
      <c r="H1442" s="54">
        <v>11.08</v>
      </c>
    </row>
    <row r="1443" spans="1:8" ht="15" customHeight="1">
      <c r="A1443" s="79">
        <v>42685</v>
      </c>
      <c r="B1443" s="77" t="s">
        <v>1891</v>
      </c>
      <c r="C1443" s="77" t="s">
        <v>8</v>
      </c>
      <c r="D1443" s="77" t="s">
        <v>970</v>
      </c>
      <c r="E1443" s="4" t="s">
        <v>1901</v>
      </c>
      <c r="F1443" s="57">
        <v>8</v>
      </c>
      <c r="G1443" s="54">
        <v>40.03</v>
      </c>
      <c r="H1443" s="54">
        <v>120.09</v>
      </c>
    </row>
    <row r="1444" spans="1:8" ht="15" customHeight="1">
      <c r="A1444" s="79">
        <v>42685</v>
      </c>
      <c r="B1444" s="77" t="s">
        <v>1891</v>
      </c>
      <c r="C1444" s="77" t="s">
        <v>8</v>
      </c>
      <c r="D1444" s="77" t="s">
        <v>320</v>
      </c>
      <c r="E1444" s="4" t="s">
        <v>10</v>
      </c>
      <c r="F1444" s="57">
        <v>1</v>
      </c>
      <c r="G1444" s="54">
        <v>15.53</v>
      </c>
      <c r="H1444" s="54">
        <v>48</v>
      </c>
    </row>
    <row r="1445" spans="1:8" ht="15" customHeight="1">
      <c r="A1445" s="79">
        <v>42685</v>
      </c>
      <c r="B1445" s="77" t="s">
        <v>1891</v>
      </c>
      <c r="C1445" s="77" t="s">
        <v>8</v>
      </c>
      <c r="D1445" s="77" t="s">
        <v>15</v>
      </c>
      <c r="E1445" s="4" t="s">
        <v>1607</v>
      </c>
      <c r="F1445" s="57">
        <v>6</v>
      </c>
      <c r="G1445" s="54">
        <v>0.1</v>
      </c>
      <c r="H1445" s="54">
        <v>1</v>
      </c>
    </row>
    <row r="1446" spans="1:8" ht="15" customHeight="1">
      <c r="A1446" s="79">
        <v>42685</v>
      </c>
      <c r="B1446" s="77" t="s">
        <v>1891</v>
      </c>
      <c r="C1446" s="77" t="s">
        <v>8</v>
      </c>
      <c r="D1446" s="77" t="s">
        <v>971</v>
      </c>
      <c r="E1446" s="4" t="s">
        <v>972</v>
      </c>
      <c r="F1446" s="57">
        <v>2</v>
      </c>
      <c r="G1446" s="54">
        <v>326.8</v>
      </c>
      <c r="H1446" s="54">
        <v>653.6</v>
      </c>
    </row>
    <row r="1447" spans="1:8" ht="15" customHeight="1">
      <c r="A1447" s="79">
        <v>42685</v>
      </c>
      <c r="B1447" s="77" t="s">
        <v>1891</v>
      </c>
      <c r="C1447" s="77" t="s">
        <v>8</v>
      </c>
      <c r="D1447" s="77" t="s">
        <v>923</v>
      </c>
      <c r="E1447" s="4" t="s">
        <v>452</v>
      </c>
      <c r="F1447" s="57">
        <v>6</v>
      </c>
      <c r="G1447" s="54">
        <v>8.82</v>
      </c>
      <c r="H1447" s="54">
        <v>35.28</v>
      </c>
    </row>
    <row r="1448" spans="1:8" ht="15" customHeight="1">
      <c r="A1448" s="79">
        <v>42685</v>
      </c>
      <c r="B1448" s="77" t="s">
        <v>1891</v>
      </c>
      <c r="C1448" s="77" t="s">
        <v>8</v>
      </c>
      <c r="D1448" s="77" t="s">
        <v>896</v>
      </c>
      <c r="E1448" s="4" t="s">
        <v>897</v>
      </c>
      <c r="F1448" s="57">
        <v>6</v>
      </c>
      <c r="G1448" s="54">
        <v>4.92</v>
      </c>
      <c r="H1448" s="54">
        <v>19.68</v>
      </c>
    </row>
    <row r="1449" spans="1:8" ht="15" customHeight="1">
      <c r="A1449" s="79">
        <v>42685</v>
      </c>
      <c r="B1449" s="77" t="s">
        <v>1891</v>
      </c>
      <c r="C1449" s="77" t="s">
        <v>8</v>
      </c>
      <c r="D1449" s="77" t="s">
        <v>883</v>
      </c>
      <c r="E1449" s="4" t="s">
        <v>453</v>
      </c>
      <c r="F1449" s="57">
        <v>1</v>
      </c>
      <c r="G1449" s="54">
        <v>4</v>
      </c>
      <c r="H1449" s="54">
        <v>16</v>
      </c>
    </row>
    <row r="1450" spans="1:8" ht="15" customHeight="1">
      <c r="A1450" s="79">
        <v>42685</v>
      </c>
      <c r="B1450" s="77" t="s">
        <v>1891</v>
      </c>
      <c r="C1450" s="77" t="s">
        <v>8</v>
      </c>
      <c r="D1450" s="77" t="s">
        <v>912</v>
      </c>
      <c r="E1450" s="4" t="s">
        <v>1479</v>
      </c>
      <c r="F1450" s="57">
        <v>2</v>
      </c>
      <c r="G1450" s="54">
        <v>9.93</v>
      </c>
      <c r="H1450" s="54">
        <v>39.72</v>
      </c>
    </row>
    <row r="1451" spans="1:8" ht="15" customHeight="1">
      <c r="A1451" s="79">
        <v>42685</v>
      </c>
      <c r="B1451" s="77" t="s">
        <v>1891</v>
      </c>
      <c r="C1451" s="77" t="s">
        <v>8</v>
      </c>
      <c r="D1451" s="77" t="s">
        <v>913</v>
      </c>
      <c r="E1451" s="4" t="s">
        <v>1902</v>
      </c>
      <c r="F1451" s="57">
        <v>1</v>
      </c>
      <c r="G1451" s="54">
        <v>21.18</v>
      </c>
      <c r="H1451" s="54">
        <v>63.54</v>
      </c>
    </row>
    <row r="1452" spans="1:8" ht="15" customHeight="1">
      <c r="A1452" s="79">
        <v>42685</v>
      </c>
      <c r="B1452" s="77" t="s">
        <v>1891</v>
      </c>
      <c r="C1452" s="77" t="s">
        <v>8</v>
      </c>
      <c r="D1452" s="77" t="s">
        <v>914</v>
      </c>
      <c r="E1452" s="4" t="s">
        <v>902</v>
      </c>
      <c r="F1452" s="57">
        <v>2</v>
      </c>
      <c r="G1452" s="54">
        <v>415</v>
      </c>
      <c r="H1452" s="54">
        <v>780</v>
      </c>
    </row>
    <row r="1453" spans="1:8" ht="15" customHeight="1">
      <c r="A1453" s="79">
        <v>42685</v>
      </c>
      <c r="B1453" s="77" t="s">
        <v>1891</v>
      </c>
      <c r="C1453" s="77" t="s">
        <v>8</v>
      </c>
      <c r="D1453" s="77" t="s">
        <v>915</v>
      </c>
      <c r="E1453" s="4" t="s">
        <v>1902</v>
      </c>
      <c r="F1453" s="57">
        <v>2</v>
      </c>
      <c r="G1453" s="54">
        <v>6.49</v>
      </c>
      <c r="H1453" s="54">
        <v>25.96</v>
      </c>
    </row>
    <row r="1454" spans="1:8" ht="15" customHeight="1">
      <c r="A1454" s="79">
        <v>42685</v>
      </c>
      <c r="B1454" s="77" t="s">
        <v>1891</v>
      </c>
      <c r="C1454" s="77" t="s">
        <v>8</v>
      </c>
      <c r="D1454" s="77" t="s">
        <v>916</v>
      </c>
      <c r="E1454" s="4" t="s">
        <v>175</v>
      </c>
      <c r="F1454" s="57">
        <v>2</v>
      </c>
      <c r="G1454" s="54">
        <v>4.3899999999999997</v>
      </c>
      <c r="H1454" s="54">
        <v>17.559999999999999</v>
      </c>
    </row>
    <row r="1455" spans="1:8" ht="15" customHeight="1">
      <c r="A1455" s="79">
        <v>42685</v>
      </c>
      <c r="B1455" s="77" t="s">
        <v>1891</v>
      </c>
      <c r="C1455" s="77" t="s">
        <v>8</v>
      </c>
      <c r="D1455" s="77" t="s">
        <v>917</v>
      </c>
      <c r="E1455" s="4" t="s">
        <v>1903</v>
      </c>
      <c r="F1455" s="57">
        <v>16</v>
      </c>
      <c r="G1455" s="54">
        <v>10.039999999999999</v>
      </c>
      <c r="H1455" s="54">
        <v>30.119999999999997</v>
      </c>
    </row>
    <row r="1456" spans="1:8" ht="15" customHeight="1">
      <c r="A1456" s="79">
        <v>42685</v>
      </c>
      <c r="B1456" s="77" t="s">
        <v>1891</v>
      </c>
      <c r="C1456" s="77" t="s">
        <v>8</v>
      </c>
      <c r="D1456" s="77" t="s">
        <v>438</v>
      </c>
      <c r="E1456" s="4" t="s">
        <v>1904</v>
      </c>
      <c r="F1456" s="57">
        <v>1</v>
      </c>
      <c r="G1456" s="54">
        <v>1217</v>
      </c>
      <c r="H1456" s="54">
        <v>2546</v>
      </c>
    </row>
    <row r="1457" spans="1:8" ht="15" customHeight="1">
      <c r="A1457" s="79">
        <v>42685</v>
      </c>
      <c r="B1457" s="77" t="s">
        <v>1891</v>
      </c>
      <c r="C1457" s="77" t="s">
        <v>8</v>
      </c>
      <c r="D1457" s="77" t="s">
        <v>924</v>
      </c>
      <c r="E1457" s="4" t="s">
        <v>453</v>
      </c>
      <c r="F1457" s="57">
        <v>1</v>
      </c>
      <c r="G1457" s="54">
        <v>5.86</v>
      </c>
      <c r="H1457" s="54">
        <v>23.44</v>
      </c>
    </row>
    <row r="1458" spans="1:8" ht="15" customHeight="1">
      <c r="A1458" s="79">
        <v>42685</v>
      </c>
      <c r="B1458" s="77" t="s">
        <v>1891</v>
      </c>
      <c r="C1458" s="77" t="s">
        <v>8</v>
      </c>
      <c r="D1458" s="77" t="s">
        <v>925</v>
      </c>
      <c r="E1458" s="4" t="s">
        <v>1479</v>
      </c>
      <c r="F1458" s="57">
        <v>2</v>
      </c>
      <c r="G1458" s="54">
        <v>15.35</v>
      </c>
      <c r="H1458" s="54">
        <v>46.05</v>
      </c>
    </row>
    <row r="1459" spans="1:8" ht="15" customHeight="1">
      <c r="A1459" s="79">
        <v>42685</v>
      </c>
      <c r="B1459" s="77" t="s">
        <v>1891</v>
      </c>
      <c r="C1459" s="77" t="s">
        <v>8</v>
      </c>
      <c r="D1459" s="77" t="s">
        <v>926</v>
      </c>
      <c r="E1459" s="4" t="s">
        <v>1902</v>
      </c>
      <c r="F1459" s="57">
        <v>1</v>
      </c>
      <c r="G1459" s="54">
        <v>24.34</v>
      </c>
      <c r="H1459" s="54">
        <v>73.02</v>
      </c>
    </row>
    <row r="1460" spans="1:8" ht="15" customHeight="1">
      <c r="A1460" s="79">
        <v>42685</v>
      </c>
      <c r="B1460" s="77" t="s">
        <v>1891</v>
      </c>
      <c r="C1460" s="77" t="s">
        <v>8</v>
      </c>
      <c r="D1460" s="77" t="s">
        <v>927</v>
      </c>
      <c r="E1460" s="4" t="s">
        <v>1902</v>
      </c>
      <c r="F1460" s="57">
        <v>1</v>
      </c>
      <c r="G1460" s="54">
        <v>29.35</v>
      </c>
      <c r="H1460" s="54">
        <v>88.050000000000011</v>
      </c>
    </row>
    <row r="1461" spans="1:8" ht="15" customHeight="1">
      <c r="A1461" s="79">
        <v>42685</v>
      </c>
      <c r="B1461" s="77" t="s">
        <v>1891</v>
      </c>
      <c r="C1461" s="77" t="s">
        <v>8</v>
      </c>
      <c r="D1461" s="77" t="s">
        <v>928</v>
      </c>
      <c r="E1461" s="4" t="s">
        <v>1009</v>
      </c>
      <c r="F1461" s="57">
        <v>8</v>
      </c>
      <c r="G1461" s="54">
        <v>13.66</v>
      </c>
      <c r="H1461" s="54">
        <v>40.980000000000004</v>
      </c>
    </row>
    <row r="1462" spans="1:8" ht="15" customHeight="1">
      <c r="A1462" s="79">
        <v>42685</v>
      </c>
      <c r="B1462" s="77" t="s">
        <v>1891</v>
      </c>
      <c r="C1462" s="77" t="s">
        <v>8</v>
      </c>
      <c r="D1462" s="77" t="s">
        <v>929</v>
      </c>
      <c r="E1462" s="4" t="s">
        <v>1009</v>
      </c>
      <c r="F1462" s="57">
        <v>4</v>
      </c>
      <c r="G1462" s="54">
        <v>25.34</v>
      </c>
      <c r="H1462" s="54">
        <v>76.02</v>
      </c>
    </row>
    <row r="1463" spans="1:8" ht="15" customHeight="1">
      <c r="A1463" s="79">
        <v>42685</v>
      </c>
      <c r="B1463" s="77" t="s">
        <v>1891</v>
      </c>
      <c r="C1463" s="77" t="s">
        <v>8</v>
      </c>
      <c r="D1463" s="77" t="s">
        <v>1905</v>
      </c>
      <c r="E1463" s="4" t="s">
        <v>10</v>
      </c>
      <c r="F1463" s="57">
        <v>1</v>
      </c>
      <c r="G1463" s="54">
        <v>5.01</v>
      </c>
      <c r="H1463" s="54">
        <v>20.04</v>
      </c>
    </row>
    <row r="1464" spans="1:8" ht="15" customHeight="1">
      <c r="A1464" s="79">
        <v>42685</v>
      </c>
      <c r="B1464" s="77" t="s">
        <v>1891</v>
      </c>
      <c r="C1464" s="77" t="s">
        <v>8</v>
      </c>
      <c r="D1464" s="77" t="s">
        <v>930</v>
      </c>
      <c r="E1464" s="4" t="s">
        <v>1906</v>
      </c>
      <c r="F1464" s="57">
        <v>2</v>
      </c>
      <c r="G1464" s="54">
        <v>17.329999999999998</v>
      </c>
      <c r="H1464" s="54">
        <v>51.989999999999995</v>
      </c>
    </row>
    <row r="1465" spans="1:8" ht="15" customHeight="1">
      <c r="A1465" s="79">
        <v>42685</v>
      </c>
      <c r="B1465" s="77" t="s">
        <v>1891</v>
      </c>
      <c r="C1465" s="77" t="s">
        <v>8</v>
      </c>
      <c r="D1465" s="77" t="s">
        <v>933</v>
      </c>
      <c r="E1465" s="4" t="s">
        <v>934</v>
      </c>
      <c r="F1465" s="57">
        <v>1</v>
      </c>
      <c r="G1465" s="54">
        <v>318.18</v>
      </c>
      <c r="H1465" s="54">
        <v>636.36</v>
      </c>
    </row>
    <row r="1466" spans="1:8" ht="15" customHeight="1">
      <c r="A1466" s="79">
        <v>42685</v>
      </c>
      <c r="B1466" s="77" t="s">
        <v>1891</v>
      </c>
      <c r="C1466" s="77" t="s">
        <v>8</v>
      </c>
      <c r="D1466" s="77" t="s">
        <v>935</v>
      </c>
      <c r="E1466" s="4" t="s">
        <v>934</v>
      </c>
      <c r="F1466" s="57">
        <v>1</v>
      </c>
      <c r="G1466" s="54">
        <v>698.67</v>
      </c>
      <c r="H1466" s="54">
        <v>1397.34</v>
      </c>
    </row>
    <row r="1467" spans="1:8" ht="15" customHeight="1">
      <c r="A1467" s="79">
        <v>42685</v>
      </c>
      <c r="B1467" s="77" t="s">
        <v>1891</v>
      </c>
      <c r="C1467" s="77" t="s">
        <v>8</v>
      </c>
      <c r="D1467" s="77" t="s">
        <v>932</v>
      </c>
      <c r="E1467" s="4" t="s">
        <v>902</v>
      </c>
      <c r="F1467" s="57">
        <v>2</v>
      </c>
      <c r="G1467" s="54">
        <v>228.89</v>
      </c>
      <c r="H1467" s="54">
        <v>457.78</v>
      </c>
    </row>
    <row r="1468" spans="1:8" ht="15" customHeight="1">
      <c r="A1468" s="79">
        <v>42685</v>
      </c>
      <c r="B1468" s="77" t="s">
        <v>1891</v>
      </c>
      <c r="C1468" s="77" t="s">
        <v>8</v>
      </c>
      <c r="D1468" s="77" t="s">
        <v>936</v>
      </c>
      <c r="E1468" s="4" t="s">
        <v>453</v>
      </c>
      <c r="F1468" s="57">
        <v>1</v>
      </c>
      <c r="G1468" s="54">
        <v>1</v>
      </c>
      <c r="H1468" s="54">
        <v>4</v>
      </c>
    </row>
    <row r="1469" spans="1:8" ht="15" customHeight="1">
      <c r="A1469" s="79">
        <v>42685</v>
      </c>
      <c r="B1469" s="77" t="s">
        <v>1891</v>
      </c>
      <c r="C1469" s="77" t="s">
        <v>8</v>
      </c>
      <c r="D1469" s="77" t="s">
        <v>937</v>
      </c>
      <c r="E1469" s="4" t="s">
        <v>453</v>
      </c>
      <c r="F1469" s="57">
        <v>1</v>
      </c>
      <c r="G1469" s="54">
        <v>0.25</v>
      </c>
      <c r="H1469" s="54">
        <v>1</v>
      </c>
    </row>
    <row r="1470" spans="1:8" ht="15" customHeight="1">
      <c r="A1470" s="79">
        <v>42685</v>
      </c>
      <c r="B1470" s="77" t="s">
        <v>1891</v>
      </c>
      <c r="C1470" s="77" t="s">
        <v>8</v>
      </c>
      <c r="D1470" s="77" t="s">
        <v>938</v>
      </c>
      <c r="E1470" s="4" t="s">
        <v>175</v>
      </c>
      <c r="F1470" s="57">
        <v>1</v>
      </c>
      <c r="G1470" s="54">
        <v>1.82</v>
      </c>
      <c r="H1470" s="54">
        <v>7.28</v>
      </c>
    </row>
    <row r="1471" spans="1:8" ht="15" customHeight="1">
      <c r="A1471" s="79">
        <v>42685</v>
      </c>
      <c r="B1471" s="77" t="s">
        <v>1891</v>
      </c>
      <c r="C1471" s="77" t="s">
        <v>8</v>
      </c>
      <c r="D1471" s="77" t="s">
        <v>1907</v>
      </c>
      <c r="E1471" s="4" t="s">
        <v>939</v>
      </c>
      <c r="F1471" s="57">
        <v>1</v>
      </c>
      <c r="G1471" s="54">
        <v>15</v>
      </c>
      <c r="H1471" s="54">
        <v>45</v>
      </c>
    </row>
    <row r="1472" spans="1:8" ht="15" customHeight="1">
      <c r="A1472" s="79">
        <v>42685</v>
      </c>
      <c r="B1472" s="77" t="s">
        <v>1891</v>
      </c>
      <c r="C1472" s="77" t="s">
        <v>8</v>
      </c>
      <c r="D1472" s="77" t="s">
        <v>940</v>
      </c>
      <c r="E1472" s="4" t="s">
        <v>453</v>
      </c>
      <c r="F1472" s="57">
        <v>2</v>
      </c>
      <c r="G1472" s="54">
        <v>0.63</v>
      </c>
      <c r="H1472" s="54">
        <v>2.52</v>
      </c>
    </row>
    <row r="1473" spans="1:9" ht="15" customHeight="1">
      <c r="A1473" s="79">
        <v>42685</v>
      </c>
      <c r="B1473" s="77" t="s">
        <v>1891</v>
      </c>
      <c r="C1473" s="77" t="s">
        <v>8</v>
      </c>
      <c r="D1473" s="77" t="s">
        <v>941</v>
      </c>
      <c r="E1473" s="4" t="s">
        <v>1908</v>
      </c>
      <c r="F1473" s="57">
        <v>1</v>
      </c>
      <c r="G1473" s="54">
        <v>879.62</v>
      </c>
      <c r="H1473" s="54">
        <v>1759.24</v>
      </c>
    </row>
    <row r="1474" spans="1:9" ht="15" customHeight="1">
      <c r="A1474" s="79">
        <v>42685</v>
      </c>
      <c r="B1474" s="77" t="s">
        <v>1891</v>
      </c>
      <c r="C1474" s="77" t="s">
        <v>8</v>
      </c>
      <c r="D1474" s="77" t="s">
        <v>909</v>
      </c>
      <c r="E1474" s="4" t="s">
        <v>1909</v>
      </c>
      <c r="F1474" s="57">
        <v>2</v>
      </c>
      <c r="G1474" s="54">
        <v>4.5</v>
      </c>
      <c r="H1474" s="54">
        <v>18</v>
      </c>
    </row>
    <row r="1475" spans="1:9" ht="15" customHeight="1">
      <c r="A1475" s="79">
        <v>42685</v>
      </c>
      <c r="B1475" s="77" t="s">
        <v>1891</v>
      </c>
      <c r="C1475" s="77" t="s">
        <v>8</v>
      </c>
      <c r="D1475" s="77" t="s">
        <v>306</v>
      </c>
      <c r="E1475" s="4" t="s">
        <v>1910</v>
      </c>
      <c r="F1475" s="57">
        <v>4</v>
      </c>
      <c r="G1475" s="54">
        <v>520</v>
      </c>
      <c r="H1475" s="54">
        <v>1150</v>
      </c>
    </row>
    <row r="1476" spans="1:9" ht="15" customHeight="1">
      <c r="A1476" s="79">
        <v>42685</v>
      </c>
      <c r="B1476" s="77" t="s">
        <v>1891</v>
      </c>
      <c r="C1476" s="77" t="s">
        <v>8</v>
      </c>
      <c r="D1476" s="77" t="s">
        <v>659</v>
      </c>
      <c r="E1476" s="4" t="s">
        <v>1911</v>
      </c>
      <c r="F1476" s="57">
        <v>3</v>
      </c>
      <c r="G1476" s="54">
        <v>196</v>
      </c>
      <c r="H1476" s="54">
        <v>424</v>
      </c>
      <c r="I1476" s="55" t="s">
        <v>323</v>
      </c>
    </row>
    <row r="1477" spans="1:9" ht="15" customHeight="1">
      <c r="A1477" s="79">
        <v>42685</v>
      </c>
      <c r="B1477" s="77" t="s">
        <v>1891</v>
      </c>
      <c r="C1477" s="77" t="s">
        <v>8</v>
      </c>
      <c r="D1477" s="77" t="s">
        <v>635</v>
      </c>
      <c r="E1477" s="4" t="s">
        <v>1912</v>
      </c>
      <c r="F1477" s="57">
        <v>8</v>
      </c>
      <c r="G1477" s="54">
        <v>23</v>
      </c>
      <c r="H1477" s="54">
        <v>53.46</v>
      </c>
    </row>
    <row r="1478" spans="1:9" ht="15" customHeight="1">
      <c r="A1478" s="79">
        <v>42685</v>
      </c>
      <c r="B1478" s="77" t="s">
        <v>1891</v>
      </c>
      <c r="C1478" s="77" t="s">
        <v>8</v>
      </c>
      <c r="D1478" s="77" t="s">
        <v>9</v>
      </c>
      <c r="E1478" s="4" t="s">
        <v>1609</v>
      </c>
      <c r="F1478" s="57">
        <v>1</v>
      </c>
      <c r="G1478" s="54">
        <v>10.31</v>
      </c>
      <c r="H1478" s="54">
        <v>39</v>
      </c>
    </row>
    <row r="1479" spans="1:9" ht="15" customHeight="1">
      <c r="A1479" s="79">
        <v>42685</v>
      </c>
      <c r="B1479" s="77" t="s">
        <v>1891</v>
      </c>
      <c r="C1479" s="77" t="s">
        <v>8</v>
      </c>
      <c r="D1479" s="77" t="s">
        <v>15</v>
      </c>
      <c r="E1479" s="4" t="s">
        <v>1913</v>
      </c>
      <c r="F1479" s="57">
        <v>2</v>
      </c>
      <c r="G1479" s="54">
        <v>0.2</v>
      </c>
      <c r="H1479" s="54">
        <v>1</v>
      </c>
    </row>
    <row r="1480" spans="1:9" ht="15" customHeight="1">
      <c r="A1480" s="79">
        <v>42685</v>
      </c>
      <c r="B1480" s="77" t="s">
        <v>1891</v>
      </c>
      <c r="C1480" s="77" t="s">
        <v>8</v>
      </c>
      <c r="D1480" s="77" t="s">
        <v>1028</v>
      </c>
      <c r="E1480" s="4" t="s">
        <v>1914</v>
      </c>
      <c r="F1480" s="57">
        <v>1</v>
      </c>
      <c r="G1480" s="54">
        <v>2833.5</v>
      </c>
      <c r="H1480" s="54">
        <v>4360</v>
      </c>
    </row>
    <row r="1481" spans="1:9" ht="15" customHeight="1">
      <c r="A1481" s="79">
        <v>42685</v>
      </c>
      <c r="B1481" s="77" t="s">
        <v>1891</v>
      </c>
      <c r="C1481" s="77" t="s">
        <v>8</v>
      </c>
      <c r="D1481" s="77" t="s">
        <v>306</v>
      </c>
      <c r="E1481" s="4" t="s">
        <v>1915</v>
      </c>
      <c r="F1481" s="57">
        <v>2</v>
      </c>
      <c r="G1481" s="54">
        <v>520</v>
      </c>
      <c r="H1481" s="54">
        <v>1150</v>
      </c>
    </row>
    <row r="1482" spans="1:9" ht="15" customHeight="1">
      <c r="A1482" s="79">
        <v>42685</v>
      </c>
      <c r="B1482" s="77" t="s">
        <v>1891</v>
      </c>
      <c r="C1482" s="77" t="s">
        <v>8</v>
      </c>
      <c r="D1482" s="109" t="s">
        <v>597</v>
      </c>
      <c r="E1482" s="4" t="s">
        <v>1916</v>
      </c>
      <c r="F1482" s="57">
        <v>1</v>
      </c>
      <c r="G1482" s="54">
        <v>382.56</v>
      </c>
      <c r="H1482" s="54">
        <v>682</v>
      </c>
      <c r="I1482" s="55" t="s">
        <v>7226</v>
      </c>
    </row>
    <row r="1483" spans="1:9" ht="15" customHeight="1">
      <c r="A1483" s="79">
        <v>42685</v>
      </c>
      <c r="B1483" s="77" t="s">
        <v>1891</v>
      </c>
      <c r="C1483" s="77" t="s">
        <v>8</v>
      </c>
      <c r="D1483" s="77" t="s">
        <v>305</v>
      </c>
      <c r="E1483" s="4" t="s">
        <v>1912</v>
      </c>
      <c r="F1483" s="57">
        <v>8</v>
      </c>
      <c r="G1483" s="54">
        <v>40.58</v>
      </c>
      <c r="H1483" s="54">
        <v>200</v>
      </c>
    </row>
    <row r="1484" spans="1:9" ht="15" customHeight="1">
      <c r="A1484" s="79">
        <v>42685</v>
      </c>
      <c r="B1484" s="77" t="s">
        <v>1891</v>
      </c>
      <c r="C1484" s="77" t="s">
        <v>8</v>
      </c>
      <c r="D1484" s="77" t="s">
        <v>605</v>
      </c>
      <c r="E1484" s="4" t="s">
        <v>215</v>
      </c>
      <c r="F1484" s="57">
        <v>3</v>
      </c>
      <c r="G1484" s="54">
        <v>1915</v>
      </c>
      <c r="H1484" s="54">
        <v>2945.27</v>
      </c>
    </row>
    <row r="1485" spans="1:9" ht="15" customHeight="1">
      <c r="A1485" s="79">
        <v>42685</v>
      </c>
      <c r="B1485" s="77" t="s">
        <v>1891</v>
      </c>
      <c r="C1485" s="77" t="s">
        <v>8</v>
      </c>
      <c r="D1485" s="77" t="s">
        <v>702</v>
      </c>
      <c r="E1485" s="4" t="s">
        <v>215</v>
      </c>
      <c r="F1485" s="57">
        <v>3</v>
      </c>
      <c r="G1485" s="54">
        <v>1089</v>
      </c>
      <c r="H1485" s="54">
        <v>1256</v>
      </c>
    </row>
    <row r="1486" spans="1:9" ht="15" customHeight="1">
      <c r="A1486" s="79">
        <v>42685</v>
      </c>
      <c r="B1486" s="77" t="s">
        <v>1891</v>
      </c>
      <c r="C1486" s="77" t="s">
        <v>8</v>
      </c>
      <c r="D1486" s="77" t="s">
        <v>595</v>
      </c>
      <c r="E1486" s="4" t="s">
        <v>1917</v>
      </c>
      <c r="F1486" s="57">
        <v>1</v>
      </c>
      <c r="G1486" s="54">
        <v>395.93</v>
      </c>
      <c r="H1486" s="54">
        <v>708</v>
      </c>
    </row>
    <row r="1487" spans="1:9" ht="15" customHeight="1">
      <c r="A1487" s="79">
        <v>42685</v>
      </c>
      <c r="B1487" s="77" t="s">
        <v>1891</v>
      </c>
      <c r="C1487" s="77" t="s">
        <v>8</v>
      </c>
      <c r="D1487" s="77" t="s">
        <v>1022</v>
      </c>
      <c r="E1487" s="4" t="s">
        <v>1918</v>
      </c>
      <c r="F1487" s="57">
        <v>2</v>
      </c>
      <c r="G1487" s="54">
        <v>42.84</v>
      </c>
      <c r="H1487" s="54">
        <v>128.52000000000001</v>
      </c>
    </row>
    <row r="1488" spans="1:9" ht="15" customHeight="1">
      <c r="A1488" s="79">
        <v>42685</v>
      </c>
      <c r="B1488" s="77" t="s">
        <v>1891</v>
      </c>
      <c r="C1488" s="77" t="s">
        <v>8</v>
      </c>
      <c r="D1488" s="77" t="s">
        <v>1024</v>
      </c>
      <c r="E1488" s="4" t="s">
        <v>1919</v>
      </c>
      <c r="F1488" s="57">
        <v>1</v>
      </c>
      <c r="G1488" s="54">
        <v>40.799999999999997</v>
      </c>
      <c r="H1488" s="54">
        <v>122.4</v>
      </c>
    </row>
    <row r="1489" spans="1:9" ht="15" customHeight="1">
      <c r="A1489" s="79">
        <v>42685</v>
      </c>
      <c r="B1489" s="77" t="s">
        <v>1891</v>
      </c>
      <c r="C1489" s="77" t="s">
        <v>8</v>
      </c>
      <c r="D1489" s="77" t="s">
        <v>1026</v>
      </c>
      <c r="E1489" s="4" t="s">
        <v>1920</v>
      </c>
      <c r="F1489" s="57">
        <v>3</v>
      </c>
      <c r="G1489" s="54">
        <v>3.3</v>
      </c>
      <c r="H1489" s="54">
        <v>13.2</v>
      </c>
    </row>
    <row r="1490" spans="1:9" ht="15" customHeight="1">
      <c r="A1490" s="79">
        <v>42685</v>
      </c>
      <c r="B1490" s="77" t="s">
        <v>1891</v>
      </c>
      <c r="C1490" s="77" t="s">
        <v>8</v>
      </c>
      <c r="D1490" s="77" t="s">
        <v>633</v>
      </c>
      <c r="E1490" s="4" t="s">
        <v>304</v>
      </c>
      <c r="F1490" s="57">
        <v>1</v>
      </c>
      <c r="G1490" s="159">
        <v>131</v>
      </c>
      <c r="H1490" s="54">
        <v>835.48</v>
      </c>
    </row>
    <row r="1491" spans="1:9" ht="15" customHeight="1">
      <c r="A1491" s="79">
        <v>42685</v>
      </c>
      <c r="B1491" s="77" t="s">
        <v>1891</v>
      </c>
      <c r="C1491" s="77" t="s">
        <v>8</v>
      </c>
      <c r="D1491" s="77" t="s">
        <v>1921</v>
      </c>
      <c r="E1491" s="4" t="s">
        <v>1922</v>
      </c>
      <c r="F1491" s="57">
        <v>1</v>
      </c>
      <c r="G1491" s="159">
        <v>49</v>
      </c>
      <c r="H1491" s="159">
        <v>147</v>
      </c>
      <c r="I1491" s="55" t="s">
        <v>1923</v>
      </c>
    </row>
    <row r="1492" spans="1:9" ht="15" customHeight="1">
      <c r="A1492" s="79">
        <v>42685</v>
      </c>
      <c r="B1492" s="77" t="s">
        <v>1891</v>
      </c>
      <c r="C1492" s="77" t="s">
        <v>8</v>
      </c>
      <c r="D1492" s="77" t="s">
        <v>1021</v>
      </c>
      <c r="E1492" s="4" t="s">
        <v>215</v>
      </c>
      <c r="F1492" s="57">
        <v>3</v>
      </c>
      <c r="G1492" s="54">
        <v>537</v>
      </c>
      <c r="H1492" s="54">
        <v>1054</v>
      </c>
    </row>
    <row r="1493" spans="1:9" ht="15" customHeight="1">
      <c r="A1493" s="79">
        <v>42685</v>
      </c>
      <c r="B1493" s="77" t="s">
        <v>1891</v>
      </c>
      <c r="C1493" s="77" t="s">
        <v>8</v>
      </c>
      <c r="D1493" s="77" t="s">
        <v>872</v>
      </c>
      <c r="E1493" s="4" t="s">
        <v>873</v>
      </c>
      <c r="F1493" s="57">
        <v>1</v>
      </c>
      <c r="G1493" s="54">
        <v>75</v>
      </c>
      <c r="H1493" s="54">
        <v>225</v>
      </c>
    </row>
    <row r="1494" spans="1:9" ht="15" customHeight="1">
      <c r="A1494" s="79">
        <v>42685</v>
      </c>
      <c r="B1494" s="77" t="s">
        <v>1891</v>
      </c>
      <c r="C1494" s="77" t="s">
        <v>8</v>
      </c>
      <c r="D1494" s="77" t="s">
        <v>1075</v>
      </c>
      <c r="E1494" s="4" t="s">
        <v>1076</v>
      </c>
      <c r="F1494" s="57">
        <v>1</v>
      </c>
      <c r="G1494" s="54">
        <v>1265</v>
      </c>
      <c r="H1494" s="54">
        <v>2530</v>
      </c>
    </row>
    <row r="1495" spans="1:9" ht="15" customHeight="1">
      <c r="A1495" s="79">
        <v>42685</v>
      </c>
      <c r="B1495" s="77" t="s">
        <v>1891</v>
      </c>
      <c r="C1495" s="77" t="s">
        <v>8</v>
      </c>
      <c r="D1495" s="77" t="s">
        <v>874</v>
      </c>
      <c r="E1495" s="4" t="s">
        <v>453</v>
      </c>
      <c r="F1495" s="57">
        <v>2</v>
      </c>
      <c r="G1495" s="54">
        <v>11.29</v>
      </c>
      <c r="H1495" s="54">
        <v>33.869999999999997</v>
      </c>
    </row>
    <row r="1496" spans="1:9" ht="15" customHeight="1">
      <c r="A1496" s="79">
        <v>42685</v>
      </c>
      <c r="B1496" s="77" t="s">
        <v>1891</v>
      </c>
      <c r="C1496" s="77" t="s">
        <v>8</v>
      </c>
      <c r="D1496" s="77" t="s">
        <v>875</v>
      </c>
      <c r="E1496" s="4" t="s">
        <v>1479</v>
      </c>
      <c r="F1496" s="57">
        <v>4</v>
      </c>
      <c r="G1496" s="54">
        <v>19.89</v>
      </c>
      <c r="H1496" s="54">
        <v>59.67</v>
      </c>
    </row>
    <row r="1497" spans="1:9" ht="15" customHeight="1">
      <c r="A1497" s="79">
        <v>42685</v>
      </c>
      <c r="B1497" s="77" t="s">
        <v>1891</v>
      </c>
      <c r="C1497" s="77" t="s">
        <v>8</v>
      </c>
      <c r="D1497" s="77" t="s">
        <v>877</v>
      </c>
      <c r="E1497" s="4" t="s">
        <v>453</v>
      </c>
      <c r="F1497" s="57">
        <v>1</v>
      </c>
      <c r="G1497" s="54">
        <v>6.24</v>
      </c>
      <c r="H1497" s="54">
        <v>24.96</v>
      </c>
    </row>
    <row r="1498" spans="1:9" ht="15" customHeight="1">
      <c r="A1498" s="79">
        <v>42685</v>
      </c>
      <c r="B1498" s="77" t="s">
        <v>1891</v>
      </c>
      <c r="C1498" s="77" t="s">
        <v>8</v>
      </c>
      <c r="D1498" s="77" t="s">
        <v>878</v>
      </c>
      <c r="E1498" s="4" t="s">
        <v>1479</v>
      </c>
      <c r="F1498" s="57">
        <v>2</v>
      </c>
      <c r="G1498" s="54">
        <v>12.74</v>
      </c>
      <c r="H1498" s="54">
        <v>38.22</v>
      </c>
    </row>
    <row r="1499" spans="1:9" ht="15" customHeight="1">
      <c r="A1499" s="79">
        <v>42685</v>
      </c>
      <c r="B1499" s="77" t="s">
        <v>1891</v>
      </c>
      <c r="C1499" s="77" t="s">
        <v>8</v>
      </c>
      <c r="D1499" s="77" t="s">
        <v>879</v>
      </c>
      <c r="E1499" s="4" t="s">
        <v>453</v>
      </c>
      <c r="F1499" s="57">
        <v>1</v>
      </c>
      <c r="G1499" s="54">
        <v>2.8</v>
      </c>
      <c r="H1499" s="54">
        <v>11.2</v>
      </c>
    </row>
    <row r="1500" spans="1:9" ht="15" customHeight="1">
      <c r="A1500" s="79">
        <v>42685</v>
      </c>
      <c r="B1500" s="77" t="s">
        <v>1891</v>
      </c>
      <c r="C1500" s="77" t="s">
        <v>8</v>
      </c>
      <c r="D1500" s="77" t="s">
        <v>880</v>
      </c>
      <c r="E1500" s="4" t="s">
        <v>1479</v>
      </c>
      <c r="F1500" s="57">
        <v>2</v>
      </c>
      <c r="G1500" s="54">
        <v>5.61</v>
      </c>
      <c r="H1500" s="54">
        <v>22.44</v>
      </c>
    </row>
    <row r="1501" spans="1:9" ht="15" customHeight="1">
      <c r="A1501" s="79">
        <v>42685</v>
      </c>
      <c r="B1501" s="77" t="s">
        <v>1891</v>
      </c>
      <c r="C1501" s="77" t="s">
        <v>8</v>
      </c>
      <c r="D1501" s="77" t="s">
        <v>881</v>
      </c>
      <c r="E1501" s="4" t="s">
        <v>453</v>
      </c>
      <c r="F1501" s="57">
        <v>1</v>
      </c>
      <c r="G1501" s="54">
        <v>0.94</v>
      </c>
      <c r="H1501" s="54">
        <v>3.76</v>
      </c>
    </row>
    <row r="1502" spans="1:9" ht="15" customHeight="1">
      <c r="A1502" s="79">
        <v>42685</v>
      </c>
      <c r="B1502" s="77" t="s">
        <v>1891</v>
      </c>
      <c r="C1502" s="77" t="s">
        <v>8</v>
      </c>
      <c r="D1502" s="77" t="s">
        <v>882</v>
      </c>
      <c r="E1502" s="4" t="s">
        <v>1479</v>
      </c>
      <c r="F1502" s="57">
        <v>2</v>
      </c>
      <c r="G1502" s="54">
        <v>1.9</v>
      </c>
      <c r="H1502" s="54">
        <v>7.6</v>
      </c>
    </row>
    <row r="1503" spans="1:9" ht="15" customHeight="1">
      <c r="A1503" s="79">
        <v>42685</v>
      </c>
      <c r="B1503" s="77" t="s">
        <v>1891</v>
      </c>
      <c r="C1503" s="77" t="s">
        <v>8</v>
      </c>
      <c r="D1503" s="77" t="s">
        <v>883</v>
      </c>
      <c r="E1503" s="4" t="s">
        <v>453</v>
      </c>
      <c r="F1503" s="57">
        <v>2</v>
      </c>
      <c r="G1503" s="54">
        <v>4</v>
      </c>
      <c r="H1503" s="54">
        <v>16</v>
      </c>
    </row>
    <row r="1504" spans="1:9" ht="15" customHeight="1">
      <c r="A1504" s="79">
        <v>42685</v>
      </c>
      <c r="B1504" s="77" t="s">
        <v>1891</v>
      </c>
      <c r="C1504" s="77" t="s">
        <v>8</v>
      </c>
      <c r="D1504" s="77" t="s">
        <v>884</v>
      </c>
      <c r="E1504" s="4" t="s">
        <v>1479</v>
      </c>
      <c r="F1504" s="57">
        <v>4</v>
      </c>
      <c r="G1504" s="54">
        <v>8.6999999999999993</v>
      </c>
      <c r="H1504" s="54">
        <v>34.799999999999997</v>
      </c>
    </row>
    <row r="1505" spans="1:8" ht="15" customHeight="1">
      <c r="A1505" s="79">
        <v>42685</v>
      </c>
      <c r="B1505" s="77" t="s">
        <v>1891</v>
      </c>
      <c r="C1505" s="77" t="s">
        <v>8</v>
      </c>
      <c r="D1505" s="77" t="s">
        <v>885</v>
      </c>
      <c r="E1505" s="4" t="s">
        <v>453</v>
      </c>
      <c r="F1505" s="57">
        <v>1</v>
      </c>
      <c r="G1505" s="54">
        <v>5.82</v>
      </c>
      <c r="H1505" s="54">
        <v>23.28</v>
      </c>
    </row>
    <row r="1506" spans="1:8" ht="15" customHeight="1">
      <c r="A1506" s="79">
        <v>42685</v>
      </c>
      <c r="B1506" s="77" t="s">
        <v>1891</v>
      </c>
      <c r="C1506" s="77" t="s">
        <v>8</v>
      </c>
      <c r="D1506" s="77" t="s">
        <v>886</v>
      </c>
      <c r="E1506" s="4" t="s">
        <v>1479</v>
      </c>
      <c r="F1506" s="57">
        <v>2</v>
      </c>
      <c r="G1506" s="54">
        <v>11.3</v>
      </c>
      <c r="H1506" s="54">
        <v>45.2</v>
      </c>
    </row>
    <row r="1507" spans="1:8" ht="15" customHeight="1">
      <c r="A1507" s="79">
        <v>42685</v>
      </c>
      <c r="B1507" s="77" t="s">
        <v>1891</v>
      </c>
      <c r="C1507" s="77" t="s">
        <v>8</v>
      </c>
      <c r="D1507" s="77" t="s">
        <v>887</v>
      </c>
      <c r="E1507" s="4" t="s">
        <v>175</v>
      </c>
      <c r="F1507" s="57">
        <v>1</v>
      </c>
      <c r="G1507" s="54">
        <v>74.680000000000007</v>
      </c>
      <c r="H1507" s="54">
        <v>224.04000000000002</v>
      </c>
    </row>
    <row r="1508" spans="1:8" ht="15" customHeight="1">
      <c r="A1508" s="79">
        <v>42685</v>
      </c>
      <c r="B1508" s="77" t="s">
        <v>1891</v>
      </c>
      <c r="C1508" s="77" t="s">
        <v>8</v>
      </c>
      <c r="D1508" s="77" t="s">
        <v>888</v>
      </c>
      <c r="E1508" s="4" t="s">
        <v>175</v>
      </c>
      <c r="F1508" s="57">
        <v>1</v>
      </c>
      <c r="G1508" s="54">
        <v>1.62</v>
      </c>
      <c r="H1508" s="54">
        <v>6.48</v>
      </c>
    </row>
    <row r="1509" spans="1:8" ht="15" customHeight="1">
      <c r="A1509" s="79">
        <v>42685</v>
      </c>
      <c r="B1509" s="77" t="s">
        <v>1891</v>
      </c>
      <c r="C1509" s="77" t="s">
        <v>8</v>
      </c>
      <c r="D1509" s="77" t="s">
        <v>889</v>
      </c>
      <c r="E1509" s="4" t="s">
        <v>890</v>
      </c>
      <c r="F1509" s="57">
        <v>1</v>
      </c>
      <c r="G1509" s="54">
        <v>58.65</v>
      </c>
      <c r="H1509" s="54">
        <v>175.95</v>
      </c>
    </row>
    <row r="1510" spans="1:8" ht="15" customHeight="1">
      <c r="A1510" s="79">
        <v>42685</v>
      </c>
      <c r="B1510" s="77" t="s">
        <v>1891</v>
      </c>
      <c r="C1510" s="77" t="s">
        <v>8</v>
      </c>
      <c r="D1510" s="77" t="s">
        <v>891</v>
      </c>
      <c r="E1510" s="4" t="s">
        <v>23</v>
      </c>
      <c r="F1510" s="57">
        <v>32</v>
      </c>
      <c r="G1510" s="54">
        <v>9.15</v>
      </c>
      <c r="H1510" s="54">
        <v>36.6</v>
      </c>
    </row>
    <row r="1511" spans="1:8" ht="15" customHeight="1">
      <c r="A1511" s="79">
        <v>42685</v>
      </c>
      <c r="B1511" s="77" t="s">
        <v>1891</v>
      </c>
      <c r="C1511" s="77" t="s">
        <v>8</v>
      </c>
      <c r="D1511" s="77" t="s">
        <v>892</v>
      </c>
      <c r="E1511" s="4" t="s">
        <v>1924</v>
      </c>
      <c r="F1511" s="57">
        <v>8</v>
      </c>
      <c r="G1511" s="54">
        <v>6.92</v>
      </c>
      <c r="H1511" s="54">
        <v>27.68</v>
      </c>
    </row>
    <row r="1512" spans="1:8" ht="15" customHeight="1">
      <c r="A1512" s="79">
        <v>42685</v>
      </c>
      <c r="B1512" s="77" t="s">
        <v>1891</v>
      </c>
      <c r="C1512" s="77" t="s">
        <v>8</v>
      </c>
      <c r="D1512" s="77" t="s">
        <v>898</v>
      </c>
      <c r="E1512" s="4" t="s">
        <v>899</v>
      </c>
      <c r="F1512" s="57">
        <v>2</v>
      </c>
      <c r="G1512" s="54">
        <v>6.46</v>
      </c>
      <c r="H1512" s="54">
        <v>25.84</v>
      </c>
    </row>
    <row r="1513" spans="1:8" ht="15" customHeight="1">
      <c r="A1513" s="79">
        <v>42685</v>
      </c>
      <c r="B1513" s="77" t="s">
        <v>1891</v>
      </c>
      <c r="C1513" s="77" t="s">
        <v>8</v>
      </c>
      <c r="D1513" s="77" t="s">
        <v>900</v>
      </c>
      <c r="E1513" s="4" t="s">
        <v>1009</v>
      </c>
      <c r="F1513" s="57">
        <v>12</v>
      </c>
      <c r="G1513" s="54">
        <v>2.5499999999999998</v>
      </c>
      <c r="H1513" s="54">
        <v>7.6499999999999995</v>
      </c>
    </row>
    <row r="1514" spans="1:8" ht="15" customHeight="1">
      <c r="A1514" s="79">
        <v>42685</v>
      </c>
      <c r="B1514" s="77" t="s">
        <v>1891</v>
      </c>
      <c r="C1514" s="77" t="s">
        <v>8</v>
      </c>
      <c r="D1514" s="77" t="s">
        <v>901</v>
      </c>
      <c r="E1514" s="4" t="s">
        <v>902</v>
      </c>
      <c r="F1514" s="57">
        <v>1</v>
      </c>
      <c r="G1514" s="54">
        <v>353.92</v>
      </c>
      <c r="H1514" s="54">
        <v>707.84</v>
      </c>
    </row>
    <row r="1515" spans="1:8" ht="15" customHeight="1">
      <c r="A1515" s="79">
        <v>42685</v>
      </c>
      <c r="B1515" s="77" t="s">
        <v>1891</v>
      </c>
      <c r="C1515" s="77" t="s">
        <v>8</v>
      </c>
      <c r="D1515" s="77" t="s">
        <v>903</v>
      </c>
      <c r="E1515" s="4" t="s">
        <v>902</v>
      </c>
      <c r="F1515" s="57">
        <v>1</v>
      </c>
      <c r="G1515" s="54">
        <v>75.540000000000006</v>
      </c>
      <c r="H1515" s="54">
        <v>226.62</v>
      </c>
    </row>
    <row r="1516" spans="1:8" ht="15" customHeight="1">
      <c r="A1516" s="79">
        <v>42685</v>
      </c>
      <c r="B1516" s="77" t="s">
        <v>1891</v>
      </c>
      <c r="C1516" s="77" t="s">
        <v>8</v>
      </c>
      <c r="D1516" s="77" t="s">
        <v>904</v>
      </c>
      <c r="E1516" s="4" t="s">
        <v>905</v>
      </c>
      <c r="F1516" s="57">
        <v>1</v>
      </c>
      <c r="G1516" s="54">
        <v>43.79</v>
      </c>
      <c r="H1516" s="54">
        <v>131.37</v>
      </c>
    </row>
    <row r="1517" spans="1:8" ht="15" customHeight="1">
      <c r="A1517" s="79">
        <v>42685</v>
      </c>
      <c r="B1517" s="77" t="s">
        <v>1891</v>
      </c>
      <c r="C1517" s="77" t="s">
        <v>8</v>
      </c>
      <c r="D1517" s="77" t="s">
        <v>438</v>
      </c>
      <c r="E1517" s="4" t="s">
        <v>1904</v>
      </c>
      <c r="F1517" s="57">
        <v>2</v>
      </c>
      <c r="G1517" s="54">
        <v>1217</v>
      </c>
      <c r="H1517" s="54">
        <v>2546</v>
      </c>
    </row>
    <row r="1518" spans="1:8" ht="15" customHeight="1">
      <c r="A1518" s="79">
        <v>42685</v>
      </c>
      <c r="B1518" s="77" t="s">
        <v>1891</v>
      </c>
      <c r="C1518" s="77" t="s">
        <v>8</v>
      </c>
      <c r="D1518" s="77" t="s">
        <v>1905</v>
      </c>
      <c r="E1518" s="4" t="s">
        <v>10</v>
      </c>
      <c r="F1518" s="57">
        <v>2</v>
      </c>
      <c r="G1518" s="54">
        <v>5.01</v>
      </c>
      <c r="H1518" s="54">
        <v>20.04</v>
      </c>
    </row>
    <row r="1519" spans="1:8" ht="15" customHeight="1">
      <c r="A1519" s="79">
        <v>42685</v>
      </c>
      <c r="B1519" s="77" t="s">
        <v>1891</v>
      </c>
      <c r="C1519" s="77" t="s">
        <v>8</v>
      </c>
      <c r="D1519" s="77" t="s">
        <v>15</v>
      </c>
      <c r="E1519" s="4" t="s">
        <v>1913</v>
      </c>
      <c r="F1519" s="57">
        <v>12</v>
      </c>
      <c r="G1519" s="54">
        <v>0.1</v>
      </c>
      <c r="H1519" s="54">
        <v>1</v>
      </c>
    </row>
    <row r="1520" spans="1:8" ht="15" customHeight="1">
      <c r="A1520" s="79">
        <v>42685</v>
      </c>
      <c r="B1520" s="77" t="s">
        <v>1891</v>
      </c>
      <c r="C1520" s="77" t="s">
        <v>8</v>
      </c>
      <c r="D1520" s="77" t="s">
        <v>908</v>
      </c>
      <c r="E1520" s="4" t="s">
        <v>453</v>
      </c>
      <c r="F1520" s="57">
        <v>2</v>
      </c>
      <c r="G1520" s="54">
        <v>0.99</v>
      </c>
      <c r="H1520" s="54">
        <v>3.96</v>
      </c>
    </row>
    <row r="1521" spans="1:8" ht="15" customHeight="1">
      <c r="A1521" s="79">
        <v>42685</v>
      </c>
      <c r="B1521" s="77" t="s">
        <v>1891</v>
      </c>
      <c r="C1521" s="77" t="s">
        <v>8</v>
      </c>
      <c r="D1521" s="77" t="s">
        <v>909</v>
      </c>
      <c r="E1521" s="4" t="s">
        <v>1909</v>
      </c>
      <c r="F1521" s="57">
        <v>4</v>
      </c>
      <c r="G1521" s="54">
        <v>4.5</v>
      </c>
      <c r="H1521" s="54">
        <v>18</v>
      </c>
    </row>
    <row r="1522" spans="1:8" ht="15" customHeight="1">
      <c r="A1522" s="79">
        <v>42685</v>
      </c>
      <c r="B1522" s="77" t="s">
        <v>1891</v>
      </c>
      <c r="C1522" s="77" t="s">
        <v>8</v>
      </c>
      <c r="D1522" s="77" t="s">
        <v>894</v>
      </c>
      <c r="E1522" s="4" t="s">
        <v>452</v>
      </c>
      <c r="F1522" s="57">
        <v>6</v>
      </c>
      <c r="G1522" s="54">
        <v>6.79</v>
      </c>
      <c r="H1522" s="54">
        <v>27.16</v>
      </c>
    </row>
    <row r="1523" spans="1:8" ht="15" customHeight="1">
      <c r="A1523" s="79">
        <v>42685</v>
      </c>
      <c r="B1523" s="77" t="s">
        <v>1891</v>
      </c>
      <c r="C1523" s="77" t="s">
        <v>8</v>
      </c>
      <c r="D1523" s="77" t="s">
        <v>896</v>
      </c>
      <c r="E1523" s="4" t="s">
        <v>897</v>
      </c>
      <c r="F1523" s="57">
        <v>8</v>
      </c>
      <c r="G1523" s="54">
        <v>4.92</v>
      </c>
      <c r="H1523" s="54">
        <v>19.68</v>
      </c>
    </row>
    <row r="1524" spans="1:8" ht="15" customHeight="1">
      <c r="A1524" s="79">
        <v>42685</v>
      </c>
      <c r="B1524" s="77" t="s">
        <v>1891</v>
      </c>
      <c r="C1524" s="77" t="s">
        <v>8</v>
      </c>
      <c r="D1524" s="77" t="s">
        <v>911</v>
      </c>
      <c r="E1524" s="4" t="s">
        <v>453</v>
      </c>
      <c r="F1524" s="57">
        <v>1</v>
      </c>
      <c r="G1524" s="54">
        <v>5.16</v>
      </c>
      <c r="H1524" s="54">
        <v>20.64</v>
      </c>
    </row>
    <row r="1525" spans="1:8" ht="15" customHeight="1">
      <c r="A1525" s="79">
        <v>42685</v>
      </c>
      <c r="B1525" s="77" t="s">
        <v>1891</v>
      </c>
      <c r="C1525" s="77" t="s">
        <v>8</v>
      </c>
      <c r="D1525" s="77" t="s">
        <v>912</v>
      </c>
      <c r="E1525" s="4" t="s">
        <v>1479</v>
      </c>
      <c r="F1525" s="57">
        <v>2</v>
      </c>
      <c r="G1525" s="54">
        <v>9.93</v>
      </c>
      <c r="H1525" s="54">
        <v>39.72</v>
      </c>
    </row>
    <row r="1526" spans="1:8" ht="15" customHeight="1">
      <c r="A1526" s="79">
        <v>42685</v>
      </c>
      <c r="B1526" s="77" t="s">
        <v>1891</v>
      </c>
      <c r="C1526" s="77" t="s">
        <v>8</v>
      </c>
      <c r="D1526" s="77" t="s">
        <v>913</v>
      </c>
      <c r="E1526" s="4" t="s">
        <v>890</v>
      </c>
      <c r="F1526" s="57">
        <v>1</v>
      </c>
      <c r="G1526" s="54">
        <v>21.18</v>
      </c>
      <c r="H1526" s="54">
        <v>63.54</v>
      </c>
    </row>
    <row r="1527" spans="1:8" ht="15" customHeight="1">
      <c r="A1527" s="79">
        <v>42685</v>
      </c>
      <c r="B1527" s="77" t="s">
        <v>1891</v>
      </c>
      <c r="C1527" s="77" t="s">
        <v>8</v>
      </c>
      <c r="D1527" s="77" t="s">
        <v>914</v>
      </c>
      <c r="E1527" s="4" t="s">
        <v>902</v>
      </c>
      <c r="F1527" s="57">
        <v>2</v>
      </c>
      <c r="G1527" s="54">
        <v>415</v>
      </c>
      <c r="H1527" s="54">
        <v>780</v>
      </c>
    </row>
    <row r="1528" spans="1:8" ht="15" customHeight="1">
      <c r="A1528" s="79">
        <v>42685</v>
      </c>
      <c r="B1528" s="77" t="s">
        <v>1891</v>
      </c>
      <c r="C1528" s="77" t="s">
        <v>8</v>
      </c>
      <c r="D1528" s="77" t="s">
        <v>915</v>
      </c>
      <c r="E1528" s="4" t="s">
        <v>890</v>
      </c>
      <c r="F1528" s="57">
        <v>2</v>
      </c>
      <c r="G1528" s="54">
        <v>6.49</v>
      </c>
      <c r="H1528" s="54">
        <v>25.96</v>
      </c>
    </row>
    <row r="1529" spans="1:8" ht="15" customHeight="1">
      <c r="A1529" s="79">
        <v>42685</v>
      </c>
      <c r="B1529" s="77" t="s">
        <v>1891</v>
      </c>
      <c r="C1529" s="77" t="s">
        <v>8</v>
      </c>
      <c r="D1529" s="77" t="s">
        <v>1925</v>
      </c>
      <c r="E1529" s="4" t="s">
        <v>175</v>
      </c>
      <c r="F1529" s="57">
        <v>2</v>
      </c>
      <c r="G1529" s="54">
        <v>4.3899999999999997</v>
      </c>
      <c r="H1529" s="54">
        <v>17.559999999999999</v>
      </c>
    </row>
    <row r="1530" spans="1:8" ht="15" customHeight="1">
      <c r="A1530" s="79">
        <v>42685</v>
      </c>
      <c r="B1530" s="77" t="s">
        <v>1891</v>
      </c>
      <c r="C1530" s="77" t="s">
        <v>8</v>
      </c>
      <c r="D1530" s="77" t="s">
        <v>917</v>
      </c>
      <c r="E1530" s="4" t="s">
        <v>1903</v>
      </c>
      <c r="F1530" s="57">
        <v>16</v>
      </c>
      <c r="G1530" s="54">
        <v>10.039999999999999</v>
      </c>
      <c r="H1530" s="54">
        <v>30.119999999999997</v>
      </c>
    </row>
    <row r="1531" spans="1:8" ht="15" customHeight="1">
      <c r="A1531" s="79">
        <v>42685</v>
      </c>
      <c r="B1531" s="77" t="s">
        <v>1891</v>
      </c>
      <c r="C1531" s="77" t="s">
        <v>8</v>
      </c>
      <c r="D1531" s="77" t="s">
        <v>919</v>
      </c>
      <c r="E1531" s="4" t="s">
        <v>920</v>
      </c>
      <c r="F1531" s="57">
        <v>1</v>
      </c>
      <c r="G1531" s="54">
        <v>695</v>
      </c>
      <c r="H1531" s="54">
        <v>1390</v>
      </c>
    </row>
    <row r="1532" spans="1:8" ht="15" customHeight="1">
      <c r="A1532" s="79">
        <v>42685</v>
      </c>
      <c r="B1532" s="77" t="s">
        <v>1891</v>
      </c>
      <c r="C1532" s="77" t="s">
        <v>8</v>
      </c>
      <c r="D1532" s="77" t="s">
        <v>921</v>
      </c>
      <c r="E1532" s="4" t="s">
        <v>922</v>
      </c>
      <c r="F1532" s="57">
        <v>10</v>
      </c>
      <c r="G1532" s="54">
        <v>2.52</v>
      </c>
      <c r="H1532" s="54">
        <v>10.08</v>
      </c>
    </row>
    <row r="1533" spans="1:8" ht="15" customHeight="1">
      <c r="A1533" s="79">
        <v>42685</v>
      </c>
      <c r="B1533" s="77" t="s">
        <v>1891</v>
      </c>
      <c r="C1533" s="77" t="s">
        <v>8</v>
      </c>
      <c r="D1533" s="77" t="s">
        <v>923</v>
      </c>
      <c r="E1533" s="4" t="s">
        <v>452</v>
      </c>
      <c r="F1533" s="57">
        <v>2</v>
      </c>
      <c r="G1533" s="54">
        <v>8.82</v>
      </c>
      <c r="H1533" s="54">
        <v>35.28</v>
      </c>
    </row>
    <row r="1534" spans="1:8" ht="15" customHeight="1">
      <c r="A1534" s="79">
        <v>42685</v>
      </c>
      <c r="B1534" s="77" t="s">
        <v>1891</v>
      </c>
      <c r="C1534" s="77" t="s">
        <v>8</v>
      </c>
      <c r="D1534" s="77" t="s">
        <v>924</v>
      </c>
      <c r="E1534" s="4" t="s">
        <v>453</v>
      </c>
      <c r="F1534" s="57">
        <v>1</v>
      </c>
      <c r="G1534" s="54">
        <v>5.86</v>
      </c>
      <c r="H1534" s="54">
        <v>23.44</v>
      </c>
    </row>
    <row r="1535" spans="1:8" ht="15" customHeight="1">
      <c r="A1535" s="79">
        <v>42685</v>
      </c>
      <c r="B1535" s="77" t="s">
        <v>1891</v>
      </c>
      <c r="C1535" s="77" t="s">
        <v>8</v>
      </c>
      <c r="D1535" s="77" t="s">
        <v>925</v>
      </c>
      <c r="E1535" s="4" t="s">
        <v>1479</v>
      </c>
      <c r="F1535" s="57">
        <v>2</v>
      </c>
      <c r="G1535" s="54">
        <v>15.35</v>
      </c>
      <c r="H1535" s="54">
        <v>46.05</v>
      </c>
    </row>
    <row r="1536" spans="1:8" ht="15" customHeight="1">
      <c r="A1536" s="79">
        <v>42685</v>
      </c>
      <c r="B1536" s="77" t="s">
        <v>1891</v>
      </c>
      <c r="C1536" s="77" t="s">
        <v>8</v>
      </c>
      <c r="D1536" s="77" t="s">
        <v>926</v>
      </c>
      <c r="E1536" s="4" t="s">
        <v>890</v>
      </c>
      <c r="F1536" s="57">
        <v>1</v>
      </c>
      <c r="G1536" s="54">
        <v>24.34</v>
      </c>
      <c r="H1536" s="54">
        <v>73.02</v>
      </c>
    </row>
    <row r="1537" spans="1:8" ht="15" customHeight="1">
      <c r="A1537" s="79">
        <v>42685</v>
      </c>
      <c r="B1537" s="77" t="s">
        <v>1891</v>
      </c>
      <c r="C1537" s="77" t="s">
        <v>8</v>
      </c>
      <c r="D1537" s="77" t="s">
        <v>927</v>
      </c>
      <c r="E1537" s="4" t="s">
        <v>890</v>
      </c>
      <c r="F1537" s="57">
        <v>1</v>
      </c>
      <c r="G1537" s="54">
        <v>29.35</v>
      </c>
      <c r="H1537" s="54">
        <v>88.05</v>
      </c>
    </row>
    <row r="1538" spans="1:8" ht="15" customHeight="1">
      <c r="A1538" s="79">
        <v>42685</v>
      </c>
      <c r="B1538" s="77" t="s">
        <v>1891</v>
      </c>
      <c r="C1538" s="77" t="s">
        <v>8</v>
      </c>
      <c r="D1538" s="77" t="s">
        <v>928</v>
      </c>
      <c r="E1538" s="4" t="s">
        <v>1009</v>
      </c>
      <c r="F1538" s="57">
        <v>8</v>
      </c>
      <c r="G1538" s="54">
        <v>13.66</v>
      </c>
      <c r="H1538" s="54">
        <v>40.980000000000004</v>
      </c>
    </row>
    <row r="1539" spans="1:8" ht="15" customHeight="1">
      <c r="A1539" s="79">
        <v>42685</v>
      </c>
      <c r="B1539" s="77" t="s">
        <v>1891</v>
      </c>
      <c r="C1539" s="77" t="s">
        <v>8</v>
      </c>
      <c r="D1539" s="77" t="s">
        <v>929</v>
      </c>
      <c r="E1539" s="4" t="s">
        <v>1009</v>
      </c>
      <c r="F1539" s="57">
        <v>4</v>
      </c>
      <c r="G1539" s="54">
        <v>25.34</v>
      </c>
      <c r="H1539" s="54">
        <v>76.02</v>
      </c>
    </row>
    <row r="1540" spans="1:8" ht="15" customHeight="1">
      <c r="A1540" s="79">
        <v>42685</v>
      </c>
      <c r="B1540" s="77" t="s">
        <v>1891</v>
      </c>
      <c r="C1540" s="77" t="s">
        <v>8</v>
      </c>
      <c r="D1540" s="77" t="s">
        <v>930</v>
      </c>
      <c r="E1540" s="4" t="s">
        <v>1906</v>
      </c>
      <c r="F1540" s="57">
        <v>2</v>
      </c>
      <c r="G1540" s="54">
        <v>17.329999999999998</v>
      </c>
      <c r="H1540" s="54">
        <v>51.989999999999995</v>
      </c>
    </row>
    <row r="1541" spans="1:8" ht="15" customHeight="1">
      <c r="A1541" s="79">
        <v>42685</v>
      </c>
      <c r="B1541" s="77" t="s">
        <v>1891</v>
      </c>
      <c r="C1541" s="77" t="s">
        <v>8</v>
      </c>
      <c r="D1541" s="77" t="s">
        <v>932</v>
      </c>
      <c r="E1541" s="4" t="s">
        <v>902</v>
      </c>
      <c r="F1541" s="57">
        <v>2</v>
      </c>
      <c r="G1541" s="54">
        <v>228.89</v>
      </c>
      <c r="H1541" s="54">
        <v>457.78</v>
      </c>
    </row>
    <row r="1542" spans="1:8" ht="15" customHeight="1">
      <c r="A1542" s="79">
        <v>42685</v>
      </c>
      <c r="B1542" s="77" t="s">
        <v>1891</v>
      </c>
      <c r="C1542" s="77" t="s">
        <v>8</v>
      </c>
      <c r="D1542" s="77" t="s">
        <v>933</v>
      </c>
      <c r="E1542" s="4" t="s">
        <v>934</v>
      </c>
      <c r="F1542" s="57">
        <v>1</v>
      </c>
      <c r="G1542" s="54">
        <v>318.18</v>
      </c>
      <c r="H1542" s="54">
        <v>636.36</v>
      </c>
    </row>
    <row r="1543" spans="1:8" ht="15" customHeight="1">
      <c r="A1543" s="79">
        <v>42685</v>
      </c>
      <c r="B1543" s="77" t="s">
        <v>1891</v>
      </c>
      <c r="C1543" s="77" t="s">
        <v>8</v>
      </c>
      <c r="D1543" s="77" t="s">
        <v>935</v>
      </c>
      <c r="E1543" s="4" t="s">
        <v>934</v>
      </c>
      <c r="F1543" s="57">
        <v>1</v>
      </c>
      <c r="G1543" s="54">
        <v>698.67</v>
      </c>
      <c r="H1543" s="54">
        <v>1397.34</v>
      </c>
    </row>
    <row r="1544" spans="1:8" ht="15" customHeight="1">
      <c r="A1544" s="79">
        <v>42685</v>
      </c>
      <c r="B1544" s="77" t="s">
        <v>1891</v>
      </c>
      <c r="C1544" s="77" t="s">
        <v>8</v>
      </c>
      <c r="D1544" s="77" t="s">
        <v>936</v>
      </c>
      <c r="E1544" s="4" t="s">
        <v>453</v>
      </c>
      <c r="F1544" s="57">
        <v>1</v>
      </c>
      <c r="G1544" s="54">
        <v>1</v>
      </c>
      <c r="H1544" s="54">
        <v>4</v>
      </c>
    </row>
    <row r="1545" spans="1:8" ht="15" customHeight="1">
      <c r="A1545" s="79">
        <v>42685</v>
      </c>
      <c r="B1545" s="77" t="s">
        <v>1891</v>
      </c>
      <c r="C1545" s="77" t="s">
        <v>8</v>
      </c>
      <c r="D1545" s="77" t="s">
        <v>937</v>
      </c>
      <c r="E1545" s="4" t="s">
        <v>453</v>
      </c>
      <c r="F1545" s="57">
        <v>1</v>
      </c>
      <c r="G1545" s="54">
        <v>0.25</v>
      </c>
      <c r="H1545" s="54">
        <v>1</v>
      </c>
    </row>
    <row r="1546" spans="1:8" ht="15" customHeight="1">
      <c r="A1546" s="79">
        <v>42685</v>
      </c>
      <c r="B1546" s="77" t="s">
        <v>1891</v>
      </c>
      <c r="C1546" s="77" t="s">
        <v>8</v>
      </c>
      <c r="D1546" s="77" t="s">
        <v>938</v>
      </c>
      <c r="E1546" s="4" t="s">
        <v>175</v>
      </c>
      <c r="F1546" s="57">
        <v>1</v>
      </c>
      <c r="G1546" s="54">
        <v>1.82</v>
      </c>
      <c r="H1546" s="54">
        <v>7.28</v>
      </c>
    </row>
    <row r="1547" spans="1:8" ht="15" customHeight="1">
      <c r="A1547" s="79">
        <v>42685</v>
      </c>
      <c r="B1547" s="77" t="s">
        <v>1891</v>
      </c>
      <c r="C1547" s="77" t="s">
        <v>8</v>
      </c>
      <c r="D1547" s="77" t="s">
        <v>1907</v>
      </c>
      <c r="E1547" s="4" t="s">
        <v>939</v>
      </c>
      <c r="F1547" s="57">
        <v>1</v>
      </c>
      <c r="G1547" s="54">
        <v>15</v>
      </c>
      <c r="H1547" s="54">
        <v>45</v>
      </c>
    </row>
    <row r="1548" spans="1:8" ht="15" customHeight="1">
      <c r="A1548" s="79">
        <v>42685</v>
      </c>
      <c r="B1548" s="77" t="s">
        <v>1891</v>
      </c>
      <c r="C1548" s="77" t="s">
        <v>8</v>
      </c>
      <c r="D1548" s="77" t="s">
        <v>940</v>
      </c>
      <c r="E1548" s="4" t="s">
        <v>453</v>
      </c>
      <c r="F1548" s="57">
        <v>2</v>
      </c>
      <c r="G1548" s="54">
        <v>0.63</v>
      </c>
      <c r="H1548" s="54">
        <v>2.52</v>
      </c>
    </row>
    <row r="1549" spans="1:8" ht="15" customHeight="1">
      <c r="A1549" s="79">
        <v>42685</v>
      </c>
      <c r="B1549" s="77" t="s">
        <v>1891</v>
      </c>
      <c r="C1549" s="77" t="s">
        <v>8</v>
      </c>
      <c r="D1549" s="77" t="s">
        <v>164</v>
      </c>
      <c r="E1549" s="4" t="s">
        <v>1926</v>
      </c>
      <c r="F1549" s="57">
        <v>2</v>
      </c>
      <c r="G1549" s="54">
        <v>109.09</v>
      </c>
      <c r="H1549" s="54">
        <v>218</v>
      </c>
    </row>
    <row r="1550" spans="1:8" ht="15" customHeight="1">
      <c r="A1550" s="79">
        <v>42685</v>
      </c>
      <c r="B1550" s="77" t="s">
        <v>1891</v>
      </c>
      <c r="C1550" s="77" t="s">
        <v>8</v>
      </c>
      <c r="D1550" s="77" t="s">
        <v>942</v>
      </c>
      <c r="E1550" s="4" t="s">
        <v>1927</v>
      </c>
      <c r="F1550" s="57">
        <v>2</v>
      </c>
      <c r="G1550" s="54">
        <v>240.84</v>
      </c>
      <c r="H1550" s="54">
        <v>481.68</v>
      </c>
    </row>
    <row r="1551" spans="1:8" ht="15" customHeight="1">
      <c r="A1551" s="79">
        <v>42685</v>
      </c>
      <c r="B1551" s="77" t="s">
        <v>1891</v>
      </c>
      <c r="C1551" s="77" t="s">
        <v>8</v>
      </c>
      <c r="D1551" s="77" t="s">
        <v>944</v>
      </c>
      <c r="E1551" s="4" t="s">
        <v>1928</v>
      </c>
      <c r="F1551" s="57">
        <v>2</v>
      </c>
      <c r="G1551" s="54">
        <v>1558</v>
      </c>
      <c r="H1551" s="54">
        <v>3116</v>
      </c>
    </row>
    <row r="1552" spans="1:8" ht="15" customHeight="1">
      <c r="A1552" s="79">
        <v>42685</v>
      </c>
      <c r="B1552" s="77" t="s">
        <v>1891</v>
      </c>
      <c r="C1552" s="77" t="s">
        <v>8</v>
      </c>
      <c r="D1552" s="77" t="s">
        <v>946</v>
      </c>
      <c r="E1552" s="4" t="s">
        <v>1928</v>
      </c>
      <c r="F1552" s="57">
        <v>2</v>
      </c>
      <c r="G1552" s="54">
        <v>1712</v>
      </c>
      <c r="H1552" s="54">
        <v>3424</v>
      </c>
    </row>
    <row r="1553" spans="1:9" ht="15" customHeight="1">
      <c r="A1553" s="79">
        <v>42685</v>
      </c>
      <c r="B1553" s="77" t="s">
        <v>1891</v>
      </c>
      <c r="C1553" s="77" t="s">
        <v>8</v>
      </c>
      <c r="D1553" s="77" t="s">
        <v>948</v>
      </c>
      <c r="E1553" s="4" t="s">
        <v>453</v>
      </c>
      <c r="F1553" s="57">
        <v>2</v>
      </c>
      <c r="G1553" s="54">
        <v>11.26</v>
      </c>
      <c r="H1553" s="54">
        <v>33.78</v>
      </c>
    </row>
    <row r="1554" spans="1:9" ht="15" customHeight="1">
      <c r="A1554" s="79">
        <v>42685</v>
      </c>
      <c r="B1554" s="77" t="s">
        <v>1891</v>
      </c>
      <c r="C1554" s="77" t="s">
        <v>8</v>
      </c>
      <c r="D1554" s="77" t="s">
        <v>949</v>
      </c>
      <c r="E1554" s="4" t="s">
        <v>1929</v>
      </c>
      <c r="F1554" s="57">
        <v>2</v>
      </c>
      <c r="G1554" s="54">
        <v>4079</v>
      </c>
      <c r="H1554" s="54">
        <v>6275</v>
      </c>
    </row>
    <row r="1555" spans="1:9" ht="15" customHeight="1">
      <c r="A1555" s="79">
        <v>42685</v>
      </c>
      <c r="B1555" s="77" t="s">
        <v>1891</v>
      </c>
      <c r="C1555" s="77" t="s">
        <v>8</v>
      </c>
      <c r="D1555" s="77" t="s">
        <v>951</v>
      </c>
      <c r="E1555" s="4" t="s">
        <v>1911</v>
      </c>
      <c r="F1555" s="57">
        <v>2</v>
      </c>
      <c r="G1555" s="54">
        <v>563</v>
      </c>
      <c r="H1555" s="54">
        <v>1126</v>
      </c>
    </row>
    <row r="1556" spans="1:9" ht="15" customHeight="1">
      <c r="A1556" s="79">
        <v>42685</v>
      </c>
      <c r="B1556" s="77" t="s">
        <v>1891</v>
      </c>
      <c r="C1556" s="77" t="s">
        <v>8</v>
      </c>
      <c r="D1556" s="77" t="s">
        <v>952</v>
      </c>
      <c r="E1556" s="4" t="s">
        <v>1896</v>
      </c>
      <c r="F1556" s="57">
        <v>2</v>
      </c>
      <c r="G1556" s="54">
        <v>360</v>
      </c>
      <c r="H1556" s="54">
        <v>720</v>
      </c>
    </row>
    <row r="1557" spans="1:9" ht="15" customHeight="1">
      <c r="A1557" s="79">
        <v>42685</v>
      </c>
      <c r="B1557" s="77" t="s">
        <v>1891</v>
      </c>
      <c r="C1557" s="77" t="s">
        <v>8</v>
      </c>
      <c r="D1557" s="77" t="s">
        <v>953</v>
      </c>
      <c r="E1557" s="4" t="s">
        <v>1897</v>
      </c>
      <c r="F1557" s="57">
        <v>2</v>
      </c>
      <c r="G1557" s="54">
        <v>638</v>
      </c>
      <c r="H1557" s="54">
        <v>1276</v>
      </c>
    </row>
    <row r="1558" spans="1:9" ht="15" customHeight="1">
      <c r="A1558" s="79">
        <v>42685</v>
      </c>
      <c r="B1558" s="77" t="s">
        <v>1891</v>
      </c>
      <c r="C1558" s="77" t="s">
        <v>8</v>
      </c>
      <c r="D1558" s="77" t="s">
        <v>955</v>
      </c>
      <c r="E1558" s="4" t="s">
        <v>1898</v>
      </c>
      <c r="F1558" s="57">
        <v>2</v>
      </c>
      <c r="G1558" s="54">
        <v>734.15</v>
      </c>
      <c r="H1558" s="54">
        <v>1468.3</v>
      </c>
      <c r="I1558" s="55" t="s">
        <v>6927</v>
      </c>
    </row>
    <row r="1559" spans="1:9" ht="15" customHeight="1">
      <c r="A1559" s="79">
        <v>42685</v>
      </c>
      <c r="B1559" s="77" t="s">
        <v>1891</v>
      </c>
      <c r="C1559" s="77" t="s">
        <v>8</v>
      </c>
      <c r="D1559" s="77" t="s">
        <v>956</v>
      </c>
      <c r="E1559" s="4" t="s">
        <v>1898</v>
      </c>
      <c r="F1559" s="57">
        <v>2</v>
      </c>
      <c r="G1559" s="54">
        <v>715.29</v>
      </c>
      <c r="H1559" s="54">
        <v>1430.58</v>
      </c>
      <c r="I1559" s="55" t="s">
        <v>5207</v>
      </c>
    </row>
    <row r="1560" spans="1:9" ht="15" customHeight="1">
      <c r="A1560" s="79">
        <v>42685</v>
      </c>
      <c r="B1560" s="77" t="s">
        <v>1891</v>
      </c>
      <c r="C1560" s="77" t="s">
        <v>8</v>
      </c>
      <c r="D1560" s="77" t="s">
        <v>957</v>
      </c>
      <c r="E1560" s="4" t="s">
        <v>453</v>
      </c>
      <c r="F1560" s="57">
        <v>2</v>
      </c>
      <c r="G1560" s="54">
        <v>1.05</v>
      </c>
      <c r="H1560" s="54">
        <v>4.2</v>
      </c>
    </row>
    <row r="1561" spans="1:9" ht="15" customHeight="1">
      <c r="A1561" s="79">
        <v>42685</v>
      </c>
      <c r="B1561" s="77" t="s">
        <v>1891</v>
      </c>
      <c r="C1561" s="77" t="s">
        <v>8</v>
      </c>
      <c r="D1561" s="77" t="s">
        <v>958</v>
      </c>
      <c r="E1561" s="4" t="s">
        <v>1011</v>
      </c>
      <c r="F1561" s="57">
        <v>16</v>
      </c>
      <c r="G1561" s="54">
        <v>9</v>
      </c>
      <c r="H1561" s="54">
        <v>36</v>
      </c>
    </row>
    <row r="1562" spans="1:9" ht="15" customHeight="1">
      <c r="A1562" s="79">
        <v>42685</v>
      </c>
      <c r="B1562" s="77" t="s">
        <v>1891</v>
      </c>
      <c r="C1562" s="77" t="s">
        <v>8</v>
      </c>
      <c r="D1562" s="77" t="s">
        <v>959</v>
      </c>
      <c r="E1562" s="4" t="s">
        <v>453</v>
      </c>
      <c r="F1562" s="57">
        <v>2</v>
      </c>
      <c r="G1562" s="54">
        <v>6.44</v>
      </c>
      <c r="H1562" s="54">
        <v>25.76</v>
      </c>
    </row>
    <row r="1563" spans="1:9" ht="15" customHeight="1">
      <c r="A1563" s="79">
        <v>42685</v>
      </c>
      <c r="B1563" s="77" t="s">
        <v>1891</v>
      </c>
      <c r="C1563" s="77" t="s">
        <v>8</v>
      </c>
      <c r="D1563" s="77" t="s">
        <v>960</v>
      </c>
      <c r="E1563" s="4" t="s">
        <v>453</v>
      </c>
      <c r="F1563" s="57">
        <v>2</v>
      </c>
      <c r="G1563" s="54">
        <v>2.2599999999999998</v>
      </c>
      <c r="H1563" s="54">
        <v>9.0399999999999991</v>
      </c>
    </row>
    <row r="1564" spans="1:9" ht="15" customHeight="1">
      <c r="A1564" s="79">
        <v>42685</v>
      </c>
      <c r="B1564" s="77" t="s">
        <v>1891</v>
      </c>
      <c r="C1564" s="77" t="s">
        <v>8</v>
      </c>
      <c r="D1564" s="77" t="s">
        <v>963</v>
      </c>
      <c r="E1564" s="4" t="s">
        <v>1930</v>
      </c>
      <c r="F1564" s="57">
        <v>4</v>
      </c>
      <c r="G1564" s="54">
        <v>0.5</v>
      </c>
      <c r="H1564" s="54">
        <v>2</v>
      </c>
    </row>
    <row r="1565" spans="1:9" ht="15" customHeight="1">
      <c r="A1565" s="79">
        <v>42685</v>
      </c>
      <c r="B1565" s="77" t="s">
        <v>1891</v>
      </c>
      <c r="C1565" s="77" t="s">
        <v>8</v>
      </c>
      <c r="D1565" s="77" t="s">
        <v>965</v>
      </c>
      <c r="E1565" s="4" t="s">
        <v>44</v>
      </c>
      <c r="F1565" s="57">
        <v>32</v>
      </c>
      <c r="G1565" s="54">
        <v>5.5</v>
      </c>
      <c r="H1565" s="54">
        <v>22</v>
      </c>
    </row>
    <row r="1566" spans="1:9" ht="15" customHeight="1">
      <c r="A1566" s="79">
        <v>42685</v>
      </c>
      <c r="B1566" s="77" t="s">
        <v>1891</v>
      </c>
      <c r="C1566" s="77" t="s">
        <v>8</v>
      </c>
      <c r="D1566" s="77" t="s">
        <v>968</v>
      </c>
      <c r="E1566" s="4" t="s">
        <v>1931</v>
      </c>
      <c r="F1566" s="57">
        <v>4</v>
      </c>
      <c r="G1566" s="54">
        <v>32.119999999999997</v>
      </c>
      <c r="H1566" s="54">
        <v>96.359999999999985</v>
      </c>
    </row>
    <row r="1567" spans="1:9" ht="15" customHeight="1">
      <c r="A1567" s="79">
        <v>42685</v>
      </c>
      <c r="B1567" s="77" t="s">
        <v>1891</v>
      </c>
      <c r="C1567" s="77" t="s">
        <v>8</v>
      </c>
      <c r="D1567" s="77" t="s">
        <v>969</v>
      </c>
      <c r="E1567" s="4" t="s">
        <v>1900</v>
      </c>
      <c r="F1567" s="57">
        <v>4</v>
      </c>
      <c r="G1567" s="54">
        <v>2.77</v>
      </c>
      <c r="H1567" s="54">
        <v>11.08</v>
      </c>
    </row>
    <row r="1568" spans="1:9" ht="15" customHeight="1">
      <c r="A1568" s="79">
        <v>42685</v>
      </c>
      <c r="B1568" s="77" t="s">
        <v>1891</v>
      </c>
      <c r="C1568" s="77" t="s">
        <v>8</v>
      </c>
      <c r="D1568" s="77" t="s">
        <v>970</v>
      </c>
      <c r="E1568" s="4" t="s">
        <v>1901</v>
      </c>
      <c r="F1568" s="57">
        <v>16</v>
      </c>
      <c r="G1568" s="54">
        <v>40.03</v>
      </c>
      <c r="H1568" s="54">
        <v>120.09</v>
      </c>
    </row>
    <row r="1569" spans="1:9" ht="15" customHeight="1">
      <c r="A1569" s="79">
        <v>42685</v>
      </c>
      <c r="B1569" s="77" t="s">
        <v>1891</v>
      </c>
      <c r="C1569" s="77" t="s">
        <v>8</v>
      </c>
      <c r="D1569" s="77" t="s">
        <v>320</v>
      </c>
      <c r="E1569" s="4" t="s">
        <v>10</v>
      </c>
      <c r="F1569" s="57">
        <v>2</v>
      </c>
      <c r="G1569" s="54">
        <v>13.69</v>
      </c>
      <c r="H1569" s="54">
        <v>48</v>
      </c>
    </row>
    <row r="1570" spans="1:9" ht="15" customHeight="1">
      <c r="A1570" s="79">
        <v>42685</v>
      </c>
      <c r="B1570" s="77" t="s">
        <v>1891</v>
      </c>
      <c r="C1570" s="77" t="s">
        <v>8</v>
      </c>
      <c r="D1570" s="77" t="s">
        <v>971</v>
      </c>
      <c r="E1570" s="4" t="s">
        <v>972</v>
      </c>
      <c r="F1570" s="57">
        <v>2</v>
      </c>
      <c r="G1570" s="54">
        <v>326.8</v>
      </c>
      <c r="H1570" s="54">
        <v>653.6</v>
      </c>
    </row>
    <row r="1571" spans="1:9" ht="15" customHeight="1">
      <c r="A1571" s="79">
        <v>42685</v>
      </c>
      <c r="B1571" s="77" t="s">
        <v>1891</v>
      </c>
      <c r="C1571" s="77" t="s">
        <v>8</v>
      </c>
      <c r="D1571" s="77" t="s">
        <v>306</v>
      </c>
      <c r="E1571" s="4" t="s">
        <v>1932</v>
      </c>
      <c r="F1571" s="57">
        <v>6</v>
      </c>
      <c r="G1571" s="54">
        <v>520</v>
      </c>
      <c r="H1571" s="54">
        <v>1150</v>
      </c>
    </row>
    <row r="1572" spans="1:9" ht="15" customHeight="1">
      <c r="A1572" s="79">
        <v>42685</v>
      </c>
      <c r="B1572" s="77" t="s">
        <v>1891</v>
      </c>
      <c r="C1572" s="77" t="s">
        <v>8</v>
      </c>
      <c r="D1572" s="77" t="s">
        <v>973</v>
      </c>
      <c r="E1572" s="4" t="s">
        <v>918</v>
      </c>
      <c r="F1572" s="57">
        <v>8</v>
      </c>
      <c r="G1572" s="54">
        <v>14.3</v>
      </c>
      <c r="H1572" s="54">
        <v>42.900000000000006</v>
      </c>
    </row>
    <row r="1573" spans="1:9" ht="15" customHeight="1">
      <c r="A1573" s="79">
        <v>42685</v>
      </c>
      <c r="B1573" s="77" t="s">
        <v>1891</v>
      </c>
      <c r="C1573" s="77" t="s">
        <v>8</v>
      </c>
      <c r="D1573" s="77" t="s">
        <v>603</v>
      </c>
      <c r="E1573" s="4" t="s">
        <v>1933</v>
      </c>
      <c r="F1573" s="57">
        <v>500</v>
      </c>
      <c r="G1573" s="54">
        <v>0.15</v>
      </c>
      <c r="H1573" s="54">
        <v>1</v>
      </c>
    </row>
    <row r="1574" spans="1:9" ht="15" customHeight="1">
      <c r="A1574" s="79">
        <v>42685</v>
      </c>
      <c r="B1574" s="77" t="s">
        <v>1891</v>
      </c>
      <c r="C1574" s="77" t="s">
        <v>8</v>
      </c>
      <c r="D1574" s="77" t="s">
        <v>1034</v>
      </c>
      <c r="E1574" s="4" t="s">
        <v>1934</v>
      </c>
      <c r="F1574" s="57">
        <v>8</v>
      </c>
      <c r="G1574" s="54">
        <v>9.27</v>
      </c>
      <c r="H1574" s="54">
        <v>37.08</v>
      </c>
    </row>
    <row r="1575" spans="1:9" ht="15" customHeight="1">
      <c r="A1575" s="79">
        <v>42685</v>
      </c>
      <c r="B1575" s="77" t="s">
        <v>1891</v>
      </c>
      <c r="C1575" s="77" t="s">
        <v>8</v>
      </c>
      <c r="D1575" s="77" t="s">
        <v>1036</v>
      </c>
      <c r="E1575" s="4" t="s">
        <v>1037</v>
      </c>
      <c r="F1575" s="57">
        <v>8</v>
      </c>
      <c r="G1575" s="54">
        <v>37.64</v>
      </c>
      <c r="H1575" s="54">
        <v>112.92</v>
      </c>
    </row>
    <row r="1576" spans="1:9" ht="15" customHeight="1">
      <c r="A1576" s="79">
        <v>42685</v>
      </c>
      <c r="B1576" s="77" t="s">
        <v>1891</v>
      </c>
      <c r="C1576" s="77" t="s">
        <v>8</v>
      </c>
      <c r="D1576" s="77" t="s">
        <v>1038</v>
      </c>
      <c r="E1576" s="4" t="s">
        <v>1935</v>
      </c>
      <c r="F1576" s="57">
        <v>8</v>
      </c>
      <c r="G1576" s="54">
        <v>1.98</v>
      </c>
      <c r="H1576" s="54">
        <v>7.92</v>
      </c>
    </row>
    <row r="1577" spans="1:9" ht="15" customHeight="1">
      <c r="A1577" s="79">
        <v>42685</v>
      </c>
      <c r="B1577" s="77" t="s">
        <v>1891</v>
      </c>
      <c r="C1577" s="77" t="s">
        <v>8</v>
      </c>
      <c r="D1577" s="77" t="s">
        <v>1040</v>
      </c>
      <c r="E1577" s="4" t="s">
        <v>1041</v>
      </c>
      <c r="F1577" s="57">
        <v>8</v>
      </c>
      <c r="G1577" s="54">
        <v>93.63</v>
      </c>
      <c r="H1577" s="54">
        <v>280.89</v>
      </c>
    </row>
    <row r="1578" spans="1:9" ht="15" customHeight="1">
      <c r="A1578" s="79">
        <v>42685</v>
      </c>
      <c r="B1578" s="77" t="s">
        <v>1891</v>
      </c>
      <c r="C1578" s="77" t="s">
        <v>8</v>
      </c>
      <c r="D1578" s="77" t="s">
        <v>1042</v>
      </c>
      <c r="E1578" s="4" t="s">
        <v>1936</v>
      </c>
      <c r="F1578" s="57">
        <v>8</v>
      </c>
      <c r="G1578" s="54">
        <v>1.98</v>
      </c>
      <c r="H1578" s="54">
        <v>7.92</v>
      </c>
      <c r="I1578" s="55" t="s">
        <v>4814</v>
      </c>
    </row>
    <row r="1579" spans="1:9" ht="15" customHeight="1">
      <c r="A1579" s="79">
        <v>42685</v>
      </c>
      <c r="B1579" s="77" t="s">
        <v>1891</v>
      </c>
      <c r="C1579" s="77" t="s">
        <v>8</v>
      </c>
      <c r="D1579" s="77" t="s">
        <v>1044</v>
      </c>
      <c r="E1579" s="4" t="s">
        <v>1045</v>
      </c>
      <c r="F1579" s="57">
        <v>10</v>
      </c>
      <c r="G1579" s="54">
        <v>15.22</v>
      </c>
      <c r="H1579" s="54">
        <v>45.660000000000004</v>
      </c>
    </row>
    <row r="1580" spans="1:9" ht="15" customHeight="1">
      <c r="A1580" s="79">
        <v>42685</v>
      </c>
      <c r="B1580" s="77" t="s">
        <v>1891</v>
      </c>
      <c r="C1580" s="77" t="s">
        <v>8</v>
      </c>
      <c r="D1580" s="77" t="s">
        <v>1046</v>
      </c>
      <c r="E1580" s="4" t="s">
        <v>1937</v>
      </c>
      <c r="F1580" s="57">
        <v>4</v>
      </c>
      <c r="G1580" s="54">
        <v>4.96</v>
      </c>
      <c r="H1580" s="54">
        <v>19.84</v>
      </c>
    </row>
    <row r="1581" spans="1:9" ht="15" customHeight="1">
      <c r="A1581" s="79">
        <v>42685</v>
      </c>
      <c r="B1581" s="77" t="s">
        <v>1891</v>
      </c>
      <c r="C1581" s="77" t="s">
        <v>8</v>
      </c>
      <c r="D1581" s="77" t="s">
        <v>1048</v>
      </c>
      <c r="E1581" s="4" t="s">
        <v>895</v>
      </c>
      <c r="F1581" s="57">
        <v>4</v>
      </c>
      <c r="G1581" s="54">
        <v>4.7</v>
      </c>
      <c r="H1581" s="54">
        <v>18.8</v>
      </c>
    </row>
    <row r="1582" spans="1:9" ht="15" customHeight="1">
      <c r="A1582" s="79">
        <v>42685</v>
      </c>
      <c r="B1582" s="77" t="s">
        <v>1891</v>
      </c>
      <c r="C1582" s="77" t="s">
        <v>8</v>
      </c>
      <c r="D1582" s="77" t="s">
        <v>923</v>
      </c>
      <c r="E1582" s="4" t="s">
        <v>895</v>
      </c>
      <c r="F1582" s="57">
        <v>8</v>
      </c>
      <c r="G1582" s="54">
        <v>8.82</v>
      </c>
      <c r="H1582" s="54">
        <v>35.28</v>
      </c>
    </row>
    <row r="1583" spans="1:9" ht="15" customHeight="1">
      <c r="A1583" s="79">
        <v>42685</v>
      </c>
      <c r="B1583" s="77" t="s">
        <v>1891</v>
      </c>
      <c r="C1583" s="77" t="s">
        <v>8</v>
      </c>
      <c r="D1583" s="77" t="s">
        <v>1050</v>
      </c>
      <c r="E1583" s="4" t="s">
        <v>1933</v>
      </c>
      <c r="F1583" s="57">
        <v>100</v>
      </c>
      <c r="G1583" s="54">
        <v>0.11</v>
      </c>
      <c r="H1583" s="54">
        <v>0.44</v>
      </c>
    </row>
    <row r="1584" spans="1:9" ht="15" customHeight="1">
      <c r="A1584" s="79">
        <v>42685</v>
      </c>
      <c r="B1584" s="77" t="s">
        <v>1891</v>
      </c>
      <c r="C1584" s="77" t="s">
        <v>8</v>
      </c>
      <c r="D1584" s="77" t="s">
        <v>1052</v>
      </c>
      <c r="E1584" s="4" t="s">
        <v>1938</v>
      </c>
      <c r="F1584" s="57">
        <v>2</v>
      </c>
      <c r="G1584" s="54">
        <v>1328</v>
      </c>
      <c r="H1584" s="54">
        <v>2656</v>
      </c>
    </row>
    <row r="1585" spans="1:8" ht="15" customHeight="1">
      <c r="A1585" s="79">
        <v>42685</v>
      </c>
      <c r="B1585" s="77" t="s">
        <v>1891</v>
      </c>
      <c r="C1585" s="77" t="s">
        <v>8</v>
      </c>
      <c r="D1585" s="77" t="s">
        <v>1054</v>
      </c>
      <c r="E1585" s="4" t="s">
        <v>1938</v>
      </c>
      <c r="F1585" s="57">
        <v>2</v>
      </c>
      <c r="G1585" s="54">
        <v>1328</v>
      </c>
      <c r="H1585" s="54">
        <v>2656</v>
      </c>
    </row>
    <row r="1586" spans="1:8" ht="15" customHeight="1">
      <c r="A1586" s="79">
        <v>42685</v>
      </c>
      <c r="B1586" s="77" t="s">
        <v>1891</v>
      </c>
      <c r="C1586" s="77" t="s">
        <v>8</v>
      </c>
      <c r="D1586" s="77" t="s">
        <v>1055</v>
      </c>
      <c r="E1586" s="4" t="s">
        <v>44</v>
      </c>
      <c r="F1586" s="57">
        <v>4</v>
      </c>
      <c r="G1586" s="54">
        <v>20.98</v>
      </c>
      <c r="H1586" s="54">
        <v>62.94</v>
      </c>
    </row>
    <row r="1587" spans="1:8" ht="15" customHeight="1">
      <c r="A1587" s="79">
        <v>42685</v>
      </c>
      <c r="B1587" s="77" t="s">
        <v>1891</v>
      </c>
      <c r="C1587" s="77" t="s">
        <v>8</v>
      </c>
      <c r="D1587" s="77" t="s">
        <v>1057</v>
      </c>
      <c r="E1587" s="4" t="s">
        <v>1939</v>
      </c>
      <c r="F1587" s="57">
        <v>8</v>
      </c>
      <c r="G1587" s="54">
        <v>11</v>
      </c>
      <c r="H1587" s="54">
        <v>44</v>
      </c>
    </row>
    <row r="1588" spans="1:8" ht="15" customHeight="1">
      <c r="A1588" s="79">
        <v>42685</v>
      </c>
      <c r="B1588" s="77" t="s">
        <v>1891</v>
      </c>
      <c r="C1588" s="77" t="s">
        <v>8</v>
      </c>
      <c r="D1588" s="77" t="s">
        <v>1066</v>
      </c>
      <c r="E1588" s="4" t="s">
        <v>1940</v>
      </c>
      <c r="F1588" s="57">
        <v>4</v>
      </c>
      <c r="G1588" s="54">
        <v>304</v>
      </c>
      <c r="H1588" s="54">
        <v>608</v>
      </c>
    </row>
    <row r="1589" spans="1:8" ht="15" customHeight="1">
      <c r="A1589" s="79">
        <v>42685</v>
      </c>
      <c r="B1589" s="77" t="s">
        <v>1891</v>
      </c>
      <c r="C1589" s="77" t="s">
        <v>8</v>
      </c>
      <c r="D1589" s="77" t="s">
        <v>1059</v>
      </c>
      <c r="E1589" s="4" t="s">
        <v>1027</v>
      </c>
      <c r="F1589" s="57">
        <v>8</v>
      </c>
      <c r="G1589" s="54">
        <v>2.08</v>
      </c>
      <c r="H1589" s="54">
        <v>8.32</v>
      </c>
    </row>
    <row r="1590" spans="1:8" ht="15" customHeight="1">
      <c r="A1590" s="79">
        <v>42685</v>
      </c>
      <c r="B1590" s="77" t="s">
        <v>1891</v>
      </c>
      <c r="C1590" s="77" t="s">
        <v>8</v>
      </c>
      <c r="D1590" s="77" t="s">
        <v>1061</v>
      </c>
      <c r="E1590" s="4" t="s">
        <v>1941</v>
      </c>
      <c r="F1590" s="57">
        <v>2</v>
      </c>
      <c r="G1590" s="54">
        <v>4.83</v>
      </c>
      <c r="H1590" s="54">
        <v>19.32</v>
      </c>
    </row>
    <row r="1591" spans="1:8" ht="15" customHeight="1">
      <c r="A1591" s="79">
        <v>42685</v>
      </c>
      <c r="B1591" s="77" t="s">
        <v>1891</v>
      </c>
      <c r="C1591" s="77" t="s">
        <v>8</v>
      </c>
      <c r="D1591" s="77" t="s">
        <v>1062</v>
      </c>
      <c r="E1591" s="4" t="s">
        <v>1942</v>
      </c>
      <c r="F1591" s="57">
        <v>2</v>
      </c>
      <c r="G1591" s="54">
        <v>6.2</v>
      </c>
      <c r="H1591" s="54">
        <v>24.8</v>
      </c>
    </row>
    <row r="1592" spans="1:8" ht="15" customHeight="1">
      <c r="A1592" s="79">
        <v>42685</v>
      </c>
      <c r="B1592" s="77" t="s">
        <v>1891</v>
      </c>
      <c r="C1592" s="77" t="s">
        <v>8</v>
      </c>
      <c r="D1592" s="77" t="s">
        <v>1063</v>
      </c>
      <c r="E1592" s="4" t="s">
        <v>972</v>
      </c>
      <c r="F1592" s="57">
        <v>2</v>
      </c>
      <c r="G1592" s="54">
        <v>100.01</v>
      </c>
      <c r="H1592" s="54">
        <v>200.02</v>
      </c>
    </row>
    <row r="1593" spans="1:8" ht="15" customHeight="1">
      <c r="A1593" s="79">
        <v>42685</v>
      </c>
      <c r="B1593" s="77" t="s">
        <v>1891</v>
      </c>
      <c r="C1593" s="77" t="s">
        <v>8</v>
      </c>
      <c r="D1593" s="77" t="s">
        <v>1064</v>
      </c>
      <c r="E1593" s="4" t="s">
        <v>1943</v>
      </c>
      <c r="F1593" s="57">
        <v>2</v>
      </c>
      <c r="G1593" s="54">
        <v>95.05</v>
      </c>
      <c r="H1593" s="54">
        <v>285.14999999999998</v>
      </c>
    </row>
    <row r="1594" spans="1:8" ht="15" customHeight="1">
      <c r="A1594" s="79">
        <v>42685</v>
      </c>
      <c r="B1594" s="77" t="s">
        <v>1891</v>
      </c>
      <c r="C1594" s="77" t="s">
        <v>8</v>
      </c>
      <c r="D1594" s="77" t="s">
        <v>164</v>
      </c>
      <c r="E1594" s="4" t="s">
        <v>1892</v>
      </c>
      <c r="F1594" s="57">
        <v>1</v>
      </c>
      <c r="G1594" s="54">
        <v>109.09</v>
      </c>
      <c r="H1594" s="54">
        <v>218</v>
      </c>
    </row>
    <row r="1595" spans="1:8" ht="15" customHeight="1">
      <c r="A1595" s="79">
        <v>42685</v>
      </c>
      <c r="B1595" s="77" t="s">
        <v>1891</v>
      </c>
      <c r="C1595" s="77" t="s">
        <v>8</v>
      </c>
      <c r="D1595" s="77" t="s">
        <v>942</v>
      </c>
      <c r="E1595" s="4" t="s">
        <v>1944</v>
      </c>
      <c r="F1595" s="57">
        <v>1</v>
      </c>
      <c r="G1595" s="54">
        <v>240.84</v>
      </c>
      <c r="H1595" s="54">
        <v>481.68</v>
      </c>
    </row>
    <row r="1596" spans="1:8" ht="15" customHeight="1">
      <c r="A1596" s="79">
        <v>42685</v>
      </c>
      <c r="B1596" s="77" t="s">
        <v>1891</v>
      </c>
      <c r="C1596" s="77" t="s">
        <v>8</v>
      </c>
      <c r="D1596" s="77" t="s">
        <v>944</v>
      </c>
      <c r="E1596" s="4" t="s">
        <v>1928</v>
      </c>
      <c r="F1596" s="57">
        <v>1</v>
      </c>
      <c r="G1596" s="54">
        <v>1558</v>
      </c>
      <c r="H1596" s="54">
        <v>3116</v>
      </c>
    </row>
    <row r="1597" spans="1:8" ht="15" customHeight="1">
      <c r="A1597" s="79">
        <v>42685</v>
      </c>
      <c r="B1597" s="77" t="s">
        <v>1891</v>
      </c>
      <c r="C1597" s="77" t="s">
        <v>8</v>
      </c>
      <c r="D1597" s="77" t="s">
        <v>946</v>
      </c>
      <c r="E1597" s="4" t="s">
        <v>1601</v>
      </c>
      <c r="F1597" s="57">
        <v>1</v>
      </c>
      <c r="G1597" s="54">
        <v>1712</v>
      </c>
      <c r="H1597" s="54">
        <v>3424</v>
      </c>
    </row>
    <row r="1598" spans="1:8" ht="15" customHeight="1">
      <c r="A1598" s="79">
        <v>42685</v>
      </c>
      <c r="B1598" s="77" t="s">
        <v>1891</v>
      </c>
      <c r="C1598" s="77" t="s">
        <v>8</v>
      </c>
      <c r="D1598" s="77" t="s">
        <v>948</v>
      </c>
      <c r="E1598" s="4" t="s">
        <v>453</v>
      </c>
      <c r="F1598" s="57">
        <v>1</v>
      </c>
      <c r="G1598" s="54">
        <v>4.3899999999999997</v>
      </c>
      <c r="H1598" s="54">
        <v>33.78</v>
      </c>
    </row>
    <row r="1599" spans="1:8" ht="15" customHeight="1">
      <c r="A1599" s="79">
        <v>42685</v>
      </c>
      <c r="B1599" s="77" t="s">
        <v>1891</v>
      </c>
      <c r="C1599" s="77" t="s">
        <v>8</v>
      </c>
      <c r="D1599" s="77" t="s">
        <v>949</v>
      </c>
      <c r="E1599" s="4" t="s">
        <v>1945</v>
      </c>
      <c r="F1599" s="57">
        <v>1</v>
      </c>
      <c r="G1599" s="54">
        <v>4079</v>
      </c>
      <c r="H1599" s="54">
        <v>6275</v>
      </c>
    </row>
    <row r="1600" spans="1:8" ht="15" customHeight="1">
      <c r="A1600" s="79">
        <v>42685</v>
      </c>
      <c r="B1600" s="77" t="s">
        <v>1891</v>
      </c>
      <c r="C1600" s="77" t="s">
        <v>8</v>
      </c>
      <c r="D1600" s="77" t="s">
        <v>951</v>
      </c>
      <c r="E1600" s="4" t="s">
        <v>606</v>
      </c>
      <c r="F1600" s="57">
        <v>1</v>
      </c>
      <c r="G1600" s="54">
        <v>563</v>
      </c>
      <c r="H1600" s="54">
        <v>1126</v>
      </c>
    </row>
    <row r="1601" spans="1:9" ht="15" customHeight="1">
      <c r="A1601" s="79">
        <v>42685</v>
      </c>
      <c r="B1601" s="77" t="s">
        <v>1891</v>
      </c>
      <c r="C1601" s="77" t="s">
        <v>8</v>
      </c>
      <c r="D1601" s="77" t="s">
        <v>952</v>
      </c>
      <c r="E1601" s="4" t="s">
        <v>1896</v>
      </c>
      <c r="F1601" s="57">
        <v>1</v>
      </c>
      <c r="G1601" s="54">
        <v>360</v>
      </c>
      <c r="H1601" s="54">
        <v>720</v>
      </c>
    </row>
    <row r="1602" spans="1:9" ht="15" customHeight="1">
      <c r="A1602" s="79">
        <v>42685</v>
      </c>
      <c r="B1602" s="77" t="s">
        <v>1891</v>
      </c>
      <c r="C1602" s="77" t="s">
        <v>8</v>
      </c>
      <c r="D1602" s="77" t="s">
        <v>953</v>
      </c>
      <c r="E1602" s="4" t="s">
        <v>1897</v>
      </c>
      <c r="F1602" s="57">
        <v>1</v>
      </c>
      <c r="G1602" s="54">
        <v>638</v>
      </c>
      <c r="H1602" s="54">
        <v>1276</v>
      </c>
    </row>
    <row r="1603" spans="1:9" ht="15" customHeight="1">
      <c r="A1603" s="79">
        <v>42685</v>
      </c>
      <c r="B1603" s="77" t="s">
        <v>1891</v>
      </c>
      <c r="C1603" s="77" t="s">
        <v>8</v>
      </c>
      <c r="D1603" s="77" t="s">
        <v>955</v>
      </c>
      <c r="E1603" s="4" t="s">
        <v>1898</v>
      </c>
      <c r="F1603" s="57">
        <v>1</v>
      </c>
      <c r="G1603" s="54">
        <v>734.15</v>
      </c>
      <c r="H1603" s="54">
        <v>1468.3</v>
      </c>
      <c r="I1603" s="55" t="s">
        <v>5207</v>
      </c>
    </row>
    <row r="1604" spans="1:9" ht="15" customHeight="1">
      <c r="A1604" s="79">
        <v>42685</v>
      </c>
      <c r="B1604" s="77" t="s">
        <v>1891</v>
      </c>
      <c r="C1604" s="77" t="s">
        <v>8</v>
      </c>
      <c r="D1604" s="77" t="s">
        <v>956</v>
      </c>
      <c r="E1604" s="4" t="s">
        <v>1898</v>
      </c>
      <c r="F1604" s="57">
        <v>1</v>
      </c>
      <c r="G1604" s="54">
        <v>715.29</v>
      </c>
      <c r="H1604" s="54">
        <v>1430.58</v>
      </c>
      <c r="I1604" s="55" t="s">
        <v>5207</v>
      </c>
    </row>
    <row r="1605" spans="1:9" ht="15" customHeight="1">
      <c r="A1605" s="79">
        <v>42685</v>
      </c>
      <c r="B1605" s="77" t="s">
        <v>1891</v>
      </c>
      <c r="C1605" s="77" t="s">
        <v>8</v>
      </c>
      <c r="D1605" s="77" t="s">
        <v>957</v>
      </c>
      <c r="E1605" s="4" t="s">
        <v>453</v>
      </c>
      <c r="F1605" s="57">
        <v>1</v>
      </c>
      <c r="G1605" s="54">
        <v>1.05</v>
      </c>
      <c r="H1605" s="54">
        <v>4.2</v>
      </c>
    </row>
    <row r="1606" spans="1:9" ht="15" customHeight="1">
      <c r="A1606" s="79">
        <v>42685</v>
      </c>
      <c r="B1606" s="77" t="s">
        <v>1891</v>
      </c>
      <c r="C1606" s="77" t="s">
        <v>8</v>
      </c>
      <c r="D1606" s="77" t="s">
        <v>958</v>
      </c>
      <c r="E1606" s="4" t="s">
        <v>1946</v>
      </c>
      <c r="F1606" s="57">
        <v>8</v>
      </c>
      <c r="G1606" s="54">
        <v>9</v>
      </c>
      <c r="H1606" s="54">
        <v>36</v>
      </c>
    </row>
    <row r="1607" spans="1:9" ht="15" customHeight="1">
      <c r="A1607" s="79">
        <v>42685</v>
      </c>
      <c r="B1607" s="77" t="s">
        <v>1891</v>
      </c>
      <c r="C1607" s="77" t="s">
        <v>8</v>
      </c>
      <c r="D1607" s="77" t="s">
        <v>959</v>
      </c>
      <c r="E1607" s="4" t="s">
        <v>453</v>
      </c>
      <c r="F1607" s="57">
        <v>1</v>
      </c>
      <c r="G1607" s="54">
        <v>6.44</v>
      </c>
      <c r="H1607" s="54">
        <v>25.76</v>
      </c>
    </row>
    <row r="1608" spans="1:9" ht="15" customHeight="1">
      <c r="A1608" s="79">
        <v>42685</v>
      </c>
      <c r="B1608" s="77" t="s">
        <v>1891</v>
      </c>
      <c r="C1608" s="77" t="s">
        <v>8</v>
      </c>
      <c r="D1608" s="77" t="s">
        <v>960</v>
      </c>
      <c r="E1608" s="4" t="s">
        <v>453</v>
      </c>
      <c r="F1608" s="57">
        <v>1</v>
      </c>
      <c r="G1608" s="54">
        <v>2.2599999999999998</v>
      </c>
      <c r="H1608" s="54">
        <v>9.0399999999999991</v>
      </c>
    </row>
    <row r="1609" spans="1:9" ht="15" customHeight="1">
      <c r="A1609" s="79">
        <v>42685</v>
      </c>
      <c r="B1609" s="77" t="s">
        <v>1891</v>
      </c>
      <c r="C1609" s="77" t="s">
        <v>8</v>
      </c>
      <c r="D1609" s="77" t="s">
        <v>963</v>
      </c>
      <c r="E1609" s="4" t="s">
        <v>1947</v>
      </c>
      <c r="F1609" s="57">
        <v>2</v>
      </c>
      <c r="G1609" s="54">
        <v>0.5</v>
      </c>
      <c r="H1609" s="54">
        <v>2</v>
      </c>
    </row>
    <row r="1610" spans="1:9" ht="15" customHeight="1">
      <c r="A1610" s="79">
        <v>42685</v>
      </c>
      <c r="B1610" s="77" t="s">
        <v>1891</v>
      </c>
      <c r="C1610" s="77" t="s">
        <v>8</v>
      </c>
      <c r="D1610" s="77" t="s">
        <v>965</v>
      </c>
      <c r="E1610" s="4" t="s">
        <v>1899</v>
      </c>
      <c r="F1610" s="57">
        <v>16</v>
      </c>
      <c r="G1610" s="54">
        <v>5.5</v>
      </c>
      <c r="H1610" s="54">
        <v>22</v>
      </c>
    </row>
    <row r="1611" spans="1:9" ht="15" customHeight="1">
      <c r="A1611" s="79">
        <v>42685</v>
      </c>
      <c r="B1611" s="77" t="s">
        <v>1891</v>
      </c>
      <c r="C1611" s="77" t="s">
        <v>8</v>
      </c>
      <c r="D1611" s="77" t="s">
        <v>968</v>
      </c>
      <c r="E1611" s="4" t="s">
        <v>899</v>
      </c>
      <c r="F1611" s="57">
        <v>2</v>
      </c>
      <c r="G1611" s="54">
        <v>32.119999999999997</v>
      </c>
      <c r="H1611" s="54">
        <v>96.359999999999985</v>
      </c>
    </row>
    <row r="1612" spans="1:9" ht="15" customHeight="1">
      <c r="A1612" s="79">
        <v>42685</v>
      </c>
      <c r="B1612" s="77" t="s">
        <v>1891</v>
      </c>
      <c r="C1612" s="77" t="s">
        <v>8</v>
      </c>
      <c r="D1612" s="77" t="s">
        <v>969</v>
      </c>
      <c r="E1612" s="4" t="s">
        <v>1900</v>
      </c>
      <c r="F1612" s="57">
        <v>2</v>
      </c>
      <c r="G1612" s="54">
        <v>2.77</v>
      </c>
      <c r="H1612" s="54">
        <v>11.08</v>
      </c>
    </row>
    <row r="1613" spans="1:9" ht="15" customHeight="1">
      <c r="A1613" s="79">
        <v>42685</v>
      </c>
      <c r="B1613" s="77" t="s">
        <v>1891</v>
      </c>
      <c r="C1613" s="77" t="s">
        <v>8</v>
      </c>
      <c r="D1613" s="77" t="s">
        <v>970</v>
      </c>
      <c r="E1613" s="4" t="s">
        <v>1901</v>
      </c>
      <c r="F1613" s="57">
        <v>8</v>
      </c>
      <c r="G1613" s="54">
        <v>40.03</v>
      </c>
      <c r="H1613" s="54">
        <v>120.09</v>
      </c>
    </row>
    <row r="1614" spans="1:9" ht="15" customHeight="1">
      <c r="A1614" s="79">
        <v>42685</v>
      </c>
      <c r="B1614" s="77" t="s">
        <v>1891</v>
      </c>
      <c r="C1614" s="77" t="s">
        <v>8</v>
      </c>
      <c r="D1614" s="77" t="s">
        <v>320</v>
      </c>
      <c r="E1614" s="4" t="s">
        <v>10</v>
      </c>
      <c r="F1614" s="57">
        <v>1</v>
      </c>
      <c r="G1614" s="54">
        <v>13.69</v>
      </c>
      <c r="H1614" s="54">
        <v>48</v>
      </c>
    </row>
    <row r="1615" spans="1:9" ht="15" customHeight="1">
      <c r="A1615" s="79">
        <v>42685</v>
      </c>
      <c r="B1615" s="77" t="s">
        <v>1891</v>
      </c>
      <c r="C1615" s="77" t="s">
        <v>8</v>
      </c>
      <c r="D1615" s="77" t="s">
        <v>15</v>
      </c>
      <c r="E1615" s="4" t="s">
        <v>1607</v>
      </c>
      <c r="F1615" s="57">
        <v>6</v>
      </c>
      <c r="G1615" s="54">
        <v>0.1</v>
      </c>
      <c r="H1615" s="54">
        <v>1</v>
      </c>
    </row>
    <row r="1616" spans="1:9" ht="15" customHeight="1">
      <c r="A1616" s="79">
        <v>42685</v>
      </c>
      <c r="B1616" s="77" t="s">
        <v>1891</v>
      </c>
      <c r="C1616" s="77" t="s">
        <v>8</v>
      </c>
      <c r="D1616" s="77" t="s">
        <v>971</v>
      </c>
      <c r="E1616" s="4" t="s">
        <v>972</v>
      </c>
      <c r="F1616" s="57">
        <v>1</v>
      </c>
      <c r="G1616" s="54">
        <v>326.8</v>
      </c>
      <c r="H1616" s="54">
        <v>653.6</v>
      </c>
    </row>
    <row r="1617" spans="1:8" ht="15" customHeight="1">
      <c r="A1617" s="79">
        <v>42685</v>
      </c>
      <c r="B1617" s="77" t="s">
        <v>1891</v>
      </c>
      <c r="C1617" s="77" t="s">
        <v>8</v>
      </c>
      <c r="D1617" s="77" t="s">
        <v>872</v>
      </c>
      <c r="E1617" s="4" t="s">
        <v>873</v>
      </c>
      <c r="F1617" s="57">
        <v>1</v>
      </c>
      <c r="G1617" s="54">
        <v>72.05</v>
      </c>
      <c r="H1617" s="54">
        <v>225</v>
      </c>
    </row>
    <row r="1618" spans="1:8" ht="15" customHeight="1">
      <c r="A1618" s="79">
        <v>42685</v>
      </c>
      <c r="B1618" s="77" t="s">
        <v>1891</v>
      </c>
      <c r="C1618" s="77" t="s">
        <v>8</v>
      </c>
      <c r="D1618" s="77" t="s">
        <v>874</v>
      </c>
      <c r="E1618" s="4" t="s">
        <v>453</v>
      </c>
      <c r="F1618" s="57">
        <v>2</v>
      </c>
      <c r="G1618" s="54">
        <v>11.29</v>
      </c>
      <c r="H1618" s="54">
        <v>33.869999999999997</v>
      </c>
    </row>
    <row r="1619" spans="1:8" ht="15" customHeight="1">
      <c r="A1619" s="79">
        <v>42685</v>
      </c>
      <c r="B1619" s="77" t="s">
        <v>1891</v>
      </c>
      <c r="C1619" s="77" t="s">
        <v>8</v>
      </c>
      <c r="D1619" s="77" t="s">
        <v>875</v>
      </c>
      <c r="E1619" s="4" t="s">
        <v>1479</v>
      </c>
      <c r="F1619" s="57">
        <v>4</v>
      </c>
      <c r="G1619" s="54">
        <v>20.21</v>
      </c>
      <c r="H1619" s="54">
        <v>59.67</v>
      </c>
    </row>
    <row r="1620" spans="1:8" ht="15" customHeight="1">
      <c r="A1620" s="79">
        <v>42685</v>
      </c>
      <c r="B1620" s="77" t="s">
        <v>1891</v>
      </c>
      <c r="C1620" s="77" t="s">
        <v>8</v>
      </c>
      <c r="D1620" s="77" t="s">
        <v>877</v>
      </c>
      <c r="E1620" s="4" t="s">
        <v>453</v>
      </c>
      <c r="F1620" s="57">
        <v>1</v>
      </c>
      <c r="G1620" s="54">
        <v>6.13</v>
      </c>
      <c r="H1620" s="54">
        <v>24.96</v>
      </c>
    </row>
    <row r="1621" spans="1:8" ht="15" customHeight="1">
      <c r="A1621" s="79">
        <v>42685</v>
      </c>
      <c r="B1621" s="77" t="s">
        <v>1891</v>
      </c>
      <c r="C1621" s="77" t="s">
        <v>8</v>
      </c>
      <c r="D1621" s="77" t="s">
        <v>878</v>
      </c>
      <c r="E1621" s="4" t="s">
        <v>1479</v>
      </c>
      <c r="F1621" s="57">
        <v>2</v>
      </c>
      <c r="G1621" s="54">
        <v>12.74</v>
      </c>
      <c r="H1621" s="54">
        <v>38.22</v>
      </c>
    </row>
    <row r="1622" spans="1:8" ht="15" customHeight="1">
      <c r="A1622" s="79">
        <v>42685</v>
      </c>
      <c r="B1622" s="77" t="s">
        <v>1891</v>
      </c>
      <c r="C1622" s="77" t="s">
        <v>8</v>
      </c>
      <c r="D1622" s="77" t="s">
        <v>879</v>
      </c>
      <c r="E1622" s="4" t="s">
        <v>453</v>
      </c>
      <c r="F1622" s="57">
        <v>1</v>
      </c>
      <c r="G1622" s="54">
        <v>2.8</v>
      </c>
      <c r="H1622" s="54">
        <v>11.2</v>
      </c>
    </row>
    <row r="1623" spans="1:8" ht="15" customHeight="1">
      <c r="A1623" s="79">
        <v>42685</v>
      </c>
      <c r="B1623" s="77" t="s">
        <v>1891</v>
      </c>
      <c r="C1623" s="77" t="s">
        <v>8</v>
      </c>
      <c r="D1623" s="77" t="s">
        <v>880</v>
      </c>
      <c r="E1623" s="4" t="s">
        <v>1479</v>
      </c>
      <c r="F1623" s="57">
        <v>2</v>
      </c>
      <c r="G1623" s="54">
        <v>5.65</v>
      </c>
      <c r="H1623" s="54">
        <v>22.44</v>
      </c>
    </row>
    <row r="1624" spans="1:8" ht="15" customHeight="1">
      <c r="A1624" s="79">
        <v>42685</v>
      </c>
      <c r="B1624" s="77" t="s">
        <v>1891</v>
      </c>
      <c r="C1624" s="77" t="s">
        <v>8</v>
      </c>
      <c r="D1624" s="77" t="s">
        <v>881</v>
      </c>
      <c r="E1624" s="4" t="s">
        <v>453</v>
      </c>
      <c r="F1624" s="57">
        <v>1</v>
      </c>
      <c r="G1624" s="54">
        <v>1.1399999999999999</v>
      </c>
      <c r="H1624" s="54">
        <v>3.76</v>
      </c>
    </row>
    <row r="1625" spans="1:8" ht="15" customHeight="1">
      <c r="A1625" s="79">
        <v>42685</v>
      </c>
      <c r="B1625" s="77" t="s">
        <v>1891</v>
      </c>
      <c r="C1625" s="77" t="s">
        <v>8</v>
      </c>
      <c r="D1625" s="77" t="s">
        <v>882</v>
      </c>
      <c r="E1625" s="4" t="s">
        <v>1479</v>
      </c>
      <c r="F1625" s="57">
        <v>2</v>
      </c>
      <c r="G1625" s="54">
        <v>1.9</v>
      </c>
      <c r="H1625" s="54">
        <v>7.6</v>
      </c>
    </row>
    <row r="1626" spans="1:8" ht="15" customHeight="1">
      <c r="A1626" s="79">
        <v>42685</v>
      </c>
      <c r="B1626" s="77" t="s">
        <v>1891</v>
      </c>
      <c r="C1626" s="77" t="s">
        <v>8</v>
      </c>
      <c r="D1626" s="77" t="s">
        <v>883</v>
      </c>
      <c r="E1626" s="4" t="s">
        <v>453</v>
      </c>
      <c r="F1626" s="57">
        <v>1</v>
      </c>
      <c r="G1626" s="54">
        <v>4</v>
      </c>
      <c r="H1626" s="54">
        <v>16</v>
      </c>
    </row>
    <row r="1627" spans="1:8" ht="15" customHeight="1">
      <c r="A1627" s="79">
        <v>42685</v>
      </c>
      <c r="B1627" s="77" t="s">
        <v>1891</v>
      </c>
      <c r="C1627" s="77" t="s">
        <v>8</v>
      </c>
      <c r="D1627" s="77" t="s">
        <v>884</v>
      </c>
      <c r="E1627" s="4" t="s">
        <v>1479</v>
      </c>
      <c r="F1627" s="57">
        <v>2</v>
      </c>
      <c r="G1627" s="54">
        <v>8.6999999999999993</v>
      </c>
      <c r="H1627" s="54">
        <v>34.799999999999997</v>
      </c>
    </row>
    <row r="1628" spans="1:8" ht="15" customHeight="1">
      <c r="A1628" s="79">
        <v>42685</v>
      </c>
      <c r="B1628" s="77" t="s">
        <v>1891</v>
      </c>
      <c r="C1628" s="77" t="s">
        <v>8</v>
      </c>
      <c r="D1628" s="77" t="s">
        <v>885</v>
      </c>
      <c r="E1628" s="4" t="s">
        <v>453</v>
      </c>
      <c r="F1628" s="57">
        <v>1</v>
      </c>
      <c r="G1628" s="54">
        <v>5.49</v>
      </c>
      <c r="H1628" s="54">
        <v>23.28</v>
      </c>
    </row>
    <row r="1629" spans="1:8" ht="15" customHeight="1">
      <c r="A1629" s="79">
        <v>42685</v>
      </c>
      <c r="B1629" s="77" t="s">
        <v>1891</v>
      </c>
      <c r="C1629" s="77" t="s">
        <v>8</v>
      </c>
      <c r="D1629" s="77" t="s">
        <v>886</v>
      </c>
      <c r="E1629" s="4" t="s">
        <v>1479</v>
      </c>
      <c r="F1629" s="57">
        <v>2</v>
      </c>
      <c r="G1629" s="54">
        <v>10.86</v>
      </c>
      <c r="H1629" s="54">
        <v>45.2</v>
      </c>
    </row>
    <row r="1630" spans="1:8" ht="15" customHeight="1">
      <c r="A1630" s="79">
        <v>42685</v>
      </c>
      <c r="B1630" s="77" t="s">
        <v>1891</v>
      </c>
      <c r="C1630" s="77" t="s">
        <v>8</v>
      </c>
      <c r="D1630" s="77" t="s">
        <v>888</v>
      </c>
      <c r="E1630" s="4" t="s">
        <v>175</v>
      </c>
      <c r="F1630" s="57">
        <v>1</v>
      </c>
      <c r="G1630" s="54">
        <v>1.62</v>
      </c>
      <c r="H1630" s="54">
        <v>6.48</v>
      </c>
    </row>
    <row r="1631" spans="1:8" ht="15" customHeight="1">
      <c r="A1631" s="79">
        <v>42685</v>
      </c>
      <c r="B1631" s="77" t="s">
        <v>1891</v>
      </c>
      <c r="C1631" s="77" t="s">
        <v>8</v>
      </c>
      <c r="D1631" s="77" t="s">
        <v>887</v>
      </c>
      <c r="E1631" s="4" t="s">
        <v>175</v>
      </c>
      <c r="F1631" s="57">
        <v>1</v>
      </c>
      <c r="G1631" s="54">
        <v>74.680000000000007</v>
      </c>
      <c r="H1631" s="54">
        <v>224.04</v>
      </c>
    </row>
    <row r="1632" spans="1:8" ht="15" customHeight="1">
      <c r="A1632" s="79">
        <v>42685</v>
      </c>
      <c r="B1632" s="77" t="s">
        <v>1891</v>
      </c>
      <c r="C1632" s="77" t="s">
        <v>8</v>
      </c>
      <c r="D1632" s="77" t="s">
        <v>889</v>
      </c>
      <c r="E1632" s="4" t="s">
        <v>1902</v>
      </c>
      <c r="F1632" s="57">
        <v>1</v>
      </c>
      <c r="G1632" s="54">
        <v>85.67</v>
      </c>
      <c r="H1632" s="54">
        <v>175.95</v>
      </c>
    </row>
    <row r="1633" spans="1:8" ht="15" customHeight="1">
      <c r="A1633" s="79">
        <v>42685</v>
      </c>
      <c r="B1633" s="77" t="s">
        <v>1891</v>
      </c>
      <c r="C1633" s="77" t="s">
        <v>8</v>
      </c>
      <c r="D1633" s="77" t="s">
        <v>891</v>
      </c>
      <c r="E1633" s="4" t="s">
        <v>18</v>
      </c>
      <c r="F1633" s="57">
        <v>32</v>
      </c>
      <c r="G1633" s="54">
        <v>6.56</v>
      </c>
      <c r="H1633" s="54">
        <v>36.6</v>
      </c>
    </row>
    <row r="1634" spans="1:8" ht="15" customHeight="1">
      <c r="A1634" s="79">
        <v>42685</v>
      </c>
      <c r="B1634" s="77" t="s">
        <v>1891</v>
      </c>
      <c r="C1634" s="77" t="s">
        <v>8</v>
      </c>
      <c r="D1634" s="77" t="s">
        <v>892</v>
      </c>
      <c r="E1634" s="4" t="s">
        <v>1924</v>
      </c>
      <c r="F1634" s="57">
        <v>8</v>
      </c>
      <c r="G1634" s="54">
        <v>9.52</v>
      </c>
      <c r="H1634" s="54">
        <v>27.68</v>
      </c>
    </row>
    <row r="1635" spans="1:8" ht="15" customHeight="1">
      <c r="A1635" s="79">
        <v>42685</v>
      </c>
      <c r="B1635" s="77" t="s">
        <v>1891</v>
      </c>
      <c r="C1635" s="77" t="s">
        <v>8</v>
      </c>
      <c r="D1635" s="77" t="s">
        <v>894</v>
      </c>
      <c r="E1635" s="4" t="s">
        <v>452</v>
      </c>
      <c r="F1635" s="57">
        <v>2</v>
      </c>
      <c r="G1635" s="54">
        <v>6.79</v>
      </c>
      <c r="H1635" s="54">
        <v>27.16</v>
      </c>
    </row>
    <row r="1636" spans="1:8" ht="15" customHeight="1">
      <c r="A1636" s="79">
        <v>42685</v>
      </c>
      <c r="B1636" s="77" t="s">
        <v>1891</v>
      </c>
      <c r="C1636" s="77" t="s">
        <v>8</v>
      </c>
      <c r="D1636" s="77" t="s">
        <v>896</v>
      </c>
      <c r="E1636" s="4" t="s">
        <v>897</v>
      </c>
      <c r="F1636" s="57">
        <v>2</v>
      </c>
      <c r="G1636" s="54">
        <v>4.92</v>
      </c>
      <c r="H1636" s="54">
        <v>19.68</v>
      </c>
    </row>
    <row r="1637" spans="1:8" ht="15" customHeight="1">
      <c r="A1637" s="79">
        <v>42685</v>
      </c>
      <c r="B1637" s="77" t="s">
        <v>1891</v>
      </c>
      <c r="C1637" s="77" t="s">
        <v>8</v>
      </c>
      <c r="D1637" s="77" t="s">
        <v>898</v>
      </c>
      <c r="E1637" s="4" t="s">
        <v>1900</v>
      </c>
      <c r="F1637" s="57">
        <v>2</v>
      </c>
      <c r="G1637" s="54">
        <v>16.28</v>
      </c>
      <c r="H1637" s="54">
        <v>25.84</v>
      </c>
    </row>
    <row r="1638" spans="1:8" ht="15" customHeight="1">
      <c r="A1638" s="79">
        <v>42685</v>
      </c>
      <c r="B1638" s="77" t="s">
        <v>1891</v>
      </c>
      <c r="C1638" s="77" t="s">
        <v>8</v>
      </c>
      <c r="D1638" s="77" t="s">
        <v>900</v>
      </c>
      <c r="E1638" s="4" t="s">
        <v>1009</v>
      </c>
      <c r="F1638" s="57">
        <v>12</v>
      </c>
      <c r="G1638" s="54">
        <v>3.0599999999999996</v>
      </c>
      <c r="H1638" s="54">
        <v>7.65</v>
      </c>
    </row>
    <row r="1639" spans="1:8" ht="15" customHeight="1">
      <c r="A1639" s="79">
        <v>42685</v>
      </c>
      <c r="B1639" s="77" t="s">
        <v>1891</v>
      </c>
      <c r="C1639" s="77" t="s">
        <v>8</v>
      </c>
      <c r="D1639" s="77" t="s">
        <v>901</v>
      </c>
      <c r="E1639" s="4" t="s">
        <v>902</v>
      </c>
      <c r="F1639" s="57">
        <v>1</v>
      </c>
      <c r="G1639" s="54">
        <v>353.92</v>
      </c>
      <c r="H1639" s="54">
        <v>707.84</v>
      </c>
    </row>
    <row r="1640" spans="1:8" ht="15" customHeight="1">
      <c r="A1640" s="79">
        <v>42685</v>
      </c>
      <c r="B1640" s="77" t="s">
        <v>1891</v>
      </c>
      <c r="C1640" s="77" t="s">
        <v>8</v>
      </c>
      <c r="D1640" s="77" t="s">
        <v>903</v>
      </c>
      <c r="E1640" s="4" t="s">
        <v>902</v>
      </c>
      <c r="F1640" s="57">
        <v>1</v>
      </c>
      <c r="G1640" s="54">
        <v>82.1</v>
      </c>
      <c r="H1640" s="54">
        <v>226.62</v>
      </c>
    </row>
    <row r="1641" spans="1:8" ht="15" customHeight="1">
      <c r="A1641" s="79">
        <v>42685</v>
      </c>
      <c r="B1641" s="77" t="s">
        <v>1891</v>
      </c>
      <c r="C1641" s="77" t="s">
        <v>8</v>
      </c>
      <c r="D1641" s="77" t="s">
        <v>904</v>
      </c>
      <c r="E1641" s="4" t="s">
        <v>905</v>
      </c>
      <c r="F1641" s="57">
        <v>1</v>
      </c>
      <c r="G1641" s="54">
        <v>43.79</v>
      </c>
      <c r="H1641" s="54">
        <v>131.37</v>
      </c>
    </row>
    <row r="1642" spans="1:8" ht="15" customHeight="1">
      <c r="A1642" s="79">
        <v>42685</v>
      </c>
      <c r="B1642" s="77" t="s">
        <v>1891</v>
      </c>
      <c r="C1642" s="77" t="s">
        <v>8</v>
      </c>
      <c r="D1642" s="77" t="s">
        <v>1905</v>
      </c>
      <c r="E1642" s="4" t="s">
        <v>10</v>
      </c>
      <c r="F1642" s="57">
        <v>1</v>
      </c>
      <c r="G1642" s="54">
        <v>1.82</v>
      </c>
      <c r="H1642" s="54">
        <v>7.28</v>
      </c>
    </row>
    <row r="1643" spans="1:8" ht="15" customHeight="1">
      <c r="A1643" s="79">
        <v>42685</v>
      </c>
      <c r="B1643" s="77" t="s">
        <v>1891</v>
      </c>
      <c r="C1643" s="77" t="s">
        <v>8</v>
      </c>
      <c r="D1643" s="77" t="s">
        <v>906</v>
      </c>
      <c r="E1643" s="4" t="s">
        <v>907</v>
      </c>
      <c r="F1643" s="57">
        <v>1</v>
      </c>
      <c r="G1643" s="54">
        <v>335</v>
      </c>
      <c r="H1643" s="54">
        <v>2496</v>
      </c>
    </row>
    <row r="1644" spans="1:8" ht="15" customHeight="1">
      <c r="A1644" s="79">
        <v>42685</v>
      </c>
      <c r="B1644" s="77" t="s">
        <v>1891</v>
      </c>
      <c r="C1644" s="77" t="s">
        <v>8</v>
      </c>
      <c r="D1644" s="77" t="s">
        <v>908</v>
      </c>
      <c r="E1644" s="4" t="s">
        <v>453</v>
      </c>
      <c r="F1644" s="57">
        <v>2</v>
      </c>
      <c r="G1644" s="54">
        <v>0.63</v>
      </c>
      <c r="H1644" s="54">
        <v>3.96</v>
      </c>
    </row>
    <row r="1645" spans="1:8" ht="15" customHeight="1">
      <c r="A1645" s="79">
        <v>42685</v>
      </c>
      <c r="B1645" s="77" t="s">
        <v>1891</v>
      </c>
      <c r="C1645" s="77" t="s">
        <v>8</v>
      </c>
      <c r="D1645" s="77" t="s">
        <v>909</v>
      </c>
      <c r="E1645" s="4" t="s">
        <v>1909</v>
      </c>
      <c r="F1645" s="57">
        <v>2</v>
      </c>
      <c r="G1645" s="54">
        <v>4.5</v>
      </c>
      <c r="H1645" s="54">
        <v>18</v>
      </c>
    </row>
    <row r="1646" spans="1:8" ht="15" customHeight="1">
      <c r="A1646" s="79">
        <v>42685</v>
      </c>
      <c r="B1646" s="77" t="s">
        <v>1891</v>
      </c>
      <c r="C1646" s="77" t="s">
        <v>8</v>
      </c>
      <c r="D1646" s="77" t="s">
        <v>306</v>
      </c>
      <c r="E1646" s="4" t="s">
        <v>1029</v>
      </c>
      <c r="F1646" s="57">
        <v>4</v>
      </c>
      <c r="G1646" s="54">
        <v>520</v>
      </c>
      <c r="H1646" s="54">
        <v>1150</v>
      </c>
    </row>
    <row r="1647" spans="1:8" ht="15" customHeight="1">
      <c r="A1647" s="79">
        <v>42685</v>
      </c>
      <c r="B1647" s="77" t="s">
        <v>1891</v>
      </c>
      <c r="C1647" s="77" t="s">
        <v>8</v>
      </c>
      <c r="D1647" s="77" t="s">
        <v>161</v>
      </c>
      <c r="E1647" s="4" t="s">
        <v>151</v>
      </c>
      <c r="F1647" s="57">
        <v>2</v>
      </c>
      <c r="G1647" s="54">
        <v>26</v>
      </c>
      <c r="H1647" s="54">
        <v>78</v>
      </c>
    </row>
    <row r="1648" spans="1:8" ht="15" customHeight="1">
      <c r="A1648" s="79">
        <v>42685</v>
      </c>
      <c r="B1648" s="77" t="s">
        <v>1891</v>
      </c>
      <c r="C1648" s="77" t="s">
        <v>8</v>
      </c>
      <c r="D1648" s="77" t="s">
        <v>980</v>
      </c>
      <c r="E1648" s="4" t="s">
        <v>146</v>
      </c>
      <c r="F1648" s="57">
        <v>2</v>
      </c>
      <c r="G1648" s="54">
        <v>200.79</v>
      </c>
      <c r="H1648" s="54">
        <v>401.58</v>
      </c>
    </row>
    <row r="1649" spans="1:8" ht="15" customHeight="1">
      <c r="A1649" s="79">
        <v>42685</v>
      </c>
      <c r="B1649" s="77" t="s">
        <v>1891</v>
      </c>
      <c r="C1649" s="77" t="s">
        <v>8</v>
      </c>
      <c r="D1649" s="77" t="s">
        <v>981</v>
      </c>
      <c r="E1649" s="4" t="s">
        <v>1893</v>
      </c>
      <c r="F1649" s="57">
        <v>2</v>
      </c>
      <c r="G1649" s="54">
        <v>682</v>
      </c>
      <c r="H1649" s="54">
        <v>850</v>
      </c>
    </row>
    <row r="1650" spans="1:8" ht="15" customHeight="1">
      <c r="A1650" s="79">
        <v>42685</v>
      </c>
      <c r="B1650" s="77" t="s">
        <v>1891</v>
      </c>
      <c r="C1650" s="77" t="s">
        <v>8</v>
      </c>
      <c r="D1650" s="77" t="s">
        <v>982</v>
      </c>
      <c r="E1650" s="4" t="s">
        <v>1948</v>
      </c>
      <c r="F1650" s="57">
        <v>1</v>
      </c>
      <c r="G1650" s="54">
        <v>2335</v>
      </c>
      <c r="H1650" s="54">
        <v>3116</v>
      </c>
    </row>
    <row r="1651" spans="1:8" ht="15" customHeight="1">
      <c r="A1651" s="79">
        <v>42685</v>
      </c>
      <c r="B1651" s="77" t="s">
        <v>1891</v>
      </c>
      <c r="C1651" s="77" t="s">
        <v>8</v>
      </c>
      <c r="D1651" s="77" t="s">
        <v>1949</v>
      </c>
      <c r="E1651" s="4" t="s">
        <v>157</v>
      </c>
      <c r="F1651" s="57">
        <v>1</v>
      </c>
      <c r="G1651" s="54">
        <v>320</v>
      </c>
      <c r="H1651" s="54">
        <v>390</v>
      </c>
    </row>
    <row r="1652" spans="1:8" ht="15" customHeight="1">
      <c r="A1652" s="79">
        <v>42685</v>
      </c>
      <c r="B1652" s="77" t="s">
        <v>1891</v>
      </c>
      <c r="C1652" s="77" t="s">
        <v>8</v>
      </c>
      <c r="D1652" s="77" t="s">
        <v>983</v>
      </c>
      <c r="E1652" s="4" t="s">
        <v>1896</v>
      </c>
      <c r="F1652" s="57">
        <v>1</v>
      </c>
      <c r="G1652" s="54">
        <v>390</v>
      </c>
      <c r="H1652" s="54">
        <v>780</v>
      </c>
    </row>
    <row r="1653" spans="1:8" ht="15" customHeight="1">
      <c r="A1653" s="79">
        <v>42685</v>
      </c>
      <c r="B1653" s="77" t="s">
        <v>1891</v>
      </c>
      <c r="C1653" s="77" t="s">
        <v>8</v>
      </c>
      <c r="D1653" s="77" t="s">
        <v>984</v>
      </c>
      <c r="E1653" s="4" t="s">
        <v>1950</v>
      </c>
      <c r="F1653" s="57">
        <v>1</v>
      </c>
      <c r="G1653" s="54">
        <v>577</v>
      </c>
      <c r="H1653" s="54">
        <v>1890</v>
      </c>
    </row>
    <row r="1654" spans="1:8" ht="15" customHeight="1">
      <c r="A1654" s="79">
        <v>42685</v>
      </c>
      <c r="B1654" s="77" t="s">
        <v>1891</v>
      </c>
      <c r="C1654" s="77" t="s">
        <v>8</v>
      </c>
      <c r="D1654" s="77" t="s">
        <v>986</v>
      </c>
      <c r="E1654" s="4" t="s">
        <v>169</v>
      </c>
      <c r="F1654" s="57">
        <v>1</v>
      </c>
      <c r="G1654" s="54">
        <v>634.35</v>
      </c>
      <c r="H1654" s="54">
        <v>1268.7</v>
      </c>
    </row>
    <row r="1655" spans="1:8" ht="15" customHeight="1">
      <c r="A1655" s="79">
        <v>42685</v>
      </c>
      <c r="B1655" s="77" t="s">
        <v>1891</v>
      </c>
      <c r="C1655" s="77" t="s">
        <v>8</v>
      </c>
      <c r="D1655" s="77" t="s">
        <v>1014</v>
      </c>
      <c r="E1655" s="4" t="s">
        <v>169</v>
      </c>
      <c r="F1655" s="57">
        <v>1</v>
      </c>
      <c r="G1655" s="54">
        <v>390.87</v>
      </c>
      <c r="H1655" s="54">
        <v>756</v>
      </c>
    </row>
    <row r="1656" spans="1:8" ht="15" customHeight="1">
      <c r="A1656" s="79">
        <v>42685</v>
      </c>
      <c r="B1656" s="77" t="s">
        <v>1891</v>
      </c>
      <c r="C1656" s="77" t="s">
        <v>8</v>
      </c>
      <c r="D1656" s="77" t="s">
        <v>987</v>
      </c>
      <c r="E1656" s="4" t="s">
        <v>171</v>
      </c>
      <c r="F1656" s="57">
        <v>1</v>
      </c>
      <c r="G1656" s="54">
        <v>1.49</v>
      </c>
      <c r="H1656" s="54">
        <v>5.96</v>
      </c>
    </row>
    <row r="1657" spans="1:8" ht="15" customHeight="1">
      <c r="A1657" s="79">
        <v>42685</v>
      </c>
      <c r="B1657" s="77" t="s">
        <v>1891</v>
      </c>
      <c r="C1657" s="77" t="s">
        <v>8</v>
      </c>
      <c r="D1657" s="77" t="s">
        <v>988</v>
      </c>
      <c r="E1657" s="4" t="s">
        <v>1951</v>
      </c>
      <c r="F1657" s="57">
        <v>8</v>
      </c>
      <c r="G1657" s="54">
        <v>6.15</v>
      </c>
      <c r="H1657" s="54">
        <v>38.1</v>
      </c>
    </row>
    <row r="1658" spans="1:8" ht="15" customHeight="1">
      <c r="A1658" s="79">
        <v>42685</v>
      </c>
      <c r="B1658" s="77" t="s">
        <v>1891</v>
      </c>
      <c r="C1658" s="77" t="s">
        <v>8</v>
      </c>
      <c r="D1658" s="77" t="s">
        <v>960</v>
      </c>
      <c r="E1658" s="4" t="s">
        <v>171</v>
      </c>
      <c r="F1658" s="57">
        <v>1</v>
      </c>
      <c r="G1658" s="54">
        <v>2.2599999999999998</v>
      </c>
      <c r="H1658" s="54">
        <v>9.0399999999999991</v>
      </c>
    </row>
    <row r="1659" spans="1:8" ht="15" customHeight="1">
      <c r="A1659" s="79">
        <v>42685</v>
      </c>
      <c r="B1659" s="77" t="s">
        <v>1891</v>
      </c>
      <c r="C1659" s="77" t="s">
        <v>8</v>
      </c>
      <c r="D1659" s="77" t="s">
        <v>989</v>
      </c>
      <c r="E1659" s="4" t="s">
        <v>171</v>
      </c>
      <c r="F1659" s="57">
        <v>1</v>
      </c>
      <c r="G1659" s="54">
        <v>2.0499999999999998</v>
      </c>
      <c r="H1659" s="54">
        <v>8.1999999999999993</v>
      </c>
    </row>
    <row r="1660" spans="1:8" ht="15" customHeight="1">
      <c r="A1660" s="79">
        <v>42685</v>
      </c>
      <c r="B1660" s="77" t="s">
        <v>1891</v>
      </c>
      <c r="C1660" s="77" t="s">
        <v>8</v>
      </c>
      <c r="D1660" s="77" t="s">
        <v>1017</v>
      </c>
      <c r="E1660" s="4" t="s">
        <v>1018</v>
      </c>
      <c r="F1660" s="57">
        <v>1</v>
      </c>
      <c r="G1660" s="54">
        <v>156</v>
      </c>
      <c r="H1660" s="54">
        <v>312</v>
      </c>
    </row>
    <row r="1661" spans="1:8" ht="15" customHeight="1">
      <c r="A1661" s="79">
        <v>42685</v>
      </c>
      <c r="B1661" s="77" t="s">
        <v>1891</v>
      </c>
      <c r="C1661" s="77" t="s">
        <v>8</v>
      </c>
      <c r="D1661" s="77" t="s">
        <v>1952</v>
      </c>
      <c r="E1661" s="4" t="s">
        <v>1953</v>
      </c>
      <c r="F1661" s="57">
        <v>2</v>
      </c>
      <c r="G1661" s="54">
        <v>0.57999999999999996</v>
      </c>
      <c r="H1661" s="54">
        <v>3.8</v>
      </c>
    </row>
    <row r="1662" spans="1:8" ht="15" customHeight="1">
      <c r="A1662" s="79">
        <v>42685</v>
      </c>
      <c r="B1662" s="77" t="s">
        <v>1891</v>
      </c>
      <c r="C1662" s="77" t="s">
        <v>8</v>
      </c>
      <c r="D1662" s="77" t="s">
        <v>990</v>
      </c>
      <c r="E1662" s="4" t="s">
        <v>1951</v>
      </c>
      <c r="F1662" s="57">
        <v>8</v>
      </c>
      <c r="G1662" s="54">
        <v>9.6120000000000001</v>
      </c>
      <c r="H1662" s="54">
        <v>32.04</v>
      </c>
    </row>
    <row r="1663" spans="1:8" ht="15" customHeight="1">
      <c r="A1663" s="79">
        <v>42685</v>
      </c>
      <c r="B1663" s="77" t="s">
        <v>1891</v>
      </c>
      <c r="C1663" s="77" t="s">
        <v>8</v>
      </c>
      <c r="D1663" s="77" t="s">
        <v>968</v>
      </c>
      <c r="E1663" s="4" t="s">
        <v>899</v>
      </c>
      <c r="F1663" s="57">
        <v>2</v>
      </c>
      <c r="G1663" s="54">
        <v>32.119999999999997</v>
      </c>
      <c r="H1663" s="54">
        <v>96.359999999999985</v>
      </c>
    </row>
    <row r="1664" spans="1:8" ht="15" customHeight="1">
      <c r="A1664" s="79">
        <v>42685</v>
      </c>
      <c r="B1664" s="77" t="s">
        <v>1891</v>
      </c>
      <c r="C1664" s="77" t="s">
        <v>8</v>
      </c>
      <c r="D1664" s="77" t="s">
        <v>969</v>
      </c>
      <c r="E1664" s="4" t="s">
        <v>899</v>
      </c>
      <c r="F1664" s="57">
        <v>2</v>
      </c>
      <c r="G1664" s="54">
        <v>2.77</v>
      </c>
      <c r="H1664" s="54">
        <v>11.08</v>
      </c>
    </row>
    <row r="1665" spans="1:8" ht="15" customHeight="1">
      <c r="A1665" s="79">
        <v>42685</v>
      </c>
      <c r="B1665" s="77" t="s">
        <v>1891</v>
      </c>
      <c r="C1665" s="77" t="s">
        <v>8</v>
      </c>
      <c r="D1665" s="77" t="s">
        <v>991</v>
      </c>
      <c r="E1665" s="4" t="s">
        <v>1951</v>
      </c>
      <c r="F1665" s="57">
        <v>8</v>
      </c>
      <c r="G1665" s="54">
        <v>118.63199999999999</v>
      </c>
      <c r="H1665" s="54">
        <v>132.57</v>
      </c>
    </row>
    <row r="1666" spans="1:8" ht="15" customHeight="1">
      <c r="A1666" s="79">
        <v>42685</v>
      </c>
      <c r="B1666" s="77" t="s">
        <v>1891</v>
      </c>
      <c r="C1666" s="77" t="s">
        <v>8</v>
      </c>
      <c r="D1666" s="77" t="s">
        <v>320</v>
      </c>
      <c r="E1666" s="4" t="s">
        <v>10</v>
      </c>
      <c r="F1666" s="57">
        <v>1</v>
      </c>
      <c r="G1666" s="54">
        <v>15.53</v>
      </c>
      <c r="H1666" s="54">
        <v>48</v>
      </c>
    </row>
    <row r="1667" spans="1:8" ht="15" customHeight="1">
      <c r="A1667" s="79">
        <v>42685</v>
      </c>
      <c r="B1667" s="77" t="s">
        <v>1891</v>
      </c>
      <c r="C1667" s="77" t="s">
        <v>8</v>
      </c>
      <c r="D1667" s="77" t="s">
        <v>15</v>
      </c>
      <c r="E1667" s="4" t="s">
        <v>1913</v>
      </c>
      <c r="F1667" s="57">
        <v>2</v>
      </c>
      <c r="G1667" s="54">
        <v>0.1</v>
      </c>
      <c r="H1667" s="54">
        <v>1</v>
      </c>
    </row>
    <row r="1668" spans="1:8" ht="15" customHeight="1">
      <c r="A1668" s="79">
        <v>42685</v>
      </c>
      <c r="B1668" s="77" t="s">
        <v>1891</v>
      </c>
      <c r="C1668" s="77" t="s">
        <v>8</v>
      </c>
      <c r="D1668" s="77" t="s">
        <v>971</v>
      </c>
      <c r="E1668" s="4" t="s">
        <v>972</v>
      </c>
      <c r="F1668" s="57">
        <v>1</v>
      </c>
      <c r="G1668" s="54">
        <v>326.8</v>
      </c>
      <c r="H1668" s="54">
        <v>653.6</v>
      </c>
    </row>
    <row r="1669" spans="1:8" ht="15" customHeight="1">
      <c r="A1669" s="79">
        <v>42685</v>
      </c>
      <c r="B1669" s="77" t="s">
        <v>1891</v>
      </c>
      <c r="C1669" s="77" t="s">
        <v>8</v>
      </c>
      <c r="D1669" s="77" t="s">
        <v>992</v>
      </c>
      <c r="E1669" s="4" t="s">
        <v>873</v>
      </c>
      <c r="F1669" s="57">
        <v>1</v>
      </c>
      <c r="G1669" s="54">
        <v>21.5</v>
      </c>
      <c r="H1669" s="54">
        <v>64.5</v>
      </c>
    </row>
    <row r="1670" spans="1:8" ht="15" customHeight="1">
      <c r="A1670" s="79">
        <v>42685</v>
      </c>
      <c r="B1670" s="77" t="s">
        <v>1891</v>
      </c>
      <c r="C1670" s="77" t="s">
        <v>8</v>
      </c>
      <c r="D1670" s="77" t="s">
        <v>436</v>
      </c>
      <c r="E1670" s="4" t="s">
        <v>1904</v>
      </c>
      <c r="F1670" s="57">
        <v>1</v>
      </c>
      <c r="G1670" s="54">
        <v>1107</v>
      </c>
      <c r="H1670" s="54">
        <v>3200</v>
      </c>
    </row>
    <row r="1671" spans="1:8" ht="15" customHeight="1">
      <c r="A1671" s="79">
        <v>42685</v>
      </c>
      <c r="B1671" s="77" t="s">
        <v>1891</v>
      </c>
      <c r="C1671" s="77" t="s">
        <v>8</v>
      </c>
      <c r="D1671" s="77" t="s">
        <v>993</v>
      </c>
      <c r="E1671" s="4" t="s">
        <v>171</v>
      </c>
      <c r="F1671" s="57">
        <v>1</v>
      </c>
      <c r="G1671" s="54">
        <v>0.86</v>
      </c>
      <c r="H1671" s="54">
        <v>3.44</v>
      </c>
    </row>
    <row r="1672" spans="1:8" ht="15" customHeight="1">
      <c r="A1672" s="79">
        <v>42685</v>
      </c>
      <c r="B1672" s="77" t="s">
        <v>1891</v>
      </c>
      <c r="C1672" s="77" t="s">
        <v>8</v>
      </c>
      <c r="D1672" s="77" t="s">
        <v>994</v>
      </c>
      <c r="E1672" s="4" t="s">
        <v>1479</v>
      </c>
      <c r="F1672" s="57">
        <v>2</v>
      </c>
      <c r="G1672" s="54">
        <v>1.69</v>
      </c>
      <c r="H1672" s="54">
        <v>6.76</v>
      </c>
    </row>
    <row r="1673" spans="1:8" ht="15" customHeight="1">
      <c r="A1673" s="79">
        <v>42685</v>
      </c>
      <c r="B1673" s="77" t="s">
        <v>1891</v>
      </c>
      <c r="C1673" s="77" t="s">
        <v>8</v>
      </c>
      <c r="D1673" s="77" t="s">
        <v>996</v>
      </c>
      <c r="E1673" s="4" t="s">
        <v>171</v>
      </c>
      <c r="F1673" s="57">
        <v>1</v>
      </c>
      <c r="G1673" s="54">
        <v>2.93</v>
      </c>
      <c r="H1673" s="54">
        <v>11.72</v>
      </c>
    </row>
    <row r="1674" spans="1:8" ht="15" customHeight="1">
      <c r="A1674" s="79">
        <v>42685</v>
      </c>
      <c r="B1674" s="77" t="s">
        <v>1891</v>
      </c>
      <c r="C1674" s="77" t="s">
        <v>8</v>
      </c>
      <c r="D1674" s="77" t="s">
        <v>997</v>
      </c>
      <c r="E1674" s="4" t="s">
        <v>1479</v>
      </c>
      <c r="F1674" s="57">
        <v>2</v>
      </c>
      <c r="G1674" s="54">
        <v>15.06</v>
      </c>
      <c r="H1674" s="54">
        <v>45.18</v>
      </c>
    </row>
    <row r="1675" spans="1:8" ht="15" customHeight="1">
      <c r="A1675" s="79">
        <v>42685</v>
      </c>
      <c r="B1675" s="77" t="s">
        <v>1891</v>
      </c>
      <c r="C1675" s="77" t="s">
        <v>8</v>
      </c>
      <c r="D1675" s="77" t="s">
        <v>998</v>
      </c>
      <c r="E1675" s="4" t="s">
        <v>171</v>
      </c>
      <c r="F1675" s="57">
        <v>1</v>
      </c>
      <c r="G1675" s="54">
        <v>3.8</v>
      </c>
      <c r="H1675" s="54">
        <v>15.2</v>
      </c>
    </row>
    <row r="1676" spans="1:8" ht="15" customHeight="1">
      <c r="A1676" s="79">
        <v>42685</v>
      </c>
      <c r="B1676" s="77" t="s">
        <v>1891</v>
      </c>
      <c r="C1676" s="77" t="s">
        <v>8</v>
      </c>
      <c r="D1676" s="77" t="s">
        <v>1000</v>
      </c>
      <c r="E1676" s="4" t="s">
        <v>1479</v>
      </c>
      <c r="F1676" s="57">
        <v>2</v>
      </c>
      <c r="G1676" s="54">
        <v>4.29</v>
      </c>
      <c r="H1676" s="54">
        <v>17.16</v>
      </c>
    </row>
    <row r="1677" spans="1:8" ht="15" customHeight="1">
      <c r="A1677" s="79">
        <v>42685</v>
      </c>
      <c r="B1677" s="77" t="s">
        <v>1891</v>
      </c>
      <c r="C1677" s="77" t="s">
        <v>8</v>
      </c>
      <c r="D1677" s="77" t="s">
        <v>1001</v>
      </c>
      <c r="E1677" s="4" t="s">
        <v>171</v>
      </c>
      <c r="F1677" s="57">
        <v>2</v>
      </c>
      <c r="G1677" s="54">
        <v>8.32</v>
      </c>
      <c r="H1677" s="54">
        <v>33.28</v>
      </c>
    </row>
    <row r="1678" spans="1:8" ht="15" customHeight="1">
      <c r="A1678" s="79">
        <v>42685</v>
      </c>
      <c r="B1678" s="77" t="s">
        <v>1891</v>
      </c>
      <c r="C1678" s="77" t="s">
        <v>8</v>
      </c>
      <c r="D1678" s="77" t="s">
        <v>1002</v>
      </c>
      <c r="E1678" s="4" t="s">
        <v>1479</v>
      </c>
      <c r="F1678" s="57">
        <v>4</v>
      </c>
      <c r="G1678" s="54">
        <v>17.72</v>
      </c>
      <c r="H1678" s="54">
        <v>53.16</v>
      </c>
    </row>
    <row r="1679" spans="1:8" ht="15" customHeight="1">
      <c r="A1679" s="79">
        <v>42685</v>
      </c>
      <c r="B1679" s="77" t="s">
        <v>1891</v>
      </c>
      <c r="C1679" s="77" t="s">
        <v>8</v>
      </c>
      <c r="D1679" s="77" t="s">
        <v>1003</v>
      </c>
      <c r="E1679" s="4" t="s">
        <v>175</v>
      </c>
      <c r="F1679" s="57">
        <v>1</v>
      </c>
      <c r="G1679" s="54">
        <v>11.26</v>
      </c>
      <c r="H1679" s="54">
        <v>33.78</v>
      </c>
    </row>
    <row r="1680" spans="1:8" ht="15" customHeight="1">
      <c r="A1680" s="79">
        <v>42685</v>
      </c>
      <c r="B1680" s="77" t="s">
        <v>1891</v>
      </c>
      <c r="C1680" s="77" t="s">
        <v>8</v>
      </c>
      <c r="D1680" s="77" t="s">
        <v>1004</v>
      </c>
      <c r="E1680" s="4" t="s">
        <v>1005</v>
      </c>
      <c r="F1680" s="57">
        <v>1</v>
      </c>
      <c r="G1680" s="54">
        <v>248.93</v>
      </c>
      <c r="H1680" s="54">
        <v>497.86</v>
      </c>
    </row>
    <row r="1681" spans="1:8" ht="15" customHeight="1">
      <c r="A1681" s="79">
        <v>42685</v>
      </c>
      <c r="B1681" s="77" t="s">
        <v>1891</v>
      </c>
      <c r="C1681" s="77" t="s">
        <v>8</v>
      </c>
      <c r="D1681" s="77" t="s">
        <v>1006</v>
      </c>
      <c r="E1681" s="4" t="s">
        <v>1007</v>
      </c>
      <c r="F1681" s="57">
        <v>1</v>
      </c>
      <c r="G1681" s="54">
        <v>12.5</v>
      </c>
      <c r="H1681" s="54">
        <v>37.5</v>
      </c>
    </row>
    <row r="1682" spans="1:8" ht="15" customHeight="1">
      <c r="A1682" s="79">
        <v>42685</v>
      </c>
      <c r="B1682" s="77" t="s">
        <v>1891</v>
      </c>
      <c r="C1682" s="77" t="s">
        <v>8</v>
      </c>
      <c r="D1682" s="77" t="s">
        <v>894</v>
      </c>
      <c r="E1682" s="4" t="s">
        <v>452</v>
      </c>
      <c r="F1682" s="57">
        <v>2</v>
      </c>
      <c r="G1682" s="54">
        <v>6.79</v>
      </c>
      <c r="H1682" s="54">
        <v>27.16</v>
      </c>
    </row>
    <row r="1683" spans="1:8" ht="15" customHeight="1">
      <c r="A1683" s="79">
        <v>42685</v>
      </c>
      <c r="B1683" s="77" t="s">
        <v>1891</v>
      </c>
      <c r="C1683" s="77" t="s">
        <v>8</v>
      </c>
      <c r="D1683" s="77" t="s">
        <v>896</v>
      </c>
      <c r="E1683" s="4" t="s">
        <v>897</v>
      </c>
      <c r="F1683" s="57">
        <v>2</v>
      </c>
      <c r="G1683" s="54">
        <v>4.92</v>
      </c>
      <c r="H1683" s="54">
        <v>19.68</v>
      </c>
    </row>
    <row r="1684" spans="1:8" ht="15" customHeight="1">
      <c r="A1684" s="79">
        <v>42685</v>
      </c>
      <c r="B1684" s="77" t="s">
        <v>1891</v>
      </c>
      <c r="C1684" s="77" t="s">
        <v>8</v>
      </c>
      <c r="D1684" s="77" t="s">
        <v>892</v>
      </c>
      <c r="E1684" s="4" t="s">
        <v>1954</v>
      </c>
      <c r="F1684" s="57">
        <v>8</v>
      </c>
      <c r="G1684" s="54">
        <v>6.92</v>
      </c>
      <c r="H1684" s="54">
        <v>27.68</v>
      </c>
    </row>
    <row r="1685" spans="1:8" ht="15" customHeight="1">
      <c r="A1685" s="79">
        <v>42685</v>
      </c>
      <c r="B1685" s="77" t="s">
        <v>1891</v>
      </c>
      <c r="C1685" s="77" t="s">
        <v>8</v>
      </c>
      <c r="D1685" s="77" t="s">
        <v>898</v>
      </c>
      <c r="E1685" s="4" t="s">
        <v>1900</v>
      </c>
      <c r="F1685" s="57">
        <v>2</v>
      </c>
      <c r="G1685" s="54">
        <v>6.46</v>
      </c>
      <c r="H1685" s="54">
        <v>25.84</v>
      </c>
    </row>
    <row r="1686" spans="1:8" ht="15" customHeight="1">
      <c r="A1686" s="79">
        <v>42685</v>
      </c>
      <c r="B1686" s="77" t="s">
        <v>1891</v>
      </c>
      <c r="C1686" s="77" t="s">
        <v>8</v>
      </c>
      <c r="D1686" s="77" t="s">
        <v>1008</v>
      </c>
      <c r="E1686" s="4" t="s">
        <v>1009</v>
      </c>
      <c r="F1686" s="57">
        <v>4</v>
      </c>
      <c r="G1686" s="54">
        <v>17.45</v>
      </c>
      <c r="H1686" s="54">
        <v>52.349999999999994</v>
      </c>
    </row>
    <row r="1687" spans="1:8" ht="15" customHeight="1">
      <c r="A1687" s="79">
        <v>42685</v>
      </c>
      <c r="B1687" s="77" t="s">
        <v>1891</v>
      </c>
      <c r="C1687" s="77" t="s">
        <v>8</v>
      </c>
      <c r="D1687" s="77" t="s">
        <v>917</v>
      </c>
      <c r="E1687" s="4" t="s">
        <v>1946</v>
      </c>
      <c r="F1687" s="57">
        <v>32</v>
      </c>
      <c r="G1687" s="54">
        <v>8</v>
      </c>
      <c r="H1687" s="54">
        <v>32</v>
      </c>
    </row>
    <row r="1688" spans="1:8" ht="15" customHeight="1">
      <c r="A1688" s="79">
        <v>42685</v>
      </c>
      <c r="B1688" s="77" t="s">
        <v>1891</v>
      </c>
      <c r="C1688" s="77" t="s">
        <v>8</v>
      </c>
      <c r="D1688" s="77" t="s">
        <v>780</v>
      </c>
      <c r="E1688" s="4" t="s">
        <v>1955</v>
      </c>
      <c r="F1688" s="57">
        <v>1</v>
      </c>
      <c r="G1688" s="54">
        <v>32.15</v>
      </c>
      <c r="H1688" s="54">
        <v>96</v>
      </c>
    </row>
    <row r="1689" spans="1:8" ht="15" customHeight="1">
      <c r="A1689" s="79">
        <v>42685</v>
      </c>
      <c r="B1689" s="77" t="s">
        <v>1891</v>
      </c>
      <c r="C1689" s="77" t="s">
        <v>8</v>
      </c>
      <c r="D1689" s="77" t="s">
        <v>782</v>
      </c>
      <c r="E1689" s="4" t="s">
        <v>1956</v>
      </c>
      <c r="F1689" s="57">
        <v>1</v>
      </c>
      <c r="G1689" s="54">
        <v>40</v>
      </c>
      <c r="H1689" s="54">
        <v>78.63</v>
      </c>
    </row>
    <row r="1690" spans="1:8" ht="15" customHeight="1">
      <c r="A1690" s="79">
        <v>42685</v>
      </c>
      <c r="B1690" s="77" t="s">
        <v>1891</v>
      </c>
      <c r="C1690" s="77" t="s">
        <v>8</v>
      </c>
      <c r="D1690" s="77" t="s">
        <v>796</v>
      </c>
      <c r="E1690" s="4" t="s">
        <v>1957</v>
      </c>
      <c r="F1690" s="57">
        <v>1</v>
      </c>
      <c r="G1690" s="54">
        <v>61.7</v>
      </c>
      <c r="H1690" s="54">
        <v>200</v>
      </c>
    </row>
    <row r="1691" spans="1:8" ht="15" customHeight="1">
      <c r="A1691" s="79">
        <v>42685</v>
      </c>
      <c r="B1691" s="77" t="s">
        <v>1891</v>
      </c>
      <c r="C1691" s="77" t="s">
        <v>8</v>
      </c>
      <c r="D1691" s="77" t="s">
        <v>784</v>
      </c>
      <c r="E1691" s="4" t="s">
        <v>1009</v>
      </c>
      <c r="F1691" s="57">
        <v>6</v>
      </c>
      <c r="G1691" s="54">
        <v>3.51</v>
      </c>
      <c r="H1691" s="54">
        <v>17</v>
      </c>
    </row>
    <row r="1692" spans="1:8" ht="15" customHeight="1">
      <c r="A1692" s="79">
        <v>42685</v>
      </c>
      <c r="B1692" s="77" t="s">
        <v>1891</v>
      </c>
      <c r="C1692" s="77" t="s">
        <v>8</v>
      </c>
      <c r="D1692" s="77" t="s">
        <v>1905</v>
      </c>
      <c r="E1692" s="4" t="s">
        <v>10</v>
      </c>
      <c r="F1692" s="57">
        <v>1</v>
      </c>
      <c r="G1692" s="54">
        <v>5.01</v>
      </c>
      <c r="H1692" s="54">
        <v>20.04</v>
      </c>
    </row>
    <row r="1693" spans="1:8" ht="15" customHeight="1">
      <c r="A1693" s="79">
        <v>42685</v>
      </c>
      <c r="B1693" s="77" t="s">
        <v>1891</v>
      </c>
      <c r="C1693" s="77" t="s">
        <v>8</v>
      </c>
      <c r="D1693" s="77" t="s">
        <v>15</v>
      </c>
      <c r="E1693" s="4" t="s">
        <v>1913</v>
      </c>
      <c r="F1693" s="57">
        <v>4</v>
      </c>
      <c r="G1693" s="54">
        <v>0.1</v>
      </c>
      <c r="H1693" s="54">
        <v>1</v>
      </c>
    </row>
    <row r="1694" spans="1:8" ht="15" customHeight="1">
      <c r="A1694" s="79">
        <v>42685</v>
      </c>
      <c r="B1694" s="77" t="s">
        <v>1891</v>
      </c>
      <c r="C1694" s="77" t="s">
        <v>8</v>
      </c>
      <c r="D1694" s="77" t="s">
        <v>786</v>
      </c>
      <c r="E1694" s="4" t="s">
        <v>1956</v>
      </c>
      <c r="F1694" s="57">
        <v>1</v>
      </c>
      <c r="G1694" s="54">
        <v>11.92</v>
      </c>
      <c r="H1694" s="54">
        <v>36</v>
      </c>
    </row>
    <row r="1695" spans="1:8" ht="15" customHeight="1">
      <c r="A1695" s="79">
        <v>42685</v>
      </c>
      <c r="B1695" s="77" t="s">
        <v>1891</v>
      </c>
      <c r="C1695" s="77" t="s">
        <v>8</v>
      </c>
      <c r="D1695" s="77" t="s">
        <v>1032</v>
      </c>
      <c r="E1695" s="4" t="s">
        <v>1958</v>
      </c>
      <c r="F1695" s="57">
        <v>1</v>
      </c>
      <c r="G1695" s="54">
        <v>23941</v>
      </c>
      <c r="H1695" s="54">
        <v>32565.61</v>
      </c>
    </row>
    <row r="1696" spans="1:8" ht="15" customHeight="1">
      <c r="A1696" s="79">
        <v>42691</v>
      </c>
      <c r="B1696" s="77" t="s">
        <v>1959</v>
      </c>
      <c r="C1696" s="77" t="s">
        <v>48</v>
      </c>
      <c r="D1696" s="77" t="s">
        <v>1422</v>
      </c>
      <c r="E1696" s="4" t="s">
        <v>1960</v>
      </c>
      <c r="F1696" s="57">
        <v>4</v>
      </c>
      <c r="G1696" s="54">
        <v>184.93</v>
      </c>
      <c r="H1696" s="54">
        <v>436</v>
      </c>
    </row>
    <row r="1697" spans="1:9" ht="15" customHeight="1">
      <c r="A1697" s="79">
        <v>42681</v>
      </c>
      <c r="B1697" s="77" t="s">
        <v>1961</v>
      </c>
      <c r="C1697" s="77" t="s">
        <v>48</v>
      </c>
      <c r="D1697" s="77" t="s">
        <v>583</v>
      </c>
      <c r="E1697" s="4" t="s">
        <v>1962</v>
      </c>
      <c r="F1697" s="57">
        <v>5</v>
      </c>
      <c r="G1697" s="54">
        <v>22.51</v>
      </c>
      <c r="H1697" s="54">
        <v>76</v>
      </c>
      <c r="I1697" s="55" t="s">
        <v>1963</v>
      </c>
    </row>
    <row r="1698" spans="1:9" ht="15" customHeight="1">
      <c r="A1698" s="79">
        <v>42681</v>
      </c>
      <c r="B1698" s="77" t="s">
        <v>1961</v>
      </c>
      <c r="C1698" s="77" t="s">
        <v>48</v>
      </c>
      <c r="D1698" s="77" t="s">
        <v>178</v>
      </c>
      <c r="E1698" s="4" t="s">
        <v>585</v>
      </c>
      <c r="F1698" s="57">
        <v>5</v>
      </c>
      <c r="G1698" s="54">
        <v>40.11</v>
      </c>
      <c r="H1698" s="54">
        <v>86</v>
      </c>
      <c r="I1698" s="55" t="s">
        <v>1963</v>
      </c>
    </row>
    <row r="1699" spans="1:9" ht="15" customHeight="1">
      <c r="A1699" s="79">
        <v>42681</v>
      </c>
      <c r="B1699" s="77" t="s">
        <v>1961</v>
      </c>
      <c r="C1699" s="77" t="s">
        <v>48</v>
      </c>
      <c r="D1699" s="77" t="s">
        <v>197</v>
      </c>
      <c r="E1699" s="4" t="s">
        <v>1964</v>
      </c>
      <c r="F1699" s="57">
        <v>10</v>
      </c>
      <c r="G1699" s="54">
        <v>96.3</v>
      </c>
      <c r="H1699" s="54">
        <v>197</v>
      </c>
      <c r="I1699" s="55" t="s">
        <v>1963</v>
      </c>
    </row>
    <row r="1700" spans="1:9" ht="15" customHeight="1">
      <c r="A1700" s="79">
        <v>42681</v>
      </c>
      <c r="B1700" s="77" t="s">
        <v>1961</v>
      </c>
      <c r="C1700" s="77" t="s">
        <v>48</v>
      </c>
      <c r="D1700" s="77" t="s">
        <v>1422</v>
      </c>
      <c r="E1700" s="4" t="s">
        <v>1960</v>
      </c>
      <c r="F1700" s="57">
        <v>4</v>
      </c>
      <c r="G1700" s="54">
        <v>184.93</v>
      </c>
      <c r="H1700" s="54">
        <v>436</v>
      </c>
      <c r="I1700" s="55" t="s">
        <v>1963</v>
      </c>
    </row>
    <row r="1701" spans="1:9" ht="15" customHeight="1">
      <c r="A1701" s="79">
        <v>42692</v>
      </c>
      <c r="B1701" s="77" t="s">
        <v>1965</v>
      </c>
      <c r="C1701" s="77" t="s">
        <v>48</v>
      </c>
      <c r="D1701" s="77" t="s">
        <v>376</v>
      </c>
      <c r="E1701" s="4" t="s">
        <v>1966</v>
      </c>
      <c r="F1701" s="57">
        <v>1</v>
      </c>
      <c r="G1701" s="54">
        <v>263.13</v>
      </c>
      <c r="H1701" s="54">
        <v>446</v>
      </c>
      <c r="I1701" s="55" t="s">
        <v>1963</v>
      </c>
    </row>
    <row r="1702" spans="1:9" s="158" customFormat="1" ht="15" customHeight="1">
      <c r="A1702" s="160">
        <v>42681</v>
      </c>
      <c r="B1702" s="161" t="s">
        <v>1967</v>
      </c>
      <c r="C1702" s="161" t="s">
        <v>48</v>
      </c>
      <c r="D1702" s="161" t="s">
        <v>1071</v>
      </c>
      <c r="E1702" s="169" t="s">
        <v>1968</v>
      </c>
      <c r="F1702" s="246">
        <v>1</v>
      </c>
      <c r="G1702" s="139">
        <v>348</v>
      </c>
      <c r="H1702" s="139">
        <v>1190</v>
      </c>
      <c r="I1702" s="158" t="s">
        <v>1963</v>
      </c>
    </row>
    <row r="1703" spans="1:9" ht="15" customHeight="1">
      <c r="A1703" s="79">
        <v>42681</v>
      </c>
      <c r="B1703" s="77" t="s">
        <v>1967</v>
      </c>
      <c r="C1703" s="77" t="s">
        <v>48</v>
      </c>
      <c r="D1703" s="77" t="s">
        <v>633</v>
      </c>
      <c r="E1703" s="4" t="s">
        <v>1139</v>
      </c>
      <c r="F1703" s="57">
        <v>1</v>
      </c>
      <c r="G1703" s="54">
        <v>246</v>
      </c>
      <c r="H1703" s="54">
        <v>835.48</v>
      </c>
      <c r="I1703" s="55" t="s">
        <v>1963</v>
      </c>
    </row>
    <row r="1704" spans="1:9" ht="15" customHeight="1">
      <c r="A1704" s="79">
        <v>42681</v>
      </c>
      <c r="B1704" s="77" t="s">
        <v>1967</v>
      </c>
      <c r="C1704" s="77" t="s">
        <v>48</v>
      </c>
      <c r="D1704" s="77" t="s">
        <v>597</v>
      </c>
      <c r="E1704" s="4" t="s">
        <v>1969</v>
      </c>
      <c r="F1704" s="57">
        <v>1</v>
      </c>
      <c r="G1704" s="54">
        <v>382.56</v>
      </c>
      <c r="H1704" s="54">
        <v>682</v>
      </c>
      <c r="I1704" s="55" t="s">
        <v>1963</v>
      </c>
    </row>
    <row r="1705" spans="1:9" ht="15" customHeight="1">
      <c r="A1705" s="79">
        <v>42681</v>
      </c>
      <c r="B1705" s="77" t="s">
        <v>1967</v>
      </c>
      <c r="C1705" s="77" t="s">
        <v>48</v>
      </c>
      <c r="D1705" s="77" t="s">
        <v>1970</v>
      </c>
      <c r="E1705" s="4" t="s">
        <v>1971</v>
      </c>
      <c r="F1705" s="57">
        <v>1</v>
      </c>
      <c r="G1705" s="54">
        <v>185.4</v>
      </c>
      <c r="H1705" s="54">
        <v>370.8</v>
      </c>
      <c r="I1705" s="55" t="s">
        <v>1963</v>
      </c>
    </row>
    <row r="1706" spans="1:9" ht="15" customHeight="1">
      <c r="A1706" s="79">
        <v>42681</v>
      </c>
      <c r="B1706" s="77" t="s">
        <v>1967</v>
      </c>
      <c r="C1706" s="77" t="s">
        <v>48</v>
      </c>
      <c r="D1706" s="77" t="s">
        <v>986</v>
      </c>
      <c r="E1706" s="4" t="s">
        <v>1972</v>
      </c>
      <c r="F1706" s="57">
        <v>1</v>
      </c>
      <c r="G1706" s="54">
        <v>678.1</v>
      </c>
      <c r="H1706" s="54">
        <v>1268.7</v>
      </c>
      <c r="I1706" s="55" t="s">
        <v>1963</v>
      </c>
    </row>
    <row r="1707" spans="1:9" ht="15" customHeight="1">
      <c r="A1707" s="79">
        <v>42681</v>
      </c>
      <c r="B1707" s="77" t="s">
        <v>1967</v>
      </c>
      <c r="C1707" s="77" t="s">
        <v>48</v>
      </c>
      <c r="D1707" s="77" t="s">
        <v>1949</v>
      </c>
      <c r="E1707" s="4" t="s">
        <v>1973</v>
      </c>
      <c r="F1707" s="57">
        <v>1</v>
      </c>
      <c r="G1707" s="54">
        <v>492.49</v>
      </c>
      <c r="H1707" s="54">
        <v>984</v>
      </c>
      <c r="I1707" s="55" t="s">
        <v>1963</v>
      </c>
    </row>
    <row r="1708" spans="1:9" ht="15" customHeight="1">
      <c r="A1708" s="79">
        <v>42681</v>
      </c>
      <c r="B1708" s="77" t="s">
        <v>1967</v>
      </c>
      <c r="C1708" s="77" t="s">
        <v>48</v>
      </c>
      <c r="D1708" s="77" t="s">
        <v>838</v>
      </c>
      <c r="E1708" s="4" t="s">
        <v>1813</v>
      </c>
      <c r="F1708" s="57">
        <v>12</v>
      </c>
      <c r="G1708" s="54">
        <v>6.18</v>
      </c>
      <c r="H1708" s="54">
        <v>19</v>
      </c>
      <c r="I1708" s="55" t="s">
        <v>6929</v>
      </c>
    </row>
    <row r="1709" spans="1:9" ht="15" customHeight="1">
      <c r="A1709" s="79">
        <v>42681</v>
      </c>
      <c r="B1709" s="77" t="s">
        <v>1967</v>
      </c>
      <c r="C1709" s="77" t="s">
        <v>48</v>
      </c>
      <c r="D1709" s="77">
        <v>73270</v>
      </c>
      <c r="E1709" s="4" t="s">
        <v>768</v>
      </c>
      <c r="F1709" s="57">
        <v>13</v>
      </c>
      <c r="G1709" s="54">
        <v>48.26</v>
      </c>
      <c r="H1709" s="54">
        <v>79</v>
      </c>
      <c r="I1709" s="55" t="s">
        <v>1963</v>
      </c>
    </row>
    <row r="1710" spans="1:9" ht="15" customHeight="1">
      <c r="A1710" s="79">
        <v>42681</v>
      </c>
      <c r="B1710" s="77" t="s">
        <v>1967</v>
      </c>
      <c r="C1710" s="77" t="s">
        <v>48</v>
      </c>
      <c r="D1710" s="77" t="s">
        <v>970</v>
      </c>
      <c r="E1710" s="4" t="s">
        <v>1974</v>
      </c>
      <c r="F1710" s="57">
        <v>16</v>
      </c>
      <c r="G1710" s="54">
        <v>45.2</v>
      </c>
      <c r="H1710" s="54">
        <v>120.09</v>
      </c>
      <c r="I1710" s="55" t="s">
        <v>1963</v>
      </c>
    </row>
    <row r="1711" spans="1:9" ht="15" customHeight="1">
      <c r="A1711" s="79">
        <v>42681</v>
      </c>
      <c r="B1711" s="77" t="s">
        <v>1967</v>
      </c>
      <c r="C1711" s="77" t="s">
        <v>48</v>
      </c>
      <c r="D1711" s="77" t="s">
        <v>71</v>
      </c>
      <c r="E1711" s="4" t="s">
        <v>1579</v>
      </c>
      <c r="F1711" s="57">
        <v>2</v>
      </c>
      <c r="G1711" s="54">
        <v>229.45</v>
      </c>
      <c r="H1711" s="54">
        <v>697</v>
      </c>
      <c r="I1711" s="55" t="s">
        <v>1963</v>
      </c>
    </row>
    <row r="1712" spans="1:9" ht="15" customHeight="1">
      <c r="A1712" s="79">
        <v>42681</v>
      </c>
      <c r="B1712" s="77" t="s">
        <v>1967</v>
      </c>
      <c r="C1712" s="77" t="s">
        <v>48</v>
      </c>
      <c r="D1712" s="77" t="s">
        <v>57</v>
      </c>
      <c r="E1712" s="4" t="s">
        <v>764</v>
      </c>
      <c r="F1712" s="57">
        <v>2</v>
      </c>
      <c r="G1712" s="54">
        <v>3.54</v>
      </c>
      <c r="H1712" s="54">
        <v>37</v>
      </c>
      <c r="I1712" s="55" t="s">
        <v>1963</v>
      </c>
    </row>
    <row r="1713" spans="1:9" ht="15" customHeight="1">
      <c r="A1713" s="79">
        <v>42681</v>
      </c>
      <c r="B1713" s="77" t="s">
        <v>1967</v>
      </c>
      <c r="C1713" s="77" t="s">
        <v>48</v>
      </c>
      <c r="D1713" s="77" t="s">
        <v>59</v>
      </c>
      <c r="E1713" s="4" t="s">
        <v>1975</v>
      </c>
      <c r="F1713" s="57">
        <v>2</v>
      </c>
      <c r="G1713" s="54">
        <v>3.28</v>
      </c>
      <c r="H1713" s="54">
        <v>10</v>
      </c>
      <c r="I1713" s="55" t="s">
        <v>1963</v>
      </c>
    </row>
    <row r="1714" spans="1:9" ht="15" customHeight="1">
      <c r="A1714" s="79">
        <v>42681</v>
      </c>
      <c r="B1714" s="77" t="s">
        <v>1967</v>
      </c>
      <c r="C1714" s="77" t="s">
        <v>48</v>
      </c>
      <c r="D1714" s="77" t="s">
        <v>521</v>
      </c>
      <c r="E1714" s="4" t="s">
        <v>1976</v>
      </c>
      <c r="F1714" s="57">
        <v>2</v>
      </c>
      <c r="G1714" s="54">
        <v>2</v>
      </c>
      <c r="H1714" s="54">
        <v>17</v>
      </c>
      <c r="I1714" s="55" t="s">
        <v>1963</v>
      </c>
    </row>
    <row r="1715" spans="1:9" ht="15" customHeight="1">
      <c r="A1715" s="79">
        <v>42681</v>
      </c>
      <c r="B1715" s="77" t="s">
        <v>1967</v>
      </c>
      <c r="C1715" s="77" t="s">
        <v>48</v>
      </c>
      <c r="D1715" s="77" t="s">
        <v>374</v>
      </c>
      <c r="E1715" s="4" t="s">
        <v>1977</v>
      </c>
      <c r="F1715" s="57">
        <v>2</v>
      </c>
      <c r="G1715" s="54">
        <v>167.07</v>
      </c>
      <c r="H1715" s="54">
        <v>620</v>
      </c>
      <c r="I1715" s="55" t="s">
        <v>1963</v>
      </c>
    </row>
    <row r="1716" spans="1:9" ht="15" customHeight="1">
      <c r="A1716" s="79">
        <v>42681</v>
      </c>
      <c r="B1716" s="77" t="s">
        <v>1967</v>
      </c>
      <c r="C1716" s="77" t="s">
        <v>48</v>
      </c>
      <c r="D1716" s="77" t="s">
        <v>487</v>
      </c>
      <c r="E1716" s="4" t="s">
        <v>1978</v>
      </c>
      <c r="F1716" s="57">
        <v>20</v>
      </c>
      <c r="G1716" s="54">
        <v>0.59</v>
      </c>
      <c r="H1716" s="54">
        <v>2</v>
      </c>
      <c r="I1716" s="55" t="s">
        <v>6929</v>
      </c>
    </row>
    <row r="1717" spans="1:9" ht="15" customHeight="1">
      <c r="A1717" s="79">
        <v>42681</v>
      </c>
      <c r="B1717" s="77" t="s">
        <v>1967</v>
      </c>
      <c r="C1717" s="77" t="s">
        <v>48</v>
      </c>
      <c r="D1717" s="77" t="s">
        <v>635</v>
      </c>
      <c r="E1717" s="4" t="s">
        <v>1138</v>
      </c>
      <c r="F1717" s="57">
        <v>4</v>
      </c>
      <c r="G1717" s="54">
        <v>49.22</v>
      </c>
      <c r="H1717" s="54">
        <v>53.46</v>
      </c>
      <c r="I1717" s="55" t="s">
        <v>1963</v>
      </c>
    </row>
    <row r="1718" spans="1:9" ht="15" customHeight="1">
      <c r="A1718" s="79">
        <v>42681</v>
      </c>
      <c r="B1718" s="77" t="s">
        <v>1967</v>
      </c>
      <c r="C1718" s="77" t="s">
        <v>48</v>
      </c>
      <c r="D1718" s="77" t="s">
        <v>335</v>
      </c>
      <c r="E1718" s="4" t="s">
        <v>1981</v>
      </c>
      <c r="F1718" s="57">
        <v>46</v>
      </c>
      <c r="G1718" s="54">
        <v>1.2</v>
      </c>
      <c r="H1718" s="54">
        <v>4</v>
      </c>
      <c r="I1718" s="55" t="s">
        <v>1963</v>
      </c>
    </row>
    <row r="1719" spans="1:9" ht="15" customHeight="1">
      <c r="A1719" s="79">
        <v>42681</v>
      </c>
      <c r="B1719" s="77" t="s">
        <v>1967</v>
      </c>
      <c r="C1719" s="77" t="s">
        <v>48</v>
      </c>
      <c r="D1719" s="77" t="s">
        <v>952</v>
      </c>
      <c r="E1719" s="4" t="s">
        <v>1982</v>
      </c>
      <c r="F1719" s="57">
        <v>5</v>
      </c>
      <c r="G1719" s="54">
        <v>432</v>
      </c>
      <c r="H1719" s="54">
        <v>864</v>
      </c>
      <c r="I1719" s="55" t="s">
        <v>1963</v>
      </c>
    </row>
    <row r="1720" spans="1:9" ht="15" customHeight="1">
      <c r="A1720" s="79">
        <v>42681</v>
      </c>
      <c r="B1720" s="77" t="s">
        <v>1967</v>
      </c>
      <c r="C1720" s="77" t="s">
        <v>48</v>
      </c>
      <c r="D1720" s="77" t="s">
        <v>595</v>
      </c>
      <c r="E1720" s="4" t="s">
        <v>1983</v>
      </c>
      <c r="F1720" s="57">
        <v>5</v>
      </c>
      <c r="G1720" s="54">
        <v>395.93</v>
      </c>
      <c r="H1720" s="54">
        <v>708</v>
      </c>
      <c r="I1720" s="55" t="s">
        <v>1963</v>
      </c>
    </row>
    <row r="1721" spans="1:9" ht="15" customHeight="1">
      <c r="A1721" s="79">
        <v>42681</v>
      </c>
      <c r="B1721" s="77" t="s">
        <v>1967</v>
      </c>
      <c r="C1721" s="77" t="s">
        <v>48</v>
      </c>
      <c r="D1721" s="77" t="s">
        <v>948</v>
      </c>
      <c r="E1721" s="4" t="s">
        <v>1984</v>
      </c>
      <c r="F1721" s="57">
        <v>5</v>
      </c>
      <c r="G1721" s="54">
        <v>11.26</v>
      </c>
      <c r="H1721" s="54">
        <v>33.78</v>
      </c>
      <c r="I1721" s="55" t="s">
        <v>1963</v>
      </c>
    </row>
    <row r="1722" spans="1:9" ht="15" customHeight="1">
      <c r="A1722" s="79">
        <v>42681</v>
      </c>
      <c r="B1722" s="77" t="s">
        <v>1967</v>
      </c>
      <c r="C1722" s="77" t="s">
        <v>48</v>
      </c>
      <c r="D1722" s="77" t="s">
        <v>955</v>
      </c>
      <c r="E1722" s="4" t="s">
        <v>1985</v>
      </c>
      <c r="F1722" s="57">
        <v>5</v>
      </c>
      <c r="G1722" s="54">
        <v>597.20000000000005</v>
      </c>
      <c r="H1722" s="54">
        <v>1468.3</v>
      </c>
      <c r="I1722" s="55" t="s">
        <v>7196</v>
      </c>
    </row>
    <row r="1723" spans="1:9" ht="15" customHeight="1">
      <c r="A1723" s="79">
        <v>42681</v>
      </c>
      <c r="B1723" s="77" t="s">
        <v>1967</v>
      </c>
      <c r="C1723" s="77" t="s">
        <v>48</v>
      </c>
      <c r="D1723" s="77" t="s">
        <v>956</v>
      </c>
      <c r="E1723" s="4" t="s">
        <v>1986</v>
      </c>
      <c r="F1723" s="57">
        <v>5</v>
      </c>
      <c r="G1723" s="54">
        <v>879.31</v>
      </c>
      <c r="H1723" s="54">
        <v>1430.58</v>
      </c>
      <c r="I1723" s="55" t="s">
        <v>7196</v>
      </c>
    </row>
    <row r="1724" spans="1:9" ht="15" customHeight="1">
      <c r="A1724" s="79">
        <v>42681</v>
      </c>
      <c r="B1724" s="77" t="s">
        <v>1967</v>
      </c>
      <c r="C1724" s="77" t="s">
        <v>48</v>
      </c>
      <c r="D1724" s="77" t="s">
        <v>951</v>
      </c>
      <c r="E1724" s="4" t="s">
        <v>1987</v>
      </c>
      <c r="F1724" s="57">
        <v>5</v>
      </c>
      <c r="G1724" s="54">
        <v>675.6</v>
      </c>
      <c r="H1724" s="54">
        <v>1126</v>
      </c>
      <c r="I1724" s="55" t="s">
        <v>1963</v>
      </c>
    </row>
    <row r="1725" spans="1:9" ht="15" customHeight="1">
      <c r="A1725" s="79">
        <v>42681</v>
      </c>
      <c r="B1725" s="77" t="s">
        <v>1967</v>
      </c>
      <c r="C1725" s="77" t="s">
        <v>48</v>
      </c>
      <c r="D1725" s="77" t="s">
        <v>940</v>
      </c>
      <c r="E1725" s="4" t="s">
        <v>1988</v>
      </c>
      <c r="F1725" s="57">
        <v>6</v>
      </c>
      <c r="G1725" s="54">
        <v>0.63</v>
      </c>
      <c r="H1725" s="54">
        <v>2.52</v>
      </c>
      <c r="I1725" s="55" t="s">
        <v>1963</v>
      </c>
    </row>
    <row r="1726" spans="1:9" ht="15" customHeight="1">
      <c r="A1726" s="79">
        <v>42681</v>
      </c>
      <c r="B1726" s="77" t="s">
        <v>1967</v>
      </c>
      <c r="C1726" s="77" t="s">
        <v>48</v>
      </c>
      <c r="D1726" s="77" t="s">
        <v>1989</v>
      </c>
      <c r="E1726" s="4" t="s">
        <v>1990</v>
      </c>
      <c r="F1726" s="57">
        <v>6</v>
      </c>
      <c r="G1726" s="54">
        <v>350</v>
      </c>
      <c r="H1726" s="54">
        <v>585</v>
      </c>
      <c r="I1726" s="55" t="s">
        <v>1963</v>
      </c>
    </row>
    <row r="1727" spans="1:9" ht="15" customHeight="1">
      <c r="A1727" s="79">
        <v>42681</v>
      </c>
      <c r="B1727" s="77" t="s">
        <v>1967</v>
      </c>
      <c r="C1727" s="77" t="s">
        <v>48</v>
      </c>
      <c r="D1727" s="77" t="s">
        <v>1401</v>
      </c>
      <c r="E1727" s="4" t="s">
        <v>441</v>
      </c>
      <c r="F1727" s="57">
        <v>7</v>
      </c>
      <c r="G1727" s="54">
        <v>670</v>
      </c>
      <c r="H1727" s="54">
        <v>1069</v>
      </c>
      <c r="I1727" s="55" t="s">
        <v>1963</v>
      </c>
    </row>
    <row r="1728" spans="1:9" ht="15" customHeight="1">
      <c r="A1728" s="79">
        <v>42681</v>
      </c>
      <c r="B1728" s="77" t="s">
        <v>1967</v>
      </c>
      <c r="C1728" s="77" t="s">
        <v>48</v>
      </c>
      <c r="D1728" s="77" t="s">
        <v>396</v>
      </c>
      <c r="E1728" s="4" t="s">
        <v>441</v>
      </c>
      <c r="F1728" s="57">
        <v>7</v>
      </c>
      <c r="G1728" s="54">
        <v>283.64999999999998</v>
      </c>
      <c r="H1728" s="54">
        <v>978</v>
      </c>
      <c r="I1728" s="55" t="s">
        <v>1963</v>
      </c>
    </row>
    <row r="1729" spans="1:9" ht="15" customHeight="1">
      <c r="A1729" s="79">
        <v>42681</v>
      </c>
      <c r="B1729" s="77" t="s">
        <v>1967</v>
      </c>
      <c r="C1729" s="77" t="s">
        <v>48</v>
      </c>
      <c r="D1729" s="77" t="s">
        <v>132</v>
      </c>
      <c r="E1729" s="4" t="s">
        <v>1991</v>
      </c>
      <c r="F1729" s="57">
        <v>7</v>
      </c>
      <c r="G1729" s="54">
        <v>18.12</v>
      </c>
      <c r="H1729" s="54">
        <v>52</v>
      </c>
      <c r="I1729" s="55" t="s">
        <v>1963</v>
      </c>
    </row>
    <row r="1730" spans="1:9" ht="15" customHeight="1">
      <c r="A1730" s="79">
        <v>42681</v>
      </c>
      <c r="B1730" s="77" t="s">
        <v>1967</v>
      </c>
      <c r="C1730" s="77" t="s">
        <v>48</v>
      </c>
      <c r="D1730" s="77" t="s">
        <v>477</v>
      </c>
      <c r="E1730" s="4" t="s">
        <v>1992</v>
      </c>
      <c r="F1730" s="57">
        <v>8</v>
      </c>
      <c r="G1730" s="54">
        <v>37.81</v>
      </c>
      <c r="H1730" s="54">
        <v>67</v>
      </c>
      <c r="I1730" s="55" t="s">
        <v>323</v>
      </c>
    </row>
    <row r="1731" spans="1:9" ht="15" customHeight="1">
      <c r="A1731" s="2">
        <v>42698</v>
      </c>
      <c r="B1731" s="3" t="s">
        <v>1993</v>
      </c>
      <c r="C1731" s="3" t="s">
        <v>8</v>
      </c>
      <c r="D1731" s="77">
        <v>73270</v>
      </c>
      <c r="E1731" s="4" t="s">
        <v>768</v>
      </c>
      <c r="F1731" s="57">
        <v>1</v>
      </c>
      <c r="G1731" s="5">
        <v>48.26</v>
      </c>
      <c r="H1731" s="5">
        <v>79</v>
      </c>
      <c r="I1731" s="55" t="s">
        <v>1994</v>
      </c>
    </row>
    <row r="1732" spans="1:9" ht="15" customHeight="1">
      <c r="A1732" s="79">
        <v>42698</v>
      </c>
      <c r="B1732" s="77" t="s">
        <v>1993</v>
      </c>
      <c r="C1732" s="77" t="s">
        <v>8</v>
      </c>
      <c r="D1732" s="77" t="s">
        <v>485</v>
      </c>
      <c r="E1732" s="4" t="s">
        <v>1833</v>
      </c>
      <c r="F1732" s="57">
        <v>2</v>
      </c>
      <c r="G1732" s="54">
        <v>3.87</v>
      </c>
      <c r="H1732" s="54">
        <v>23</v>
      </c>
      <c r="I1732" s="55" t="s">
        <v>1995</v>
      </c>
    </row>
    <row r="1733" spans="1:9" ht="15" customHeight="1">
      <c r="A1733" s="79">
        <v>42698</v>
      </c>
      <c r="B1733" s="93" t="s">
        <v>1996</v>
      </c>
      <c r="C1733" s="93" t="s">
        <v>8</v>
      </c>
      <c r="D1733" s="93" t="s">
        <v>612</v>
      </c>
      <c r="E1733" s="21" t="s">
        <v>1548</v>
      </c>
      <c r="F1733" s="104">
        <v>1</v>
      </c>
      <c r="G1733" s="54">
        <v>6.33</v>
      </c>
      <c r="H1733" s="54">
        <v>18</v>
      </c>
      <c r="I1733" s="55" t="s">
        <v>323</v>
      </c>
    </row>
    <row r="1734" spans="1:9" ht="15" customHeight="1">
      <c r="A1734" s="110">
        <v>42698</v>
      </c>
      <c r="B1734" s="93" t="s">
        <v>1996</v>
      </c>
      <c r="C1734" s="93" t="s">
        <v>8</v>
      </c>
      <c r="D1734" s="110" t="s">
        <v>59</v>
      </c>
      <c r="E1734" s="476" t="s">
        <v>765</v>
      </c>
      <c r="F1734" s="104">
        <v>1</v>
      </c>
      <c r="G1734" s="122">
        <v>3.28</v>
      </c>
      <c r="H1734" s="122">
        <v>10</v>
      </c>
      <c r="I1734" s="55" t="s">
        <v>323</v>
      </c>
    </row>
    <row r="1735" spans="1:9" ht="15" customHeight="1">
      <c r="A1735" s="110">
        <v>42698</v>
      </c>
      <c r="B1735" s="93" t="s">
        <v>1996</v>
      </c>
      <c r="C1735" s="93" t="s">
        <v>8</v>
      </c>
      <c r="D1735" s="93" t="s">
        <v>1397</v>
      </c>
      <c r="E1735" s="21" t="s">
        <v>1398</v>
      </c>
      <c r="F1735" s="104">
        <v>2</v>
      </c>
      <c r="G1735" s="122">
        <v>28.5</v>
      </c>
      <c r="H1735" s="122">
        <v>45</v>
      </c>
      <c r="I1735" s="55" t="s">
        <v>323</v>
      </c>
    </row>
    <row r="1736" spans="1:9" ht="15" customHeight="1">
      <c r="A1736" s="110">
        <v>42704</v>
      </c>
      <c r="B1736" s="93" t="s">
        <v>1849</v>
      </c>
      <c r="C1736" s="93" t="s">
        <v>1997</v>
      </c>
      <c r="D1736" s="93" t="s">
        <v>1850</v>
      </c>
      <c r="E1736" s="21" t="s">
        <v>1851</v>
      </c>
      <c r="F1736" s="104">
        <v>1</v>
      </c>
      <c r="G1736" s="122">
        <v>13564</v>
      </c>
      <c r="H1736" s="122">
        <v>58057.35</v>
      </c>
      <c r="I1736" s="111" t="s">
        <v>1998</v>
      </c>
    </row>
    <row r="1737" spans="1:9" ht="15" customHeight="1">
      <c r="A1737" s="110">
        <v>42704</v>
      </c>
      <c r="B1737" s="93" t="s">
        <v>1849</v>
      </c>
      <c r="C1737" s="93" t="s">
        <v>1997</v>
      </c>
      <c r="D1737" s="93" t="s">
        <v>1850</v>
      </c>
      <c r="E1737" s="21" t="s">
        <v>1851</v>
      </c>
      <c r="F1737" s="104">
        <v>1</v>
      </c>
      <c r="G1737" s="122">
        <v>12813</v>
      </c>
      <c r="H1737" s="122">
        <v>55706.91</v>
      </c>
      <c r="I1737" s="111" t="s">
        <v>1999</v>
      </c>
    </row>
    <row r="1738" spans="1:9" ht="15" customHeight="1">
      <c r="A1738" s="110">
        <v>42704</v>
      </c>
      <c r="B1738" s="93" t="s">
        <v>2000</v>
      </c>
      <c r="C1738" s="93" t="s">
        <v>1997</v>
      </c>
      <c r="D1738" s="318" t="s">
        <v>2001</v>
      </c>
      <c r="E1738" s="163" t="s">
        <v>2002</v>
      </c>
      <c r="F1738" s="104">
        <v>1</v>
      </c>
      <c r="G1738" s="122">
        <v>19796.709677419356</v>
      </c>
      <c r="H1738" s="122">
        <v>26360</v>
      </c>
      <c r="I1738" s="111"/>
    </row>
    <row r="1739" spans="1:9" ht="15" customHeight="1">
      <c r="A1739" s="110">
        <v>42704</v>
      </c>
      <c r="B1739" s="93" t="s">
        <v>2000</v>
      </c>
      <c r="C1739" s="93" t="s">
        <v>1997</v>
      </c>
      <c r="D1739" s="318" t="s">
        <v>2003</v>
      </c>
      <c r="E1739" s="163" t="s">
        <v>2004</v>
      </c>
      <c r="F1739" s="104">
        <v>1</v>
      </c>
      <c r="G1739" s="122">
        <v>21869.032258064519</v>
      </c>
      <c r="H1739" s="122">
        <v>29133</v>
      </c>
      <c r="I1739" s="111"/>
    </row>
    <row r="1740" spans="1:9" ht="15" customHeight="1">
      <c r="A1740" s="110">
        <v>42704</v>
      </c>
      <c r="B1740" s="93" t="s">
        <v>2000</v>
      </c>
      <c r="C1740" s="93" t="s">
        <v>1997</v>
      </c>
      <c r="D1740" s="318">
        <v>70279</v>
      </c>
      <c r="E1740" s="163" t="s">
        <v>2005</v>
      </c>
      <c r="F1740" s="104">
        <v>16</v>
      </c>
      <c r="G1740" s="122">
        <v>20.35483870967742</v>
      </c>
      <c r="H1740" s="122">
        <v>60</v>
      </c>
      <c r="I1740" s="111"/>
    </row>
    <row r="1741" spans="1:9" ht="15" customHeight="1">
      <c r="A1741" s="110">
        <v>42710</v>
      </c>
      <c r="B1741" s="93" t="s">
        <v>2006</v>
      </c>
      <c r="C1741" s="93" t="s">
        <v>1997</v>
      </c>
      <c r="D1741" s="319" t="s">
        <v>2007</v>
      </c>
      <c r="E1741" s="164" t="s">
        <v>2008</v>
      </c>
      <c r="F1741" s="104">
        <v>1</v>
      </c>
      <c r="G1741" s="122">
        <v>6644</v>
      </c>
      <c r="H1741" s="122">
        <v>13415</v>
      </c>
      <c r="I1741" s="111"/>
    </row>
    <row r="1742" spans="1:9" ht="15" customHeight="1">
      <c r="A1742" s="110">
        <v>42712</v>
      </c>
      <c r="B1742" s="93" t="s">
        <v>2009</v>
      </c>
      <c r="C1742" s="93" t="s">
        <v>8</v>
      </c>
      <c r="D1742" s="93" t="s">
        <v>442</v>
      </c>
      <c r="E1742" s="21" t="s">
        <v>2010</v>
      </c>
      <c r="F1742" s="104">
        <v>2</v>
      </c>
      <c r="G1742" s="122">
        <v>18.940000000000001</v>
      </c>
      <c r="H1742" s="122">
        <v>61</v>
      </c>
      <c r="I1742" s="111" t="s">
        <v>4565</v>
      </c>
    </row>
    <row r="1743" spans="1:9" ht="15" customHeight="1">
      <c r="A1743" s="110">
        <v>42712</v>
      </c>
      <c r="B1743" s="93" t="s">
        <v>2009</v>
      </c>
      <c r="C1743" s="93" t="s">
        <v>8</v>
      </c>
      <c r="D1743" s="93" t="s">
        <v>377</v>
      </c>
      <c r="E1743" s="21" t="s">
        <v>2011</v>
      </c>
      <c r="F1743" s="104">
        <v>4</v>
      </c>
      <c r="G1743" s="122"/>
      <c r="H1743" s="122">
        <v>40</v>
      </c>
      <c r="I1743" s="111"/>
    </row>
    <row r="1744" spans="1:9" ht="15" customHeight="1">
      <c r="A1744" s="110">
        <v>42712</v>
      </c>
      <c r="B1744" s="93" t="s">
        <v>2009</v>
      </c>
      <c r="C1744" s="93" t="s">
        <v>8</v>
      </c>
      <c r="D1744" s="93" t="s">
        <v>2012</v>
      </c>
      <c r="E1744" s="21" t="s">
        <v>2013</v>
      </c>
      <c r="F1744" s="104">
        <v>2</v>
      </c>
      <c r="G1744" s="122"/>
      <c r="H1744" s="122">
        <v>277.60000000000002</v>
      </c>
      <c r="I1744" s="111"/>
    </row>
    <row r="1745" spans="1:9" ht="15" customHeight="1">
      <c r="A1745" s="110">
        <v>42712</v>
      </c>
      <c r="B1745" s="93" t="s">
        <v>2009</v>
      </c>
      <c r="C1745" s="93" t="s">
        <v>8</v>
      </c>
      <c r="D1745" s="93" t="s">
        <v>443</v>
      </c>
      <c r="E1745" s="21" t="s">
        <v>2014</v>
      </c>
      <c r="F1745" s="57">
        <v>4</v>
      </c>
      <c r="H1745" s="54">
        <v>510</v>
      </c>
    </row>
    <row r="1746" spans="1:9" ht="15" customHeight="1">
      <c r="A1746" s="110">
        <v>42712</v>
      </c>
      <c r="B1746" s="93" t="s">
        <v>2009</v>
      </c>
      <c r="C1746" s="93" t="s">
        <v>8</v>
      </c>
      <c r="D1746" s="93" t="s">
        <v>1350</v>
      </c>
      <c r="E1746" s="21" t="s">
        <v>2015</v>
      </c>
      <c r="F1746" s="57">
        <v>2</v>
      </c>
      <c r="H1746" s="54">
        <v>457.8</v>
      </c>
    </row>
    <row r="1747" spans="1:9" ht="15" customHeight="1">
      <c r="A1747" s="136">
        <v>42716</v>
      </c>
      <c r="B1747" s="116" t="s">
        <v>2016</v>
      </c>
      <c r="C1747" s="116" t="s">
        <v>867</v>
      </c>
      <c r="D1747" s="116" t="s">
        <v>370</v>
      </c>
      <c r="E1747" s="22" t="s">
        <v>1641</v>
      </c>
      <c r="F1747" s="97">
        <v>1</v>
      </c>
      <c r="G1747" s="120">
        <v>30</v>
      </c>
      <c r="H1747" s="120">
        <v>70</v>
      </c>
      <c r="I1747" s="112"/>
    </row>
    <row r="1748" spans="1:9" ht="15" customHeight="1">
      <c r="A1748" s="136">
        <v>42716</v>
      </c>
      <c r="B1748" s="116" t="s">
        <v>2017</v>
      </c>
      <c r="C1748" s="116" t="s">
        <v>1997</v>
      </c>
      <c r="D1748" s="320" t="s">
        <v>2018</v>
      </c>
      <c r="E1748" s="165" t="s">
        <v>2019</v>
      </c>
      <c r="F1748" s="97">
        <v>2</v>
      </c>
      <c r="G1748" s="120">
        <v>11637.38</v>
      </c>
      <c r="H1748" s="120">
        <v>14798.52</v>
      </c>
      <c r="I1748" s="112"/>
    </row>
    <row r="1749" spans="1:9" ht="15" customHeight="1">
      <c r="A1749" s="136">
        <v>42718</v>
      </c>
      <c r="B1749" s="116" t="s">
        <v>2020</v>
      </c>
      <c r="C1749" s="116" t="s">
        <v>48</v>
      </c>
      <c r="D1749" s="318" t="s">
        <v>2021</v>
      </c>
      <c r="E1749" s="163" t="s">
        <v>2022</v>
      </c>
      <c r="F1749" s="346">
        <v>2</v>
      </c>
      <c r="G1749" s="120">
        <v>7100</v>
      </c>
      <c r="H1749" s="120">
        <v>10923.076923076922</v>
      </c>
      <c r="I1749" s="112" t="s">
        <v>6061</v>
      </c>
    </row>
    <row r="1750" spans="1:9" ht="15" customHeight="1">
      <c r="A1750" s="136">
        <v>42718</v>
      </c>
      <c r="B1750" s="116" t="s">
        <v>2020</v>
      </c>
      <c r="C1750" s="116" t="s">
        <v>48</v>
      </c>
      <c r="D1750" s="318" t="s">
        <v>2023</v>
      </c>
      <c r="E1750" s="163" t="s">
        <v>2024</v>
      </c>
      <c r="F1750" s="346">
        <v>2</v>
      </c>
      <c r="G1750" s="120">
        <v>600</v>
      </c>
      <c r="H1750" s="120">
        <v>1199.9994335982083</v>
      </c>
      <c r="I1750" s="112"/>
    </row>
    <row r="1751" spans="1:9" ht="15" customHeight="1">
      <c r="A1751" s="136">
        <v>42718</v>
      </c>
      <c r="B1751" s="116" t="s">
        <v>2020</v>
      </c>
      <c r="C1751" s="116" t="s">
        <v>48</v>
      </c>
      <c r="D1751" s="318" t="s">
        <v>2025</v>
      </c>
      <c r="E1751" s="163" t="s">
        <v>2026</v>
      </c>
      <c r="F1751" s="346">
        <v>12</v>
      </c>
      <c r="G1751" s="120">
        <v>98</v>
      </c>
      <c r="H1751" s="120">
        <v>293.99996636333049</v>
      </c>
      <c r="I1751" s="112"/>
    </row>
    <row r="1752" spans="1:9" ht="15" customHeight="1">
      <c r="A1752" s="136">
        <v>42718</v>
      </c>
      <c r="B1752" s="116" t="s">
        <v>2020</v>
      </c>
      <c r="C1752" s="116" t="s">
        <v>48</v>
      </c>
      <c r="D1752" s="318" t="s">
        <v>2027</v>
      </c>
      <c r="E1752" s="163" t="s">
        <v>2028</v>
      </c>
      <c r="F1752" s="346">
        <v>12</v>
      </c>
      <c r="G1752" s="120">
        <v>280</v>
      </c>
      <c r="H1752" s="120">
        <v>560</v>
      </c>
      <c r="I1752" s="112"/>
    </row>
    <row r="1753" spans="1:9" ht="15" customHeight="1">
      <c r="A1753" s="136">
        <v>42718</v>
      </c>
      <c r="B1753" s="116" t="s">
        <v>2020</v>
      </c>
      <c r="C1753" s="116" t="s">
        <v>48</v>
      </c>
      <c r="D1753" s="318" t="s">
        <v>2029</v>
      </c>
      <c r="E1753" s="163" t="s">
        <v>2030</v>
      </c>
      <c r="F1753" s="346">
        <v>12</v>
      </c>
      <c r="G1753" s="120">
        <v>35.714285714285715</v>
      </c>
      <c r="H1753" s="120">
        <v>107.25010725010726</v>
      </c>
      <c r="I1753" s="112"/>
    </row>
    <row r="1754" spans="1:9" ht="15" customHeight="1">
      <c r="A1754" s="136">
        <v>42718</v>
      </c>
      <c r="B1754" s="116" t="s">
        <v>2020</v>
      </c>
      <c r="C1754" s="116" t="s">
        <v>48</v>
      </c>
      <c r="D1754" s="318" t="s">
        <v>729</v>
      </c>
      <c r="E1754" s="163" t="s">
        <v>2031</v>
      </c>
      <c r="F1754" s="346">
        <v>2</v>
      </c>
      <c r="G1754" s="120">
        <v>6900</v>
      </c>
      <c r="H1754" s="120">
        <v>10615.384615384615</v>
      </c>
      <c r="I1754" s="112"/>
    </row>
    <row r="1755" spans="1:9" ht="15" customHeight="1">
      <c r="A1755" s="136">
        <v>42718</v>
      </c>
      <c r="B1755" s="116" t="s">
        <v>2020</v>
      </c>
      <c r="C1755" s="116" t="s">
        <v>48</v>
      </c>
      <c r="D1755" s="318" t="s">
        <v>1468</v>
      </c>
      <c r="E1755" s="163" t="s">
        <v>2032</v>
      </c>
      <c r="F1755" s="346">
        <v>2</v>
      </c>
      <c r="G1755" s="120">
        <v>500</v>
      </c>
      <c r="H1755" s="120">
        <v>1000</v>
      </c>
      <c r="I1755" s="112"/>
    </row>
    <row r="1756" spans="1:9" ht="15" customHeight="1">
      <c r="A1756" s="136">
        <v>42718</v>
      </c>
      <c r="B1756" s="116" t="s">
        <v>2020</v>
      </c>
      <c r="C1756" s="116" t="s">
        <v>48</v>
      </c>
      <c r="D1756" s="318" t="s">
        <v>2033</v>
      </c>
      <c r="E1756" s="163" t="s">
        <v>2034</v>
      </c>
      <c r="F1756" s="346">
        <v>12</v>
      </c>
      <c r="G1756" s="120">
        <v>82</v>
      </c>
      <c r="H1756" s="120">
        <v>246.24624624624627</v>
      </c>
      <c r="I1756" s="112"/>
    </row>
    <row r="1757" spans="1:9" ht="15" customHeight="1">
      <c r="A1757" s="136">
        <v>42718</v>
      </c>
      <c r="B1757" s="116" t="s">
        <v>2020</v>
      </c>
      <c r="C1757" s="116" t="s">
        <v>48</v>
      </c>
      <c r="D1757" s="318" t="s">
        <v>2035</v>
      </c>
      <c r="E1757" s="163" t="s">
        <v>2036</v>
      </c>
      <c r="F1757" s="346">
        <v>12</v>
      </c>
      <c r="G1757" s="120">
        <v>210</v>
      </c>
      <c r="H1757" s="120">
        <v>420</v>
      </c>
      <c r="I1757" s="112"/>
    </row>
    <row r="1758" spans="1:9" ht="15" customHeight="1">
      <c r="A1758" s="136">
        <v>42718</v>
      </c>
      <c r="B1758" s="116" t="s">
        <v>2020</v>
      </c>
      <c r="C1758" s="116" t="s">
        <v>48</v>
      </c>
      <c r="D1758" s="318" t="s">
        <v>2029</v>
      </c>
      <c r="E1758" s="163" t="s">
        <v>2030</v>
      </c>
      <c r="F1758" s="346">
        <v>12</v>
      </c>
      <c r="G1758" s="120">
        <v>35.714285714285715</v>
      </c>
      <c r="H1758" s="120">
        <v>107.25010725010726</v>
      </c>
      <c r="I1758" s="112"/>
    </row>
    <row r="1759" spans="1:9" ht="15" customHeight="1">
      <c r="A1759" s="110">
        <v>42723</v>
      </c>
      <c r="B1759" s="116" t="s">
        <v>2037</v>
      </c>
      <c r="C1759" s="116" t="s">
        <v>8</v>
      </c>
      <c r="D1759" s="116" t="s">
        <v>2038</v>
      </c>
      <c r="E1759" s="481" t="s">
        <v>2039</v>
      </c>
      <c r="F1759" s="97">
        <v>1</v>
      </c>
      <c r="G1759" s="120">
        <v>139.75</v>
      </c>
      <c r="H1759" s="120">
        <v>279.5</v>
      </c>
      <c r="I1759" s="112" t="s">
        <v>2040</v>
      </c>
    </row>
    <row r="1760" spans="1:9" ht="15" customHeight="1">
      <c r="A1760" s="110">
        <v>42739</v>
      </c>
      <c r="B1760" s="116" t="s">
        <v>2041</v>
      </c>
      <c r="C1760" s="116" t="s">
        <v>1997</v>
      </c>
      <c r="D1760" s="321" t="s">
        <v>2042</v>
      </c>
      <c r="E1760" s="166" t="s">
        <v>2043</v>
      </c>
      <c r="F1760" s="97">
        <v>1</v>
      </c>
      <c r="G1760" s="120">
        <v>3712</v>
      </c>
      <c r="H1760" s="120">
        <v>5302</v>
      </c>
      <c r="I1760" s="112"/>
    </row>
    <row r="1761" spans="1:9" ht="15" customHeight="1">
      <c r="A1761" s="110">
        <v>42752</v>
      </c>
      <c r="B1761" s="116" t="s">
        <v>2044</v>
      </c>
      <c r="C1761" s="116" t="s">
        <v>609</v>
      </c>
      <c r="D1761" s="300" t="s">
        <v>2045</v>
      </c>
      <c r="E1761" s="132" t="s">
        <v>2046</v>
      </c>
      <c r="F1761" s="349">
        <v>3</v>
      </c>
      <c r="G1761" s="120">
        <v>57.72</v>
      </c>
      <c r="H1761" s="120">
        <v>173.15998018868814</v>
      </c>
      <c r="I1761" s="112"/>
    </row>
    <row r="1762" spans="1:9" ht="15" customHeight="1">
      <c r="A1762" s="110">
        <v>42752</v>
      </c>
      <c r="B1762" s="116" t="s">
        <v>2044</v>
      </c>
      <c r="C1762" s="116" t="s">
        <v>609</v>
      </c>
      <c r="D1762" s="300" t="s">
        <v>69</v>
      </c>
      <c r="E1762" s="132" t="s">
        <v>2047</v>
      </c>
      <c r="F1762" s="349">
        <v>3</v>
      </c>
      <c r="G1762" s="120">
        <v>42.6</v>
      </c>
      <c r="H1762" s="120">
        <v>552.9998358844075</v>
      </c>
      <c r="I1762" s="112"/>
    </row>
    <row r="1763" spans="1:9" ht="15" customHeight="1">
      <c r="A1763" s="110">
        <v>42752</v>
      </c>
      <c r="B1763" s="116" t="s">
        <v>2044</v>
      </c>
      <c r="C1763" s="116" t="s">
        <v>609</v>
      </c>
      <c r="D1763" s="300" t="s">
        <v>458</v>
      </c>
      <c r="E1763" s="132" t="s">
        <v>762</v>
      </c>
      <c r="F1763" s="349">
        <v>4</v>
      </c>
      <c r="G1763" s="120">
        <v>2.85</v>
      </c>
      <c r="H1763" s="120">
        <v>2.9997201019295474</v>
      </c>
      <c r="I1763" s="112"/>
    </row>
    <row r="1764" spans="1:9" ht="15" customHeight="1">
      <c r="A1764" s="110">
        <v>42752</v>
      </c>
      <c r="B1764" s="116" t="s">
        <v>2044</v>
      </c>
      <c r="C1764" s="116" t="s">
        <v>609</v>
      </c>
      <c r="D1764" s="300" t="s">
        <v>393</v>
      </c>
      <c r="E1764" s="132" t="s">
        <v>2048</v>
      </c>
      <c r="F1764" s="349">
        <v>2</v>
      </c>
      <c r="G1764" s="120">
        <v>2480.5</v>
      </c>
      <c r="H1764" s="120">
        <v>4299.9995562350996</v>
      </c>
      <c r="I1764" s="112"/>
    </row>
    <row r="1765" spans="1:9" ht="15" customHeight="1">
      <c r="A1765" s="110">
        <v>42752</v>
      </c>
      <c r="B1765" s="116" t="s">
        <v>2044</v>
      </c>
      <c r="C1765" s="116" t="s">
        <v>609</v>
      </c>
      <c r="D1765" s="300" t="s">
        <v>448</v>
      </c>
      <c r="E1765" s="132" t="s">
        <v>2049</v>
      </c>
      <c r="F1765" s="349">
        <v>4</v>
      </c>
      <c r="G1765" s="120">
        <v>22.57</v>
      </c>
      <c r="H1765" s="120">
        <v>309.9999713599928</v>
      </c>
      <c r="I1765" s="112"/>
    </row>
    <row r="1766" spans="1:9" ht="15" customHeight="1">
      <c r="A1766" s="79">
        <v>42752</v>
      </c>
      <c r="B1766" s="116" t="s">
        <v>2044</v>
      </c>
      <c r="C1766" s="116" t="s">
        <v>609</v>
      </c>
      <c r="D1766" s="322">
        <v>361897</v>
      </c>
      <c r="E1766" s="132" t="s">
        <v>2050</v>
      </c>
      <c r="F1766" s="349">
        <v>6</v>
      </c>
      <c r="G1766" s="120">
        <v>364</v>
      </c>
      <c r="H1766" s="120">
        <v>728</v>
      </c>
      <c r="I1766" s="112"/>
    </row>
    <row r="1767" spans="1:9" ht="15" customHeight="1">
      <c r="A1767" s="79">
        <v>42752</v>
      </c>
      <c r="B1767" s="116" t="s">
        <v>2044</v>
      </c>
      <c r="C1767" s="116" t="s">
        <v>609</v>
      </c>
      <c r="D1767" s="300" t="s">
        <v>457</v>
      </c>
      <c r="E1767" s="132" t="s">
        <v>2051</v>
      </c>
      <c r="F1767" s="349">
        <v>7</v>
      </c>
      <c r="G1767" s="120">
        <v>0.6</v>
      </c>
      <c r="H1767" s="120">
        <v>2.9999928946257506</v>
      </c>
      <c r="I1767" s="112"/>
    </row>
    <row r="1768" spans="1:9" ht="15" customHeight="1">
      <c r="A1768" s="79">
        <v>42752</v>
      </c>
      <c r="B1768" s="116" t="s">
        <v>2044</v>
      </c>
      <c r="C1768" s="116" t="s">
        <v>609</v>
      </c>
      <c r="D1768" s="300" t="s">
        <v>396</v>
      </c>
      <c r="E1768" s="132" t="s">
        <v>2052</v>
      </c>
      <c r="F1768" s="349">
        <v>3</v>
      </c>
      <c r="G1768" s="120">
        <v>279</v>
      </c>
      <c r="H1768" s="120">
        <v>978.00000347702894</v>
      </c>
      <c r="I1768" s="112"/>
    </row>
    <row r="1769" spans="1:9" ht="15" customHeight="1">
      <c r="A1769" s="79">
        <v>42752</v>
      </c>
      <c r="B1769" s="116" t="s">
        <v>2044</v>
      </c>
      <c r="C1769" s="116" t="s">
        <v>609</v>
      </c>
      <c r="D1769" s="300" t="s">
        <v>649</v>
      </c>
      <c r="E1769" s="132" t="s">
        <v>2053</v>
      </c>
      <c r="F1769" s="349">
        <v>15</v>
      </c>
      <c r="G1769" s="120">
        <v>0.17</v>
      </c>
      <c r="H1769" s="120">
        <v>2.0000197603433119</v>
      </c>
      <c r="I1769" s="112"/>
    </row>
    <row r="1770" spans="1:9" ht="15" customHeight="1">
      <c r="A1770" s="79">
        <v>42752</v>
      </c>
      <c r="B1770" s="116" t="s">
        <v>2044</v>
      </c>
      <c r="C1770" s="116" t="s">
        <v>609</v>
      </c>
      <c r="D1770" s="300" t="s">
        <v>1397</v>
      </c>
      <c r="E1770" s="132" t="s">
        <v>2054</v>
      </c>
      <c r="F1770" s="349">
        <v>6</v>
      </c>
      <c r="G1770" s="120">
        <v>28.5</v>
      </c>
      <c r="H1770" s="120">
        <v>45.000017175154575</v>
      </c>
      <c r="I1770" s="55" t="s">
        <v>323</v>
      </c>
    </row>
    <row r="1771" spans="1:9" ht="15" customHeight="1">
      <c r="A1771" s="79">
        <v>42752</v>
      </c>
      <c r="B1771" s="116" t="s">
        <v>2044</v>
      </c>
      <c r="C1771" s="116" t="s">
        <v>1997</v>
      </c>
      <c r="D1771" s="318" t="s">
        <v>2056</v>
      </c>
      <c r="E1771" s="163" t="s">
        <v>2057</v>
      </c>
      <c r="F1771" s="97">
        <v>1</v>
      </c>
      <c r="G1771" s="120">
        <v>15837.84918032787</v>
      </c>
      <c r="H1771" s="120">
        <v>25744.000025473804</v>
      </c>
      <c r="I1771" s="112"/>
    </row>
    <row r="1772" spans="1:9" ht="15" customHeight="1">
      <c r="A1772" s="79">
        <v>42752</v>
      </c>
      <c r="B1772" s="116" t="s">
        <v>2055</v>
      </c>
      <c r="C1772" s="116" t="s">
        <v>1997</v>
      </c>
      <c r="D1772" s="318" t="s">
        <v>2058</v>
      </c>
      <c r="E1772" s="163" t="s">
        <v>2059</v>
      </c>
      <c r="F1772" s="104">
        <v>1</v>
      </c>
      <c r="G1772" s="122">
        <v>12039.934426229507</v>
      </c>
      <c r="H1772" s="122">
        <v>33573.000000093627</v>
      </c>
    </row>
    <row r="1773" spans="1:9" ht="15" customHeight="1">
      <c r="A1773" s="136">
        <v>42755</v>
      </c>
      <c r="B1773" s="116" t="s">
        <v>2060</v>
      </c>
      <c r="C1773" s="116" t="s">
        <v>48</v>
      </c>
      <c r="D1773" s="77" t="s">
        <v>492</v>
      </c>
      <c r="E1773" s="4" t="s">
        <v>2061</v>
      </c>
      <c r="F1773" s="346">
        <v>1</v>
      </c>
      <c r="G1773" s="120">
        <v>8.34</v>
      </c>
      <c r="H1773" s="120">
        <v>31</v>
      </c>
    </row>
    <row r="1774" spans="1:9" ht="15" customHeight="1">
      <c r="A1774" s="136">
        <v>42755</v>
      </c>
      <c r="B1774" s="116" t="s">
        <v>2060</v>
      </c>
      <c r="C1774" s="116" t="s">
        <v>48</v>
      </c>
      <c r="D1774" s="318">
        <v>70851</v>
      </c>
      <c r="E1774" s="163" t="s">
        <v>2062</v>
      </c>
      <c r="F1774" s="346">
        <v>4</v>
      </c>
      <c r="G1774" s="120">
        <v>29.63</v>
      </c>
      <c r="H1774" s="120">
        <v>59</v>
      </c>
    </row>
    <row r="1775" spans="1:9" ht="15" customHeight="1">
      <c r="A1775" s="136">
        <v>42755</v>
      </c>
      <c r="B1775" s="116" t="s">
        <v>2060</v>
      </c>
      <c r="C1775" s="116" t="s">
        <v>48</v>
      </c>
      <c r="D1775" s="77" t="s">
        <v>87</v>
      </c>
      <c r="E1775" s="4" t="s">
        <v>2063</v>
      </c>
      <c r="F1775" s="57">
        <v>1</v>
      </c>
      <c r="G1775" s="54">
        <v>288</v>
      </c>
      <c r="H1775" s="54">
        <v>664</v>
      </c>
    </row>
    <row r="1776" spans="1:9" ht="15" customHeight="1">
      <c r="A1776" s="136">
        <v>42755</v>
      </c>
      <c r="B1776" s="116" t="s">
        <v>2060</v>
      </c>
      <c r="C1776" s="116" t="s">
        <v>48</v>
      </c>
      <c r="D1776" s="77" t="s">
        <v>1449</v>
      </c>
      <c r="E1776" s="4" t="s">
        <v>2064</v>
      </c>
      <c r="F1776" s="57">
        <v>2</v>
      </c>
      <c r="G1776" s="54">
        <v>684</v>
      </c>
      <c r="H1776" s="54">
        <v>1974.91</v>
      </c>
    </row>
    <row r="1777" spans="1:9" ht="15" customHeight="1">
      <c r="A1777" s="136">
        <v>42755</v>
      </c>
      <c r="B1777" s="116" t="s">
        <v>2060</v>
      </c>
      <c r="C1777" s="116" t="s">
        <v>48</v>
      </c>
      <c r="D1777" s="77" t="s">
        <v>615</v>
      </c>
      <c r="E1777" s="4" t="s">
        <v>2065</v>
      </c>
      <c r="F1777" s="57">
        <v>1</v>
      </c>
      <c r="G1777" s="54">
        <v>102.76</v>
      </c>
      <c r="H1777" s="54">
        <v>180</v>
      </c>
    </row>
    <row r="1778" spans="1:9" ht="15" customHeight="1">
      <c r="A1778" s="136">
        <v>42755</v>
      </c>
      <c r="B1778" s="116" t="s">
        <v>2060</v>
      </c>
      <c r="C1778" s="116" t="s">
        <v>48</v>
      </c>
      <c r="D1778" s="77" t="s">
        <v>306</v>
      </c>
      <c r="E1778" s="4" t="s">
        <v>763</v>
      </c>
      <c r="F1778" s="57">
        <v>2</v>
      </c>
      <c r="G1778" s="54">
        <v>520</v>
      </c>
      <c r="H1778" s="54">
        <v>1150</v>
      </c>
    </row>
    <row r="1779" spans="1:9" ht="15" customHeight="1">
      <c r="A1779" s="136">
        <v>42755</v>
      </c>
      <c r="B1779" s="116" t="s">
        <v>2060</v>
      </c>
      <c r="C1779" s="116" t="s">
        <v>48</v>
      </c>
      <c r="D1779" s="77" t="s">
        <v>1821</v>
      </c>
      <c r="E1779" s="4" t="s">
        <v>1822</v>
      </c>
      <c r="F1779" s="57">
        <v>4</v>
      </c>
      <c r="G1779" s="54">
        <v>75</v>
      </c>
      <c r="H1779" s="54">
        <v>225</v>
      </c>
    </row>
    <row r="1780" spans="1:9" ht="15" customHeight="1">
      <c r="A1780" s="136">
        <v>42755</v>
      </c>
      <c r="B1780" s="116" t="s">
        <v>2060</v>
      </c>
      <c r="C1780" s="116" t="s">
        <v>48</v>
      </c>
      <c r="D1780" s="77" t="s">
        <v>377</v>
      </c>
      <c r="E1780" s="4" t="s">
        <v>2011</v>
      </c>
      <c r="F1780" s="57">
        <v>1</v>
      </c>
      <c r="G1780" s="54">
        <v>45.67</v>
      </c>
      <c r="H1780" s="54">
        <v>136</v>
      </c>
    </row>
    <row r="1781" spans="1:9" ht="15" customHeight="1">
      <c r="A1781" s="136">
        <v>42762</v>
      </c>
      <c r="B1781" s="77" t="s">
        <v>2066</v>
      </c>
      <c r="C1781" s="116" t="s">
        <v>48</v>
      </c>
      <c r="D1781" s="77" t="s">
        <v>576</v>
      </c>
      <c r="E1781" s="4" t="s">
        <v>2067</v>
      </c>
      <c r="F1781" s="57">
        <v>2</v>
      </c>
      <c r="G1781" s="54">
        <v>1182.3800000000001</v>
      </c>
      <c r="H1781" s="54">
        <v>2364.7600000000002</v>
      </c>
    </row>
    <row r="1782" spans="1:9" ht="15" customHeight="1">
      <c r="A1782" s="79">
        <v>42779</v>
      </c>
      <c r="B1782" s="77" t="s">
        <v>2068</v>
      </c>
      <c r="C1782" s="77" t="s">
        <v>8</v>
      </c>
      <c r="D1782" s="77" t="s">
        <v>487</v>
      </c>
      <c r="E1782" s="4" t="s">
        <v>2069</v>
      </c>
      <c r="F1782" s="57">
        <v>1</v>
      </c>
      <c r="G1782" s="54">
        <v>0.59</v>
      </c>
      <c r="H1782" s="54">
        <v>2</v>
      </c>
      <c r="I1782" s="111" t="s">
        <v>323</v>
      </c>
    </row>
    <row r="1783" spans="1:9" ht="15" customHeight="1">
      <c r="A1783" s="79">
        <v>42779</v>
      </c>
      <c r="B1783" s="77" t="s">
        <v>2068</v>
      </c>
      <c r="C1783" s="77" t="s">
        <v>8</v>
      </c>
      <c r="D1783" s="77" t="s">
        <v>57</v>
      </c>
      <c r="E1783" s="4" t="s">
        <v>2070</v>
      </c>
      <c r="F1783" s="57">
        <v>1</v>
      </c>
      <c r="G1783" s="54">
        <v>3.54</v>
      </c>
      <c r="H1783" s="54">
        <v>37</v>
      </c>
    </row>
    <row r="1784" spans="1:9" ht="15" customHeight="1">
      <c r="A1784" s="79">
        <v>42780</v>
      </c>
      <c r="B1784" s="77" t="s">
        <v>2071</v>
      </c>
      <c r="C1784" s="77" t="s">
        <v>8</v>
      </c>
      <c r="D1784" s="77" t="s">
        <v>448</v>
      </c>
      <c r="E1784" s="4" t="s">
        <v>754</v>
      </c>
      <c r="F1784" s="57">
        <v>2</v>
      </c>
      <c r="G1784" s="54">
        <v>56.58</v>
      </c>
      <c r="H1784" s="54">
        <v>310</v>
      </c>
    </row>
    <row r="1785" spans="1:9" ht="15" customHeight="1">
      <c r="A1785" s="79">
        <v>42780</v>
      </c>
      <c r="B1785" s="77" t="s">
        <v>2072</v>
      </c>
      <c r="C1785" s="77" t="s">
        <v>8</v>
      </c>
      <c r="D1785" s="77">
        <v>78428</v>
      </c>
      <c r="E1785" s="4" t="s">
        <v>2073</v>
      </c>
      <c r="F1785" s="57">
        <v>4</v>
      </c>
      <c r="G1785" s="54">
        <v>1.47</v>
      </c>
      <c r="H1785" s="54">
        <v>5.88</v>
      </c>
      <c r="I1785" s="55" t="s">
        <v>2074</v>
      </c>
    </row>
    <row r="1786" spans="1:9" ht="15" customHeight="1">
      <c r="A1786" s="79">
        <v>42780</v>
      </c>
      <c r="B1786" s="77" t="s">
        <v>2072</v>
      </c>
      <c r="C1786" s="77" t="s">
        <v>8</v>
      </c>
      <c r="D1786" s="77">
        <v>78499</v>
      </c>
      <c r="E1786" s="4" t="s">
        <v>395</v>
      </c>
      <c r="F1786" s="57">
        <v>2</v>
      </c>
      <c r="G1786" s="54">
        <v>33.33</v>
      </c>
      <c r="H1786" s="54">
        <v>99</v>
      </c>
      <c r="I1786" s="55" t="s">
        <v>2074</v>
      </c>
    </row>
    <row r="1787" spans="1:9" ht="15" customHeight="1">
      <c r="A1787" s="79">
        <v>42780</v>
      </c>
      <c r="B1787" s="77" t="s">
        <v>2072</v>
      </c>
      <c r="C1787" s="77" t="s">
        <v>8</v>
      </c>
      <c r="D1787" s="77" t="s">
        <v>69</v>
      </c>
      <c r="E1787" s="4" t="s">
        <v>1569</v>
      </c>
      <c r="F1787" s="57">
        <v>3</v>
      </c>
      <c r="G1787" s="54">
        <v>237.28</v>
      </c>
      <c r="H1787" s="54">
        <v>553</v>
      </c>
      <c r="I1787" s="55" t="s">
        <v>2074</v>
      </c>
    </row>
    <row r="1788" spans="1:9" ht="15" customHeight="1">
      <c r="A1788" s="79">
        <v>42780</v>
      </c>
      <c r="B1788" s="77" t="s">
        <v>2072</v>
      </c>
      <c r="C1788" s="77" t="s">
        <v>8</v>
      </c>
      <c r="D1788" s="77" t="s">
        <v>2075</v>
      </c>
      <c r="E1788" s="4" t="s">
        <v>2076</v>
      </c>
      <c r="F1788" s="57">
        <v>2</v>
      </c>
      <c r="G1788" s="54">
        <v>95.12</v>
      </c>
      <c r="H1788" s="54">
        <v>296</v>
      </c>
      <c r="I1788" s="55" t="s">
        <v>2074</v>
      </c>
    </row>
    <row r="1789" spans="1:9" ht="15" customHeight="1">
      <c r="A1789" s="79">
        <v>42780</v>
      </c>
      <c r="B1789" s="77" t="s">
        <v>2072</v>
      </c>
      <c r="C1789" s="77" t="s">
        <v>8</v>
      </c>
      <c r="D1789" s="77" t="s">
        <v>2077</v>
      </c>
      <c r="E1789" s="4" t="s">
        <v>2078</v>
      </c>
      <c r="F1789" s="57">
        <v>2</v>
      </c>
      <c r="G1789" s="54">
        <v>58.08</v>
      </c>
      <c r="H1789" s="54">
        <v>216</v>
      </c>
      <c r="I1789" s="55" t="s">
        <v>2074</v>
      </c>
    </row>
    <row r="1790" spans="1:9" ht="15" customHeight="1">
      <c r="A1790" s="79">
        <v>42780</v>
      </c>
      <c r="B1790" s="77" t="s">
        <v>2079</v>
      </c>
      <c r="C1790" s="77" t="s">
        <v>8</v>
      </c>
      <c r="D1790" s="77" t="s">
        <v>487</v>
      </c>
      <c r="E1790" s="4" t="s">
        <v>2069</v>
      </c>
      <c r="F1790" s="57">
        <v>2</v>
      </c>
      <c r="G1790" s="54">
        <v>0.59</v>
      </c>
      <c r="H1790" s="54">
        <v>2</v>
      </c>
      <c r="I1790" s="111" t="s">
        <v>323</v>
      </c>
    </row>
    <row r="1791" spans="1:9" ht="15" customHeight="1">
      <c r="A1791" s="79">
        <v>42780</v>
      </c>
      <c r="B1791" s="77" t="s">
        <v>2079</v>
      </c>
      <c r="C1791" s="77" t="s">
        <v>8</v>
      </c>
      <c r="D1791" s="77" t="s">
        <v>2080</v>
      </c>
      <c r="E1791" s="4" t="s">
        <v>2081</v>
      </c>
      <c r="F1791" s="57">
        <v>1</v>
      </c>
      <c r="G1791" s="54">
        <v>1145.31</v>
      </c>
      <c r="H1791" s="54">
        <v>2290.62</v>
      </c>
    </row>
    <row r="1792" spans="1:9" ht="15" customHeight="1">
      <c r="A1792" s="79">
        <v>42780</v>
      </c>
      <c r="B1792" s="77" t="s">
        <v>2082</v>
      </c>
      <c r="C1792" s="77" t="s">
        <v>1997</v>
      </c>
      <c r="D1792" s="77" t="s">
        <v>2083</v>
      </c>
      <c r="E1792" s="4" t="s">
        <v>2084</v>
      </c>
      <c r="F1792" s="57">
        <v>7</v>
      </c>
      <c r="G1792" s="54">
        <v>6338</v>
      </c>
      <c r="H1792" s="54">
        <v>19785</v>
      </c>
    </row>
    <row r="1793" spans="1:9" ht="15" customHeight="1">
      <c r="A1793" s="79">
        <v>42786</v>
      </c>
      <c r="B1793" s="77" t="s">
        <v>2085</v>
      </c>
      <c r="C1793" s="77" t="s">
        <v>8</v>
      </c>
      <c r="D1793" s="77" t="s">
        <v>57</v>
      </c>
      <c r="E1793" s="4" t="s">
        <v>2070</v>
      </c>
      <c r="F1793" s="57">
        <v>1</v>
      </c>
      <c r="G1793" s="54">
        <v>3.54</v>
      </c>
      <c r="H1793" s="54">
        <v>37</v>
      </c>
    </row>
    <row r="1794" spans="1:9" ht="15" customHeight="1">
      <c r="A1794" s="79">
        <v>42786</v>
      </c>
      <c r="B1794" s="77" t="s">
        <v>2072</v>
      </c>
      <c r="C1794" s="77" t="s">
        <v>8</v>
      </c>
      <c r="D1794" s="77" t="s">
        <v>9</v>
      </c>
      <c r="E1794" s="4" t="s">
        <v>1609</v>
      </c>
      <c r="F1794" s="57">
        <v>1</v>
      </c>
      <c r="G1794" s="54">
        <v>10.74</v>
      </c>
      <c r="H1794" s="54">
        <v>39</v>
      </c>
    </row>
    <row r="1795" spans="1:9" ht="15" customHeight="1">
      <c r="A1795" s="79">
        <v>42786</v>
      </c>
      <c r="B1795" s="77" t="s">
        <v>2072</v>
      </c>
      <c r="C1795" s="77" t="s">
        <v>8</v>
      </c>
      <c r="D1795" s="77" t="s">
        <v>15</v>
      </c>
      <c r="E1795" s="4" t="s">
        <v>2086</v>
      </c>
      <c r="F1795" s="57">
        <v>1</v>
      </c>
      <c r="G1795" s="54">
        <v>7.0000000000000007E-2</v>
      </c>
      <c r="H1795" s="54">
        <v>1</v>
      </c>
    </row>
    <row r="1796" spans="1:9" ht="15" customHeight="1">
      <c r="A1796" s="79">
        <v>41697</v>
      </c>
      <c r="B1796" s="77" t="s">
        <v>1814</v>
      </c>
      <c r="C1796" s="77" t="s">
        <v>8</v>
      </c>
      <c r="D1796" s="77" t="s">
        <v>1817</v>
      </c>
      <c r="E1796" s="4" t="s">
        <v>1818</v>
      </c>
      <c r="F1796" s="57">
        <v>2</v>
      </c>
      <c r="G1796" s="54">
        <v>6.12</v>
      </c>
      <c r="H1796" s="54">
        <v>24.48</v>
      </c>
    </row>
    <row r="1797" spans="1:9" ht="15" customHeight="1">
      <c r="A1797" s="79">
        <v>41697</v>
      </c>
      <c r="B1797" s="77" t="s">
        <v>1814</v>
      </c>
      <c r="C1797" s="77" t="s">
        <v>8</v>
      </c>
      <c r="D1797" s="77" t="s">
        <v>448</v>
      </c>
      <c r="E1797" s="4" t="s">
        <v>754</v>
      </c>
      <c r="F1797" s="57">
        <v>2</v>
      </c>
      <c r="G1797" s="54">
        <v>56.58</v>
      </c>
      <c r="H1797" s="54">
        <v>310</v>
      </c>
    </row>
    <row r="1798" spans="1:9" ht="15" customHeight="1">
      <c r="A1798" s="79">
        <v>42782</v>
      </c>
      <c r="B1798" s="77" t="s">
        <v>2087</v>
      </c>
      <c r="C1798" s="77" t="s">
        <v>48</v>
      </c>
      <c r="D1798" s="77" t="s">
        <v>357</v>
      </c>
      <c r="E1798" s="4" t="s">
        <v>2088</v>
      </c>
      <c r="F1798" s="57">
        <v>1</v>
      </c>
      <c r="G1798" s="54">
        <v>2600</v>
      </c>
      <c r="H1798" s="54">
        <v>3799.48</v>
      </c>
    </row>
    <row r="1799" spans="1:9" ht="15" customHeight="1">
      <c r="A1799" s="79">
        <v>42789</v>
      </c>
      <c r="B1799" s="77" t="s">
        <v>2089</v>
      </c>
      <c r="C1799" s="77" t="s">
        <v>48</v>
      </c>
      <c r="D1799" s="77" t="s">
        <v>633</v>
      </c>
      <c r="E1799" s="4" t="s">
        <v>1139</v>
      </c>
      <c r="F1799" s="57">
        <v>1</v>
      </c>
      <c r="G1799" s="159">
        <v>114</v>
      </c>
      <c r="H1799" s="54">
        <v>835.48</v>
      </c>
      <c r="I1799" s="55" t="s">
        <v>2090</v>
      </c>
    </row>
    <row r="1800" spans="1:9" ht="15" customHeight="1">
      <c r="A1800" s="79">
        <v>42789</v>
      </c>
      <c r="B1800" s="77" t="s">
        <v>2089</v>
      </c>
      <c r="C1800" s="77" t="s">
        <v>48</v>
      </c>
      <c r="D1800" s="77" t="s">
        <v>635</v>
      </c>
      <c r="E1800" s="4" t="s">
        <v>1138</v>
      </c>
      <c r="F1800" s="57">
        <v>16</v>
      </c>
      <c r="G1800" s="54">
        <v>49.22</v>
      </c>
      <c r="H1800" s="54">
        <v>53.46</v>
      </c>
      <c r="I1800" s="55" t="s">
        <v>2090</v>
      </c>
    </row>
    <row r="1801" spans="1:9" ht="15" customHeight="1">
      <c r="A1801" s="79">
        <v>42789</v>
      </c>
      <c r="B1801" s="77" t="s">
        <v>2089</v>
      </c>
      <c r="C1801" s="77" t="s">
        <v>48</v>
      </c>
      <c r="D1801" s="77" t="s">
        <v>838</v>
      </c>
      <c r="E1801" s="4" t="s">
        <v>1813</v>
      </c>
      <c r="F1801" s="57">
        <v>3</v>
      </c>
      <c r="G1801" s="54">
        <v>6.18</v>
      </c>
      <c r="H1801" s="54">
        <v>19</v>
      </c>
      <c r="I1801" s="55" t="s">
        <v>7087</v>
      </c>
    </row>
    <row r="1802" spans="1:9" ht="15" customHeight="1">
      <c r="A1802" s="79">
        <v>42789</v>
      </c>
      <c r="B1802" s="77" t="s">
        <v>2089</v>
      </c>
      <c r="C1802" s="77" t="s">
        <v>48</v>
      </c>
      <c r="D1802" s="77" t="s">
        <v>1401</v>
      </c>
      <c r="E1802" s="4" t="s">
        <v>441</v>
      </c>
      <c r="F1802" s="57">
        <v>4</v>
      </c>
      <c r="G1802" s="54">
        <v>670</v>
      </c>
      <c r="H1802" s="54">
        <v>1069</v>
      </c>
      <c r="I1802" s="55" t="s">
        <v>2090</v>
      </c>
    </row>
    <row r="1803" spans="1:9" ht="15" customHeight="1">
      <c r="A1803" s="79">
        <v>42789</v>
      </c>
      <c r="B1803" s="77" t="s">
        <v>2089</v>
      </c>
      <c r="C1803" s="77" t="s">
        <v>48</v>
      </c>
      <c r="D1803" s="77">
        <v>327104</v>
      </c>
      <c r="E1803" s="4" t="s">
        <v>2091</v>
      </c>
      <c r="F1803" s="57">
        <v>20</v>
      </c>
      <c r="G1803" s="54">
        <v>47.86</v>
      </c>
      <c r="H1803" s="54">
        <v>143.58000000000001</v>
      </c>
      <c r="I1803" s="55" t="s">
        <v>2090</v>
      </c>
    </row>
    <row r="1804" spans="1:9" ht="15" customHeight="1">
      <c r="A1804" s="79">
        <v>42789</v>
      </c>
      <c r="B1804" s="77" t="s">
        <v>2089</v>
      </c>
      <c r="C1804" s="77" t="s">
        <v>48</v>
      </c>
      <c r="D1804" s="77">
        <v>327109</v>
      </c>
      <c r="E1804" s="4" t="s">
        <v>2092</v>
      </c>
      <c r="F1804" s="57">
        <v>20</v>
      </c>
      <c r="G1804" s="54">
        <v>111.76</v>
      </c>
      <c r="H1804" s="54">
        <v>223.52</v>
      </c>
      <c r="I1804" s="55" t="s">
        <v>2090</v>
      </c>
    </row>
    <row r="1805" spans="1:9" ht="15" customHeight="1">
      <c r="A1805" s="79">
        <v>42789</v>
      </c>
      <c r="B1805" s="77" t="s">
        <v>2089</v>
      </c>
      <c r="C1805" s="77" t="s">
        <v>48</v>
      </c>
      <c r="D1805" s="77" t="s">
        <v>2093</v>
      </c>
      <c r="E1805" s="4" t="s">
        <v>2094</v>
      </c>
      <c r="F1805" s="57">
        <v>6</v>
      </c>
      <c r="G1805" s="54">
        <v>382.56</v>
      </c>
      <c r="H1805" s="54">
        <v>682</v>
      </c>
      <c r="I1805" s="55" t="s">
        <v>7087</v>
      </c>
    </row>
    <row r="1806" spans="1:9" ht="15" customHeight="1">
      <c r="A1806" s="79">
        <v>42789</v>
      </c>
      <c r="B1806" s="77" t="s">
        <v>2089</v>
      </c>
      <c r="C1806" s="77" t="s">
        <v>48</v>
      </c>
      <c r="D1806" s="77" t="s">
        <v>507</v>
      </c>
      <c r="E1806" s="4" t="s">
        <v>753</v>
      </c>
      <c r="F1806" s="57">
        <v>5</v>
      </c>
      <c r="G1806" s="54">
        <v>56.1</v>
      </c>
      <c r="H1806" s="54">
        <v>189</v>
      </c>
      <c r="I1806" s="55" t="s">
        <v>2090</v>
      </c>
    </row>
    <row r="1807" spans="1:9" ht="15" customHeight="1">
      <c r="A1807" s="79">
        <v>42789</v>
      </c>
      <c r="B1807" s="77" t="s">
        <v>2089</v>
      </c>
      <c r="C1807" s="77" t="s">
        <v>48</v>
      </c>
      <c r="D1807" s="77" t="s">
        <v>982</v>
      </c>
      <c r="E1807" s="4" t="s">
        <v>2095</v>
      </c>
      <c r="F1807" s="57">
        <v>1</v>
      </c>
      <c r="G1807" s="54">
        <v>1558</v>
      </c>
      <c r="H1807" s="54">
        <v>3116</v>
      </c>
      <c r="I1807" s="55" t="s">
        <v>2090</v>
      </c>
    </row>
    <row r="1808" spans="1:9" ht="15" customHeight="1">
      <c r="A1808" s="79">
        <v>42789</v>
      </c>
      <c r="B1808" s="77" t="s">
        <v>2089</v>
      </c>
      <c r="C1808" s="77" t="s">
        <v>48</v>
      </c>
      <c r="D1808" s="77" t="s">
        <v>87</v>
      </c>
      <c r="E1808" s="4" t="s">
        <v>2096</v>
      </c>
      <c r="F1808" s="57">
        <v>2</v>
      </c>
      <c r="G1808" s="54">
        <v>288</v>
      </c>
      <c r="H1808" s="54">
        <v>664</v>
      </c>
      <c r="I1808" s="55" t="s">
        <v>2090</v>
      </c>
    </row>
    <row r="1809" spans="1:9" ht="15" customHeight="1">
      <c r="A1809" s="79">
        <v>42789</v>
      </c>
      <c r="B1809" s="77" t="s">
        <v>2089</v>
      </c>
      <c r="C1809" s="77" t="s">
        <v>48</v>
      </c>
      <c r="D1809" s="77" t="s">
        <v>2097</v>
      </c>
      <c r="E1809" s="4" t="s">
        <v>2098</v>
      </c>
      <c r="F1809" s="57">
        <v>2</v>
      </c>
      <c r="G1809" s="54">
        <v>3650</v>
      </c>
      <c r="H1809" s="54">
        <v>5615.38</v>
      </c>
      <c r="I1809" s="55" t="s">
        <v>2090</v>
      </c>
    </row>
    <row r="1810" spans="1:9" ht="15" customHeight="1">
      <c r="A1810" s="79">
        <v>42789</v>
      </c>
      <c r="B1810" s="77" t="s">
        <v>2089</v>
      </c>
      <c r="C1810" s="77" t="s">
        <v>48</v>
      </c>
      <c r="D1810" s="77" t="s">
        <v>1449</v>
      </c>
      <c r="E1810" s="4" t="s">
        <v>2099</v>
      </c>
      <c r="F1810" s="57">
        <v>2</v>
      </c>
      <c r="G1810" s="54">
        <v>684</v>
      </c>
      <c r="H1810" s="54">
        <v>1974.91</v>
      </c>
      <c r="I1810" s="55" t="s">
        <v>2090</v>
      </c>
    </row>
    <row r="1811" spans="1:9" ht="15" customHeight="1">
      <c r="A1811" s="79">
        <v>42789</v>
      </c>
      <c r="B1811" s="77" t="s">
        <v>2089</v>
      </c>
      <c r="C1811" s="77" t="s">
        <v>48</v>
      </c>
      <c r="D1811" s="77">
        <v>127014</v>
      </c>
      <c r="E1811" s="4" t="s">
        <v>1756</v>
      </c>
      <c r="F1811" s="57">
        <v>1</v>
      </c>
      <c r="G1811" s="54">
        <v>378</v>
      </c>
      <c r="H1811" s="54">
        <v>970</v>
      </c>
      <c r="I1811" s="55" t="s">
        <v>2090</v>
      </c>
    </row>
    <row r="1812" spans="1:9" ht="15" customHeight="1">
      <c r="A1812" s="79">
        <v>42789</v>
      </c>
      <c r="B1812" s="77" t="s">
        <v>2089</v>
      </c>
      <c r="C1812" s="77" t="s">
        <v>48</v>
      </c>
      <c r="D1812" s="77" t="s">
        <v>2100</v>
      </c>
      <c r="E1812" s="4" t="s">
        <v>2101</v>
      </c>
      <c r="F1812" s="57">
        <v>1</v>
      </c>
      <c r="G1812" s="54">
        <v>3873</v>
      </c>
      <c r="H1812" s="54">
        <v>5958.46</v>
      </c>
      <c r="I1812" s="55" t="s">
        <v>2090</v>
      </c>
    </row>
    <row r="1813" spans="1:9" ht="15" customHeight="1">
      <c r="A1813" s="79">
        <v>42789</v>
      </c>
      <c r="B1813" s="77" t="s">
        <v>2089</v>
      </c>
      <c r="C1813" s="77" t="s">
        <v>48</v>
      </c>
      <c r="D1813" s="77" t="s">
        <v>971</v>
      </c>
      <c r="E1813" s="4" t="s">
        <v>2102</v>
      </c>
      <c r="F1813" s="57">
        <v>2</v>
      </c>
      <c r="G1813" s="54">
        <v>326</v>
      </c>
      <c r="H1813" s="54">
        <v>653.6</v>
      </c>
      <c r="I1813" s="55" t="s">
        <v>2090</v>
      </c>
    </row>
    <row r="1814" spans="1:9" ht="15" customHeight="1">
      <c r="A1814" s="79">
        <v>42789</v>
      </c>
      <c r="B1814" s="77" t="s">
        <v>2089</v>
      </c>
      <c r="C1814" s="77" t="s">
        <v>48</v>
      </c>
      <c r="D1814" s="77" t="s">
        <v>944</v>
      </c>
      <c r="E1814" s="4" t="s">
        <v>2103</v>
      </c>
      <c r="F1814" s="57">
        <v>4</v>
      </c>
      <c r="G1814" s="54">
        <v>1558</v>
      </c>
      <c r="H1814" s="54">
        <v>3116</v>
      </c>
      <c r="I1814" s="55" t="s">
        <v>2090</v>
      </c>
    </row>
    <row r="1815" spans="1:9" ht="15" customHeight="1">
      <c r="A1815" s="79">
        <v>42789</v>
      </c>
      <c r="B1815" s="77" t="s">
        <v>2089</v>
      </c>
      <c r="C1815" s="77" t="s">
        <v>48</v>
      </c>
      <c r="D1815" s="77" t="s">
        <v>942</v>
      </c>
      <c r="E1815" s="4" t="s">
        <v>2104</v>
      </c>
      <c r="F1815" s="57">
        <v>5</v>
      </c>
      <c r="G1815" s="54">
        <v>240.84</v>
      </c>
      <c r="H1815" s="54">
        <v>481.68</v>
      </c>
      <c r="I1815" s="55" t="s">
        <v>2090</v>
      </c>
    </row>
    <row r="1816" spans="1:9" ht="15" customHeight="1">
      <c r="A1816" s="79">
        <v>42789</v>
      </c>
      <c r="B1816" s="77" t="s">
        <v>2089</v>
      </c>
      <c r="C1816" s="77" t="s">
        <v>48</v>
      </c>
      <c r="D1816" s="77" t="s">
        <v>946</v>
      </c>
      <c r="E1816" s="4" t="s">
        <v>2105</v>
      </c>
      <c r="F1816" s="57">
        <v>4</v>
      </c>
      <c r="G1816" s="54">
        <v>1712</v>
      </c>
      <c r="H1816" s="54">
        <v>3424</v>
      </c>
      <c r="I1816" s="55" t="s">
        <v>2090</v>
      </c>
    </row>
    <row r="1817" spans="1:9" ht="15" customHeight="1">
      <c r="A1817" s="79">
        <v>42789</v>
      </c>
      <c r="B1817" s="77" t="s">
        <v>2089</v>
      </c>
      <c r="C1817" s="77" t="s">
        <v>48</v>
      </c>
      <c r="D1817" s="77" t="s">
        <v>961</v>
      </c>
      <c r="E1817" s="4" t="s">
        <v>2106</v>
      </c>
      <c r="F1817" s="57">
        <v>2</v>
      </c>
      <c r="G1817" s="54">
        <v>2280</v>
      </c>
      <c r="H1817" s="54">
        <v>4431</v>
      </c>
      <c r="I1817" s="55" t="s">
        <v>2090</v>
      </c>
    </row>
    <row r="1818" spans="1:9" ht="15" customHeight="1">
      <c r="A1818" s="79">
        <v>42789</v>
      </c>
      <c r="B1818" s="77" t="s">
        <v>2089</v>
      </c>
      <c r="C1818" s="77" t="s">
        <v>48</v>
      </c>
      <c r="D1818" s="77" t="s">
        <v>953</v>
      </c>
      <c r="E1818" s="4" t="s">
        <v>2107</v>
      </c>
      <c r="F1818" s="57">
        <v>5</v>
      </c>
      <c r="G1818" s="54">
        <v>638</v>
      </c>
      <c r="H1818" s="54">
        <v>1276</v>
      </c>
      <c r="I1818" s="55" t="s">
        <v>2090</v>
      </c>
    </row>
    <row r="1819" spans="1:9" ht="15" customHeight="1">
      <c r="A1819" s="79">
        <v>42789</v>
      </c>
      <c r="B1819" s="77" t="s">
        <v>2089</v>
      </c>
      <c r="C1819" s="77" t="s">
        <v>48</v>
      </c>
      <c r="D1819" s="77" t="s">
        <v>981</v>
      </c>
      <c r="E1819" s="4" t="s">
        <v>2108</v>
      </c>
      <c r="F1819" s="57">
        <v>2</v>
      </c>
      <c r="G1819" s="54">
        <v>425</v>
      </c>
      <c r="H1819" s="54">
        <v>850</v>
      </c>
      <c r="I1819" s="55" t="s">
        <v>2090</v>
      </c>
    </row>
    <row r="1820" spans="1:9" ht="15" customHeight="1">
      <c r="A1820" s="79">
        <v>42789</v>
      </c>
      <c r="B1820" s="77" t="s">
        <v>2089</v>
      </c>
      <c r="C1820" s="77" t="s">
        <v>48</v>
      </c>
      <c r="D1820" s="77" t="s">
        <v>984</v>
      </c>
      <c r="E1820" s="4" t="s">
        <v>2109</v>
      </c>
      <c r="F1820" s="57">
        <v>1</v>
      </c>
      <c r="G1820" s="54">
        <v>945</v>
      </c>
      <c r="H1820" s="54">
        <v>1890</v>
      </c>
      <c r="I1820" s="55" t="s">
        <v>2090</v>
      </c>
    </row>
    <row r="1821" spans="1:9" ht="15" customHeight="1">
      <c r="A1821" s="79">
        <v>42789</v>
      </c>
      <c r="B1821" s="77" t="s">
        <v>2089</v>
      </c>
      <c r="C1821" s="77" t="s">
        <v>48</v>
      </c>
      <c r="D1821" s="77" t="s">
        <v>980</v>
      </c>
      <c r="E1821" s="4" t="s">
        <v>1768</v>
      </c>
      <c r="F1821" s="57">
        <v>2</v>
      </c>
      <c r="G1821" s="54">
        <v>200.79</v>
      </c>
      <c r="H1821" s="54">
        <v>401.58</v>
      </c>
      <c r="I1821" s="55" t="s">
        <v>2090</v>
      </c>
    </row>
    <row r="1822" spans="1:9" ht="15" customHeight="1">
      <c r="A1822" s="79">
        <v>42789</v>
      </c>
      <c r="B1822" s="77" t="s">
        <v>2089</v>
      </c>
      <c r="C1822" s="77" t="s">
        <v>48</v>
      </c>
      <c r="D1822" s="77" t="s">
        <v>2110</v>
      </c>
      <c r="E1822" s="4" t="s">
        <v>2111</v>
      </c>
      <c r="F1822" s="57">
        <v>2</v>
      </c>
      <c r="G1822" s="54">
        <v>542</v>
      </c>
      <c r="H1822" s="54">
        <v>1084</v>
      </c>
      <c r="I1822" s="55" t="s">
        <v>2090</v>
      </c>
    </row>
    <row r="1823" spans="1:9" ht="15" customHeight="1">
      <c r="A1823" s="79">
        <v>42789</v>
      </c>
      <c r="B1823" s="77" t="s">
        <v>2089</v>
      </c>
      <c r="C1823" s="77" t="s">
        <v>48</v>
      </c>
      <c r="D1823" s="77" t="s">
        <v>1134</v>
      </c>
      <c r="E1823" s="4" t="s">
        <v>2112</v>
      </c>
      <c r="F1823" s="57">
        <v>2</v>
      </c>
      <c r="G1823" s="54">
        <v>186.88</v>
      </c>
      <c r="H1823" s="54">
        <v>373.76</v>
      </c>
      <c r="I1823" s="55" t="s">
        <v>2090</v>
      </c>
    </row>
    <row r="1824" spans="1:9" ht="15" customHeight="1">
      <c r="A1824" s="79">
        <v>42789</v>
      </c>
      <c r="B1824" s="77" t="s">
        <v>2089</v>
      </c>
      <c r="C1824" s="77" t="s">
        <v>48</v>
      </c>
      <c r="D1824" s="77" t="s">
        <v>729</v>
      </c>
      <c r="E1824" s="4" t="s">
        <v>2113</v>
      </c>
      <c r="F1824" s="57">
        <v>2</v>
      </c>
      <c r="G1824" s="54">
        <v>6900</v>
      </c>
      <c r="H1824" s="54">
        <v>10615.38</v>
      </c>
      <c r="I1824" s="55" t="s">
        <v>2090</v>
      </c>
    </row>
    <row r="1825" spans="1:9" ht="15" customHeight="1">
      <c r="A1825" s="79">
        <v>42789</v>
      </c>
      <c r="B1825" s="77" t="s">
        <v>2089</v>
      </c>
      <c r="C1825" s="77" t="s">
        <v>48</v>
      </c>
      <c r="D1825" s="77" t="s">
        <v>2114</v>
      </c>
      <c r="E1825" s="4" t="s">
        <v>646</v>
      </c>
      <c r="F1825" s="57">
        <v>6</v>
      </c>
      <c r="G1825" s="54">
        <v>40</v>
      </c>
      <c r="H1825" s="54">
        <v>65</v>
      </c>
      <c r="I1825" s="55" t="s">
        <v>2090</v>
      </c>
    </row>
    <row r="1826" spans="1:9" ht="15" customHeight="1">
      <c r="A1826" s="79">
        <v>42789</v>
      </c>
      <c r="B1826" s="77" t="s">
        <v>2089</v>
      </c>
      <c r="C1826" s="77" t="s">
        <v>48</v>
      </c>
      <c r="D1826" s="77" t="s">
        <v>659</v>
      </c>
      <c r="E1826" s="4" t="s">
        <v>660</v>
      </c>
      <c r="F1826" s="57">
        <v>1</v>
      </c>
      <c r="G1826" s="54">
        <v>196</v>
      </c>
      <c r="H1826" s="54">
        <v>424</v>
      </c>
      <c r="I1826" s="55" t="s">
        <v>6992</v>
      </c>
    </row>
    <row r="1827" spans="1:9" ht="15" customHeight="1">
      <c r="A1827" s="79">
        <v>42789</v>
      </c>
      <c r="B1827" s="77" t="s">
        <v>2089</v>
      </c>
      <c r="C1827" s="77" t="s">
        <v>48</v>
      </c>
      <c r="D1827" s="77" t="s">
        <v>627</v>
      </c>
      <c r="E1827" s="4" t="s">
        <v>2115</v>
      </c>
      <c r="F1827" s="57">
        <v>6</v>
      </c>
      <c r="G1827" s="54">
        <v>10.06</v>
      </c>
      <c r="H1827" s="54">
        <v>40</v>
      </c>
      <c r="I1827" s="55" t="s">
        <v>2090</v>
      </c>
    </row>
    <row r="1828" spans="1:9" ht="15" customHeight="1">
      <c r="A1828" s="79">
        <v>42789</v>
      </c>
      <c r="B1828" s="77" t="s">
        <v>2116</v>
      </c>
      <c r="C1828" s="77" t="s">
        <v>48</v>
      </c>
      <c r="D1828" s="77" t="s">
        <v>842</v>
      </c>
      <c r="E1828" s="4" t="s">
        <v>2117</v>
      </c>
      <c r="F1828" s="57">
        <v>1</v>
      </c>
      <c r="G1828" s="54">
        <v>161.91999999999999</v>
      </c>
      <c r="H1828" s="54">
        <v>283.36</v>
      </c>
    </row>
    <row r="1829" spans="1:9" ht="15" customHeight="1">
      <c r="A1829" s="79">
        <v>42793</v>
      </c>
      <c r="B1829" s="77" t="s">
        <v>2118</v>
      </c>
      <c r="C1829" s="77" t="s">
        <v>48</v>
      </c>
      <c r="D1829" s="77" t="s">
        <v>2119</v>
      </c>
      <c r="E1829" s="4" t="s">
        <v>2120</v>
      </c>
      <c r="F1829" s="57">
        <v>1</v>
      </c>
      <c r="G1829" s="54">
        <v>1265</v>
      </c>
      <c r="H1829" s="54">
        <v>2530</v>
      </c>
    </row>
    <row r="1830" spans="1:9" ht="15" customHeight="1">
      <c r="A1830" s="79">
        <v>42795</v>
      </c>
      <c r="B1830" s="77" t="s">
        <v>2121</v>
      </c>
      <c r="C1830" s="77" t="s">
        <v>48</v>
      </c>
      <c r="D1830" s="77" t="s">
        <v>2122</v>
      </c>
      <c r="E1830" s="4" t="s">
        <v>2123</v>
      </c>
      <c r="F1830" s="57">
        <v>2</v>
      </c>
      <c r="G1830" s="54">
        <v>270</v>
      </c>
      <c r="H1830" s="54">
        <v>540</v>
      </c>
    </row>
    <row r="1831" spans="1:9" ht="15" customHeight="1">
      <c r="A1831" s="79">
        <v>42801</v>
      </c>
      <c r="B1831" s="77" t="s">
        <v>2124</v>
      </c>
      <c r="C1831" s="77" t="s">
        <v>48</v>
      </c>
      <c r="D1831" s="77" t="s">
        <v>207</v>
      </c>
      <c r="E1831" s="4" t="s">
        <v>2125</v>
      </c>
      <c r="F1831" s="57">
        <v>1</v>
      </c>
      <c r="G1831" s="54">
        <v>2.5299999999999998</v>
      </c>
      <c r="H1831" s="54">
        <v>19</v>
      </c>
    </row>
    <row r="1832" spans="1:9" ht="15" customHeight="1">
      <c r="A1832" s="79">
        <v>42808</v>
      </c>
      <c r="B1832" s="77" t="s">
        <v>2934</v>
      </c>
      <c r="C1832" s="77" t="s">
        <v>8</v>
      </c>
      <c r="D1832" s="77" t="s">
        <v>1365</v>
      </c>
      <c r="E1832" s="4" t="s">
        <v>2930</v>
      </c>
      <c r="F1832" s="57">
        <v>4</v>
      </c>
      <c r="G1832" s="54">
        <v>12.25</v>
      </c>
      <c r="H1832" s="54">
        <v>245.7000906232206</v>
      </c>
    </row>
    <row r="1833" spans="1:9" ht="15" customHeight="1">
      <c r="A1833" s="79">
        <v>42808</v>
      </c>
      <c r="B1833" s="77" t="s">
        <v>2934</v>
      </c>
      <c r="C1833" s="77" t="s">
        <v>8</v>
      </c>
      <c r="D1833" s="77" t="s">
        <v>536</v>
      </c>
      <c r="E1833" s="4" t="s">
        <v>2931</v>
      </c>
      <c r="F1833" s="57">
        <v>2</v>
      </c>
      <c r="G1833" s="54">
        <v>25</v>
      </c>
      <c r="H1833" s="54">
        <v>74.999991419216968</v>
      </c>
    </row>
    <row r="1834" spans="1:9" ht="15" customHeight="1">
      <c r="A1834" s="79">
        <v>42808</v>
      </c>
      <c r="B1834" s="77" t="s">
        <v>2934</v>
      </c>
      <c r="C1834" s="77" t="s">
        <v>8</v>
      </c>
      <c r="D1834" s="77" t="s">
        <v>1374</v>
      </c>
      <c r="E1834" s="4" t="s">
        <v>2932</v>
      </c>
      <c r="F1834" s="57">
        <v>3</v>
      </c>
      <c r="G1834" s="54">
        <v>200.25</v>
      </c>
      <c r="H1834" s="54">
        <v>916.00000031000206</v>
      </c>
    </row>
    <row r="1835" spans="1:9" ht="15" customHeight="1">
      <c r="A1835" s="79">
        <v>42808</v>
      </c>
      <c r="B1835" s="77" t="s">
        <v>2934</v>
      </c>
      <c r="C1835" s="77" t="s">
        <v>8</v>
      </c>
      <c r="D1835" s="77" t="s">
        <v>1370</v>
      </c>
      <c r="E1835" s="4" t="s">
        <v>2933</v>
      </c>
      <c r="F1835" s="57">
        <v>1</v>
      </c>
      <c r="G1835" s="54">
        <v>134.75</v>
      </c>
      <c r="H1835" s="54">
        <v>265.49995371236059</v>
      </c>
    </row>
    <row r="1836" spans="1:9" ht="15" customHeight="1">
      <c r="A1836" s="79"/>
      <c r="B1836" s="77" t="s">
        <v>2943</v>
      </c>
      <c r="C1836" s="77" t="s">
        <v>48</v>
      </c>
      <c r="D1836" s="77" t="s">
        <v>362</v>
      </c>
      <c r="E1836" s="4" t="s">
        <v>2935</v>
      </c>
      <c r="F1836" s="57">
        <v>8</v>
      </c>
    </row>
    <row r="1837" spans="1:9" ht="15" customHeight="1">
      <c r="A1837" s="79">
        <v>42803</v>
      </c>
      <c r="B1837" s="77" t="s">
        <v>2943</v>
      </c>
      <c r="C1837" s="77" t="s">
        <v>48</v>
      </c>
      <c r="D1837" s="77">
        <v>70204</v>
      </c>
      <c r="E1837" s="4" t="s">
        <v>2936</v>
      </c>
      <c r="F1837" s="57">
        <v>104</v>
      </c>
      <c r="G1837" s="54">
        <v>6.31</v>
      </c>
      <c r="H1837" s="54">
        <v>25.22</v>
      </c>
    </row>
    <row r="1838" spans="1:9" ht="15" customHeight="1">
      <c r="A1838" s="79">
        <v>42803</v>
      </c>
      <c r="B1838" s="77" t="s">
        <v>2943</v>
      </c>
      <c r="C1838" s="77" t="s">
        <v>48</v>
      </c>
      <c r="D1838" s="77" t="s">
        <v>2937</v>
      </c>
      <c r="E1838" s="4" t="s">
        <v>2938</v>
      </c>
      <c r="F1838" s="57">
        <v>8</v>
      </c>
      <c r="G1838" s="54">
        <v>1085</v>
      </c>
      <c r="H1838" s="54">
        <v>2170</v>
      </c>
    </row>
    <row r="1839" spans="1:9" ht="15" customHeight="1">
      <c r="A1839" s="79">
        <v>42803</v>
      </c>
      <c r="B1839" s="77" t="s">
        <v>2943</v>
      </c>
      <c r="C1839" s="77" t="s">
        <v>48</v>
      </c>
      <c r="D1839" s="77">
        <v>159625</v>
      </c>
      <c r="E1839" s="4" t="s">
        <v>2939</v>
      </c>
      <c r="F1839" s="57">
        <v>96</v>
      </c>
      <c r="G1839" s="54">
        <v>12.64</v>
      </c>
      <c r="H1839" s="54">
        <v>37.92</v>
      </c>
    </row>
    <row r="1840" spans="1:9" ht="15" customHeight="1">
      <c r="A1840" s="79">
        <v>42803</v>
      </c>
      <c r="B1840" s="77" t="s">
        <v>2943</v>
      </c>
      <c r="C1840" s="77" t="s">
        <v>48</v>
      </c>
      <c r="D1840" s="77" t="s">
        <v>203</v>
      </c>
      <c r="E1840" s="4" t="s">
        <v>2940</v>
      </c>
      <c r="F1840" s="57">
        <v>1</v>
      </c>
      <c r="G1840" s="54">
        <v>0.15</v>
      </c>
      <c r="H1840" s="54">
        <v>3</v>
      </c>
    </row>
    <row r="1841" spans="1:8" ht="15" customHeight="1">
      <c r="A1841" s="79">
        <v>42803</v>
      </c>
      <c r="B1841" s="77" t="s">
        <v>2943</v>
      </c>
      <c r="C1841" s="77" t="s">
        <v>48</v>
      </c>
      <c r="D1841" s="77" t="s">
        <v>2941</v>
      </c>
      <c r="E1841" s="4" t="s">
        <v>2942</v>
      </c>
      <c r="F1841" s="57">
        <v>6</v>
      </c>
      <c r="G1841" s="54">
        <v>55</v>
      </c>
      <c r="H1841" s="54">
        <v>165</v>
      </c>
    </row>
    <row r="1842" spans="1:8" ht="15" customHeight="1">
      <c r="A1842" s="79">
        <v>42807</v>
      </c>
      <c r="B1842" s="77" t="s">
        <v>2952</v>
      </c>
      <c r="C1842" s="77" t="s">
        <v>48</v>
      </c>
      <c r="D1842" s="77" t="s">
        <v>2944</v>
      </c>
      <c r="E1842" s="4" t="s">
        <v>2945</v>
      </c>
      <c r="F1842" s="57">
        <v>12</v>
      </c>
      <c r="G1842" s="54">
        <v>295</v>
      </c>
      <c r="H1842" s="54">
        <v>590</v>
      </c>
    </row>
    <row r="1843" spans="1:8" ht="15" customHeight="1">
      <c r="A1843" s="79">
        <v>42807</v>
      </c>
      <c r="B1843" s="77" t="s">
        <v>2952</v>
      </c>
      <c r="C1843" s="77" t="s">
        <v>48</v>
      </c>
      <c r="D1843" s="77">
        <v>76629</v>
      </c>
      <c r="E1843" s="4" t="s">
        <v>2946</v>
      </c>
      <c r="F1843" s="57">
        <v>6</v>
      </c>
      <c r="G1843" s="54">
        <v>124.81</v>
      </c>
      <c r="H1843" s="54">
        <v>249.62</v>
      </c>
    </row>
    <row r="1844" spans="1:8" ht="15" customHeight="1">
      <c r="A1844" s="79">
        <v>42807</v>
      </c>
      <c r="B1844" s="77" t="s">
        <v>2952</v>
      </c>
      <c r="C1844" s="77" t="s">
        <v>48</v>
      </c>
      <c r="D1844" s="77" t="s">
        <v>2947</v>
      </c>
      <c r="E1844" s="4" t="s">
        <v>2948</v>
      </c>
      <c r="F1844" s="57">
        <v>5</v>
      </c>
      <c r="G1844" s="54">
        <v>414</v>
      </c>
      <c r="H1844" s="54">
        <v>828</v>
      </c>
    </row>
    <row r="1845" spans="1:8" ht="15" customHeight="1">
      <c r="A1845" s="79">
        <v>42807</v>
      </c>
      <c r="B1845" s="77" t="s">
        <v>2952</v>
      </c>
      <c r="C1845" s="77" t="s">
        <v>48</v>
      </c>
      <c r="D1845" s="77" t="s">
        <v>2949</v>
      </c>
      <c r="E1845" s="4" t="s">
        <v>2950</v>
      </c>
      <c r="F1845" s="57">
        <v>6</v>
      </c>
      <c r="G1845" s="54">
        <v>169.4</v>
      </c>
      <c r="H1845" s="54">
        <v>338</v>
      </c>
    </row>
    <row r="1846" spans="1:8" ht="15" customHeight="1">
      <c r="A1846" s="79">
        <v>42807</v>
      </c>
      <c r="B1846" s="77" t="s">
        <v>2952</v>
      </c>
      <c r="C1846" s="77" t="s">
        <v>48</v>
      </c>
      <c r="D1846" s="77">
        <v>162603</v>
      </c>
      <c r="E1846" s="4" t="s">
        <v>2951</v>
      </c>
      <c r="F1846" s="57">
        <v>20</v>
      </c>
      <c r="G1846" s="54">
        <v>43.45</v>
      </c>
      <c r="H1846" s="54">
        <v>130.35</v>
      </c>
    </row>
    <row r="1847" spans="1:8" ht="15" customHeight="1">
      <c r="A1847" s="79">
        <v>42807</v>
      </c>
      <c r="B1847" s="77" t="s">
        <v>2952</v>
      </c>
      <c r="C1847" s="77" t="s">
        <v>48</v>
      </c>
      <c r="D1847" s="77">
        <v>70298</v>
      </c>
      <c r="E1847" s="4" t="s">
        <v>652</v>
      </c>
      <c r="F1847" s="57">
        <v>12</v>
      </c>
      <c r="G1847" s="54">
        <v>26.55</v>
      </c>
      <c r="H1847" s="54">
        <v>79.650000000000006</v>
      </c>
    </row>
    <row r="1848" spans="1:8" ht="15" customHeight="1">
      <c r="A1848" s="79">
        <v>42807</v>
      </c>
      <c r="B1848" s="77" t="s">
        <v>2954</v>
      </c>
      <c r="C1848" s="77" t="s">
        <v>48</v>
      </c>
      <c r="D1848" s="77" t="s">
        <v>1580</v>
      </c>
      <c r="E1848" s="4" t="s">
        <v>2953</v>
      </c>
      <c r="F1848" s="57">
        <v>5</v>
      </c>
      <c r="G1848" s="54">
        <v>39.92</v>
      </c>
      <c r="H1848" s="54">
        <v>119.77</v>
      </c>
    </row>
    <row r="1849" spans="1:8" ht="15" customHeight="1">
      <c r="A1849" s="79">
        <v>42807</v>
      </c>
      <c r="B1849" s="77" t="s">
        <v>2957</v>
      </c>
      <c r="C1849" s="77" t="s">
        <v>48</v>
      </c>
      <c r="D1849" s="77" t="s">
        <v>1036</v>
      </c>
      <c r="E1849" s="4" t="s">
        <v>2955</v>
      </c>
      <c r="F1849" s="57">
        <v>1</v>
      </c>
      <c r="G1849" s="54">
        <v>37.64</v>
      </c>
      <c r="H1849" s="54">
        <v>112.92</v>
      </c>
    </row>
    <row r="1850" spans="1:8" ht="15" customHeight="1">
      <c r="A1850" s="79">
        <v>42807</v>
      </c>
      <c r="B1850" s="77" t="s">
        <v>2957</v>
      </c>
      <c r="C1850" s="77" t="s">
        <v>48</v>
      </c>
      <c r="D1850" s="77" t="s">
        <v>1034</v>
      </c>
      <c r="E1850" s="4" t="s">
        <v>2956</v>
      </c>
      <c r="F1850" s="57">
        <v>1</v>
      </c>
      <c r="G1850" s="54">
        <v>11.12</v>
      </c>
      <c r="H1850" s="54">
        <v>37.08</v>
      </c>
    </row>
    <row r="1851" spans="1:8" ht="15" customHeight="1">
      <c r="A1851" s="79">
        <v>42815</v>
      </c>
      <c r="B1851" s="77" t="s">
        <v>3774</v>
      </c>
      <c r="C1851" s="77" t="s">
        <v>1997</v>
      </c>
      <c r="D1851" s="77" t="s">
        <v>814</v>
      </c>
      <c r="E1851" s="4" t="s">
        <v>3775</v>
      </c>
      <c r="F1851" s="57">
        <v>1</v>
      </c>
      <c r="G1851" s="54">
        <v>4206</v>
      </c>
      <c r="H1851" s="54">
        <v>7418.52</v>
      </c>
    </row>
    <row r="1852" spans="1:8" ht="15" customHeight="1">
      <c r="A1852" s="79">
        <v>42815</v>
      </c>
      <c r="B1852" s="77" t="s">
        <v>3774</v>
      </c>
      <c r="C1852" s="77" t="s">
        <v>1997</v>
      </c>
      <c r="D1852" s="77" t="s">
        <v>588</v>
      </c>
      <c r="E1852" s="153" t="s">
        <v>816</v>
      </c>
      <c r="F1852" s="57">
        <v>1</v>
      </c>
      <c r="G1852" s="54">
        <v>14147.5</v>
      </c>
      <c r="H1852" s="54">
        <v>13735.14</v>
      </c>
    </row>
    <row r="1853" spans="1:8" ht="15" customHeight="1">
      <c r="A1853" s="79">
        <v>42815</v>
      </c>
      <c r="B1853" s="77" t="s">
        <v>3774</v>
      </c>
      <c r="C1853" s="77" t="s">
        <v>1997</v>
      </c>
      <c r="D1853" s="77" t="s">
        <v>705</v>
      </c>
      <c r="E1853" s="153" t="s">
        <v>3776</v>
      </c>
      <c r="F1853" s="57">
        <v>1</v>
      </c>
      <c r="G1853" s="54">
        <v>65917.990000000005</v>
      </c>
      <c r="H1853" s="54">
        <v>92732.05</v>
      </c>
    </row>
    <row r="1854" spans="1:8" ht="15" customHeight="1">
      <c r="A1854" s="79">
        <v>42815</v>
      </c>
      <c r="B1854" s="77" t="s">
        <v>3774</v>
      </c>
      <c r="C1854" s="77" t="s">
        <v>1997</v>
      </c>
      <c r="D1854" s="77" t="s">
        <v>3777</v>
      </c>
      <c r="E1854" s="4" t="s">
        <v>3778</v>
      </c>
      <c r="F1854" s="57">
        <v>1</v>
      </c>
      <c r="G1854" s="54">
        <v>1599.6</v>
      </c>
      <c r="H1854" s="54">
        <v>2460.92</v>
      </c>
    </row>
    <row r="1855" spans="1:8" ht="15" customHeight="1">
      <c r="A1855" s="79">
        <v>42815</v>
      </c>
      <c r="B1855" s="77" t="s">
        <v>3774</v>
      </c>
      <c r="C1855" s="77" t="s">
        <v>1997</v>
      </c>
      <c r="D1855" s="77" t="s">
        <v>818</v>
      </c>
      <c r="E1855" s="4" t="s">
        <v>3779</v>
      </c>
      <c r="F1855" s="57">
        <v>1</v>
      </c>
      <c r="G1855" s="54">
        <v>10498</v>
      </c>
      <c r="H1855" s="54">
        <v>11597.33</v>
      </c>
    </row>
    <row r="1856" spans="1:8" ht="15" customHeight="1">
      <c r="A1856" s="79">
        <v>42815</v>
      </c>
      <c r="B1856" s="77" t="s">
        <v>3774</v>
      </c>
      <c r="C1856" s="77" t="s">
        <v>1997</v>
      </c>
      <c r="D1856" s="77" t="s">
        <v>670</v>
      </c>
      <c r="E1856" s="4" t="s">
        <v>820</v>
      </c>
      <c r="F1856" s="57">
        <v>1</v>
      </c>
      <c r="G1856" s="54">
        <v>8897</v>
      </c>
      <c r="H1856" s="54">
        <v>11662.67</v>
      </c>
    </row>
    <row r="1857" spans="1:9" ht="15" customHeight="1">
      <c r="A1857" s="79">
        <v>42815</v>
      </c>
      <c r="B1857" s="77" t="s">
        <v>3774</v>
      </c>
      <c r="C1857" s="77" t="s">
        <v>1997</v>
      </c>
      <c r="D1857" s="77" t="s">
        <v>673</v>
      </c>
      <c r="E1857" s="4" t="s">
        <v>1413</v>
      </c>
      <c r="F1857" s="57">
        <v>1</v>
      </c>
      <c r="G1857" s="54">
        <v>23642.32</v>
      </c>
      <c r="H1857" s="54">
        <v>31376.92</v>
      </c>
    </row>
    <row r="1858" spans="1:9" ht="15" customHeight="1">
      <c r="A1858" s="79">
        <v>42815</v>
      </c>
      <c r="B1858" s="77" t="s">
        <v>3774</v>
      </c>
      <c r="C1858" s="77" t="s">
        <v>1997</v>
      </c>
      <c r="D1858" s="77" t="s">
        <v>465</v>
      </c>
      <c r="E1858" s="4" t="s">
        <v>822</v>
      </c>
      <c r="F1858" s="57">
        <v>2</v>
      </c>
      <c r="G1858" s="54">
        <v>16312.27</v>
      </c>
      <c r="H1858" s="54">
        <v>11091.4</v>
      </c>
    </row>
    <row r="1859" spans="1:9" ht="15" customHeight="1">
      <c r="A1859" s="79">
        <v>42815</v>
      </c>
      <c r="B1859" s="77" t="s">
        <v>3774</v>
      </c>
      <c r="C1859" s="77" t="s">
        <v>1997</v>
      </c>
      <c r="D1859" s="77" t="s">
        <v>568</v>
      </c>
      <c r="E1859" s="4" t="s">
        <v>823</v>
      </c>
      <c r="F1859" s="57">
        <v>2</v>
      </c>
      <c r="G1859" s="54">
        <v>13122.71</v>
      </c>
      <c r="H1859" s="54">
        <v>10046.42</v>
      </c>
    </row>
    <row r="1860" spans="1:9" ht="15" customHeight="1">
      <c r="A1860" s="79">
        <v>42815</v>
      </c>
      <c r="B1860" s="77" t="s">
        <v>3774</v>
      </c>
      <c r="C1860" s="77" t="s">
        <v>1997</v>
      </c>
      <c r="D1860" s="77" t="s">
        <v>707</v>
      </c>
      <c r="E1860" s="4" t="s">
        <v>3780</v>
      </c>
      <c r="F1860" s="57">
        <v>1</v>
      </c>
      <c r="G1860" s="54">
        <v>96721.52</v>
      </c>
      <c r="H1860" s="54">
        <v>119724</v>
      </c>
      <c r="I1860" s="55" t="s">
        <v>323</v>
      </c>
    </row>
    <row r="1861" spans="1:9" ht="15" customHeight="1">
      <c r="A1861" s="79">
        <v>42815</v>
      </c>
      <c r="B1861" s="77" t="s">
        <v>3774</v>
      </c>
      <c r="C1861" s="77" t="s">
        <v>1997</v>
      </c>
      <c r="D1861" s="77" t="s">
        <v>1416</v>
      </c>
      <c r="E1861" s="4" t="s">
        <v>3781</v>
      </c>
      <c r="F1861" s="57">
        <v>1</v>
      </c>
      <c r="G1861" s="54">
        <v>41909</v>
      </c>
      <c r="H1861" s="54">
        <v>57725</v>
      </c>
      <c r="I1861" s="55" t="s">
        <v>323</v>
      </c>
    </row>
    <row r="1862" spans="1:9" ht="15" customHeight="1">
      <c r="A1862" s="79">
        <v>42815</v>
      </c>
      <c r="B1862" s="77" t="s">
        <v>3774</v>
      </c>
      <c r="C1862" s="77" t="s">
        <v>1997</v>
      </c>
      <c r="D1862" s="77" t="s">
        <v>1418</v>
      </c>
      <c r="E1862" s="4" t="s">
        <v>3782</v>
      </c>
      <c r="F1862" s="57">
        <v>1</v>
      </c>
      <c r="G1862" s="54">
        <v>1204</v>
      </c>
      <c r="H1862" s="54">
        <v>5169</v>
      </c>
      <c r="I1862" s="55" t="s">
        <v>323</v>
      </c>
    </row>
    <row r="1863" spans="1:9" ht="15" customHeight="1">
      <c r="A1863" s="79">
        <v>42815</v>
      </c>
      <c r="B1863" s="77" t="s">
        <v>3774</v>
      </c>
      <c r="C1863" s="77" t="s">
        <v>1997</v>
      </c>
      <c r="D1863" s="77" t="s">
        <v>709</v>
      </c>
      <c r="E1863" s="4" t="s">
        <v>735</v>
      </c>
      <c r="F1863" s="57">
        <v>2</v>
      </c>
      <c r="G1863" s="54">
        <v>11939.55</v>
      </c>
      <c r="H1863" s="54">
        <v>7966.53</v>
      </c>
      <c r="I1863" s="55" t="s">
        <v>323</v>
      </c>
    </row>
    <row r="1864" spans="1:9" ht="15" customHeight="1">
      <c r="A1864" s="79">
        <v>42815</v>
      </c>
      <c r="B1864" s="77" t="s">
        <v>3774</v>
      </c>
      <c r="C1864" s="77" t="s">
        <v>1997</v>
      </c>
      <c r="D1864" s="77" t="s">
        <v>721</v>
      </c>
      <c r="E1864" s="4" t="s">
        <v>722</v>
      </c>
      <c r="F1864" s="57">
        <v>2</v>
      </c>
      <c r="G1864" s="54">
        <v>15157.38</v>
      </c>
      <c r="H1864" s="54">
        <v>8697.85</v>
      </c>
      <c r="I1864" s="55" t="s">
        <v>323</v>
      </c>
    </row>
    <row r="1865" spans="1:9" ht="15" customHeight="1">
      <c r="A1865" s="79">
        <v>42816</v>
      </c>
      <c r="B1865" s="77" t="s">
        <v>3783</v>
      </c>
      <c r="C1865" s="77" t="s">
        <v>8</v>
      </c>
      <c r="D1865" s="77" t="s">
        <v>549</v>
      </c>
      <c r="E1865" s="4" t="s">
        <v>550</v>
      </c>
      <c r="F1865" s="57">
        <v>4</v>
      </c>
      <c r="G1865" s="54">
        <v>25.87</v>
      </c>
      <c r="H1865" s="54">
        <v>87</v>
      </c>
    </row>
    <row r="1866" spans="1:9" ht="15" customHeight="1">
      <c r="A1866" s="79">
        <v>42816</v>
      </c>
      <c r="B1866" s="77" t="s">
        <v>3783</v>
      </c>
      <c r="C1866" s="77" t="s">
        <v>8</v>
      </c>
      <c r="D1866" s="77" t="s">
        <v>3784</v>
      </c>
      <c r="E1866" s="153" t="s">
        <v>3785</v>
      </c>
      <c r="F1866" s="57">
        <v>5</v>
      </c>
      <c r="G1866" s="54">
        <v>37.049999999999997</v>
      </c>
      <c r="H1866" s="54">
        <v>111.15</v>
      </c>
    </row>
    <row r="1867" spans="1:9" ht="15" customHeight="1">
      <c r="A1867" s="79">
        <v>42816</v>
      </c>
      <c r="B1867" s="77" t="s">
        <v>3783</v>
      </c>
      <c r="C1867" s="77" t="s">
        <v>8</v>
      </c>
      <c r="D1867" s="77" t="s">
        <v>3786</v>
      </c>
      <c r="E1867" s="4" t="s">
        <v>3787</v>
      </c>
      <c r="F1867" s="57">
        <v>1</v>
      </c>
      <c r="G1867" s="54">
        <v>152.78</v>
      </c>
      <c r="H1867" s="54">
        <v>305.56</v>
      </c>
    </row>
    <row r="1868" spans="1:9" ht="15" customHeight="1">
      <c r="A1868" s="79">
        <v>42816</v>
      </c>
      <c r="B1868" s="77" t="s">
        <v>3783</v>
      </c>
      <c r="C1868" s="77" t="s">
        <v>8</v>
      </c>
      <c r="D1868" s="77" t="s">
        <v>396</v>
      </c>
      <c r="E1868" s="153" t="s">
        <v>3788</v>
      </c>
      <c r="F1868" s="57">
        <v>1</v>
      </c>
      <c r="G1868" s="54">
        <v>351.54</v>
      </c>
      <c r="H1868" s="54">
        <v>978</v>
      </c>
    </row>
    <row r="1869" spans="1:9" ht="15" customHeight="1">
      <c r="A1869" s="79">
        <v>42816</v>
      </c>
      <c r="B1869" s="77" t="s">
        <v>3783</v>
      </c>
      <c r="C1869" s="77" t="s">
        <v>8</v>
      </c>
      <c r="D1869" s="77" t="s">
        <v>3789</v>
      </c>
      <c r="E1869" s="4" t="s">
        <v>1348</v>
      </c>
      <c r="F1869" s="57">
        <v>4</v>
      </c>
      <c r="G1869" s="54">
        <v>225.75</v>
      </c>
      <c r="H1869" s="54">
        <v>350</v>
      </c>
    </row>
    <row r="1870" spans="1:9" ht="15" customHeight="1">
      <c r="A1870" s="79">
        <v>42822</v>
      </c>
      <c r="B1870" s="77" t="s">
        <v>3148</v>
      </c>
      <c r="C1870" s="77" t="s">
        <v>8</v>
      </c>
      <c r="D1870" s="77" t="s">
        <v>3149</v>
      </c>
      <c r="E1870" s="4" t="s">
        <v>3150</v>
      </c>
      <c r="F1870" s="57">
        <v>1</v>
      </c>
      <c r="G1870" s="54">
        <v>1320</v>
      </c>
      <c r="H1870" s="54">
        <v>2640</v>
      </c>
    </row>
    <row r="1871" spans="1:9" ht="15" customHeight="1">
      <c r="A1871" s="79">
        <v>42822</v>
      </c>
      <c r="B1871" s="77" t="s">
        <v>1736</v>
      </c>
      <c r="C1871" s="77" t="s">
        <v>8</v>
      </c>
      <c r="D1871" s="77" t="s">
        <v>160</v>
      </c>
      <c r="E1871" s="4" t="s">
        <v>2760</v>
      </c>
      <c r="F1871" s="57">
        <v>2</v>
      </c>
      <c r="G1871" s="54">
        <v>137.53</v>
      </c>
      <c r="H1871" s="54">
        <v>195</v>
      </c>
    </row>
    <row r="1872" spans="1:9" ht="15" customHeight="1">
      <c r="A1872" s="79">
        <v>42822</v>
      </c>
      <c r="B1872" s="77" t="s">
        <v>1736</v>
      </c>
      <c r="C1872" s="77" t="s">
        <v>8</v>
      </c>
      <c r="D1872" s="77" t="s">
        <v>3151</v>
      </c>
      <c r="E1872" s="4" t="s">
        <v>3152</v>
      </c>
      <c r="F1872" s="57">
        <v>1</v>
      </c>
      <c r="G1872" s="54">
        <v>120</v>
      </c>
      <c r="H1872" s="54">
        <v>240</v>
      </c>
    </row>
    <row r="1873" spans="1:8" ht="15" customHeight="1">
      <c r="A1873" s="79">
        <v>42824</v>
      </c>
      <c r="B1873" s="77" t="s">
        <v>2957</v>
      </c>
      <c r="C1873" s="77" t="s">
        <v>48</v>
      </c>
      <c r="D1873" s="77" t="s">
        <v>3325</v>
      </c>
      <c r="E1873" s="4" t="s">
        <v>3326</v>
      </c>
      <c r="F1873" s="57">
        <v>36</v>
      </c>
      <c r="G1873" s="54">
        <v>89</v>
      </c>
      <c r="H1873" s="54">
        <v>277.60000000000002</v>
      </c>
    </row>
    <row r="1874" spans="1:8" ht="15" customHeight="1">
      <c r="A1874" s="79">
        <v>42830</v>
      </c>
      <c r="B1874" s="77" t="s">
        <v>2072</v>
      </c>
      <c r="C1874" s="77" t="s">
        <v>8</v>
      </c>
      <c r="D1874" s="77" t="s">
        <v>980</v>
      </c>
      <c r="E1874" s="4" t="s">
        <v>1768</v>
      </c>
      <c r="F1874" s="57">
        <v>4</v>
      </c>
      <c r="G1874" s="54">
        <v>200.79</v>
      </c>
      <c r="H1874" s="54">
        <v>401.58</v>
      </c>
    </row>
    <row r="1875" spans="1:8" ht="15" customHeight="1">
      <c r="A1875" s="79">
        <v>42830</v>
      </c>
      <c r="B1875" s="77" t="s">
        <v>2072</v>
      </c>
      <c r="C1875" s="77" t="s">
        <v>8</v>
      </c>
      <c r="D1875" s="77" t="s">
        <v>3311</v>
      </c>
      <c r="E1875" s="4" t="s">
        <v>3312</v>
      </c>
      <c r="F1875" s="57">
        <v>3</v>
      </c>
      <c r="G1875" s="54">
        <v>266.92</v>
      </c>
      <c r="H1875" s="54">
        <v>533.84</v>
      </c>
    </row>
    <row r="1876" spans="1:8" ht="15" customHeight="1">
      <c r="A1876" s="79">
        <v>42838</v>
      </c>
      <c r="B1876" s="77" t="s">
        <v>3321</v>
      </c>
      <c r="C1876" s="77" t="s">
        <v>8</v>
      </c>
      <c r="D1876" s="77" t="s">
        <v>958</v>
      </c>
      <c r="E1876" s="4" t="s">
        <v>3313</v>
      </c>
      <c r="F1876" s="57">
        <v>8</v>
      </c>
      <c r="G1876" s="54">
        <v>23.5</v>
      </c>
      <c r="H1876" s="54">
        <v>35.999118580422504</v>
      </c>
    </row>
    <row r="1877" spans="1:8" ht="15" customHeight="1">
      <c r="A1877" s="79">
        <v>42838</v>
      </c>
      <c r="B1877" s="77" t="s">
        <v>3321</v>
      </c>
      <c r="C1877" s="77" t="s">
        <v>8</v>
      </c>
      <c r="D1877" s="77" t="s">
        <v>3314</v>
      </c>
      <c r="E1877" s="4" t="s">
        <v>3315</v>
      </c>
      <c r="F1877" s="57">
        <v>1</v>
      </c>
      <c r="G1877" s="54">
        <v>2884</v>
      </c>
      <c r="H1877" s="54">
        <v>4436.9230769230771</v>
      </c>
    </row>
    <row r="1878" spans="1:8" ht="15" customHeight="1">
      <c r="A1878" s="79">
        <v>42838</v>
      </c>
      <c r="B1878" s="77" t="s">
        <v>3321</v>
      </c>
      <c r="C1878" s="77" t="s">
        <v>8</v>
      </c>
      <c r="D1878" s="77" t="s">
        <v>968</v>
      </c>
      <c r="E1878" s="4" t="s">
        <v>3316</v>
      </c>
      <c r="F1878" s="57">
        <v>2</v>
      </c>
      <c r="G1878" s="54">
        <v>20.5</v>
      </c>
      <c r="H1878" s="54">
        <v>96.360052701811824</v>
      </c>
    </row>
    <row r="1879" spans="1:8" ht="15" customHeight="1">
      <c r="A1879" s="79">
        <v>42838</v>
      </c>
      <c r="B1879" s="77" t="s">
        <v>3321</v>
      </c>
      <c r="C1879" s="77" t="s">
        <v>8</v>
      </c>
      <c r="D1879" s="77" t="s">
        <v>969</v>
      </c>
      <c r="E1879" s="4" t="s">
        <v>3317</v>
      </c>
      <c r="F1879" s="57">
        <v>2</v>
      </c>
      <c r="G1879" s="54">
        <v>2.77</v>
      </c>
      <c r="H1879" s="54">
        <v>11.079919636320914</v>
      </c>
    </row>
    <row r="1880" spans="1:8" ht="15" customHeight="1">
      <c r="A1880" s="79">
        <v>42838</v>
      </c>
      <c r="B1880" s="77" t="s">
        <v>3321</v>
      </c>
      <c r="C1880" s="77" t="s">
        <v>8</v>
      </c>
      <c r="D1880" s="77" t="s">
        <v>3318</v>
      </c>
      <c r="E1880" s="4" t="s">
        <v>3319</v>
      </c>
      <c r="F1880" s="57">
        <v>1</v>
      </c>
      <c r="G1880" s="54">
        <v>238</v>
      </c>
      <c r="H1880" s="54">
        <v>476</v>
      </c>
    </row>
    <row r="1881" spans="1:8" ht="15" customHeight="1">
      <c r="A1881" s="79">
        <v>42838</v>
      </c>
      <c r="B1881" s="77" t="s">
        <v>3321</v>
      </c>
      <c r="C1881" s="77" t="s">
        <v>8</v>
      </c>
      <c r="D1881" s="77" t="s">
        <v>963</v>
      </c>
      <c r="E1881" s="4" t="s">
        <v>3320</v>
      </c>
      <c r="F1881" s="57">
        <v>2</v>
      </c>
      <c r="G1881" s="54">
        <v>0.37</v>
      </c>
      <c r="H1881" s="54">
        <v>11.999687316171437</v>
      </c>
    </row>
    <row r="1882" spans="1:8" ht="15" customHeight="1">
      <c r="A1882" s="79">
        <v>42838</v>
      </c>
      <c r="B1882" s="77" t="s">
        <v>3321</v>
      </c>
      <c r="C1882" s="77" t="s">
        <v>8</v>
      </c>
      <c r="D1882" s="77" t="s">
        <v>320</v>
      </c>
      <c r="E1882" s="4" t="s">
        <v>1793</v>
      </c>
      <c r="F1882" s="57">
        <v>1</v>
      </c>
      <c r="G1882" s="54">
        <v>15.78</v>
      </c>
      <c r="H1882" s="54">
        <v>47.999997134507694</v>
      </c>
    </row>
    <row r="1883" spans="1:8" ht="15" customHeight="1">
      <c r="A1883" s="79">
        <v>42838</v>
      </c>
      <c r="B1883" s="77" t="s">
        <v>3321</v>
      </c>
      <c r="C1883" s="77" t="s">
        <v>8</v>
      </c>
      <c r="D1883" s="77" t="s">
        <v>15</v>
      </c>
      <c r="E1883" s="4" t="s">
        <v>2086</v>
      </c>
      <c r="F1883" s="57">
        <v>2</v>
      </c>
      <c r="G1883" s="54">
        <v>0.12</v>
      </c>
      <c r="H1883" s="54">
        <v>0.99991293960474381</v>
      </c>
    </row>
    <row r="1884" spans="1:8" ht="15" customHeight="1">
      <c r="A1884" s="79">
        <v>42828</v>
      </c>
      <c r="B1884" s="77" t="s">
        <v>3575</v>
      </c>
      <c r="C1884" s="77" t="s">
        <v>48</v>
      </c>
      <c r="D1884" s="77" t="s">
        <v>3325</v>
      </c>
      <c r="E1884" s="4" t="s">
        <v>3326</v>
      </c>
      <c r="F1884" s="57">
        <v>36</v>
      </c>
      <c r="G1884" s="54">
        <v>89</v>
      </c>
      <c r="H1884" s="54">
        <v>277.60000000000002</v>
      </c>
    </row>
    <row r="1885" spans="1:8" ht="15" customHeight="1">
      <c r="A1885" s="79">
        <v>42828</v>
      </c>
      <c r="B1885" s="77" t="s">
        <v>3575</v>
      </c>
      <c r="C1885" s="77" t="s">
        <v>48</v>
      </c>
      <c r="D1885" s="77" t="s">
        <v>3327</v>
      </c>
      <c r="E1885" s="4" t="s">
        <v>1990</v>
      </c>
      <c r="F1885" s="57">
        <v>6</v>
      </c>
      <c r="G1885" s="54">
        <v>350</v>
      </c>
      <c r="H1885" s="54">
        <v>585</v>
      </c>
    </row>
    <row r="1886" spans="1:8" ht="15" customHeight="1">
      <c r="A1886" s="79">
        <v>42859</v>
      </c>
      <c r="B1886" s="77" t="s">
        <v>3552</v>
      </c>
      <c r="C1886" s="77" t="s">
        <v>48</v>
      </c>
      <c r="D1886" s="77">
        <v>71492</v>
      </c>
      <c r="E1886" s="4" t="s">
        <v>3576</v>
      </c>
      <c r="F1886" s="57">
        <v>2</v>
      </c>
      <c r="G1886" s="54">
        <v>29.96</v>
      </c>
      <c r="H1886" s="54">
        <v>89.88</v>
      </c>
    </row>
    <row r="1887" spans="1:8" ht="15" customHeight="1">
      <c r="A1887" s="79">
        <v>42859</v>
      </c>
      <c r="B1887" s="77" t="s">
        <v>3552</v>
      </c>
      <c r="C1887" s="77" t="s">
        <v>48</v>
      </c>
      <c r="D1887" s="77">
        <v>162602</v>
      </c>
      <c r="E1887" s="4" t="s">
        <v>3577</v>
      </c>
      <c r="F1887" s="57">
        <v>55</v>
      </c>
      <c r="G1887" s="54">
        <v>9.0299999999999994</v>
      </c>
      <c r="H1887" s="54">
        <v>36.119999999999997</v>
      </c>
    </row>
    <row r="1888" spans="1:8" ht="15" customHeight="1">
      <c r="A1888" s="79">
        <v>42871</v>
      </c>
      <c r="B1888" s="77" t="s">
        <v>3578</v>
      </c>
      <c r="C1888" s="77" t="s">
        <v>48</v>
      </c>
      <c r="D1888" s="77" t="s">
        <v>952</v>
      </c>
      <c r="E1888" s="4" t="s">
        <v>1982</v>
      </c>
      <c r="F1888" s="57">
        <v>1</v>
      </c>
      <c r="G1888" s="54">
        <v>360</v>
      </c>
      <c r="H1888" s="54">
        <v>720</v>
      </c>
    </row>
    <row r="1889" spans="1:9" ht="15" customHeight="1">
      <c r="A1889" s="79">
        <v>42871</v>
      </c>
      <c r="B1889" s="77" t="s">
        <v>3578</v>
      </c>
      <c r="C1889" s="77" t="s">
        <v>48</v>
      </c>
      <c r="D1889" s="77" t="s">
        <v>3579</v>
      </c>
      <c r="E1889" s="4" t="s">
        <v>3580</v>
      </c>
      <c r="F1889" s="57">
        <v>1</v>
      </c>
      <c r="G1889" s="54">
        <v>618</v>
      </c>
      <c r="H1889" s="54">
        <v>1236</v>
      </c>
    </row>
    <row r="1890" spans="1:9" ht="15" customHeight="1">
      <c r="A1890" s="79">
        <v>42871</v>
      </c>
      <c r="B1890" s="77" t="s">
        <v>3578</v>
      </c>
      <c r="C1890" s="77" t="s">
        <v>48</v>
      </c>
      <c r="D1890" s="77" t="s">
        <v>957</v>
      </c>
      <c r="E1890" s="4" t="s">
        <v>1751</v>
      </c>
      <c r="F1890" s="57">
        <v>1</v>
      </c>
      <c r="G1890" s="54">
        <v>1.05</v>
      </c>
      <c r="H1890" s="54">
        <v>4.2</v>
      </c>
    </row>
    <row r="1891" spans="1:9" ht="15" customHeight="1">
      <c r="A1891" s="79">
        <v>42871</v>
      </c>
      <c r="B1891" s="77" t="s">
        <v>3578</v>
      </c>
      <c r="C1891" s="77" t="s">
        <v>48</v>
      </c>
      <c r="D1891" s="77" t="s">
        <v>960</v>
      </c>
      <c r="E1891" s="4" t="s">
        <v>1753</v>
      </c>
      <c r="F1891" s="57">
        <v>1</v>
      </c>
      <c r="G1891" s="54">
        <v>2.2599999999999998</v>
      </c>
      <c r="H1891" s="54">
        <v>9.0399999999999991</v>
      </c>
    </row>
    <row r="1892" spans="1:9" ht="15" customHeight="1">
      <c r="A1892" s="79">
        <v>42871</v>
      </c>
      <c r="B1892" s="77" t="s">
        <v>3578</v>
      </c>
      <c r="C1892" s="77" t="s">
        <v>48</v>
      </c>
      <c r="D1892" s="77" t="s">
        <v>959</v>
      </c>
      <c r="E1892" s="4" t="s">
        <v>1752</v>
      </c>
      <c r="F1892" s="57">
        <v>1</v>
      </c>
      <c r="G1892" s="54">
        <v>6.44</v>
      </c>
      <c r="H1892" s="54">
        <v>25.76</v>
      </c>
    </row>
    <row r="1893" spans="1:9" ht="15" customHeight="1">
      <c r="A1893" s="79">
        <v>42871</v>
      </c>
      <c r="B1893" s="77" t="s">
        <v>3578</v>
      </c>
      <c r="C1893" s="77" t="s">
        <v>48</v>
      </c>
      <c r="D1893" s="77" t="s">
        <v>955</v>
      </c>
      <c r="E1893" s="4" t="s">
        <v>3581</v>
      </c>
      <c r="F1893" s="57">
        <v>1</v>
      </c>
      <c r="G1893" s="54">
        <v>734.15</v>
      </c>
      <c r="H1893" s="54">
        <v>1468.3</v>
      </c>
      <c r="I1893" s="55" t="s">
        <v>5207</v>
      </c>
    </row>
    <row r="1894" spans="1:9" ht="15" customHeight="1">
      <c r="A1894" s="79">
        <v>42871</v>
      </c>
      <c r="B1894" s="77" t="s">
        <v>3578</v>
      </c>
      <c r="C1894" s="77" t="s">
        <v>48</v>
      </c>
      <c r="D1894" s="77" t="s">
        <v>956</v>
      </c>
      <c r="E1894" s="4" t="s">
        <v>3582</v>
      </c>
      <c r="F1894" s="57">
        <v>1</v>
      </c>
      <c r="G1894" s="54">
        <v>715.29</v>
      </c>
      <c r="H1894" s="54">
        <v>1430.58</v>
      </c>
      <c r="I1894" s="55" t="s">
        <v>5207</v>
      </c>
    </row>
    <row r="1895" spans="1:9" ht="15" customHeight="1">
      <c r="A1895" s="79">
        <v>42871</v>
      </c>
      <c r="B1895" s="77" t="s">
        <v>3578</v>
      </c>
      <c r="C1895" s="77" t="s">
        <v>48</v>
      </c>
      <c r="D1895" s="77" t="s">
        <v>951</v>
      </c>
      <c r="E1895" s="4" t="s">
        <v>1987</v>
      </c>
      <c r="F1895" s="57">
        <v>1</v>
      </c>
      <c r="G1895" s="54">
        <v>563</v>
      </c>
      <c r="H1895" s="54">
        <v>1126</v>
      </c>
    </row>
    <row r="1896" spans="1:9" ht="15" customHeight="1">
      <c r="A1896" s="79">
        <v>42871</v>
      </c>
      <c r="B1896" s="77" t="s">
        <v>3578</v>
      </c>
      <c r="C1896" s="77" t="s">
        <v>48</v>
      </c>
      <c r="D1896" s="77" t="s">
        <v>953</v>
      </c>
      <c r="E1896" s="4" t="s">
        <v>2107</v>
      </c>
      <c r="F1896" s="57">
        <v>1</v>
      </c>
      <c r="G1896" s="54">
        <v>638</v>
      </c>
      <c r="H1896" s="54">
        <v>1276</v>
      </c>
    </row>
    <row r="1897" spans="1:9" ht="15" customHeight="1">
      <c r="A1897" s="79">
        <v>42871</v>
      </c>
      <c r="B1897" s="77" t="s">
        <v>3578</v>
      </c>
      <c r="C1897" s="77" t="s">
        <v>48</v>
      </c>
      <c r="D1897" s="77" t="s">
        <v>1970</v>
      </c>
      <c r="E1897" s="4" t="s">
        <v>3583</v>
      </c>
      <c r="F1897" s="57">
        <v>1</v>
      </c>
      <c r="G1897" s="54">
        <v>185.4</v>
      </c>
      <c r="H1897" s="54">
        <v>370.8</v>
      </c>
    </row>
    <row r="1898" spans="1:9" ht="15" customHeight="1">
      <c r="A1898" s="79">
        <v>42871</v>
      </c>
      <c r="B1898" s="77" t="s">
        <v>3578</v>
      </c>
      <c r="C1898" s="77" t="s">
        <v>48</v>
      </c>
      <c r="D1898" s="77" t="s">
        <v>3584</v>
      </c>
      <c r="E1898" s="4" t="s">
        <v>3585</v>
      </c>
      <c r="F1898" s="57">
        <v>1</v>
      </c>
      <c r="G1898" s="54">
        <v>64.28</v>
      </c>
      <c r="H1898" s="54">
        <v>192.84</v>
      </c>
    </row>
    <row r="1899" spans="1:9" ht="15" customHeight="1">
      <c r="A1899" s="79">
        <v>42871</v>
      </c>
      <c r="B1899" s="77" t="s">
        <v>3578</v>
      </c>
      <c r="C1899" s="77" t="s">
        <v>48</v>
      </c>
      <c r="D1899" s="77" t="s">
        <v>961</v>
      </c>
      <c r="E1899" s="4" t="s">
        <v>3586</v>
      </c>
      <c r="F1899" s="57">
        <v>1</v>
      </c>
      <c r="G1899" s="54">
        <v>2280</v>
      </c>
      <c r="H1899" s="54">
        <v>4431</v>
      </c>
    </row>
    <row r="1900" spans="1:9" ht="15" customHeight="1">
      <c r="A1900" s="79">
        <v>42871</v>
      </c>
      <c r="B1900" s="77" t="s">
        <v>3578</v>
      </c>
      <c r="C1900" s="77" t="s">
        <v>48</v>
      </c>
      <c r="D1900" s="77" t="s">
        <v>627</v>
      </c>
      <c r="E1900" s="4" t="s">
        <v>2115</v>
      </c>
      <c r="F1900" s="57">
        <v>12</v>
      </c>
      <c r="G1900" s="54">
        <v>10.0625</v>
      </c>
      <c r="H1900" s="54">
        <v>40</v>
      </c>
      <c r="I1900" s="55" t="s">
        <v>323</v>
      </c>
    </row>
    <row r="1901" spans="1:9" ht="15" customHeight="1">
      <c r="A1901" s="79">
        <v>42871</v>
      </c>
      <c r="B1901" s="77" t="s">
        <v>3578</v>
      </c>
      <c r="C1901" s="77" t="s">
        <v>48</v>
      </c>
      <c r="D1901" s="77" t="s">
        <v>970</v>
      </c>
      <c r="E1901" s="4" t="s">
        <v>1974</v>
      </c>
      <c r="F1901" s="57">
        <v>8</v>
      </c>
      <c r="G1901" s="54">
        <v>40.03</v>
      </c>
      <c r="H1901" s="54">
        <v>120.09</v>
      </c>
    </row>
    <row r="1902" spans="1:9" ht="15" customHeight="1">
      <c r="A1902" s="79">
        <v>42873</v>
      </c>
      <c r="B1902" s="77" t="s">
        <v>3587</v>
      </c>
      <c r="C1902" s="77" t="s">
        <v>48</v>
      </c>
      <c r="D1902" s="77" t="s">
        <v>305</v>
      </c>
      <c r="E1902" s="4" t="s">
        <v>3588</v>
      </c>
      <c r="F1902" s="57">
        <v>4</v>
      </c>
      <c r="G1902" s="54">
        <v>40.58</v>
      </c>
      <c r="H1902" s="54">
        <v>200</v>
      </c>
    </row>
    <row r="1903" spans="1:9" ht="15" customHeight="1">
      <c r="A1903" s="79">
        <v>42886</v>
      </c>
      <c r="B1903" s="77" t="s">
        <v>3591</v>
      </c>
      <c r="C1903" s="77" t="s">
        <v>48</v>
      </c>
      <c r="D1903" s="77" t="s">
        <v>576</v>
      </c>
      <c r="E1903" s="4" t="s">
        <v>577</v>
      </c>
      <c r="F1903" s="57">
        <v>1</v>
      </c>
      <c r="G1903" s="54">
        <v>1814.67</v>
      </c>
      <c r="H1903" s="54">
        <v>2364.7600000000002</v>
      </c>
    </row>
    <row r="1904" spans="1:9" ht="15" customHeight="1">
      <c r="A1904" s="79">
        <v>42886</v>
      </c>
      <c r="B1904" s="77" t="s">
        <v>3591</v>
      </c>
      <c r="C1904" s="77" t="s">
        <v>48</v>
      </c>
      <c r="D1904" s="77" t="s">
        <v>3589</v>
      </c>
      <c r="E1904" s="4" t="s">
        <v>3590</v>
      </c>
      <c r="F1904" s="57">
        <v>6</v>
      </c>
      <c r="G1904" s="54">
        <v>3</v>
      </c>
      <c r="H1904" s="54">
        <v>12</v>
      </c>
    </row>
    <row r="1905" spans="1:9" ht="15" customHeight="1">
      <c r="A1905" s="79">
        <v>42887</v>
      </c>
      <c r="B1905" s="77" t="s">
        <v>3592</v>
      </c>
      <c r="C1905" s="77" t="s">
        <v>8</v>
      </c>
      <c r="D1905" s="77" t="s">
        <v>477</v>
      </c>
      <c r="E1905" s="4" t="s">
        <v>743</v>
      </c>
      <c r="F1905" s="57">
        <v>1</v>
      </c>
      <c r="G1905" s="54">
        <v>31.81</v>
      </c>
      <c r="H1905" s="54">
        <v>67</v>
      </c>
      <c r="I1905" s="55" t="s">
        <v>323</v>
      </c>
    </row>
    <row r="1906" spans="1:9" ht="15" customHeight="1">
      <c r="A1906" s="79">
        <v>42887</v>
      </c>
      <c r="B1906" s="77" t="s">
        <v>3592</v>
      </c>
      <c r="C1906" s="77" t="s">
        <v>8</v>
      </c>
      <c r="D1906" s="77" t="s">
        <v>3593</v>
      </c>
      <c r="E1906" s="4" t="s">
        <v>3595</v>
      </c>
      <c r="F1906" s="57">
        <v>1</v>
      </c>
      <c r="G1906" s="54">
        <v>137.22</v>
      </c>
      <c r="H1906" s="54">
        <v>274.44</v>
      </c>
    </row>
    <row r="1907" spans="1:9" ht="15" customHeight="1">
      <c r="A1907" s="79">
        <v>42887</v>
      </c>
      <c r="B1907" s="77" t="s">
        <v>3592</v>
      </c>
      <c r="C1907" s="77" t="s">
        <v>8</v>
      </c>
      <c r="D1907" s="77" t="s">
        <v>803</v>
      </c>
      <c r="E1907" s="4" t="s">
        <v>804</v>
      </c>
      <c r="F1907" s="57">
        <v>2</v>
      </c>
      <c r="G1907" s="54">
        <v>138</v>
      </c>
      <c r="H1907" s="54">
        <v>520</v>
      </c>
    </row>
    <row r="1908" spans="1:9" ht="15" customHeight="1">
      <c r="A1908" s="79">
        <v>42887</v>
      </c>
      <c r="B1908" s="77" t="s">
        <v>3592</v>
      </c>
      <c r="C1908" s="77" t="s">
        <v>8</v>
      </c>
      <c r="D1908" s="77" t="s">
        <v>3594</v>
      </c>
      <c r="E1908" s="4" t="s">
        <v>3596</v>
      </c>
      <c r="F1908" s="57">
        <v>2</v>
      </c>
      <c r="G1908" s="54">
        <v>45</v>
      </c>
      <c r="H1908" s="54">
        <v>180</v>
      </c>
      <c r="I1908" s="55" t="s">
        <v>3597</v>
      </c>
    </row>
    <row r="1909" spans="1:9" s="149" customFormat="1" ht="15" customHeight="1">
      <c r="A1909" s="459">
        <v>42891</v>
      </c>
      <c r="B1909" s="460" t="s">
        <v>3598</v>
      </c>
      <c r="C1909" s="460" t="s">
        <v>8</v>
      </c>
      <c r="D1909" s="460">
        <v>304529</v>
      </c>
      <c r="E1909" s="52" t="s">
        <v>3600</v>
      </c>
      <c r="F1909" s="461">
        <v>2</v>
      </c>
      <c r="G1909" s="156">
        <v>61.34</v>
      </c>
      <c r="H1909" s="156">
        <v>184</v>
      </c>
      <c r="I1909" s="149" t="s">
        <v>6820</v>
      </c>
    </row>
    <row r="1910" spans="1:9" ht="15" customHeight="1">
      <c r="A1910" s="79">
        <v>42891</v>
      </c>
      <c r="B1910" s="77" t="s">
        <v>3598</v>
      </c>
      <c r="C1910" s="77" t="s">
        <v>8</v>
      </c>
      <c r="D1910" s="77">
        <v>339446</v>
      </c>
      <c r="E1910" s="4" t="s">
        <v>3601</v>
      </c>
      <c r="F1910" s="57">
        <v>1</v>
      </c>
      <c r="G1910" s="54">
        <v>915</v>
      </c>
      <c r="H1910" s="54">
        <v>1407.69</v>
      </c>
    </row>
    <row r="1911" spans="1:9" ht="15" customHeight="1">
      <c r="A1911" s="79">
        <v>42891</v>
      </c>
      <c r="B1911" s="77" t="s">
        <v>3598</v>
      </c>
      <c r="C1911" s="77" t="s">
        <v>8</v>
      </c>
      <c r="D1911" s="77">
        <v>350995</v>
      </c>
      <c r="E1911" s="4" t="s">
        <v>3602</v>
      </c>
      <c r="F1911" s="57">
        <v>1</v>
      </c>
      <c r="G1911" s="54">
        <v>23</v>
      </c>
      <c r="H1911" s="54">
        <v>69</v>
      </c>
    </row>
    <row r="1912" spans="1:9" ht="15" customHeight="1">
      <c r="A1912" s="79">
        <v>42891</v>
      </c>
      <c r="B1912" s="77" t="s">
        <v>3598</v>
      </c>
      <c r="C1912" s="77" t="s">
        <v>8</v>
      </c>
      <c r="D1912" s="77" t="s">
        <v>3599</v>
      </c>
      <c r="E1912" s="4" t="s">
        <v>3603</v>
      </c>
      <c r="F1912" s="57">
        <v>1</v>
      </c>
      <c r="G1912" s="54">
        <v>5</v>
      </c>
      <c r="H1912" s="54">
        <v>20</v>
      </c>
    </row>
    <row r="1913" spans="1:9" s="149" customFormat="1" ht="15" customHeight="1">
      <c r="A1913" s="459">
        <v>42891</v>
      </c>
      <c r="B1913" s="460" t="s">
        <v>3598</v>
      </c>
      <c r="C1913" s="460" t="s">
        <v>8</v>
      </c>
      <c r="D1913" s="460">
        <v>303983</v>
      </c>
      <c r="E1913" s="52" t="s">
        <v>3604</v>
      </c>
      <c r="F1913" s="461">
        <v>1</v>
      </c>
      <c r="G1913" s="156">
        <v>595</v>
      </c>
      <c r="H1913" s="156">
        <v>1190</v>
      </c>
    </row>
    <row r="1914" spans="1:9" ht="15" customHeight="1">
      <c r="A1914" s="79">
        <v>42891</v>
      </c>
      <c r="B1914" s="77" t="s">
        <v>3598</v>
      </c>
      <c r="C1914" s="77" t="s">
        <v>8</v>
      </c>
      <c r="D1914" s="77">
        <v>371146</v>
      </c>
      <c r="E1914" s="4" t="s">
        <v>3605</v>
      </c>
      <c r="F1914" s="57">
        <v>1</v>
      </c>
      <c r="G1914" s="54">
        <v>6544</v>
      </c>
      <c r="H1914" s="54">
        <v>8180</v>
      </c>
    </row>
    <row r="1915" spans="1:9" ht="15" customHeight="1">
      <c r="A1915" s="79">
        <v>42891</v>
      </c>
      <c r="B1915" s="77" t="s">
        <v>3598</v>
      </c>
      <c r="C1915" s="77" t="s">
        <v>8</v>
      </c>
      <c r="D1915" s="77">
        <v>35610001</v>
      </c>
      <c r="E1915" s="4" t="s">
        <v>3606</v>
      </c>
      <c r="F1915" s="57">
        <v>1</v>
      </c>
      <c r="G1915" s="54">
        <v>1858</v>
      </c>
      <c r="H1915" s="54">
        <v>2477.33</v>
      </c>
    </row>
    <row r="1916" spans="1:9" ht="15" customHeight="1">
      <c r="A1916" s="79">
        <v>42891</v>
      </c>
      <c r="B1916" s="77" t="s">
        <v>3598</v>
      </c>
      <c r="C1916" s="77" t="s">
        <v>8</v>
      </c>
      <c r="D1916" s="77" t="s">
        <v>43</v>
      </c>
      <c r="E1916" s="4" t="s">
        <v>3607</v>
      </c>
      <c r="F1916" s="57">
        <v>2</v>
      </c>
      <c r="G1916" s="54">
        <v>5</v>
      </c>
      <c r="H1916" s="54">
        <v>8</v>
      </c>
    </row>
    <row r="1917" spans="1:9" ht="15" customHeight="1">
      <c r="A1917" s="79">
        <v>42891</v>
      </c>
      <c r="B1917" s="77" t="s">
        <v>3598</v>
      </c>
      <c r="C1917" s="77" t="s">
        <v>8</v>
      </c>
      <c r="D1917" s="77">
        <v>330057</v>
      </c>
      <c r="E1917" s="4" t="s">
        <v>2188</v>
      </c>
      <c r="F1917" s="57">
        <v>1</v>
      </c>
      <c r="G1917" s="54">
        <v>16.170000000000002</v>
      </c>
      <c r="H1917" s="54">
        <v>48</v>
      </c>
    </row>
    <row r="1918" spans="1:9" ht="15" customHeight="1">
      <c r="A1918" s="79">
        <v>42891</v>
      </c>
      <c r="B1918" s="77" t="s">
        <v>3598</v>
      </c>
      <c r="C1918" s="77" t="s">
        <v>8</v>
      </c>
      <c r="D1918" s="77">
        <v>398807</v>
      </c>
      <c r="E1918" s="4" t="s">
        <v>3608</v>
      </c>
      <c r="F1918" s="57">
        <v>1</v>
      </c>
      <c r="G1918" s="54">
        <v>928</v>
      </c>
      <c r="H1918" s="54">
        <v>1325.71</v>
      </c>
    </row>
    <row r="1919" spans="1:9" ht="15" customHeight="1">
      <c r="A1919" s="79">
        <v>42899</v>
      </c>
      <c r="B1919" s="77" t="s">
        <v>1361</v>
      </c>
      <c r="C1919" s="77" t="s">
        <v>8</v>
      </c>
      <c r="D1919" s="77" t="s">
        <v>3616</v>
      </c>
      <c r="E1919" s="4" t="s">
        <v>3617</v>
      </c>
      <c r="F1919" s="57">
        <v>1</v>
      </c>
      <c r="G1919" s="54">
        <v>165</v>
      </c>
      <c r="H1919" s="54">
        <v>330</v>
      </c>
    </row>
    <row r="1920" spans="1:9" ht="15" customHeight="1">
      <c r="A1920" s="79">
        <v>42879</v>
      </c>
      <c r="B1920" s="77" t="s">
        <v>3646</v>
      </c>
      <c r="C1920" s="77" t="s">
        <v>48</v>
      </c>
      <c r="D1920" s="77" t="s">
        <v>69</v>
      </c>
      <c r="E1920" s="4" t="s">
        <v>617</v>
      </c>
      <c r="F1920" s="57">
        <v>3</v>
      </c>
      <c r="G1920" s="54">
        <v>237.28</v>
      </c>
      <c r="H1920" s="54">
        <v>553</v>
      </c>
    </row>
    <row r="1921" spans="1:9" ht="15" customHeight="1">
      <c r="A1921" s="56">
        <v>42908</v>
      </c>
      <c r="B1921" s="57" t="s">
        <v>1843</v>
      </c>
      <c r="C1921" s="77" t="s">
        <v>48</v>
      </c>
      <c r="D1921" s="77" t="s">
        <v>3648</v>
      </c>
      <c r="E1921" s="153" t="s">
        <v>3647</v>
      </c>
      <c r="F1921" s="57">
        <v>1</v>
      </c>
      <c r="G1921" s="54">
        <v>5359</v>
      </c>
      <c r="H1921" s="54">
        <v>7655.71</v>
      </c>
    </row>
    <row r="1922" spans="1:9" ht="15" customHeight="1">
      <c r="A1922" s="79">
        <v>42909</v>
      </c>
      <c r="B1922" s="77" t="s">
        <v>1733</v>
      </c>
      <c r="C1922" s="77" t="s">
        <v>48</v>
      </c>
      <c r="D1922" s="77" t="s">
        <v>3649</v>
      </c>
      <c r="E1922" s="4" t="s">
        <v>3650</v>
      </c>
      <c r="F1922" s="57">
        <v>1</v>
      </c>
      <c r="G1922" s="54">
        <v>169</v>
      </c>
      <c r="H1922" s="54">
        <v>338</v>
      </c>
      <c r="I1922" s="55" t="s">
        <v>3651</v>
      </c>
    </row>
    <row r="1923" spans="1:9" ht="15" customHeight="1">
      <c r="A1923" s="79">
        <v>42912</v>
      </c>
      <c r="B1923" s="77" t="s">
        <v>3674</v>
      </c>
      <c r="C1923" s="77" t="s">
        <v>1997</v>
      </c>
      <c r="D1923" s="77">
        <v>371145</v>
      </c>
      <c r="E1923" s="4" t="s">
        <v>3675</v>
      </c>
      <c r="F1923" s="57">
        <v>2</v>
      </c>
      <c r="G1923" s="54">
        <v>38695</v>
      </c>
      <c r="H1923" s="54">
        <v>51593.33</v>
      </c>
      <c r="I1923" s="55" t="s">
        <v>4104</v>
      </c>
    </row>
    <row r="1924" spans="1:9" ht="15" customHeight="1">
      <c r="A1924" s="79">
        <v>42912</v>
      </c>
      <c r="B1924" s="77" t="s">
        <v>3674</v>
      </c>
      <c r="C1924" s="77" t="s">
        <v>1997</v>
      </c>
      <c r="D1924" s="77">
        <v>398807</v>
      </c>
      <c r="E1924" s="4" t="s">
        <v>3608</v>
      </c>
      <c r="F1924" s="57">
        <v>2</v>
      </c>
      <c r="G1924" s="54">
        <v>928</v>
      </c>
      <c r="H1924" s="54">
        <v>1325.71</v>
      </c>
    </row>
    <row r="1925" spans="1:9" ht="15" customHeight="1">
      <c r="A1925" s="79">
        <v>42916</v>
      </c>
      <c r="B1925" s="77" t="s">
        <v>3738</v>
      </c>
      <c r="C1925" s="77" t="s">
        <v>48</v>
      </c>
      <c r="D1925" s="77">
        <v>157923</v>
      </c>
      <c r="E1925" s="4" t="s">
        <v>1264</v>
      </c>
      <c r="F1925" s="57">
        <v>3</v>
      </c>
      <c r="G1925" s="54">
        <v>2390</v>
      </c>
      <c r="H1925" s="54">
        <v>3080</v>
      </c>
    </row>
    <row r="1926" spans="1:9" ht="15" customHeight="1">
      <c r="A1926" s="79">
        <v>42916</v>
      </c>
      <c r="B1926" s="77" t="s">
        <v>3739</v>
      </c>
      <c r="C1926" s="77" t="s">
        <v>48</v>
      </c>
      <c r="D1926" s="77" t="s">
        <v>94</v>
      </c>
      <c r="E1926" s="4" t="s">
        <v>3740</v>
      </c>
      <c r="F1926" s="57">
        <v>8</v>
      </c>
      <c r="G1926" s="54">
        <v>95</v>
      </c>
      <c r="H1926" s="54">
        <v>210</v>
      </c>
    </row>
    <row r="1927" spans="1:9" ht="15" customHeight="1">
      <c r="A1927" s="79">
        <v>42916</v>
      </c>
      <c r="B1927" s="77" t="s">
        <v>1556</v>
      </c>
      <c r="C1927" s="77" t="s">
        <v>8</v>
      </c>
      <c r="D1927" s="77" t="s">
        <v>3668</v>
      </c>
      <c r="E1927" s="4" t="s">
        <v>3669</v>
      </c>
      <c r="F1927" s="57">
        <v>1</v>
      </c>
      <c r="G1927" s="54">
        <v>304.72000000000003</v>
      </c>
      <c r="H1927" s="54">
        <v>468.8</v>
      </c>
    </row>
    <row r="1928" spans="1:9" ht="15" customHeight="1">
      <c r="A1928" s="79">
        <v>42917</v>
      </c>
      <c r="B1928" s="77" t="s">
        <v>1808</v>
      </c>
      <c r="C1928" s="77" t="s">
        <v>8</v>
      </c>
      <c r="D1928" s="77" t="s">
        <v>3670</v>
      </c>
      <c r="E1928" s="4" t="s">
        <v>3671</v>
      </c>
      <c r="F1928" s="57">
        <v>1</v>
      </c>
      <c r="G1928" s="54">
        <v>50</v>
      </c>
      <c r="H1928" s="54">
        <v>76.92</v>
      </c>
    </row>
    <row r="1929" spans="1:9" ht="15" customHeight="1">
      <c r="A1929" s="79">
        <v>42919</v>
      </c>
      <c r="B1929" s="77" t="s">
        <v>3672</v>
      </c>
      <c r="C1929" s="77" t="s">
        <v>1997</v>
      </c>
      <c r="D1929" s="77" t="s">
        <v>1097</v>
      </c>
      <c r="E1929" s="153" t="s">
        <v>3673</v>
      </c>
      <c r="F1929" s="57">
        <v>2</v>
      </c>
      <c r="G1929" s="54">
        <v>3495.45</v>
      </c>
      <c r="H1929" s="54">
        <v>4660.6000000000004</v>
      </c>
    </row>
    <row r="1930" spans="1:9" ht="15" customHeight="1">
      <c r="A1930" s="79">
        <v>42921</v>
      </c>
      <c r="B1930" s="77" t="s">
        <v>3741</v>
      </c>
      <c r="C1930" s="77" t="s">
        <v>48</v>
      </c>
      <c r="D1930" s="77" t="s">
        <v>2093</v>
      </c>
      <c r="E1930" s="153" t="s">
        <v>3743</v>
      </c>
      <c r="F1930" s="57">
        <v>6</v>
      </c>
      <c r="G1930" s="54">
        <v>382.56</v>
      </c>
      <c r="H1930" s="54">
        <v>682</v>
      </c>
      <c r="I1930" s="55" t="s">
        <v>4565</v>
      </c>
    </row>
    <row r="1931" spans="1:9" ht="15" customHeight="1">
      <c r="A1931" s="79">
        <v>42921</v>
      </c>
      <c r="B1931" s="77" t="s">
        <v>3741</v>
      </c>
      <c r="C1931" s="77" t="s">
        <v>48</v>
      </c>
      <c r="D1931" s="77" t="s">
        <v>595</v>
      </c>
      <c r="E1931" s="153" t="s">
        <v>3742</v>
      </c>
      <c r="F1931" s="57">
        <v>1</v>
      </c>
      <c r="G1931" s="54">
        <v>395.93</v>
      </c>
      <c r="H1931" s="54">
        <v>708</v>
      </c>
    </row>
    <row r="1932" spans="1:9" ht="15" customHeight="1">
      <c r="A1932" s="79">
        <v>42916</v>
      </c>
      <c r="B1932" s="77" t="s">
        <v>3764</v>
      </c>
      <c r="C1932" s="77" t="s">
        <v>3765</v>
      </c>
      <c r="D1932" s="77" t="s">
        <v>3766</v>
      </c>
      <c r="E1932" s="4" t="s">
        <v>3767</v>
      </c>
      <c r="F1932" s="57">
        <v>1</v>
      </c>
      <c r="G1932" s="54">
        <v>43026.69</v>
      </c>
      <c r="H1932" s="54">
        <v>37099.17</v>
      </c>
      <c r="I1932" s="55" t="s">
        <v>3768</v>
      </c>
    </row>
    <row r="1933" spans="1:9" ht="15" customHeight="1">
      <c r="A1933" s="79">
        <v>42916</v>
      </c>
      <c r="B1933" s="77" t="s">
        <v>3764</v>
      </c>
      <c r="C1933" s="77" t="s">
        <v>364</v>
      </c>
      <c r="D1933" s="77" t="s">
        <v>3769</v>
      </c>
      <c r="E1933" s="4" t="s">
        <v>3770</v>
      </c>
      <c r="F1933" s="57">
        <v>2</v>
      </c>
      <c r="G1933" s="54">
        <v>40241.22</v>
      </c>
      <c r="H1933" s="54">
        <v>46737.89</v>
      </c>
      <c r="I1933" s="55" t="s">
        <v>3768</v>
      </c>
    </row>
    <row r="1934" spans="1:9" ht="15" customHeight="1">
      <c r="A1934" s="79">
        <v>42916</v>
      </c>
      <c r="B1934" s="77" t="s">
        <v>3764</v>
      </c>
      <c r="C1934" s="77" t="s">
        <v>364</v>
      </c>
      <c r="D1934" s="77" t="s">
        <v>1330</v>
      </c>
      <c r="E1934" s="4" t="s">
        <v>1331</v>
      </c>
      <c r="F1934" s="57">
        <v>1</v>
      </c>
      <c r="G1934" s="54">
        <v>96919.5</v>
      </c>
      <c r="H1934" s="54">
        <v>114264.65</v>
      </c>
      <c r="I1934" s="55" t="s">
        <v>3768</v>
      </c>
    </row>
    <row r="1935" spans="1:9" ht="15" customHeight="1">
      <c r="A1935" s="79">
        <v>42916</v>
      </c>
      <c r="B1935" s="77" t="s">
        <v>3771</v>
      </c>
      <c r="C1935" s="77" t="s">
        <v>364</v>
      </c>
      <c r="D1935" s="77" t="s">
        <v>3772</v>
      </c>
      <c r="E1935" s="4" t="s">
        <v>3773</v>
      </c>
      <c r="F1935" s="57">
        <v>1</v>
      </c>
      <c r="G1935" s="54">
        <v>5540.88</v>
      </c>
      <c r="H1935" s="54">
        <v>14975.35</v>
      </c>
    </row>
    <row r="1936" spans="1:9" ht="15" customHeight="1">
      <c r="A1936" s="79">
        <v>42942</v>
      </c>
      <c r="B1936" s="77" t="s">
        <v>3791</v>
      </c>
      <c r="C1936" s="77" t="s">
        <v>364</v>
      </c>
      <c r="D1936" s="77" t="s">
        <v>3792</v>
      </c>
      <c r="E1936" s="153" t="s">
        <v>3793</v>
      </c>
      <c r="F1936" s="57">
        <v>1</v>
      </c>
      <c r="G1936" s="54">
        <v>61.8</v>
      </c>
      <c r="H1936" s="54">
        <v>185.4</v>
      </c>
    </row>
    <row r="1937" spans="1:8" ht="15" customHeight="1">
      <c r="A1937" s="79">
        <v>42949</v>
      </c>
      <c r="B1937" s="77" t="s">
        <v>3794</v>
      </c>
      <c r="C1937" s="77" t="s">
        <v>8</v>
      </c>
      <c r="D1937" s="77" t="s">
        <v>3795</v>
      </c>
      <c r="E1937" s="153" t="s">
        <v>3796</v>
      </c>
      <c r="F1937" s="57">
        <v>20</v>
      </c>
      <c r="G1937" s="54">
        <v>37.479999999999997</v>
      </c>
      <c r="H1937" s="54">
        <v>112.44</v>
      </c>
    </row>
    <row r="1938" spans="1:8" ht="15" customHeight="1">
      <c r="A1938" s="79">
        <v>42857</v>
      </c>
      <c r="B1938" s="77" t="s">
        <v>3794</v>
      </c>
      <c r="C1938" s="77" t="s">
        <v>8</v>
      </c>
      <c r="D1938" s="77" t="s">
        <v>1105</v>
      </c>
      <c r="E1938" s="4" t="s">
        <v>3797</v>
      </c>
      <c r="F1938" s="57">
        <v>2</v>
      </c>
      <c r="G1938" s="54">
        <v>1590</v>
      </c>
      <c r="H1938" s="54">
        <v>3180</v>
      </c>
    </row>
    <row r="1939" spans="1:8" ht="15" customHeight="1">
      <c r="A1939" s="79">
        <v>42956</v>
      </c>
      <c r="B1939" s="77" t="s">
        <v>3807</v>
      </c>
      <c r="C1939" s="77" t="s">
        <v>8</v>
      </c>
      <c r="D1939" s="77" t="s">
        <v>3808</v>
      </c>
      <c r="E1939" s="4" t="s">
        <v>1345</v>
      </c>
      <c r="F1939" s="57">
        <v>4</v>
      </c>
      <c r="G1939" s="54">
        <v>15.52</v>
      </c>
      <c r="H1939" s="54">
        <v>46.56</v>
      </c>
    </row>
    <row r="1940" spans="1:8" ht="15" customHeight="1">
      <c r="A1940" s="79">
        <v>42962</v>
      </c>
      <c r="B1940" s="77" t="s">
        <v>3794</v>
      </c>
      <c r="C1940" s="77" t="s">
        <v>8</v>
      </c>
      <c r="D1940" s="77">
        <v>363260</v>
      </c>
      <c r="E1940" s="4" t="s">
        <v>3818</v>
      </c>
      <c r="F1940" s="57">
        <v>1</v>
      </c>
      <c r="G1940" s="54">
        <v>348</v>
      </c>
      <c r="H1940" s="54">
        <v>696</v>
      </c>
    </row>
    <row r="1941" spans="1:8" ht="15" customHeight="1">
      <c r="A1941" s="79">
        <v>42957</v>
      </c>
      <c r="B1941" s="77" t="s">
        <v>3854</v>
      </c>
      <c r="C1941" s="77" t="s">
        <v>48</v>
      </c>
      <c r="D1941" s="77" t="s">
        <v>1105</v>
      </c>
      <c r="E1941" s="4" t="s">
        <v>3855</v>
      </c>
      <c r="F1941" s="57">
        <v>5</v>
      </c>
      <c r="G1941" s="54">
        <v>1454</v>
      </c>
      <c r="H1941" s="54">
        <v>5520</v>
      </c>
    </row>
    <row r="1942" spans="1:8" ht="15" customHeight="1">
      <c r="A1942" s="79">
        <v>42962</v>
      </c>
      <c r="B1942" s="77" t="s">
        <v>3856</v>
      </c>
      <c r="C1942" s="77" t="s">
        <v>48</v>
      </c>
      <c r="D1942" s="77">
        <v>76629</v>
      </c>
      <c r="E1942" s="4" t="s">
        <v>1195</v>
      </c>
      <c r="F1942" s="57">
        <v>21</v>
      </c>
      <c r="G1942" s="54">
        <v>124.81</v>
      </c>
      <c r="H1942" s="54">
        <v>249.62</v>
      </c>
    </row>
    <row r="1943" spans="1:8" ht="15" customHeight="1">
      <c r="A1943" s="79">
        <v>42962</v>
      </c>
      <c r="B1943" s="77" t="s">
        <v>3856</v>
      </c>
      <c r="C1943" s="77" t="s">
        <v>48</v>
      </c>
      <c r="D1943" s="77">
        <v>70194</v>
      </c>
      <c r="E1943" s="4" t="s">
        <v>3857</v>
      </c>
      <c r="F1943" s="57">
        <v>56</v>
      </c>
      <c r="G1943" s="54">
        <v>15.01</v>
      </c>
      <c r="H1943" s="54">
        <v>45.03</v>
      </c>
    </row>
    <row r="1944" spans="1:8" ht="15" customHeight="1">
      <c r="A1944" s="79">
        <v>42962</v>
      </c>
      <c r="B1944" s="77" t="s">
        <v>3856</v>
      </c>
      <c r="C1944" s="77" t="s">
        <v>48</v>
      </c>
      <c r="D1944" s="77">
        <v>162643</v>
      </c>
      <c r="E1944" s="4" t="s">
        <v>3858</v>
      </c>
      <c r="F1944" s="57">
        <v>24</v>
      </c>
      <c r="G1944" s="54">
        <v>36.96</v>
      </c>
      <c r="H1944" s="54">
        <v>110.88</v>
      </c>
    </row>
    <row r="1945" spans="1:8" ht="15" customHeight="1">
      <c r="A1945" s="79">
        <v>42962</v>
      </c>
      <c r="B1945" s="77" t="s">
        <v>3856</v>
      </c>
      <c r="C1945" s="77" t="s">
        <v>48</v>
      </c>
      <c r="D1945" s="77">
        <v>162623</v>
      </c>
      <c r="E1945" s="4" t="s">
        <v>1205</v>
      </c>
      <c r="F1945" s="57">
        <v>3</v>
      </c>
      <c r="G1945" s="54">
        <v>1407</v>
      </c>
      <c r="H1945" s="54">
        <v>2814</v>
      </c>
    </row>
    <row r="1946" spans="1:8" ht="15" customHeight="1">
      <c r="A1946" s="79">
        <v>42962</v>
      </c>
      <c r="B1946" s="77" t="s">
        <v>3856</v>
      </c>
      <c r="C1946" s="77" t="s">
        <v>48</v>
      </c>
      <c r="D1946" s="77">
        <v>162603</v>
      </c>
      <c r="E1946" s="4" t="s">
        <v>3859</v>
      </c>
      <c r="F1946" s="57">
        <v>120</v>
      </c>
      <c r="G1946" s="54">
        <v>43.45</v>
      </c>
      <c r="H1946" s="54">
        <v>130.35</v>
      </c>
    </row>
    <row r="1947" spans="1:8" ht="15" customHeight="1">
      <c r="A1947" s="79">
        <v>42962</v>
      </c>
      <c r="B1947" s="77" t="s">
        <v>3856</v>
      </c>
      <c r="C1947" s="77" t="s">
        <v>48</v>
      </c>
      <c r="D1947" s="77" t="s">
        <v>1197</v>
      </c>
      <c r="E1947" s="4" t="s">
        <v>1198</v>
      </c>
      <c r="F1947" s="57">
        <v>6</v>
      </c>
      <c r="G1947" s="54">
        <v>224</v>
      </c>
      <c r="H1947" s="54">
        <v>600</v>
      </c>
    </row>
    <row r="1948" spans="1:8" ht="15" customHeight="1">
      <c r="A1948" s="79">
        <v>42962</v>
      </c>
      <c r="B1948" s="77" t="s">
        <v>3856</v>
      </c>
      <c r="C1948" s="77" t="s">
        <v>48</v>
      </c>
      <c r="D1948" s="77" t="s">
        <v>1206</v>
      </c>
      <c r="E1948" s="4" t="s">
        <v>1207</v>
      </c>
      <c r="F1948" s="57">
        <v>3</v>
      </c>
      <c r="G1948" s="54">
        <v>239</v>
      </c>
      <c r="H1948" s="54">
        <v>1508</v>
      </c>
    </row>
    <row r="1949" spans="1:8" ht="15" customHeight="1">
      <c r="A1949" s="79">
        <v>42962</v>
      </c>
      <c r="B1949" s="77" t="s">
        <v>3856</v>
      </c>
      <c r="C1949" s="77" t="s">
        <v>48</v>
      </c>
      <c r="D1949" s="77">
        <v>168376</v>
      </c>
      <c r="E1949" s="4" t="s">
        <v>3860</v>
      </c>
      <c r="F1949" s="57">
        <v>3</v>
      </c>
      <c r="G1949" s="54">
        <v>322.2</v>
      </c>
      <c r="H1949" s="54">
        <v>644.4</v>
      </c>
    </row>
    <row r="1950" spans="1:8" ht="15" customHeight="1">
      <c r="A1950" s="79">
        <v>42962</v>
      </c>
      <c r="B1950" s="77" t="s">
        <v>3856</v>
      </c>
      <c r="C1950" s="77" t="s">
        <v>48</v>
      </c>
      <c r="D1950" s="77">
        <v>70298</v>
      </c>
      <c r="E1950" s="4" t="s">
        <v>3861</v>
      </c>
      <c r="F1950" s="57">
        <v>36</v>
      </c>
      <c r="G1950" s="54">
        <v>25.75</v>
      </c>
      <c r="H1950" s="54">
        <v>79.650000000000006</v>
      </c>
    </row>
    <row r="1951" spans="1:8" ht="15" customHeight="1">
      <c r="A1951" s="79">
        <v>42963</v>
      </c>
      <c r="B1951" s="77" t="s">
        <v>3862</v>
      </c>
      <c r="C1951" s="77" t="s">
        <v>2908</v>
      </c>
      <c r="D1951" s="77">
        <v>102505</v>
      </c>
      <c r="E1951" s="4" t="s">
        <v>3863</v>
      </c>
      <c r="F1951" s="57">
        <v>4</v>
      </c>
      <c r="G1951" s="54">
        <v>7.44</v>
      </c>
      <c r="H1951" s="54">
        <v>29.75978414954065</v>
      </c>
    </row>
    <row r="1952" spans="1:8" ht="15" customHeight="1">
      <c r="A1952" s="79">
        <v>42963</v>
      </c>
      <c r="B1952" s="77" t="s">
        <v>3862</v>
      </c>
      <c r="C1952" s="77" t="s">
        <v>2908</v>
      </c>
      <c r="D1952" s="77" t="s">
        <v>1225</v>
      </c>
      <c r="E1952" s="4" t="s">
        <v>3864</v>
      </c>
      <c r="F1952" s="57">
        <v>1</v>
      </c>
      <c r="G1952" s="54">
        <v>229</v>
      </c>
      <c r="H1952" s="54">
        <v>458</v>
      </c>
    </row>
    <row r="1953" spans="1:8" ht="15" customHeight="1">
      <c r="A1953" s="79">
        <v>42963</v>
      </c>
      <c r="B1953" s="77" t="s">
        <v>3862</v>
      </c>
      <c r="C1953" s="77" t="s">
        <v>2908</v>
      </c>
      <c r="D1953" s="77" t="s">
        <v>94</v>
      </c>
      <c r="E1953" s="4" t="s">
        <v>425</v>
      </c>
      <c r="F1953" s="57">
        <v>4</v>
      </c>
      <c r="G1953" s="54">
        <v>208</v>
      </c>
      <c r="H1953" s="54">
        <v>312.00058663057735</v>
      </c>
    </row>
    <row r="1954" spans="1:8" ht="15" customHeight="1">
      <c r="A1954" s="79">
        <v>42963</v>
      </c>
      <c r="B1954" s="77" t="s">
        <v>3862</v>
      </c>
      <c r="C1954" s="77" t="s">
        <v>2908</v>
      </c>
      <c r="D1954" s="77" t="s">
        <v>1231</v>
      </c>
      <c r="E1954" s="4" t="s">
        <v>3865</v>
      </c>
      <c r="F1954" s="57">
        <v>1</v>
      </c>
      <c r="G1954" s="54">
        <v>195</v>
      </c>
      <c r="H1954" s="54">
        <v>390</v>
      </c>
    </row>
    <row r="1955" spans="1:8" ht="15" customHeight="1">
      <c r="A1955" s="79">
        <v>42963</v>
      </c>
      <c r="B1955" s="77" t="s">
        <v>3862</v>
      </c>
      <c r="C1955" s="77" t="s">
        <v>2908</v>
      </c>
      <c r="D1955" s="77">
        <v>114641</v>
      </c>
      <c r="E1955" s="4" t="s">
        <v>3866</v>
      </c>
      <c r="F1955" s="57">
        <v>1</v>
      </c>
      <c r="G1955" s="54">
        <v>410</v>
      </c>
      <c r="H1955" s="54">
        <v>820</v>
      </c>
    </row>
    <row r="1956" spans="1:8" ht="15" customHeight="1">
      <c r="A1956" s="79">
        <v>42963</v>
      </c>
      <c r="B1956" s="77" t="s">
        <v>3862</v>
      </c>
      <c r="C1956" s="77" t="s">
        <v>2908</v>
      </c>
      <c r="D1956" s="77">
        <v>116446</v>
      </c>
      <c r="E1956" s="4" t="s">
        <v>3867</v>
      </c>
      <c r="F1956" s="57">
        <v>3</v>
      </c>
      <c r="G1956" s="54">
        <v>7.58</v>
      </c>
      <c r="H1956" s="54">
        <v>30.319780087838442</v>
      </c>
    </row>
    <row r="1957" spans="1:8" ht="15" customHeight="1">
      <c r="A1957" s="79">
        <v>42963</v>
      </c>
      <c r="B1957" s="77" t="s">
        <v>3862</v>
      </c>
      <c r="C1957" s="77" t="s">
        <v>2908</v>
      </c>
      <c r="D1957" s="77">
        <v>116945</v>
      </c>
      <c r="E1957" s="4" t="s">
        <v>426</v>
      </c>
      <c r="F1957" s="57">
        <v>1</v>
      </c>
      <c r="G1957" s="54">
        <v>6.58</v>
      </c>
      <c r="H1957" s="54">
        <v>26.00009655681853</v>
      </c>
    </row>
    <row r="1958" spans="1:8" ht="15" customHeight="1">
      <c r="A1958" s="79">
        <v>42963</v>
      </c>
      <c r="B1958" s="77" t="s">
        <v>3862</v>
      </c>
      <c r="C1958" s="77" t="s">
        <v>2908</v>
      </c>
      <c r="D1958" s="77">
        <v>123589</v>
      </c>
      <c r="E1958" s="4" t="s">
        <v>3868</v>
      </c>
      <c r="F1958" s="57">
        <v>3</v>
      </c>
      <c r="G1958" s="54">
        <v>1.5118</v>
      </c>
      <c r="H1958" s="54">
        <v>6.0397930834920004</v>
      </c>
    </row>
    <row r="1959" spans="1:8" ht="15" customHeight="1">
      <c r="A1959" s="79">
        <v>42963</v>
      </c>
      <c r="B1959" s="77" t="s">
        <v>3862</v>
      </c>
      <c r="C1959" s="77" t="s">
        <v>2908</v>
      </c>
      <c r="D1959" s="77">
        <v>125958</v>
      </c>
      <c r="E1959" s="4" t="s">
        <v>3869</v>
      </c>
      <c r="F1959" s="57">
        <v>3</v>
      </c>
      <c r="G1959" s="54">
        <v>5</v>
      </c>
      <c r="H1959" s="54">
        <v>20</v>
      </c>
    </row>
    <row r="1960" spans="1:8" ht="15" customHeight="1">
      <c r="A1960" s="79">
        <v>42963</v>
      </c>
      <c r="B1960" s="77" t="s">
        <v>3862</v>
      </c>
      <c r="C1960" s="77" t="s">
        <v>2908</v>
      </c>
      <c r="D1960" s="77">
        <v>127029</v>
      </c>
      <c r="E1960" s="4" t="s">
        <v>3870</v>
      </c>
      <c r="F1960" s="57">
        <v>3</v>
      </c>
      <c r="G1960" s="54">
        <v>390</v>
      </c>
      <c r="H1960" s="54">
        <v>780</v>
      </c>
    </row>
    <row r="1961" spans="1:8" ht="15" customHeight="1">
      <c r="A1961" s="79">
        <v>42963</v>
      </c>
      <c r="B1961" s="77" t="s">
        <v>3862</v>
      </c>
      <c r="C1961" s="77" t="s">
        <v>2908</v>
      </c>
      <c r="D1961" s="77">
        <v>127279</v>
      </c>
      <c r="E1961" s="4" t="s">
        <v>3871</v>
      </c>
      <c r="F1961" s="57">
        <v>16</v>
      </c>
      <c r="G1961" s="54">
        <v>33.65</v>
      </c>
      <c r="H1961" s="54">
        <v>100.94998845026603</v>
      </c>
    </row>
    <row r="1962" spans="1:8" ht="15" customHeight="1">
      <c r="A1962" s="79">
        <v>42963</v>
      </c>
      <c r="B1962" s="77" t="s">
        <v>3862</v>
      </c>
      <c r="C1962" s="77" t="s">
        <v>2908</v>
      </c>
      <c r="D1962" s="77">
        <v>134534</v>
      </c>
      <c r="E1962" s="4" t="s">
        <v>3872</v>
      </c>
      <c r="F1962" s="57">
        <v>1</v>
      </c>
      <c r="G1962" s="54">
        <v>605</v>
      </c>
      <c r="H1962" s="54">
        <v>1210</v>
      </c>
    </row>
    <row r="1963" spans="1:8" ht="15" customHeight="1">
      <c r="A1963" s="79">
        <v>42963</v>
      </c>
      <c r="B1963" s="77" t="s">
        <v>3862</v>
      </c>
      <c r="C1963" s="77" t="s">
        <v>2908</v>
      </c>
      <c r="D1963" s="77">
        <v>155917</v>
      </c>
      <c r="E1963" s="4" t="s">
        <v>1256</v>
      </c>
      <c r="F1963" s="57">
        <v>1</v>
      </c>
      <c r="G1963" s="54">
        <v>168</v>
      </c>
      <c r="H1963" s="54">
        <v>336</v>
      </c>
    </row>
    <row r="1964" spans="1:8" ht="15" customHeight="1">
      <c r="A1964" s="79">
        <v>42963</v>
      </c>
      <c r="B1964" s="77" t="s">
        <v>3862</v>
      </c>
      <c r="C1964" s="77" t="s">
        <v>2908</v>
      </c>
      <c r="D1964" s="77">
        <v>157938</v>
      </c>
      <c r="E1964" s="4" t="s">
        <v>3873</v>
      </c>
      <c r="F1964" s="57">
        <v>1</v>
      </c>
      <c r="G1964" s="54">
        <v>160</v>
      </c>
      <c r="H1964" s="54">
        <v>320</v>
      </c>
    </row>
    <row r="1965" spans="1:8" ht="15" customHeight="1">
      <c r="A1965" s="79">
        <v>42963</v>
      </c>
      <c r="B1965" s="77" t="s">
        <v>3862</v>
      </c>
      <c r="C1965" s="77" t="s">
        <v>2908</v>
      </c>
      <c r="D1965" s="77">
        <v>157941</v>
      </c>
      <c r="E1965" s="4" t="s">
        <v>3874</v>
      </c>
      <c r="F1965" s="57">
        <v>8</v>
      </c>
      <c r="G1965" s="54">
        <v>1.25</v>
      </c>
      <c r="H1965" s="54">
        <v>5</v>
      </c>
    </row>
    <row r="1966" spans="1:8" ht="15" customHeight="1">
      <c r="A1966" s="79">
        <v>42963</v>
      </c>
      <c r="B1966" s="77" t="s">
        <v>3862</v>
      </c>
      <c r="C1966" s="77" t="s">
        <v>2908</v>
      </c>
      <c r="D1966" s="77">
        <v>160008</v>
      </c>
      <c r="E1966" s="4" t="s">
        <v>2812</v>
      </c>
      <c r="F1966" s="57">
        <v>1</v>
      </c>
      <c r="G1966" s="54">
        <v>1712.8996360000001</v>
      </c>
      <c r="H1966" s="54">
        <v>3425.7992720000002</v>
      </c>
    </row>
    <row r="1967" spans="1:8" ht="15" customHeight="1">
      <c r="A1967" s="79">
        <v>42963</v>
      </c>
      <c r="B1967" s="77" t="s">
        <v>3862</v>
      </c>
      <c r="C1967" s="77" t="s">
        <v>2908</v>
      </c>
      <c r="D1967" s="77">
        <v>160015</v>
      </c>
      <c r="E1967" s="4" t="s">
        <v>3875</v>
      </c>
      <c r="F1967" s="57">
        <v>1</v>
      </c>
      <c r="G1967" s="54">
        <v>104.12</v>
      </c>
      <c r="H1967" s="54">
        <v>208.24</v>
      </c>
    </row>
    <row r="1968" spans="1:8" ht="15" customHeight="1">
      <c r="A1968" s="79">
        <v>42963</v>
      </c>
      <c r="B1968" s="77" t="s">
        <v>3862</v>
      </c>
      <c r="C1968" s="77" t="s">
        <v>2908</v>
      </c>
      <c r="D1968" s="77">
        <v>160023</v>
      </c>
      <c r="E1968" s="4" t="s">
        <v>3876</v>
      </c>
      <c r="F1968" s="57">
        <v>1</v>
      </c>
      <c r="G1968" s="54">
        <v>5.0599999999999996</v>
      </c>
      <c r="H1968" s="54">
        <v>20.239999999999998</v>
      </c>
    </row>
    <row r="1969" spans="1:8" ht="15" customHeight="1">
      <c r="A1969" s="79">
        <v>42963</v>
      </c>
      <c r="B1969" s="77" t="s">
        <v>3862</v>
      </c>
      <c r="C1969" s="77" t="s">
        <v>2908</v>
      </c>
      <c r="D1969" s="77">
        <v>161216</v>
      </c>
      <c r="E1969" s="4" t="s">
        <v>3877</v>
      </c>
      <c r="F1969" s="57">
        <v>1</v>
      </c>
      <c r="G1969" s="54">
        <v>246.11</v>
      </c>
      <c r="H1969" s="54">
        <v>492.22</v>
      </c>
    </row>
    <row r="1970" spans="1:8" ht="15" customHeight="1">
      <c r="A1970" s="79">
        <v>42963</v>
      </c>
      <c r="B1970" s="77" t="s">
        <v>3862</v>
      </c>
      <c r="C1970" s="77" t="s">
        <v>2908</v>
      </c>
      <c r="D1970" s="77">
        <v>161460</v>
      </c>
      <c r="E1970" s="4" t="s">
        <v>3878</v>
      </c>
      <c r="F1970" s="57">
        <v>1</v>
      </c>
      <c r="G1970" s="54">
        <v>160.46279999999999</v>
      </c>
      <c r="H1970" s="54">
        <v>320.91994409967975</v>
      </c>
    </row>
    <row r="1971" spans="1:8" ht="15" customHeight="1">
      <c r="A1971" s="79">
        <v>42963</v>
      </c>
      <c r="B1971" s="77" t="s">
        <v>3862</v>
      </c>
      <c r="C1971" s="77" t="s">
        <v>2908</v>
      </c>
      <c r="D1971" s="77">
        <v>162449</v>
      </c>
      <c r="E1971" s="4" t="s">
        <v>3879</v>
      </c>
      <c r="F1971" s="57">
        <v>4</v>
      </c>
      <c r="G1971" s="54">
        <v>2.44</v>
      </c>
      <c r="H1971" s="54">
        <v>9.76</v>
      </c>
    </row>
    <row r="1972" spans="1:8" ht="15" customHeight="1">
      <c r="A1972" s="79">
        <v>42963</v>
      </c>
      <c r="B1972" s="77" t="s">
        <v>3862</v>
      </c>
      <c r="C1972" s="77" t="s">
        <v>2908</v>
      </c>
      <c r="D1972" s="77">
        <v>162450</v>
      </c>
      <c r="E1972" s="4" t="s">
        <v>3880</v>
      </c>
      <c r="F1972" s="57">
        <v>2</v>
      </c>
      <c r="G1972" s="54">
        <v>2</v>
      </c>
      <c r="H1972" s="54">
        <v>8</v>
      </c>
    </row>
    <row r="1973" spans="1:8" ht="15" customHeight="1">
      <c r="A1973" s="79">
        <v>42963</v>
      </c>
      <c r="B1973" s="77" t="s">
        <v>3862</v>
      </c>
      <c r="C1973" s="77" t="s">
        <v>2908</v>
      </c>
      <c r="D1973" s="77">
        <v>162603</v>
      </c>
      <c r="E1973" s="4" t="s">
        <v>1210</v>
      </c>
      <c r="F1973" s="57">
        <v>20</v>
      </c>
      <c r="G1973" s="54">
        <v>43.45</v>
      </c>
      <c r="H1973" s="54">
        <v>130.3499850865991</v>
      </c>
    </row>
    <row r="1974" spans="1:8" ht="15" customHeight="1">
      <c r="A1974" s="79">
        <v>42963</v>
      </c>
      <c r="B1974" s="77" t="s">
        <v>3862</v>
      </c>
      <c r="C1974" s="77" t="s">
        <v>2908</v>
      </c>
      <c r="D1974" s="77">
        <v>162623</v>
      </c>
      <c r="E1974" s="4" t="s">
        <v>3881</v>
      </c>
      <c r="F1974" s="57">
        <v>1</v>
      </c>
      <c r="G1974" s="54">
        <v>1407</v>
      </c>
      <c r="H1974" s="54">
        <v>2814</v>
      </c>
    </row>
    <row r="1975" spans="1:8" ht="15" customHeight="1">
      <c r="A1975" s="79">
        <v>42963</v>
      </c>
      <c r="B1975" s="77" t="s">
        <v>3862</v>
      </c>
      <c r="C1975" s="77" t="s">
        <v>2908</v>
      </c>
      <c r="D1975" s="77">
        <v>162643</v>
      </c>
      <c r="E1975" s="4" t="s">
        <v>651</v>
      </c>
      <c r="F1975" s="57">
        <v>8</v>
      </c>
      <c r="G1975" s="54">
        <v>36.96</v>
      </c>
      <c r="H1975" s="54">
        <v>110.87998731417036</v>
      </c>
    </row>
    <row r="1976" spans="1:8" ht="15" customHeight="1">
      <c r="A1976" s="79">
        <v>42963</v>
      </c>
      <c r="B1976" s="77" t="s">
        <v>3862</v>
      </c>
      <c r="C1976" s="77" t="s">
        <v>2908</v>
      </c>
      <c r="D1976" s="77">
        <v>165766</v>
      </c>
      <c r="E1976" s="4" t="s">
        <v>3882</v>
      </c>
      <c r="F1976" s="57">
        <v>1</v>
      </c>
      <c r="G1976" s="54">
        <v>158</v>
      </c>
      <c r="H1976" s="54">
        <v>316</v>
      </c>
    </row>
    <row r="1977" spans="1:8" ht="15" customHeight="1">
      <c r="A1977" s="79">
        <v>42963</v>
      </c>
      <c r="B1977" s="77" t="s">
        <v>3862</v>
      </c>
      <c r="C1977" s="77" t="s">
        <v>2908</v>
      </c>
      <c r="D1977" s="77">
        <v>165806</v>
      </c>
      <c r="E1977" s="4" t="s">
        <v>3883</v>
      </c>
      <c r="F1977" s="57">
        <v>1</v>
      </c>
      <c r="G1977" s="54">
        <v>680</v>
      </c>
      <c r="H1977" s="54">
        <v>1360</v>
      </c>
    </row>
    <row r="1978" spans="1:8" ht="15" customHeight="1">
      <c r="A1978" s="79">
        <v>42963</v>
      </c>
      <c r="B1978" s="77" t="s">
        <v>3862</v>
      </c>
      <c r="C1978" s="77" t="s">
        <v>2908</v>
      </c>
      <c r="D1978" s="77">
        <v>166609</v>
      </c>
      <c r="E1978" s="4" t="s">
        <v>1273</v>
      </c>
      <c r="F1978" s="57">
        <v>1</v>
      </c>
      <c r="G1978" s="54">
        <v>695</v>
      </c>
      <c r="H1978" s="54">
        <v>1390</v>
      </c>
    </row>
    <row r="1979" spans="1:8" ht="15" customHeight="1">
      <c r="A1979" s="79">
        <v>42963</v>
      </c>
      <c r="B1979" s="77" t="s">
        <v>3862</v>
      </c>
      <c r="C1979" s="77" t="s">
        <v>2908</v>
      </c>
      <c r="D1979" s="77">
        <v>166610</v>
      </c>
      <c r="E1979" s="4" t="s">
        <v>3884</v>
      </c>
      <c r="F1979" s="57">
        <v>1</v>
      </c>
      <c r="G1979" s="54">
        <v>1100</v>
      </c>
      <c r="H1979" s="54">
        <v>2200</v>
      </c>
    </row>
    <row r="1980" spans="1:8" ht="15" customHeight="1">
      <c r="A1980" s="79">
        <v>42963</v>
      </c>
      <c r="B1980" s="77" t="s">
        <v>3862</v>
      </c>
      <c r="C1980" s="77" t="s">
        <v>2908</v>
      </c>
      <c r="D1980" s="77">
        <v>168373</v>
      </c>
      <c r="E1980" s="4" t="s">
        <v>3885</v>
      </c>
      <c r="F1980" s="57">
        <v>1</v>
      </c>
      <c r="G1980" s="54">
        <v>2192.5</v>
      </c>
      <c r="H1980" s="54">
        <v>4385</v>
      </c>
    </row>
    <row r="1981" spans="1:8" ht="15" customHeight="1">
      <c r="A1981" s="79">
        <v>42963</v>
      </c>
      <c r="B1981" s="77" t="s">
        <v>3862</v>
      </c>
      <c r="C1981" s="77" t="s">
        <v>2908</v>
      </c>
      <c r="D1981" s="77">
        <v>168376</v>
      </c>
      <c r="E1981" s="4" t="s">
        <v>1208</v>
      </c>
      <c r="F1981" s="57">
        <v>1</v>
      </c>
      <c r="G1981" s="54">
        <v>322.2</v>
      </c>
      <c r="H1981" s="54">
        <v>644.4</v>
      </c>
    </row>
    <row r="1982" spans="1:8" ht="15" customHeight="1">
      <c r="A1982" s="79">
        <v>42963</v>
      </c>
      <c r="B1982" s="77" t="s">
        <v>3862</v>
      </c>
      <c r="C1982" s="77" t="s">
        <v>2908</v>
      </c>
      <c r="D1982" s="77">
        <v>170617</v>
      </c>
      <c r="E1982" s="4" t="s">
        <v>3886</v>
      </c>
      <c r="F1982" s="57">
        <v>2</v>
      </c>
      <c r="G1982" s="54">
        <v>5.01</v>
      </c>
      <c r="H1982" s="54">
        <v>20.04</v>
      </c>
    </row>
    <row r="1983" spans="1:8" ht="15" customHeight="1">
      <c r="A1983" s="79">
        <v>42963</v>
      </c>
      <c r="B1983" s="77" t="s">
        <v>3862</v>
      </c>
      <c r="C1983" s="77" t="s">
        <v>2908</v>
      </c>
      <c r="D1983" s="77" t="s">
        <v>1319</v>
      </c>
      <c r="E1983" s="4" t="s">
        <v>1320</v>
      </c>
      <c r="F1983" s="57">
        <v>50</v>
      </c>
      <c r="G1983" s="54">
        <v>11.81</v>
      </c>
      <c r="H1983" s="54">
        <v>35.429995946438098</v>
      </c>
    </row>
    <row r="1984" spans="1:8" ht="15" customHeight="1">
      <c r="A1984" s="79">
        <v>42963</v>
      </c>
      <c r="B1984" s="77" t="s">
        <v>3862</v>
      </c>
      <c r="C1984" s="77" t="s">
        <v>2908</v>
      </c>
      <c r="D1984" s="77" t="s">
        <v>2658</v>
      </c>
      <c r="E1984" s="4" t="s">
        <v>3887</v>
      </c>
      <c r="F1984" s="57">
        <v>1</v>
      </c>
      <c r="G1984" s="54">
        <v>0.22</v>
      </c>
      <c r="H1984" s="54">
        <v>0.88</v>
      </c>
    </row>
    <row r="1985" spans="1:8" ht="15" customHeight="1">
      <c r="A1985" s="79">
        <v>42963</v>
      </c>
      <c r="B1985" s="77" t="s">
        <v>3862</v>
      </c>
      <c r="C1985" s="77" t="s">
        <v>2908</v>
      </c>
      <c r="D1985" s="77" t="s">
        <v>1229</v>
      </c>
      <c r="E1985" s="4" t="s">
        <v>1230</v>
      </c>
      <c r="F1985" s="57">
        <v>3</v>
      </c>
      <c r="G1985" s="54">
        <v>0.34</v>
      </c>
      <c r="H1985" s="54">
        <v>1.36</v>
      </c>
    </row>
    <row r="1986" spans="1:8" ht="15" customHeight="1">
      <c r="A1986" s="79">
        <v>42963</v>
      </c>
      <c r="B1986" s="77" t="s">
        <v>3862</v>
      </c>
      <c r="C1986" s="77" t="s">
        <v>2908</v>
      </c>
      <c r="D1986" s="77" t="s">
        <v>1304</v>
      </c>
      <c r="E1986" s="4" t="s">
        <v>2808</v>
      </c>
      <c r="F1986" s="57">
        <v>1</v>
      </c>
      <c r="G1986" s="54">
        <v>0.47</v>
      </c>
      <c r="H1986" s="54">
        <v>1.88</v>
      </c>
    </row>
    <row r="1987" spans="1:8" ht="15" customHeight="1">
      <c r="A1987" s="79">
        <v>42963</v>
      </c>
      <c r="B1987" s="77" t="s">
        <v>3862</v>
      </c>
      <c r="C1987" s="77" t="s">
        <v>2908</v>
      </c>
      <c r="D1987" s="77" t="s">
        <v>1274</v>
      </c>
      <c r="E1987" s="4" t="s">
        <v>1275</v>
      </c>
      <c r="F1987" s="57">
        <v>2</v>
      </c>
      <c r="G1987" s="54">
        <v>1.87</v>
      </c>
      <c r="H1987" s="54">
        <v>7.48</v>
      </c>
    </row>
    <row r="1988" spans="1:8" ht="15" customHeight="1">
      <c r="A1988" s="79">
        <v>42963</v>
      </c>
      <c r="B1988" s="77" t="s">
        <v>3862</v>
      </c>
      <c r="C1988" s="77" t="s">
        <v>2908</v>
      </c>
      <c r="D1988" s="77" t="s">
        <v>3888</v>
      </c>
      <c r="E1988" s="4" t="s">
        <v>3889</v>
      </c>
      <c r="F1988" s="57">
        <v>1</v>
      </c>
      <c r="G1988" s="54">
        <v>4.42</v>
      </c>
      <c r="H1988" s="54">
        <v>17.68</v>
      </c>
    </row>
    <row r="1989" spans="1:8" ht="15" customHeight="1">
      <c r="A1989" s="79">
        <v>42963</v>
      </c>
      <c r="B1989" s="77" t="s">
        <v>3862</v>
      </c>
      <c r="C1989" s="77" t="s">
        <v>2908</v>
      </c>
      <c r="D1989" s="77" t="s">
        <v>3890</v>
      </c>
      <c r="E1989" s="4" t="s">
        <v>3891</v>
      </c>
      <c r="F1989" s="57">
        <v>1</v>
      </c>
      <c r="G1989" s="54">
        <v>3.24</v>
      </c>
      <c r="H1989" s="54">
        <v>12.96</v>
      </c>
    </row>
    <row r="1990" spans="1:8" ht="15" customHeight="1">
      <c r="A1990" s="79">
        <v>42963</v>
      </c>
      <c r="B1990" s="77" t="s">
        <v>3862</v>
      </c>
      <c r="C1990" s="77" t="s">
        <v>2908</v>
      </c>
      <c r="D1990" s="77" t="s">
        <v>3892</v>
      </c>
      <c r="E1990" s="4" t="s">
        <v>3893</v>
      </c>
      <c r="F1990" s="57">
        <v>1</v>
      </c>
      <c r="G1990" s="54">
        <v>5.0199999999999996</v>
      </c>
      <c r="H1990" s="54">
        <v>20.079999999999998</v>
      </c>
    </row>
    <row r="1991" spans="1:8" ht="15" customHeight="1">
      <c r="A1991" s="79">
        <v>42963</v>
      </c>
      <c r="B1991" s="77" t="s">
        <v>3862</v>
      </c>
      <c r="C1991" s="77" t="s">
        <v>2908</v>
      </c>
      <c r="D1991" s="77" t="s">
        <v>1149</v>
      </c>
      <c r="E1991" s="4" t="s">
        <v>1150</v>
      </c>
      <c r="F1991" s="57">
        <v>1</v>
      </c>
      <c r="G1991" s="54">
        <v>5.76</v>
      </c>
      <c r="H1991" s="54">
        <v>23.04</v>
      </c>
    </row>
    <row r="1992" spans="1:8" ht="15" customHeight="1">
      <c r="A1992" s="79">
        <v>42963</v>
      </c>
      <c r="B1992" s="77" t="s">
        <v>3862</v>
      </c>
      <c r="C1992" s="77" t="s">
        <v>2908</v>
      </c>
      <c r="D1992" s="77" t="s">
        <v>3894</v>
      </c>
      <c r="E1992" s="4" t="s">
        <v>3895</v>
      </c>
      <c r="F1992" s="57">
        <v>2</v>
      </c>
      <c r="G1992" s="54">
        <v>1.2</v>
      </c>
      <c r="H1992" s="54">
        <v>4.8</v>
      </c>
    </row>
    <row r="1993" spans="1:8" ht="15" customHeight="1">
      <c r="A1993" s="79">
        <v>42963</v>
      </c>
      <c r="B1993" s="77" t="s">
        <v>3862</v>
      </c>
      <c r="C1993" s="77" t="s">
        <v>2908</v>
      </c>
      <c r="D1993" s="77" t="s">
        <v>2655</v>
      </c>
      <c r="E1993" s="4" t="s">
        <v>3896</v>
      </c>
      <c r="F1993" s="57">
        <v>1</v>
      </c>
      <c r="G1993" s="54">
        <v>0.19</v>
      </c>
      <c r="H1993" s="54">
        <v>0.76</v>
      </c>
    </row>
    <row r="1994" spans="1:8" ht="15" customHeight="1">
      <c r="A1994" s="79">
        <v>42963</v>
      </c>
      <c r="B1994" s="77" t="s">
        <v>3862</v>
      </c>
      <c r="C1994" s="77" t="s">
        <v>2908</v>
      </c>
      <c r="D1994" s="77" t="s">
        <v>1257</v>
      </c>
      <c r="E1994" s="4" t="s">
        <v>3897</v>
      </c>
      <c r="F1994" s="57">
        <v>2</v>
      </c>
      <c r="G1994" s="54">
        <v>0.12</v>
      </c>
      <c r="H1994" s="54">
        <v>0.48</v>
      </c>
    </row>
    <row r="1995" spans="1:8" ht="15" customHeight="1">
      <c r="A1995" s="79">
        <v>42963</v>
      </c>
      <c r="B1995" s="77" t="s">
        <v>3862</v>
      </c>
      <c r="C1995" s="77" t="s">
        <v>2908</v>
      </c>
      <c r="D1995" s="77" t="s">
        <v>1269</v>
      </c>
      <c r="E1995" s="4" t="s">
        <v>3898</v>
      </c>
      <c r="F1995" s="57">
        <v>1</v>
      </c>
      <c r="G1995" s="54">
        <v>0.9</v>
      </c>
      <c r="H1995" s="54">
        <v>3.6</v>
      </c>
    </row>
    <row r="1996" spans="1:8" ht="15" customHeight="1">
      <c r="A1996" s="79">
        <v>42963</v>
      </c>
      <c r="B1996" s="77" t="s">
        <v>3862</v>
      </c>
      <c r="C1996" s="77" t="s">
        <v>2908</v>
      </c>
      <c r="D1996" s="77" t="s">
        <v>3899</v>
      </c>
      <c r="E1996" s="4" t="s">
        <v>3900</v>
      </c>
      <c r="F1996" s="57">
        <v>8</v>
      </c>
      <c r="G1996" s="54">
        <v>1.75</v>
      </c>
      <c r="H1996" s="54">
        <v>7</v>
      </c>
    </row>
    <row r="1997" spans="1:8" ht="15" customHeight="1">
      <c r="A1997" s="79">
        <v>42963</v>
      </c>
      <c r="B1997" s="77" t="s">
        <v>3862</v>
      </c>
      <c r="C1997" s="77" t="s">
        <v>2908</v>
      </c>
      <c r="D1997" s="77" t="s">
        <v>3901</v>
      </c>
      <c r="E1997" s="4" t="s">
        <v>3902</v>
      </c>
      <c r="F1997" s="57">
        <v>4</v>
      </c>
      <c r="G1997" s="54">
        <v>266.39999999999998</v>
      </c>
      <c r="H1997" s="54">
        <v>532.79999999999995</v>
      </c>
    </row>
    <row r="1998" spans="1:8" ht="15" customHeight="1">
      <c r="A1998" s="79">
        <v>42963</v>
      </c>
      <c r="B1998" s="77" t="s">
        <v>3862</v>
      </c>
      <c r="C1998" s="77" t="s">
        <v>2908</v>
      </c>
      <c r="D1998" s="77" t="s">
        <v>1317</v>
      </c>
      <c r="E1998" s="4" t="s">
        <v>3903</v>
      </c>
      <c r="F1998" s="57">
        <v>2</v>
      </c>
      <c r="G1998" s="54">
        <v>4.5</v>
      </c>
      <c r="H1998" s="54">
        <v>18</v>
      </c>
    </row>
    <row r="1999" spans="1:8" ht="15" customHeight="1">
      <c r="A1999" s="79">
        <v>42963</v>
      </c>
      <c r="B1999" s="77" t="s">
        <v>3862</v>
      </c>
      <c r="C1999" s="77" t="s">
        <v>2908</v>
      </c>
      <c r="D1999" s="77" t="s">
        <v>3904</v>
      </c>
      <c r="E1999" s="4" t="s">
        <v>3905</v>
      </c>
      <c r="F1999" s="57">
        <v>8</v>
      </c>
      <c r="G1999" s="54">
        <v>16.95</v>
      </c>
      <c r="H1999" s="54">
        <v>67.799508243913166</v>
      </c>
    </row>
    <row r="2000" spans="1:8" ht="15" customHeight="1">
      <c r="A2000" s="79">
        <v>42963</v>
      </c>
      <c r="B2000" s="77" t="s">
        <v>3862</v>
      </c>
      <c r="C2000" s="77" t="s">
        <v>2908</v>
      </c>
      <c r="D2000" s="77" t="s">
        <v>1306</v>
      </c>
      <c r="E2000" s="4" t="s">
        <v>1307</v>
      </c>
      <c r="F2000" s="57">
        <v>1</v>
      </c>
      <c r="G2000" s="54">
        <v>1.2</v>
      </c>
      <c r="H2000" s="54">
        <v>4.8</v>
      </c>
    </row>
    <row r="2001" spans="1:8" ht="15" customHeight="1">
      <c r="A2001" s="79">
        <v>42963</v>
      </c>
      <c r="B2001" s="77" t="s">
        <v>3862</v>
      </c>
      <c r="C2001" s="77" t="s">
        <v>2908</v>
      </c>
      <c r="D2001" s="77" t="s">
        <v>1271</v>
      </c>
      <c r="E2001" s="4" t="s">
        <v>1272</v>
      </c>
      <c r="F2001" s="57">
        <v>1</v>
      </c>
      <c r="G2001" s="54">
        <v>3.82</v>
      </c>
      <c r="H2001" s="54">
        <v>15.28</v>
      </c>
    </row>
    <row r="2002" spans="1:8" ht="15" customHeight="1">
      <c r="A2002" s="79">
        <v>42963</v>
      </c>
      <c r="B2002" s="77" t="s">
        <v>3862</v>
      </c>
      <c r="C2002" s="77" t="s">
        <v>2908</v>
      </c>
      <c r="D2002" s="77" t="s">
        <v>2659</v>
      </c>
      <c r="E2002" s="4" t="s">
        <v>3906</v>
      </c>
      <c r="F2002" s="57">
        <v>1</v>
      </c>
      <c r="G2002" s="54">
        <v>0.15</v>
      </c>
      <c r="H2002" s="54">
        <v>0.6</v>
      </c>
    </row>
    <row r="2003" spans="1:8" ht="15" customHeight="1">
      <c r="A2003" s="79">
        <v>42963</v>
      </c>
      <c r="B2003" s="77" t="s">
        <v>3862</v>
      </c>
      <c r="C2003" s="77" t="s">
        <v>2908</v>
      </c>
      <c r="D2003" s="77" t="s">
        <v>470</v>
      </c>
      <c r="E2003" s="4" t="s">
        <v>3907</v>
      </c>
      <c r="F2003" s="57">
        <v>1</v>
      </c>
      <c r="G2003" s="54">
        <v>0.31</v>
      </c>
      <c r="H2003" s="54">
        <v>1.24</v>
      </c>
    </row>
    <row r="2004" spans="1:8" ht="15" customHeight="1">
      <c r="A2004" s="79">
        <v>42963</v>
      </c>
      <c r="B2004" s="77" t="s">
        <v>3862</v>
      </c>
      <c r="C2004" s="77" t="s">
        <v>2908</v>
      </c>
      <c r="D2004" s="77" t="s">
        <v>3908</v>
      </c>
      <c r="E2004" s="4" t="s">
        <v>3909</v>
      </c>
      <c r="F2004" s="57">
        <v>8</v>
      </c>
      <c r="G2004" s="54">
        <v>5.7200000000000006</v>
      </c>
      <c r="H2004" s="54">
        <v>22.880000000000003</v>
      </c>
    </row>
    <row r="2005" spans="1:8" ht="15" customHeight="1">
      <c r="A2005" s="79">
        <v>42963</v>
      </c>
      <c r="B2005" s="77" t="s">
        <v>3862</v>
      </c>
      <c r="C2005" s="77" t="s">
        <v>2908</v>
      </c>
      <c r="D2005" s="77" t="s">
        <v>1323</v>
      </c>
      <c r="E2005" s="4" t="s">
        <v>3910</v>
      </c>
      <c r="F2005" s="57">
        <v>6</v>
      </c>
      <c r="G2005" s="54">
        <v>0.9</v>
      </c>
      <c r="H2005" s="54">
        <v>3.6</v>
      </c>
    </row>
    <row r="2006" spans="1:8" ht="15" customHeight="1">
      <c r="A2006" s="79">
        <v>42963</v>
      </c>
      <c r="B2006" s="77" t="s">
        <v>3862</v>
      </c>
      <c r="C2006" s="77" t="s">
        <v>2908</v>
      </c>
      <c r="D2006" s="77" t="s">
        <v>1321</v>
      </c>
      <c r="E2006" s="4" t="s">
        <v>1322</v>
      </c>
      <c r="F2006" s="57">
        <v>6</v>
      </c>
      <c r="G2006" s="54">
        <v>21.16</v>
      </c>
      <c r="H2006" s="54">
        <v>63.479992737225238</v>
      </c>
    </row>
    <row r="2007" spans="1:8" ht="15" customHeight="1">
      <c r="A2007" s="79">
        <v>42963</v>
      </c>
      <c r="B2007" s="77" t="s">
        <v>3862</v>
      </c>
      <c r="C2007" s="77" t="s">
        <v>2908</v>
      </c>
      <c r="D2007" s="77" t="s">
        <v>1221</v>
      </c>
      <c r="E2007" s="4" t="s">
        <v>3911</v>
      </c>
      <c r="F2007" s="57">
        <v>24</v>
      </c>
      <c r="G2007" s="54">
        <v>41.68</v>
      </c>
      <c r="H2007" s="54">
        <v>125.03998569411853</v>
      </c>
    </row>
    <row r="2008" spans="1:8" ht="15" customHeight="1">
      <c r="A2008" s="79">
        <v>42963</v>
      </c>
      <c r="B2008" s="77" t="s">
        <v>3862</v>
      </c>
      <c r="C2008" s="77" t="s">
        <v>2908</v>
      </c>
      <c r="D2008" s="77" t="s">
        <v>1197</v>
      </c>
      <c r="E2008" s="4" t="s">
        <v>3264</v>
      </c>
      <c r="F2008" s="57">
        <v>2</v>
      </c>
      <c r="G2008" s="54">
        <v>300</v>
      </c>
      <c r="H2008" s="54">
        <v>600</v>
      </c>
    </row>
    <row r="2009" spans="1:8" ht="15" customHeight="1">
      <c r="A2009" s="79">
        <v>42963</v>
      </c>
      <c r="B2009" s="77" t="s">
        <v>3862</v>
      </c>
      <c r="C2009" s="77" t="s">
        <v>2908</v>
      </c>
      <c r="D2009" s="77">
        <v>41869</v>
      </c>
      <c r="E2009" s="4" t="s">
        <v>3912</v>
      </c>
      <c r="F2009" s="57">
        <v>2</v>
      </c>
      <c r="G2009" s="54">
        <v>268</v>
      </c>
      <c r="H2009" s="54">
        <v>536</v>
      </c>
    </row>
    <row r="2010" spans="1:8" ht="15" customHeight="1">
      <c r="A2010" s="79">
        <v>42963</v>
      </c>
      <c r="B2010" s="77" t="s">
        <v>3862</v>
      </c>
      <c r="C2010" s="77" t="s">
        <v>2908</v>
      </c>
      <c r="D2010" s="77" t="s">
        <v>214</v>
      </c>
      <c r="E2010" s="4" t="s">
        <v>3261</v>
      </c>
      <c r="F2010" s="57">
        <v>1</v>
      </c>
      <c r="G2010" s="54">
        <v>339</v>
      </c>
      <c r="H2010" s="54">
        <v>699.99999201879064</v>
      </c>
    </row>
    <row r="2011" spans="1:8" ht="15" customHeight="1">
      <c r="A2011" s="79">
        <v>42963</v>
      </c>
      <c r="B2011" s="77" t="s">
        <v>3862</v>
      </c>
      <c r="C2011" s="77" t="s">
        <v>2908</v>
      </c>
      <c r="D2011" s="77">
        <v>67809</v>
      </c>
      <c r="E2011" s="4" t="s">
        <v>3913</v>
      </c>
      <c r="F2011" s="57">
        <v>1</v>
      </c>
      <c r="G2011" s="54">
        <v>10.86</v>
      </c>
      <c r="H2011" s="54">
        <v>32.579996272507849</v>
      </c>
    </row>
    <row r="2012" spans="1:8" ht="15" customHeight="1">
      <c r="A2012" s="79">
        <v>42963</v>
      </c>
      <c r="B2012" s="77" t="s">
        <v>3862</v>
      </c>
      <c r="C2012" s="77" t="s">
        <v>2908</v>
      </c>
      <c r="D2012" s="77">
        <v>68815</v>
      </c>
      <c r="E2012" s="4" t="s">
        <v>3914</v>
      </c>
      <c r="F2012" s="57">
        <v>2</v>
      </c>
      <c r="G2012" s="54">
        <v>112</v>
      </c>
      <c r="H2012" s="54">
        <v>224</v>
      </c>
    </row>
    <row r="2013" spans="1:8" ht="15" customHeight="1">
      <c r="A2013" s="79">
        <v>42963</v>
      </c>
      <c r="B2013" s="77" t="s">
        <v>3862</v>
      </c>
      <c r="C2013" s="77" t="s">
        <v>2908</v>
      </c>
      <c r="D2013" s="77">
        <v>70194</v>
      </c>
      <c r="E2013" s="4" t="s">
        <v>3915</v>
      </c>
      <c r="F2013" s="57">
        <v>16</v>
      </c>
      <c r="G2013" s="54">
        <v>15.01</v>
      </c>
      <c r="H2013" s="54">
        <v>45.029994848097864</v>
      </c>
    </row>
    <row r="2014" spans="1:8" ht="15" customHeight="1">
      <c r="A2014" s="79">
        <v>42963</v>
      </c>
      <c r="B2014" s="77" t="s">
        <v>3862</v>
      </c>
      <c r="C2014" s="77" t="s">
        <v>2908</v>
      </c>
      <c r="D2014" s="77">
        <v>70267</v>
      </c>
      <c r="E2014" s="4" t="s">
        <v>3916</v>
      </c>
      <c r="F2014" s="57">
        <v>3</v>
      </c>
      <c r="G2014" s="54">
        <v>2.5</v>
      </c>
      <c r="H2014" s="54">
        <v>10</v>
      </c>
    </row>
    <row r="2015" spans="1:8" ht="15" customHeight="1">
      <c r="A2015" s="79">
        <v>42963</v>
      </c>
      <c r="B2015" s="77" t="s">
        <v>3862</v>
      </c>
      <c r="C2015" s="77" t="s">
        <v>2908</v>
      </c>
      <c r="D2015" s="77">
        <v>70298</v>
      </c>
      <c r="E2015" s="4" t="s">
        <v>652</v>
      </c>
      <c r="F2015" s="57">
        <v>12</v>
      </c>
      <c r="G2015" s="54">
        <v>26.55</v>
      </c>
      <c r="H2015" s="54">
        <v>79.649990887208446</v>
      </c>
    </row>
    <row r="2016" spans="1:8" ht="15" customHeight="1">
      <c r="A2016" s="79">
        <v>42963</v>
      </c>
      <c r="B2016" s="77" t="s">
        <v>3862</v>
      </c>
      <c r="C2016" s="77" t="s">
        <v>2908</v>
      </c>
      <c r="D2016" s="77">
        <v>73944</v>
      </c>
      <c r="E2016" s="4" t="s">
        <v>3917</v>
      </c>
      <c r="F2016" s="57">
        <v>8</v>
      </c>
      <c r="G2016" s="54">
        <v>2.33</v>
      </c>
      <c r="H2016" s="54">
        <v>9.3199324016706608</v>
      </c>
    </row>
    <row r="2017" spans="1:8" ht="15" customHeight="1">
      <c r="A2017" s="79">
        <v>42963</v>
      </c>
      <c r="B2017" s="77" t="s">
        <v>3862</v>
      </c>
      <c r="C2017" s="77" t="s">
        <v>2908</v>
      </c>
      <c r="D2017" s="77">
        <v>75555</v>
      </c>
      <c r="E2017" s="4" t="s">
        <v>3918</v>
      </c>
      <c r="F2017" s="57">
        <v>12</v>
      </c>
      <c r="G2017" s="54">
        <v>25.22</v>
      </c>
      <c r="H2017" s="54">
        <v>75.659991343706096</v>
      </c>
    </row>
    <row r="2018" spans="1:8" ht="15" customHeight="1">
      <c r="A2018" s="79">
        <v>42963</v>
      </c>
      <c r="B2018" s="77" t="s">
        <v>3862</v>
      </c>
      <c r="C2018" s="77" t="s">
        <v>2908</v>
      </c>
      <c r="D2018" s="77">
        <v>76629</v>
      </c>
      <c r="E2018" s="4" t="s">
        <v>2946</v>
      </c>
      <c r="F2018" s="57">
        <v>1</v>
      </c>
      <c r="G2018" s="54">
        <v>124.81</v>
      </c>
      <c r="H2018" s="54">
        <v>249.62</v>
      </c>
    </row>
    <row r="2019" spans="1:8" ht="15" customHeight="1">
      <c r="A2019" s="79">
        <v>42963</v>
      </c>
      <c r="B2019" s="77" t="s">
        <v>3862</v>
      </c>
      <c r="C2019" s="77" t="s">
        <v>2908</v>
      </c>
      <c r="D2019" s="77">
        <v>86021</v>
      </c>
      <c r="E2019" s="4" t="s">
        <v>3919</v>
      </c>
      <c r="F2019" s="57">
        <v>6</v>
      </c>
      <c r="G2019" s="54">
        <v>50.95</v>
      </c>
      <c r="H2019" s="54">
        <v>152.84926454331392</v>
      </c>
    </row>
    <row r="2020" spans="1:8" ht="15" customHeight="1">
      <c r="A2020" s="79">
        <v>42963</v>
      </c>
      <c r="B2020" s="77" t="s">
        <v>3862</v>
      </c>
      <c r="C2020" s="77" t="s">
        <v>2908</v>
      </c>
      <c r="D2020" s="77">
        <v>89098</v>
      </c>
      <c r="E2020" s="4" t="s">
        <v>1202</v>
      </c>
      <c r="F2020" s="57">
        <v>1</v>
      </c>
      <c r="G2020" s="54">
        <v>70</v>
      </c>
      <c r="H2020" s="54">
        <v>209.99997597380749</v>
      </c>
    </row>
    <row r="2021" spans="1:8" ht="15" customHeight="1">
      <c r="A2021" s="79">
        <v>42963</v>
      </c>
      <c r="B2021" s="77" t="s">
        <v>3862</v>
      </c>
      <c r="C2021" s="77" t="s">
        <v>2908</v>
      </c>
      <c r="D2021" s="77" t="s">
        <v>1223</v>
      </c>
      <c r="E2021" s="4" t="s">
        <v>3920</v>
      </c>
      <c r="F2021" s="57">
        <v>3</v>
      </c>
      <c r="G2021" s="54">
        <v>65.89</v>
      </c>
      <c r="H2021" s="54">
        <v>197.66997738448825</v>
      </c>
    </row>
    <row r="2022" spans="1:8" ht="15" customHeight="1">
      <c r="A2022" s="79">
        <v>42963</v>
      </c>
      <c r="B2022" s="77" t="s">
        <v>3862</v>
      </c>
      <c r="C2022" s="77" t="s">
        <v>2908</v>
      </c>
      <c r="D2022" s="77" t="s">
        <v>9</v>
      </c>
      <c r="E2022" s="4" t="s">
        <v>1820</v>
      </c>
      <c r="F2022" s="57">
        <v>7</v>
      </c>
      <c r="G2022" s="54">
        <v>10.74</v>
      </c>
      <c r="H2022" s="54">
        <v>39.000056044799301</v>
      </c>
    </row>
    <row r="2023" spans="1:8" ht="15" customHeight="1">
      <c r="A2023" s="79">
        <v>42963</v>
      </c>
      <c r="B2023" s="77" t="s">
        <v>3862</v>
      </c>
      <c r="C2023" s="77" t="s">
        <v>2908</v>
      </c>
      <c r="D2023" s="77" t="s">
        <v>3921</v>
      </c>
      <c r="E2023" s="4" t="s">
        <v>3922</v>
      </c>
      <c r="F2023" s="57">
        <v>1</v>
      </c>
      <c r="G2023" s="54">
        <v>685</v>
      </c>
      <c r="H2023" s="54">
        <v>1370</v>
      </c>
    </row>
    <row r="2024" spans="1:8" ht="15" customHeight="1">
      <c r="A2024" s="79">
        <v>42963</v>
      </c>
      <c r="B2024" s="77" t="s">
        <v>3862</v>
      </c>
      <c r="C2024" s="77" t="s">
        <v>2908</v>
      </c>
      <c r="D2024" s="77" t="s">
        <v>1315</v>
      </c>
      <c r="E2024" s="4" t="s">
        <v>1316</v>
      </c>
      <c r="F2024" s="57">
        <v>1</v>
      </c>
      <c r="G2024" s="54">
        <v>39.200000000000003</v>
      </c>
      <c r="H2024" s="54">
        <v>103.19963302256809</v>
      </c>
    </row>
    <row r="2025" spans="1:8" ht="15" customHeight="1">
      <c r="A2025" s="79">
        <v>42963</v>
      </c>
      <c r="B2025" s="77" t="s">
        <v>3862</v>
      </c>
      <c r="C2025" s="77" t="s">
        <v>2908</v>
      </c>
      <c r="D2025" s="77" t="s">
        <v>3923</v>
      </c>
      <c r="E2025" s="4" t="s">
        <v>3924</v>
      </c>
      <c r="F2025" s="57">
        <v>1</v>
      </c>
      <c r="G2025" s="54">
        <v>44</v>
      </c>
      <c r="H2025" s="54">
        <v>131.99998489782186</v>
      </c>
    </row>
    <row r="2026" spans="1:8" ht="15" customHeight="1">
      <c r="A2026" s="79">
        <v>42963</v>
      </c>
      <c r="B2026" s="77" t="s">
        <v>3862</v>
      </c>
      <c r="C2026" s="77" t="s">
        <v>2908</v>
      </c>
      <c r="D2026" s="77" t="s">
        <v>1254</v>
      </c>
      <c r="E2026" s="4" t="s">
        <v>3925</v>
      </c>
      <c r="F2026" s="57">
        <v>1</v>
      </c>
      <c r="G2026" s="54">
        <v>115</v>
      </c>
      <c r="H2026" s="54">
        <v>520.0005242061751</v>
      </c>
    </row>
    <row r="2027" spans="1:8" ht="15" customHeight="1">
      <c r="A2027" s="79">
        <v>42963</v>
      </c>
      <c r="B2027" s="77" t="s">
        <v>3862</v>
      </c>
      <c r="C2027" s="77" t="s">
        <v>2908</v>
      </c>
      <c r="D2027" s="77" t="s">
        <v>3926</v>
      </c>
      <c r="E2027" s="4" t="s">
        <v>3927</v>
      </c>
      <c r="F2027" s="57">
        <v>1</v>
      </c>
      <c r="G2027" s="54">
        <v>2700</v>
      </c>
      <c r="H2027" s="54">
        <v>4153.8461538461534</v>
      </c>
    </row>
    <row r="2028" spans="1:8" ht="15" customHeight="1">
      <c r="A2028" s="79">
        <v>42963</v>
      </c>
      <c r="B2028" s="77" t="s">
        <v>3862</v>
      </c>
      <c r="C2028" s="77" t="s">
        <v>2908</v>
      </c>
      <c r="D2028" s="77" t="s">
        <v>3928</v>
      </c>
      <c r="E2028" s="4" t="s">
        <v>3929</v>
      </c>
      <c r="F2028" s="57">
        <v>1</v>
      </c>
      <c r="G2028" s="54">
        <v>62</v>
      </c>
      <c r="H2028" s="54">
        <v>185.99997871965806</v>
      </c>
    </row>
    <row r="2029" spans="1:8" ht="15" customHeight="1">
      <c r="A2029" s="79">
        <v>42963</v>
      </c>
      <c r="B2029" s="77" t="s">
        <v>3862</v>
      </c>
      <c r="C2029" s="77" t="s">
        <v>2908</v>
      </c>
      <c r="D2029" s="77" t="s">
        <v>1276</v>
      </c>
      <c r="E2029" s="4" t="s">
        <v>1277</v>
      </c>
      <c r="F2029" s="57">
        <v>2</v>
      </c>
      <c r="G2029" s="54">
        <v>1703</v>
      </c>
      <c r="H2029" s="54">
        <v>3406</v>
      </c>
    </row>
    <row r="2030" spans="1:8" ht="15" customHeight="1">
      <c r="A2030" s="79">
        <v>42963</v>
      </c>
      <c r="B2030" s="77" t="s">
        <v>3862</v>
      </c>
      <c r="C2030" s="77" t="s">
        <v>2908</v>
      </c>
      <c r="D2030" s="77" t="s">
        <v>3930</v>
      </c>
      <c r="E2030" s="4" t="s">
        <v>3931</v>
      </c>
      <c r="F2030" s="57">
        <v>1</v>
      </c>
      <c r="G2030" s="54">
        <v>1299</v>
      </c>
      <c r="H2030" s="54">
        <v>2598</v>
      </c>
    </row>
    <row r="2031" spans="1:8" ht="15" customHeight="1">
      <c r="A2031" s="79">
        <v>42963</v>
      </c>
      <c r="B2031" s="77" t="s">
        <v>3862</v>
      </c>
      <c r="C2031" s="77" t="s">
        <v>2908</v>
      </c>
      <c r="D2031" s="77" t="s">
        <v>3932</v>
      </c>
      <c r="E2031" s="4" t="s">
        <v>3933</v>
      </c>
      <c r="F2031" s="57">
        <v>2</v>
      </c>
      <c r="G2031" s="54">
        <v>1196</v>
      </c>
      <c r="H2031" s="54">
        <v>2392</v>
      </c>
    </row>
    <row r="2032" spans="1:8" ht="15" customHeight="1">
      <c r="A2032" s="79">
        <v>42963</v>
      </c>
      <c r="B2032" s="77" t="s">
        <v>3862</v>
      </c>
      <c r="C2032" s="77" t="s">
        <v>2908</v>
      </c>
      <c r="D2032" s="77" t="s">
        <v>3934</v>
      </c>
      <c r="E2032" s="4" t="s">
        <v>3935</v>
      </c>
      <c r="F2032" s="57">
        <v>1</v>
      </c>
      <c r="G2032" s="54">
        <v>2392</v>
      </c>
      <c r="H2032" s="54">
        <v>4784</v>
      </c>
    </row>
    <row r="2033" spans="1:8" ht="15" customHeight="1">
      <c r="A2033" s="79">
        <v>42963</v>
      </c>
      <c r="B2033" s="77" t="s">
        <v>3862</v>
      </c>
      <c r="C2033" s="77" t="s">
        <v>2908</v>
      </c>
      <c r="D2033" s="77" t="s">
        <v>3936</v>
      </c>
      <c r="E2033" s="4" t="s">
        <v>3937</v>
      </c>
      <c r="F2033" s="57">
        <v>4</v>
      </c>
      <c r="G2033" s="54">
        <v>1467</v>
      </c>
      <c r="H2033" s="54">
        <v>2934</v>
      </c>
    </row>
    <row r="2034" spans="1:8" ht="15" customHeight="1">
      <c r="A2034" s="79">
        <v>42963</v>
      </c>
      <c r="B2034" s="77" t="s">
        <v>3862</v>
      </c>
      <c r="C2034" s="77" t="s">
        <v>2908</v>
      </c>
      <c r="D2034" s="77" t="s">
        <v>1265</v>
      </c>
      <c r="E2034" s="4" t="s">
        <v>3938</v>
      </c>
      <c r="F2034" s="57">
        <v>1</v>
      </c>
      <c r="G2034" s="54">
        <v>3120</v>
      </c>
      <c r="H2034" s="54">
        <v>4800</v>
      </c>
    </row>
    <row r="2035" spans="1:8" ht="15" customHeight="1">
      <c r="A2035" s="79">
        <v>42963</v>
      </c>
      <c r="B2035" s="77" t="s">
        <v>3862</v>
      </c>
      <c r="C2035" s="77" t="s">
        <v>2908</v>
      </c>
      <c r="D2035" s="77" t="s">
        <v>3939</v>
      </c>
      <c r="E2035" s="4" t="s">
        <v>3940</v>
      </c>
      <c r="F2035" s="57">
        <v>1</v>
      </c>
      <c r="G2035" s="54">
        <v>886</v>
      </c>
      <c r="H2035" s="54">
        <v>1772</v>
      </c>
    </row>
    <row r="2036" spans="1:8" ht="15" customHeight="1">
      <c r="A2036" s="79">
        <v>42963</v>
      </c>
      <c r="B2036" s="77" t="s">
        <v>3862</v>
      </c>
      <c r="C2036" s="77" t="s">
        <v>2908</v>
      </c>
      <c r="D2036" s="77" t="s">
        <v>3941</v>
      </c>
      <c r="E2036" s="4" t="s">
        <v>3942</v>
      </c>
      <c r="F2036" s="57">
        <v>1</v>
      </c>
      <c r="G2036" s="54">
        <v>1976</v>
      </c>
      <c r="H2036" s="54">
        <v>3952</v>
      </c>
    </row>
    <row r="2037" spans="1:8" ht="15" customHeight="1">
      <c r="A2037" s="79">
        <v>42963</v>
      </c>
      <c r="B2037" s="77" t="s">
        <v>3862</v>
      </c>
      <c r="C2037" s="77" t="s">
        <v>2908</v>
      </c>
      <c r="D2037" s="77" t="s">
        <v>3943</v>
      </c>
      <c r="E2037" s="4" t="s">
        <v>3944</v>
      </c>
      <c r="F2037" s="57">
        <v>1</v>
      </c>
      <c r="G2037" s="54">
        <v>89.194000000000003</v>
      </c>
      <c r="H2037" s="54">
        <v>232.67905835162688</v>
      </c>
    </row>
    <row r="2038" spans="1:8" ht="15" customHeight="1">
      <c r="A2038" s="79">
        <v>42963</v>
      </c>
      <c r="B2038" s="77" t="s">
        <v>3862</v>
      </c>
      <c r="C2038" s="77" t="s">
        <v>2908</v>
      </c>
      <c r="D2038" s="77" t="s">
        <v>1286</v>
      </c>
      <c r="E2038" s="4" t="s">
        <v>3945</v>
      </c>
      <c r="F2038" s="57">
        <v>6</v>
      </c>
      <c r="G2038" s="54">
        <v>992</v>
      </c>
      <c r="H2038" s="54">
        <v>1984</v>
      </c>
    </row>
    <row r="2039" spans="1:8" ht="15" customHeight="1">
      <c r="A2039" s="79">
        <v>42963</v>
      </c>
      <c r="B2039" s="77" t="s">
        <v>3862</v>
      </c>
      <c r="C2039" s="77" t="s">
        <v>2908</v>
      </c>
      <c r="D2039" s="77" t="s">
        <v>3946</v>
      </c>
      <c r="E2039" s="4" t="s">
        <v>3947</v>
      </c>
      <c r="F2039" s="57">
        <v>3</v>
      </c>
      <c r="G2039" s="54">
        <v>549</v>
      </c>
      <c r="H2039" s="54">
        <v>1098</v>
      </c>
    </row>
    <row r="2040" spans="1:8" ht="15" customHeight="1">
      <c r="A2040" s="79">
        <v>42963</v>
      </c>
      <c r="B2040" s="77" t="s">
        <v>3862</v>
      </c>
      <c r="C2040" s="77" t="s">
        <v>2908</v>
      </c>
      <c r="D2040" s="77" t="s">
        <v>1206</v>
      </c>
      <c r="E2040" s="4" t="s">
        <v>3948</v>
      </c>
      <c r="F2040" s="57">
        <v>1</v>
      </c>
      <c r="G2040" s="54">
        <v>754</v>
      </c>
      <c r="H2040" s="54">
        <v>1508</v>
      </c>
    </row>
    <row r="2041" spans="1:8" ht="15" customHeight="1">
      <c r="A2041" s="79">
        <v>42963</v>
      </c>
      <c r="B2041" s="77" t="s">
        <v>3862</v>
      </c>
      <c r="C2041" s="77" t="s">
        <v>2908</v>
      </c>
      <c r="D2041" s="77" t="s">
        <v>53</v>
      </c>
      <c r="E2041" s="4" t="s">
        <v>3949</v>
      </c>
      <c r="F2041" s="57">
        <v>4</v>
      </c>
      <c r="G2041" s="54">
        <v>29.85</v>
      </c>
      <c r="H2041" s="54">
        <v>108.00010483445082</v>
      </c>
    </row>
    <row r="2042" spans="1:8" ht="15" customHeight="1">
      <c r="A2042" s="79">
        <v>42963</v>
      </c>
      <c r="B2042" s="77" t="s">
        <v>3862</v>
      </c>
      <c r="C2042" s="77" t="s">
        <v>2908</v>
      </c>
      <c r="D2042" s="77" t="s">
        <v>3950</v>
      </c>
      <c r="E2042" s="4" t="s">
        <v>3951</v>
      </c>
      <c r="F2042" s="57">
        <v>4</v>
      </c>
      <c r="G2042" s="54">
        <v>4.7319339999999999</v>
      </c>
      <c r="H2042" s="54">
        <v>18.919771272941013</v>
      </c>
    </row>
    <row r="2043" spans="1:8" ht="15" customHeight="1">
      <c r="A2043" s="79">
        <v>42963</v>
      </c>
      <c r="B2043" s="77" t="s">
        <v>3862</v>
      </c>
      <c r="C2043" s="77" t="s">
        <v>2908</v>
      </c>
      <c r="D2043" s="77" t="s">
        <v>3117</v>
      </c>
      <c r="E2043" s="4" t="s">
        <v>3567</v>
      </c>
      <c r="F2043" s="57">
        <v>4</v>
      </c>
      <c r="G2043" s="54">
        <v>9.0872500000000009</v>
      </c>
      <c r="H2043" s="54">
        <v>36.359673133025105</v>
      </c>
    </row>
    <row r="2044" spans="1:8" ht="15" customHeight="1">
      <c r="A2044" s="79">
        <v>42964</v>
      </c>
      <c r="B2044" s="77" t="s">
        <v>1636</v>
      </c>
      <c r="C2044" s="77" t="s">
        <v>2908</v>
      </c>
      <c r="D2044" s="77" t="s">
        <v>3952</v>
      </c>
      <c r="E2044" s="4" t="s">
        <v>3953</v>
      </c>
      <c r="F2044" s="57">
        <v>1</v>
      </c>
      <c r="G2044" s="54">
        <v>500</v>
      </c>
      <c r="H2044" s="54">
        <v>964.51</v>
      </c>
    </row>
    <row r="2045" spans="1:8" ht="15" customHeight="1">
      <c r="A2045" s="79">
        <v>42964</v>
      </c>
      <c r="B2045" s="77" t="s">
        <v>1636</v>
      </c>
      <c r="C2045" s="77" t="s">
        <v>2908</v>
      </c>
      <c r="D2045" s="77" t="s">
        <v>3954</v>
      </c>
      <c r="E2045" s="4" t="s">
        <v>3955</v>
      </c>
      <c r="F2045" s="57">
        <v>8</v>
      </c>
      <c r="G2045" s="54">
        <v>0.51</v>
      </c>
      <c r="H2045" s="54">
        <v>2.04</v>
      </c>
    </row>
    <row r="2046" spans="1:8" ht="15" customHeight="1">
      <c r="A2046" s="79">
        <v>42964</v>
      </c>
      <c r="B2046" s="77" t="s">
        <v>1636</v>
      </c>
      <c r="C2046" s="77" t="s">
        <v>2908</v>
      </c>
      <c r="D2046" s="77">
        <v>6503068900</v>
      </c>
      <c r="E2046" s="4" t="s">
        <v>3956</v>
      </c>
      <c r="F2046" s="57">
        <v>4</v>
      </c>
      <c r="G2046" s="54">
        <v>3.38</v>
      </c>
      <c r="H2046" s="54">
        <v>13.52</v>
      </c>
    </row>
    <row r="2047" spans="1:8" ht="15" customHeight="1">
      <c r="A2047" s="79">
        <v>42977</v>
      </c>
      <c r="B2047" s="77" t="s">
        <v>1636</v>
      </c>
      <c r="C2047" s="77" t="s">
        <v>2908</v>
      </c>
      <c r="D2047" s="77" t="s">
        <v>3977</v>
      </c>
      <c r="E2047" s="4" t="s">
        <v>3978</v>
      </c>
      <c r="F2047" s="57">
        <v>84</v>
      </c>
      <c r="G2047" s="54">
        <v>8.3699999999999992</v>
      </c>
      <c r="H2047" s="54">
        <v>12.88</v>
      </c>
    </row>
    <row r="2048" spans="1:8" ht="15" customHeight="1">
      <c r="A2048" s="79">
        <v>42977</v>
      </c>
      <c r="B2048" s="77" t="s">
        <v>1636</v>
      </c>
      <c r="C2048" s="77" t="s">
        <v>2908</v>
      </c>
      <c r="D2048" s="77" t="s">
        <v>3979</v>
      </c>
      <c r="E2048" s="4" t="s">
        <v>3982</v>
      </c>
      <c r="F2048" s="57">
        <v>2</v>
      </c>
      <c r="G2048" s="54">
        <v>485</v>
      </c>
      <c r="H2048" s="54">
        <v>970</v>
      </c>
    </row>
    <row r="2049" spans="1:9" ht="15" customHeight="1">
      <c r="A2049" s="79">
        <v>42977</v>
      </c>
      <c r="B2049" s="77" t="s">
        <v>1636</v>
      </c>
      <c r="C2049" s="77" t="s">
        <v>2908</v>
      </c>
      <c r="D2049" s="77" t="s">
        <v>3980</v>
      </c>
      <c r="E2049" s="4" t="s">
        <v>3983</v>
      </c>
      <c r="F2049" s="57">
        <v>2</v>
      </c>
      <c r="G2049" s="54">
        <v>485</v>
      </c>
      <c r="H2049" s="54">
        <v>970</v>
      </c>
    </row>
    <row r="2050" spans="1:9" ht="15" customHeight="1">
      <c r="A2050" s="79">
        <v>42977</v>
      </c>
      <c r="B2050" s="77" t="s">
        <v>1636</v>
      </c>
      <c r="C2050" s="77" t="s">
        <v>2908</v>
      </c>
      <c r="D2050" s="77" t="s">
        <v>3981</v>
      </c>
      <c r="E2050" s="4" t="s">
        <v>3984</v>
      </c>
      <c r="F2050" s="57">
        <v>2</v>
      </c>
      <c r="G2050" s="54">
        <v>485</v>
      </c>
      <c r="H2050" s="54">
        <v>970</v>
      </c>
    </row>
    <row r="2051" spans="1:9" ht="15" customHeight="1">
      <c r="A2051" s="79">
        <v>42977</v>
      </c>
      <c r="B2051" s="77" t="s">
        <v>1636</v>
      </c>
      <c r="C2051" s="77" t="s">
        <v>2908</v>
      </c>
      <c r="D2051" s="77" t="s">
        <v>3985</v>
      </c>
      <c r="E2051" s="4" t="s">
        <v>3986</v>
      </c>
      <c r="F2051" s="57">
        <v>6</v>
      </c>
      <c r="G2051" s="54">
        <v>5</v>
      </c>
      <c r="H2051" s="54">
        <v>20</v>
      </c>
    </row>
    <row r="2052" spans="1:9" ht="15" customHeight="1">
      <c r="A2052" s="79">
        <v>42977</v>
      </c>
      <c r="B2052" s="77" t="s">
        <v>1636</v>
      </c>
      <c r="C2052" s="77" t="s">
        <v>2908</v>
      </c>
      <c r="D2052" s="77">
        <v>79216</v>
      </c>
      <c r="E2052" s="4" t="s">
        <v>3987</v>
      </c>
      <c r="F2052" s="57">
        <v>6</v>
      </c>
      <c r="G2052" s="54">
        <v>15</v>
      </c>
      <c r="H2052" s="54">
        <v>45</v>
      </c>
    </row>
    <row r="2053" spans="1:9" ht="15" customHeight="1">
      <c r="A2053" s="79">
        <v>42986</v>
      </c>
      <c r="B2053" s="77" t="s">
        <v>4085</v>
      </c>
      <c r="C2053" s="77" t="s">
        <v>337</v>
      </c>
      <c r="D2053" s="77" t="s">
        <v>814</v>
      </c>
      <c r="E2053" s="4" t="s">
        <v>3775</v>
      </c>
      <c r="F2053" s="57">
        <v>1</v>
      </c>
      <c r="G2053" s="54">
        <v>4206</v>
      </c>
      <c r="H2053" s="54">
        <v>7418.5195153129625</v>
      </c>
    </row>
    <row r="2054" spans="1:9" ht="15" customHeight="1">
      <c r="A2054" s="79">
        <v>42986</v>
      </c>
      <c r="B2054" s="77" t="s">
        <v>4085</v>
      </c>
      <c r="C2054" s="77" t="s">
        <v>337</v>
      </c>
      <c r="D2054" s="77" t="s">
        <v>588</v>
      </c>
      <c r="E2054" s="4" t="s">
        <v>816</v>
      </c>
      <c r="F2054" s="57">
        <v>1</v>
      </c>
      <c r="G2054" s="54">
        <v>14124.839908</v>
      </c>
      <c r="H2054" s="54">
        <v>14892.110004752612</v>
      </c>
    </row>
    <row r="2055" spans="1:9" ht="15" customHeight="1">
      <c r="A2055" s="79">
        <v>42986</v>
      </c>
      <c r="B2055" s="77" t="s">
        <v>4085</v>
      </c>
      <c r="C2055" s="77" t="s">
        <v>337</v>
      </c>
      <c r="D2055" s="77" t="s">
        <v>705</v>
      </c>
      <c r="E2055" s="4" t="s">
        <v>3776</v>
      </c>
      <c r="F2055" s="57">
        <v>1</v>
      </c>
      <c r="G2055" s="54">
        <v>75913.584000000003</v>
      </c>
      <c r="H2055" s="54">
        <v>92732.050403041954</v>
      </c>
    </row>
    <row r="2056" spans="1:9" ht="15" customHeight="1">
      <c r="A2056" s="79">
        <v>42986</v>
      </c>
      <c r="B2056" s="77" t="s">
        <v>4085</v>
      </c>
      <c r="C2056" s="77" t="s">
        <v>337</v>
      </c>
      <c r="D2056" s="77" t="s">
        <v>3777</v>
      </c>
      <c r="E2056" s="4" t="s">
        <v>3778</v>
      </c>
      <c r="F2056" s="57">
        <v>1</v>
      </c>
      <c r="G2056" s="54">
        <v>1734.459222961148</v>
      </c>
      <c r="H2056" s="54">
        <v>2460.9199866374424</v>
      </c>
    </row>
    <row r="2057" spans="1:9" ht="15" customHeight="1">
      <c r="A2057" s="79">
        <v>42986</v>
      </c>
      <c r="B2057" s="77" t="s">
        <v>4085</v>
      </c>
      <c r="C2057" s="77" t="s">
        <v>337</v>
      </c>
      <c r="D2057" s="77" t="s">
        <v>818</v>
      </c>
      <c r="E2057" s="4" t="s">
        <v>3779</v>
      </c>
      <c r="F2057" s="57">
        <v>1</v>
      </c>
      <c r="G2057" s="54">
        <v>10498</v>
      </c>
      <c r="H2057" s="54">
        <v>11597.330006685246</v>
      </c>
    </row>
    <row r="2058" spans="1:9" ht="15" customHeight="1">
      <c r="A2058" s="79">
        <v>42986</v>
      </c>
      <c r="B2058" s="77" t="s">
        <v>4085</v>
      </c>
      <c r="C2058" s="77" t="s">
        <v>337</v>
      </c>
      <c r="D2058" s="77" t="s">
        <v>670</v>
      </c>
      <c r="E2058" s="4" t="s">
        <v>820</v>
      </c>
      <c r="F2058" s="57">
        <v>1</v>
      </c>
      <c r="G2058" s="54">
        <v>9015</v>
      </c>
      <c r="H2058" s="54">
        <v>11662.670002010989</v>
      </c>
    </row>
    <row r="2059" spans="1:9" ht="15" customHeight="1">
      <c r="A2059" s="79">
        <v>42986</v>
      </c>
      <c r="B2059" s="77" t="s">
        <v>4085</v>
      </c>
      <c r="C2059" s="77" t="s">
        <v>337</v>
      </c>
      <c r="D2059" s="77" t="s">
        <v>673</v>
      </c>
      <c r="E2059" s="4" t="s">
        <v>1413</v>
      </c>
      <c r="F2059" s="57">
        <v>1</v>
      </c>
      <c r="G2059" s="54">
        <v>23642.35</v>
      </c>
      <c r="H2059" s="54">
        <v>31376.920350183122</v>
      </c>
    </row>
    <row r="2060" spans="1:9" ht="15" customHeight="1">
      <c r="A2060" s="79">
        <v>42986</v>
      </c>
      <c r="B2060" s="77" t="s">
        <v>4085</v>
      </c>
      <c r="C2060" s="77" t="s">
        <v>337</v>
      </c>
      <c r="D2060" s="77" t="s">
        <v>465</v>
      </c>
      <c r="E2060" s="4" t="s">
        <v>1414</v>
      </c>
      <c r="F2060" s="57">
        <v>1</v>
      </c>
      <c r="G2060" s="54">
        <v>9134.1678414414419</v>
      </c>
      <c r="H2060" s="54">
        <v>11091.399893584416</v>
      </c>
    </row>
    <row r="2061" spans="1:9" ht="15" customHeight="1">
      <c r="A2061" s="79">
        <v>42986</v>
      </c>
      <c r="B2061" s="77" t="s">
        <v>4085</v>
      </c>
      <c r="C2061" s="77" t="s">
        <v>337</v>
      </c>
      <c r="D2061" s="77" t="s">
        <v>568</v>
      </c>
      <c r="E2061" s="4" t="s">
        <v>823</v>
      </c>
      <c r="F2061" s="57">
        <v>1</v>
      </c>
      <c r="G2061" s="54">
        <v>6366.1879495495486</v>
      </c>
      <c r="H2061" s="54">
        <v>10046.420000224038</v>
      </c>
    </row>
    <row r="2062" spans="1:9" ht="15" customHeight="1">
      <c r="A2062" s="79">
        <v>42986</v>
      </c>
      <c r="B2062" s="77" t="s">
        <v>4085</v>
      </c>
      <c r="C2062" s="77" t="s">
        <v>337</v>
      </c>
      <c r="D2062" s="77" t="s">
        <v>707</v>
      </c>
      <c r="E2062" s="4" t="s">
        <v>1415</v>
      </c>
      <c r="F2062" s="57">
        <v>1</v>
      </c>
      <c r="G2062" s="54">
        <v>90075.458287649992</v>
      </c>
      <c r="H2062" s="54">
        <v>119723.99999665369</v>
      </c>
      <c r="I2062" s="55" t="s">
        <v>323</v>
      </c>
    </row>
    <row r="2063" spans="1:9" ht="15" customHeight="1">
      <c r="A2063" s="79">
        <v>42986</v>
      </c>
      <c r="B2063" s="77" t="s">
        <v>4085</v>
      </c>
      <c r="C2063" s="77" t="s">
        <v>337</v>
      </c>
      <c r="D2063" s="77" t="s">
        <v>1416</v>
      </c>
      <c r="E2063" s="4" t="s">
        <v>1417</v>
      </c>
      <c r="F2063" s="57">
        <v>1</v>
      </c>
      <c r="G2063" s="54">
        <v>42000</v>
      </c>
      <c r="H2063" s="54">
        <v>57725.00031980023</v>
      </c>
      <c r="I2063" s="55" t="s">
        <v>323</v>
      </c>
    </row>
    <row r="2064" spans="1:9" ht="15" customHeight="1">
      <c r="A2064" s="79">
        <v>42986</v>
      </c>
      <c r="B2064" s="77" t="s">
        <v>4085</v>
      </c>
      <c r="C2064" s="77" t="s">
        <v>337</v>
      </c>
      <c r="D2064" s="77" t="s">
        <v>1418</v>
      </c>
      <c r="E2064" s="4" t="s">
        <v>1419</v>
      </c>
      <c r="F2064" s="57">
        <v>1</v>
      </c>
      <c r="G2064" s="54">
        <v>1180</v>
      </c>
      <c r="H2064" s="54">
        <v>5169.0000049884093</v>
      </c>
      <c r="I2064" s="55" t="s">
        <v>323</v>
      </c>
    </row>
    <row r="2065" spans="1:9" ht="15" customHeight="1">
      <c r="A2065" s="79">
        <v>42986</v>
      </c>
      <c r="B2065" s="77" t="s">
        <v>4085</v>
      </c>
      <c r="C2065" s="77" t="s">
        <v>337</v>
      </c>
      <c r="D2065" s="77" t="s">
        <v>709</v>
      </c>
      <c r="E2065" s="4" t="s">
        <v>1420</v>
      </c>
      <c r="F2065" s="57">
        <v>1</v>
      </c>
      <c r="G2065" s="54">
        <v>6618.2935671891873</v>
      </c>
      <c r="H2065" s="54">
        <v>7966.5299962689405</v>
      </c>
      <c r="I2065" s="55" t="s">
        <v>323</v>
      </c>
    </row>
    <row r="2066" spans="1:9" ht="15" customHeight="1">
      <c r="A2066" s="79">
        <v>42986</v>
      </c>
      <c r="B2066" s="77" t="s">
        <v>4085</v>
      </c>
      <c r="C2066" s="77" t="s">
        <v>337</v>
      </c>
      <c r="D2066" s="77" t="s">
        <v>721</v>
      </c>
      <c r="E2066" s="4" t="s">
        <v>722</v>
      </c>
      <c r="F2066" s="57">
        <v>1</v>
      </c>
      <c r="G2066" s="54">
        <v>8270.1158342342333</v>
      </c>
      <c r="H2066" s="54">
        <v>8679.8499675836192</v>
      </c>
      <c r="I2066" s="55" t="s">
        <v>323</v>
      </c>
    </row>
    <row r="2067" spans="1:9" ht="15" customHeight="1">
      <c r="A2067" s="79">
        <v>42986</v>
      </c>
      <c r="B2067" s="77" t="s">
        <v>4085</v>
      </c>
      <c r="C2067" s="77" t="s">
        <v>337</v>
      </c>
      <c r="D2067" s="77" t="s">
        <v>726</v>
      </c>
      <c r="E2067" s="4" t="s">
        <v>4086</v>
      </c>
      <c r="F2067" s="57">
        <v>1</v>
      </c>
      <c r="G2067" s="54">
        <v>148786.845</v>
      </c>
      <c r="H2067" s="54">
        <v>193392.64000538125</v>
      </c>
      <c r="I2067" s="55" t="s">
        <v>323</v>
      </c>
    </row>
    <row r="2068" spans="1:9" ht="15" customHeight="1">
      <c r="A2068" s="79">
        <v>42986</v>
      </c>
      <c r="B2068" s="77" t="s">
        <v>4085</v>
      </c>
      <c r="C2068" s="77" t="s">
        <v>337</v>
      </c>
      <c r="D2068" s="77" t="s">
        <v>3766</v>
      </c>
      <c r="E2068" s="4" t="s">
        <v>4087</v>
      </c>
      <c r="F2068" s="57">
        <v>1</v>
      </c>
      <c r="G2068" s="54">
        <v>35380.339999999997</v>
      </c>
      <c r="H2068" s="54">
        <v>38912.490001318663</v>
      </c>
    </row>
    <row r="2069" spans="1:9" ht="15" customHeight="1">
      <c r="A2069" s="79">
        <v>42986</v>
      </c>
      <c r="B2069" s="77" t="s">
        <v>4085</v>
      </c>
      <c r="C2069" s="77" t="s">
        <v>337</v>
      </c>
      <c r="D2069" s="77" t="s">
        <v>3769</v>
      </c>
      <c r="E2069" s="4" t="s">
        <v>4088</v>
      </c>
      <c r="F2069" s="57">
        <v>2</v>
      </c>
      <c r="G2069" s="54">
        <v>34387.339999999997</v>
      </c>
      <c r="H2069" s="54">
        <v>49022.330124039319</v>
      </c>
    </row>
    <row r="2070" spans="1:9" ht="15" customHeight="1">
      <c r="A2070" s="79">
        <v>42986</v>
      </c>
      <c r="B2070" s="77" t="s">
        <v>4085</v>
      </c>
      <c r="C2070" s="77" t="s">
        <v>337</v>
      </c>
      <c r="D2070" s="77" t="s">
        <v>1330</v>
      </c>
      <c r="E2070" s="4" t="s">
        <v>1331</v>
      </c>
      <c r="F2070" s="57">
        <v>1</v>
      </c>
      <c r="G2070" s="54">
        <v>91504.612999999998</v>
      </c>
      <c r="H2070" s="54">
        <v>119849.29049609834</v>
      </c>
    </row>
    <row r="2071" spans="1:9" ht="15" customHeight="1">
      <c r="A2071" s="79">
        <v>42986</v>
      </c>
      <c r="B2071" s="77" t="s">
        <v>4089</v>
      </c>
      <c r="C2071" s="77" t="s">
        <v>337</v>
      </c>
      <c r="D2071" s="77" t="s">
        <v>726</v>
      </c>
      <c r="E2071" s="4" t="s">
        <v>4086</v>
      </c>
      <c r="F2071" s="57">
        <v>1</v>
      </c>
      <c r="G2071" s="54">
        <v>148786.845</v>
      </c>
      <c r="H2071" s="54">
        <v>193392.64000538125</v>
      </c>
      <c r="I2071" s="55" t="s">
        <v>323</v>
      </c>
    </row>
    <row r="2072" spans="1:9" ht="15" customHeight="1">
      <c r="A2072" s="79">
        <v>42998</v>
      </c>
      <c r="B2072" s="77" t="s">
        <v>4100</v>
      </c>
      <c r="C2072" s="77" t="s">
        <v>337</v>
      </c>
      <c r="D2072" s="77">
        <v>370461</v>
      </c>
      <c r="E2072" s="4" t="s">
        <v>1377</v>
      </c>
      <c r="F2072" s="57">
        <v>2</v>
      </c>
      <c r="G2072" s="54">
        <v>64608</v>
      </c>
      <c r="H2072" s="54">
        <v>99396.92</v>
      </c>
    </row>
    <row r="2073" spans="1:9" ht="15" customHeight="1">
      <c r="A2073" s="79">
        <v>42998</v>
      </c>
      <c r="B2073" s="77" t="s">
        <v>4100</v>
      </c>
      <c r="C2073" s="77" t="s">
        <v>337</v>
      </c>
      <c r="D2073" s="77">
        <v>373938</v>
      </c>
      <c r="E2073" s="4" t="s">
        <v>4101</v>
      </c>
      <c r="F2073" s="57">
        <v>2</v>
      </c>
      <c r="G2073" s="54">
        <v>20183.580000000002</v>
      </c>
      <c r="H2073" s="54">
        <v>32554.17</v>
      </c>
    </row>
    <row r="2074" spans="1:9" ht="15" customHeight="1">
      <c r="A2074" s="79">
        <v>42998</v>
      </c>
      <c r="B2074" s="77" t="s">
        <v>4100</v>
      </c>
      <c r="C2074" s="77" t="s">
        <v>337</v>
      </c>
      <c r="D2074" s="77">
        <v>371145</v>
      </c>
      <c r="E2074" s="4" t="s">
        <v>1379</v>
      </c>
      <c r="F2074" s="57">
        <v>2</v>
      </c>
      <c r="G2074" s="54">
        <v>19654.77</v>
      </c>
      <c r="H2074" s="54">
        <v>28269.95</v>
      </c>
    </row>
    <row r="2075" spans="1:9" ht="15" customHeight="1">
      <c r="A2075" s="79">
        <v>42998</v>
      </c>
      <c r="B2075" s="77" t="s">
        <v>4100</v>
      </c>
      <c r="C2075" s="77" t="s">
        <v>337</v>
      </c>
      <c r="D2075" s="77">
        <v>398807</v>
      </c>
      <c r="E2075" s="4" t="s">
        <v>4102</v>
      </c>
      <c r="F2075" s="57">
        <v>2</v>
      </c>
      <c r="G2075" s="54">
        <v>853.02</v>
      </c>
      <c r="H2075" s="54">
        <v>1325.71</v>
      </c>
    </row>
    <row r="2076" spans="1:9" ht="15" customHeight="1">
      <c r="A2076" s="79">
        <v>42998</v>
      </c>
      <c r="B2076" s="77" t="s">
        <v>4100</v>
      </c>
      <c r="C2076" s="77" t="s">
        <v>337</v>
      </c>
      <c r="D2076" s="77">
        <v>371144</v>
      </c>
      <c r="E2076" s="4" t="s">
        <v>1378</v>
      </c>
      <c r="F2076" s="57">
        <v>3</v>
      </c>
      <c r="G2076" s="54">
        <v>20179.8</v>
      </c>
      <c r="H2076" s="54">
        <v>23740.94</v>
      </c>
    </row>
    <row r="2077" spans="1:9" ht="15" customHeight="1">
      <c r="A2077" s="56">
        <v>42999</v>
      </c>
      <c r="B2077" s="237" t="s">
        <v>4145</v>
      </c>
      <c r="C2077" s="237" t="s">
        <v>2908</v>
      </c>
      <c r="D2077" s="77">
        <v>157941</v>
      </c>
      <c r="E2077" s="168" t="s">
        <v>3874</v>
      </c>
      <c r="F2077" s="57">
        <v>4</v>
      </c>
      <c r="G2077" s="343">
        <v>1.25</v>
      </c>
      <c r="H2077" s="343">
        <v>4.999963734801856</v>
      </c>
    </row>
    <row r="2078" spans="1:9" ht="15" customHeight="1">
      <c r="A2078" s="56">
        <v>42999</v>
      </c>
      <c r="B2078" s="237" t="s">
        <v>4145</v>
      </c>
      <c r="C2078" s="237" t="s">
        <v>2908</v>
      </c>
      <c r="D2078" s="77" t="s">
        <v>1105</v>
      </c>
      <c r="E2078" s="168" t="s">
        <v>4139</v>
      </c>
      <c r="F2078" s="57">
        <v>1</v>
      </c>
      <c r="G2078" s="343">
        <v>5192</v>
      </c>
      <c r="H2078" s="343">
        <v>5520.0000005573202</v>
      </c>
    </row>
    <row r="2079" spans="1:9" ht="15" customHeight="1">
      <c r="A2079" s="56">
        <v>42999</v>
      </c>
      <c r="B2079" s="237" t="s">
        <v>4145</v>
      </c>
      <c r="C2079" s="237" t="s">
        <v>2908</v>
      </c>
      <c r="D2079" s="77">
        <v>162450</v>
      </c>
      <c r="E2079" s="168" t="s">
        <v>3880</v>
      </c>
      <c r="F2079" s="57">
        <v>1</v>
      </c>
      <c r="G2079" s="343">
        <v>2</v>
      </c>
      <c r="H2079" s="343">
        <v>7.9999419756829697</v>
      </c>
    </row>
    <row r="2080" spans="1:9" ht="15" customHeight="1">
      <c r="A2080" s="56">
        <v>42999</v>
      </c>
      <c r="B2080" s="237" t="s">
        <v>4145</v>
      </c>
      <c r="C2080" s="237" t="s">
        <v>2908</v>
      </c>
      <c r="D2080" s="77">
        <v>162449</v>
      </c>
      <c r="E2080" s="168" t="s">
        <v>4140</v>
      </c>
      <c r="F2080" s="57">
        <v>2</v>
      </c>
      <c r="G2080" s="343">
        <v>2.44</v>
      </c>
      <c r="H2080" s="343">
        <v>9.7599292103332225</v>
      </c>
    </row>
    <row r="2081" spans="1:8" ht="15" customHeight="1">
      <c r="A2081" s="56">
        <v>42999</v>
      </c>
      <c r="B2081" s="237" t="s">
        <v>4145</v>
      </c>
      <c r="C2081" s="237" t="s">
        <v>2908</v>
      </c>
      <c r="D2081" s="77" t="s">
        <v>386</v>
      </c>
      <c r="E2081" s="168" t="s">
        <v>387</v>
      </c>
      <c r="F2081" s="57">
        <v>1</v>
      </c>
      <c r="G2081" s="343">
        <v>200</v>
      </c>
      <c r="H2081" s="343">
        <v>400</v>
      </c>
    </row>
    <row r="2082" spans="1:8" ht="15" customHeight="1">
      <c r="A2082" s="56">
        <v>42999</v>
      </c>
      <c r="B2082" s="237" t="s">
        <v>4145</v>
      </c>
      <c r="C2082" s="237" t="s">
        <v>2908</v>
      </c>
      <c r="D2082" s="77" t="s">
        <v>1257</v>
      </c>
      <c r="E2082" s="168" t="s">
        <v>4141</v>
      </c>
      <c r="F2082" s="57">
        <v>1</v>
      </c>
      <c r="G2082" s="343">
        <v>0.12</v>
      </c>
      <c r="H2082" s="343">
        <v>0.48027455382208523</v>
      </c>
    </row>
    <row r="2083" spans="1:8" ht="15" customHeight="1">
      <c r="A2083" s="56">
        <v>42999</v>
      </c>
      <c r="B2083" s="237" t="s">
        <v>4145</v>
      </c>
      <c r="C2083" s="237" t="s">
        <v>2908</v>
      </c>
      <c r="D2083" s="77">
        <v>116945</v>
      </c>
      <c r="E2083" s="168" t="s">
        <v>426</v>
      </c>
      <c r="F2083" s="57">
        <v>1</v>
      </c>
      <c r="G2083" s="343">
        <v>7.18</v>
      </c>
      <c r="H2083" s="343">
        <v>28.719791692701861</v>
      </c>
    </row>
    <row r="2084" spans="1:8" ht="15" customHeight="1">
      <c r="A2084" s="56">
        <v>42999</v>
      </c>
      <c r="B2084" s="237" t="s">
        <v>4145</v>
      </c>
      <c r="C2084" s="237" t="s">
        <v>2908</v>
      </c>
      <c r="D2084" s="77">
        <v>157933</v>
      </c>
      <c r="E2084" s="168" t="s">
        <v>3690</v>
      </c>
      <c r="F2084" s="57">
        <v>1</v>
      </c>
      <c r="G2084" s="343">
        <v>128</v>
      </c>
      <c r="H2084" s="343">
        <v>256</v>
      </c>
    </row>
    <row r="2085" spans="1:8" ht="15" customHeight="1">
      <c r="A2085" s="56">
        <v>42999</v>
      </c>
      <c r="B2085" s="237" t="s">
        <v>4145</v>
      </c>
      <c r="C2085" s="237" t="s">
        <v>2908</v>
      </c>
      <c r="D2085" s="77">
        <v>166610</v>
      </c>
      <c r="E2085" s="168" t="s">
        <v>4142</v>
      </c>
      <c r="F2085" s="57">
        <v>1</v>
      </c>
      <c r="G2085" s="343">
        <v>1050</v>
      </c>
      <c r="H2085" s="343">
        <v>2100</v>
      </c>
    </row>
    <row r="2086" spans="1:8" ht="15" customHeight="1">
      <c r="A2086" s="56">
        <v>42999</v>
      </c>
      <c r="B2086" s="237" t="s">
        <v>4145</v>
      </c>
      <c r="C2086" s="237" t="s">
        <v>2908</v>
      </c>
      <c r="D2086" s="77" t="s">
        <v>1269</v>
      </c>
      <c r="E2086" s="168" t="s">
        <v>4143</v>
      </c>
      <c r="F2086" s="57">
        <v>1</v>
      </c>
      <c r="G2086" s="343">
        <v>0.95</v>
      </c>
      <c r="H2086" s="343">
        <v>3.6001437627421939</v>
      </c>
    </row>
    <row r="2087" spans="1:8" ht="15" customHeight="1">
      <c r="A2087" s="56">
        <v>42999</v>
      </c>
      <c r="B2087" s="237" t="s">
        <v>4145</v>
      </c>
      <c r="C2087" s="237" t="s">
        <v>2908</v>
      </c>
      <c r="D2087" s="77" t="s">
        <v>1271</v>
      </c>
      <c r="E2087" s="168" t="s">
        <v>3694</v>
      </c>
      <c r="F2087" s="57">
        <v>1</v>
      </c>
      <c r="G2087" s="343">
        <v>3.82</v>
      </c>
      <c r="H2087" s="343">
        <v>15.279889173554473</v>
      </c>
    </row>
    <row r="2088" spans="1:8" ht="15" customHeight="1">
      <c r="A2088" s="56">
        <v>42999</v>
      </c>
      <c r="B2088" s="237" t="s">
        <v>4145</v>
      </c>
      <c r="C2088" s="237" t="s">
        <v>2908</v>
      </c>
      <c r="D2088" s="77" t="s">
        <v>1274</v>
      </c>
      <c r="E2088" s="168" t="s">
        <v>4144</v>
      </c>
      <c r="F2088" s="57">
        <v>1</v>
      </c>
      <c r="G2088" s="343">
        <v>2.34</v>
      </c>
      <c r="H2088" s="343">
        <v>7.4799728409784949</v>
      </c>
    </row>
    <row r="2089" spans="1:8" ht="15" customHeight="1">
      <c r="A2089" s="56">
        <v>43012</v>
      </c>
      <c r="B2089" s="237" t="s">
        <v>4219</v>
      </c>
      <c r="C2089" s="237" t="s">
        <v>48</v>
      </c>
      <c r="D2089" s="77" t="s">
        <v>3784</v>
      </c>
      <c r="E2089" s="168" t="s">
        <v>4220</v>
      </c>
      <c r="F2089" s="57">
        <v>20</v>
      </c>
      <c r="G2089" s="343">
        <v>37.049999999999997</v>
      </c>
      <c r="H2089" s="343">
        <v>111.15</v>
      </c>
    </row>
    <row r="2090" spans="1:8" ht="15" customHeight="1">
      <c r="A2090" s="79">
        <v>43025</v>
      </c>
      <c r="B2090" s="237" t="s">
        <v>4221</v>
      </c>
      <c r="C2090" s="237" t="s">
        <v>48</v>
      </c>
      <c r="D2090" s="77" t="s">
        <v>4222</v>
      </c>
      <c r="E2090" s="4" t="s">
        <v>4223</v>
      </c>
      <c r="F2090" s="57">
        <v>2</v>
      </c>
      <c r="G2090" s="54">
        <v>85.4</v>
      </c>
      <c r="H2090" s="54">
        <v>232.68</v>
      </c>
    </row>
    <row r="2091" spans="1:8" ht="15" customHeight="1">
      <c r="A2091" s="79">
        <v>43035</v>
      </c>
      <c r="B2091" s="237" t="s">
        <v>4381</v>
      </c>
      <c r="C2091" s="237" t="s">
        <v>48</v>
      </c>
      <c r="D2091" s="77" t="s">
        <v>4382</v>
      </c>
      <c r="E2091" s="4" t="s">
        <v>4383</v>
      </c>
      <c r="F2091" s="57">
        <v>10</v>
      </c>
      <c r="G2091" s="54">
        <v>415</v>
      </c>
      <c r="H2091" s="54">
        <v>1512</v>
      </c>
    </row>
    <row r="2092" spans="1:8" ht="15" customHeight="1">
      <c r="A2092" s="79">
        <v>43035</v>
      </c>
      <c r="B2092" s="237" t="s">
        <v>4381</v>
      </c>
      <c r="C2092" s="237" t="s">
        <v>48</v>
      </c>
      <c r="D2092" s="77" t="s">
        <v>1458</v>
      </c>
      <c r="E2092" s="4" t="s">
        <v>4384</v>
      </c>
      <c r="F2092" s="57">
        <v>10</v>
      </c>
      <c r="G2092" s="54">
        <v>368</v>
      </c>
      <c r="H2092" s="54">
        <v>1401</v>
      </c>
    </row>
    <row r="2093" spans="1:8" ht="15" customHeight="1">
      <c r="A2093" s="79">
        <v>43041</v>
      </c>
      <c r="B2093" s="237" t="s">
        <v>4385</v>
      </c>
      <c r="C2093" s="237" t="s">
        <v>48</v>
      </c>
      <c r="D2093" s="77" t="s">
        <v>504</v>
      </c>
      <c r="E2093" s="4" t="s">
        <v>4386</v>
      </c>
      <c r="F2093" s="57">
        <v>1</v>
      </c>
      <c r="G2093" s="54">
        <v>202</v>
      </c>
      <c r="H2093" s="54">
        <v>262</v>
      </c>
    </row>
    <row r="2094" spans="1:8" ht="15" customHeight="1">
      <c r="A2094" s="79">
        <v>43041</v>
      </c>
      <c r="B2094" s="237" t="s">
        <v>4385</v>
      </c>
      <c r="C2094" s="237" t="s">
        <v>48</v>
      </c>
      <c r="D2094" s="77" t="s">
        <v>633</v>
      </c>
      <c r="E2094" s="4" t="s">
        <v>1139</v>
      </c>
      <c r="F2094" s="57">
        <v>7</v>
      </c>
      <c r="G2094" s="54">
        <v>246</v>
      </c>
      <c r="H2094" s="54">
        <v>835.48</v>
      </c>
    </row>
    <row r="2095" spans="1:8" ht="15" customHeight="1">
      <c r="A2095" s="79">
        <v>43041</v>
      </c>
      <c r="B2095" s="237" t="s">
        <v>4385</v>
      </c>
      <c r="C2095" s="237" t="s">
        <v>48</v>
      </c>
      <c r="D2095" s="77" t="s">
        <v>625</v>
      </c>
      <c r="E2095" s="4" t="s">
        <v>4387</v>
      </c>
      <c r="F2095" s="57">
        <v>3</v>
      </c>
      <c r="G2095" s="54">
        <v>98</v>
      </c>
      <c r="H2095" s="54">
        <v>640</v>
      </c>
    </row>
    <row r="2096" spans="1:8" ht="15" customHeight="1">
      <c r="A2096" s="79">
        <v>43041</v>
      </c>
      <c r="B2096" s="237" t="s">
        <v>4385</v>
      </c>
      <c r="C2096" s="237" t="s">
        <v>48</v>
      </c>
      <c r="D2096" s="77" t="s">
        <v>306</v>
      </c>
      <c r="E2096" s="4" t="s">
        <v>756</v>
      </c>
      <c r="F2096" s="57">
        <v>2</v>
      </c>
      <c r="G2096" s="54">
        <v>769.20759264838819</v>
      </c>
      <c r="H2096" s="54">
        <v>1150</v>
      </c>
    </row>
    <row r="2097" spans="1:9" ht="15" customHeight="1">
      <c r="A2097" s="79">
        <v>43041</v>
      </c>
      <c r="B2097" s="237" t="s">
        <v>4385</v>
      </c>
      <c r="C2097" s="237" t="s">
        <v>48</v>
      </c>
      <c r="D2097" s="77" t="s">
        <v>87</v>
      </c>
      <c r="E2097" s="4" t="s">
        <v>2096</v>
      </c>
      <c r="F2097" s="57">
        <v>4</v>
      </c>
      <c r="G2097" s="54">
        <v>391</v>
      </c>
      <c r="H2097" s="54">
        <v>664</v>
      </c>
    </row>
    <row r="2098" spans="1:9" ht="15" customHeight="1">
      <c r="A2098" s="79">
        <v>43041</v>
      </c>
      <c r="B2098" s="237" t="s">
        <v>4385</v>
      </c>
      <c r="C2098" s="237" t="s">
        <v>48</v>
      </c>
      <c r="D2098" s="77" t="s">
        <v>555</v>
      </c>
      <c r="E2098" s="4" t="s">
        <v>1143</v>
      </c>
      <c r="F2098" s="57">
        <v>3</v>
      </c>
      <c r="G2098" s="54">
        <v>2304</v>
      </c>
      <c r="H2098" s="54">
        <v>4846.1499999999996</v>
      </c>
    </row>
    <row r="2099" spans="1:9" ht="15" customHeight="1">
      <c r="A2099" s="79">
        <v>43041</v>
      </c>
      <c r="B2099" s="237" t="s">
        <v>4385</v>
      </c>
      <c r="C2099" s="237" t="s">
        <v>48</v>
      </c>
      <c r="D2099" s="77" t="s">
        <v>1449</v>
      </c>
      <c r="E2099" s="4" t="s">
        <v>2099</v>
      </c>
      <c r="F2099" s="57">
        <v>5</v>
      </c>
      <c r="G2099" s="54" t="s">
        <v>4435</v>
      </c>
      <c r="H2099" s="54">
        <v>1974.91</v>
      </c>
    </row>
    <row r="2100" spans="1:9" ht="15" customHeight="1">
      <c r="A2100" s="79">
        <v>43041</v>
      </c>
      <c r="B2100" s="237" t="s">
        <v>4385</v>
      </c>
      <c r="C2100" s="237" t="s">
        <v>48</v>
      </c>
      <c r="D2100" s="77" t="s">
        <v>1397</v>
      </c>
      <c r="E2100" s="4" t="s">
        <v>4388</v>
      </c>
      <c r="F2100" s="57">
        <v>3</v>
      </c>
      <c r="G2100" s="54">
        <v>34.199999999999996</v>
      </c>
      <c r="H2100" s="54">
        <v>45</v>
      </c>
      <c r="I2100" s="55" t="s">
        <v>323</v>
      </c>
    </row>
    <row r="2101" spans="1:9" ht="15" customHeight="1">
      <c r="A2101" s="79">
        <v>43041</v>
      </c>
      <c r="B2101" s="237" t="s">
        <v>4385</v>
      </c>
      <c r="C2101" s="237" t="s">
        <v>48</v>
      </c>
      <c r="D2101" s="77">
        <v>72096</v>
      </c>
      <c r="E2101" s="4" t="s">
        <v>2777</v>
      </c>
      <c r="F2101" s="57">
        <v>8</v>
      </c>
      <c r="G2101" s="54">
        <v>0.73</v>
      </c>
      <c r="H2101" s="54">
        <v>2</v>
      </c>
    </row>
    <row r="2102" spans="1:9" ht="15" customHeight="1">
      <c r="A2102" s="79">
        <v>43041</v>
      </c>
      <c r="B2102" s="237" t="s">
        <v>4385</v>
      </c>
      <c r="C2102" s="237" t="s">
        <v>48</v>
      </c>
      <c r="D2102" s="77" t="s">
        <v>549</v>
      </c>
      <c r="E2102" s="4" t="s">
        <v>611</v>
      </c>
      <c r="F2102" s="57">
        <v>6</v>
      </c>
      <c r="G2102" s="54">
        <v>26.5</v>
      </c>
      <c r="H2102" s="54">
        <v>87</v>
      </c>
    </row>
    <row r="2103" spans="1:9" ht="15" customHeight="1">
      <c r="A2103" s="79">
        <v>43041</v>
      </c>
      <c r="B2103" s="237" t="s">
        <v>4385</v>
      </c>
      <c r="C2103" s="237" t="s">
        <v>48</v>
      </c>
      <c r="D2103" s="77" t="s">
        <v>531</v>
      </c>
      <c r="E2103" s="4" t="s">
        <v>767</v>
      </c>
      <c r="F2103" s="57">
        <v>5</v>
      </c>
      <c r="G2103" s="54">
        <v>280</v>
      </c>
      <c r="H2103" s="54">
        <v>740</v>
      </c>
    </row>
    <row r="2104" spans="1:9" ht="15" customHeight="1">
      <c r="A2104" s="79">
        <v>43041</v>
      </c>
      <c r="B2104" s="237" t="s">
        <v>4385</v>
      </c>
      <c r="C2104" s="237" t="s">
        <v>48</v>
      </c>
      <c r="D2104" s="77">
        <v>124900</v>
      </c>
      <c r="E2104" s="4" t="s">
        <v>4389</v>
      </c>
      <c r="F2104" s="57">
        <v>1</v>
      </c>
      <c r="G2104" s="54">
        <v>393</v>
      </c>
      <c r="H2104" s="54">
        <v>786</v>
      </c>
    </row>
    <row r="2105" spans="1:9" ht="15" customHeight="1">
      <c r="A2105" s="79">
        <v>43041</v>
      </c>
      <c r="B2105" s="237" t="s">
        <v>4385</v>
      </c>
      <c r="C2105" s="237" t="s">
        <v>48</v>
      </c>
      <c r="D2105" s="77" t="s">
        <v>659</v>
      </c>
      <c r="E2105" s="4" t="s">
        <v>4390</v>
      </c>
      <c r="F2105" s="57">
        <v>5</v>
      </c>
      <c r="G2105" s="54">
        <v>385</v>
      </c>
      <c r="H2105" s="54">
        <v>424</v>
      </c>
      <c r="I2105" s="55" t="s">
        <v>323</v>
      </c>
    </row>
    <row r="2106" spans="1:9" ht="15" customHeight="1">
      <c r="A2106" s="79">
        <v>43041</v>
      </c>
      <c r="B2106" s="237" t="s">
        <v>4385</v>
      </c>
      <c r="C2106" s="237" t="s">
        <v>48</v>
      </c>
      <c r="D2106" s="77" t="s">
        <v>4391</v>
      </c>
      <c r="E2106" s="4" t="s">
        <v>4392</v>
      </c>
      <c r="F2106" s="57">
        <v>4</v>
      </c>
      <c r="G2106" s="54">
        <v>12.731999999999999</v>
      </c>
      <c r="H2106" s="54">
        <v>48</v>
      </c>
    </row>
    <row r="2107" spans="1:9" ht="15" customHeight="1">
      <c r="A2107" s="79">
        <v>43041</v>
      </c>
      <c r="B2107" s="237" t="s">
        <v>4385</v>
      </c>
      <c r="C2107" s="237" t="s">
        <v>48</v>
      </c>
      <c r="D2107" s="77" t="s">
        <v>335</v>
      </c>
      <c r="E2107" s="4" t="s">
        <v>1981</v>
      </c>
      <c r="F2107" s="57">
        <v>13</v>
      </c>
      <c r="G2107" s="54">
        <v>2.44</v>
      </c>
      <c r="H2107" s="54">
        <v>9.76</v>
      </c>
    </row>
    <row r="2108" spans="1:9" ht="15" customHeight="1">
      <c r="A2108" s="79">
        <v>43041</v>
      </c>
      <c r="B2108" s="237" t="s">
        <v>4385</v>
      </c>
      <c r="C2108" s="237" t="s">
        <v>48</v>
      </c>
      <c r="D2108" s="77" t="s">
        <v>1161</v>
      </c>
      <c r="E2108" s="4" t="s">
        <v>4393</v>
      </c>
      <c r="F2108" s="57">
        <v>3</v>
      </c>
      <c r="G2108" s="54">
        <v>57.96</v>
      </c>
      <c r="H2108" s="54">
        <v>173.88</v>
      </c>
    </row>
    <row r="2109" spans="1:9" ht="15" customHeight="1">
      <c r="A2109" s="79">
        <v>43041</v>
      </c>
      <c r="B2109" s="237" t="s">
        <v>4385</v>
      </c>
      <c r="C2109" s="237" t="s">
        <v>48</v>
      </c>
      <c r="D2109" s="77">
        <v>70851</v>
      </c>
      <c r="E2109" s="4" t="s">
        <v>4394</v>
      </c>
      <c r="F2109" s="57">
        <v>4</v>
      </c>
      <c r="G2109" s="54">
        <v>7.8959999999999999</v>
      </c>
      <c r="H2109" s="54">
        <v>59</v>
      </c>
    </row>
    <row r="2110" spans="1:9" ht="15" customHeight="1">
      <c r="A2110" s="79">
        <v>43041</v>
      </c>
      <c r="B2110" s="237" t="s">
        <v>4385</v>
      </c>
      <c r="C2110" s="237" t="s">
        <v>48</v>
      </c>
      <c r="D2110" s="77" t="s">
        <v>509</v>
      </c>
      <c r="E2110" s="4" t="s">
        <v>4395</v>
      </c>
      <c r="F2110" s="57">
        <v>8</v>
      </c>
      <c r="G2110" s="54">
        <v>29.4</v>
      </c>
      <c r="H2110" s="54">
        <v>91</v>
      </c>
    </row>
    <row r="2111" spans="1:9" ht="15" customHeight="1">
      <c r="A2111" s="79">
        <v>43041</v>
      </c>
      <c r="B2111" s="237" t="s">
        <v>4385</v>
      </c>
      <c r="C2111" s="237" t="s">
        <v>48</v>
      </c>
      <c r="D2111" s="77" t="s">
        <v>635</v>
      </c>
      <c r="E2111" s="4" t="s">
        <v>1138</v>
      </c>
      <c r="F2111" s="57">
        <v>4</v>
      </c>
      <c r="G2111" s="54">
        <v>21.82</v>
      </c>
      <c r="H2111" s="54">
        <v>53.46</v>
      </c>
    </row>
    <row r="2112" spans="1:9" ht="15" customHeight="1">
      <c r="A2112" s="79">
        <v>43041</v>
      </c>
      <c r="B2112" s="237" t="s">
        <v>4385</v>
      </c>
      <c r="C2112" s="237" t="s">
        <v>48</v>
      </c>
      <c r="D2112" s="77" t="s">
        <v>627</v>
      </c>
      <c r="E2112" s="4" t="s">
        <v>4396</v>
      </c>
      <c r="F2112" s="57">
        <v>20</v>
      </c>
      <c r="G2112" s="54">
        <v>8.5299999999999994</v>
      </c>
      <c r="H2112" s="54">
        <v>40</v>
      </c>
      <c r="I2112" s="55" t="s">
        <v>323</v>
      </c>
    </row>
    <row r="2113" spans="1:9" ht="15" customHeight="1">
      <c r="A2113" s="79">
        <v>43041</v>
      </c>
      <c r="B2113" s="237" t="s">
        <v>4385</v>
      </c>
      <c r="C2113" s="237" t="s">
        <v>48</v>
      </c>
      <c r="D2113" s="77" t="s">
        <v>1439</v>
      </c>
      <c r="E2113" s="4" t="s">
        <v>4397</v>
      </c>
      <c r="F2113" s="57">
        <v>1</v>
      </c>
      <c r="G2113" s="54">
        <v>2215</v>
      </c>
      <c r="H2113" s="54">
        <v>7986.49</v>
      </c>
    </row>
    <row r="2114" spans="1:9" ht="15" customHeight="1">
      <c r="A2114" s="79">
        <v>43041</v>
      </c>
      <c r="B2114" s="237" t="s">
        <v>4385</v>
      </c>
      <c r="C2114" s="237" t="s">
        <v>48</v>
      </c>
      <c r="D2114" s="77" t="s">
        <v>1097</v>
      </c>
      <c r="E2114" s="4" t="s">
        <v>4398</v>
      </c>
      <c r="F2114" s="57">
        <v>1</v>
      </c>
      <c r="G2114" s="54">
        <v>1585</v>
      </c>
      <c r="H2114" s="54">
        <v>4660.6000000000004</v>
      </c>
    </row>
    <row r="2115" spans="1:9" ht="15" customHeight="1">
      <c r="A2115" s="79">
        <v>43041</v>
      </c>
      <c r="B2115" s="237" t="s">
        <v>4385</v>
      </c>
      <c r="C2115" s="237" t="s">
        <v>48</v>
      </c>
      <c r="D2115" s="77" t="s">
        <v>4399</v>
      </c>
      <c r="E2115" s="4" t="s">
        <v>4400</v>
      </c>
      <c r="F2115" s="57">
        <v>1</v>
      </c>
      <c r="G2115" s="54">
        <v>5255</v>
      </c>
      <c r="H2115" s="54">
        <v>8084.62</v>
      </c>
    </row>
    <row r="2116" spans="1:9" ht="15" customHeight="1">
      <c r="A2116" s="79">
        <v>43052</v>
      </c>
      <c r="B2116" s="77" t="s">
        <v>4401</v>
      </c>
      <c r="C2116" s="77" t="s">
        <v>8</v>
      </c>
      <c r="D2116" s="77" t="s">
        <v>4402</v>
      </c>
      <c r="E2116" s="4" t="s">
        <v>4403</v>
      </c>
      <c r="F2116" s="57">
        <v>1</v>
      </c>
      <c r="G2116" s="54">
        <v>4048.25</v>
      </c>
      <c r="H2116" s="54">
        <v>6226.2</v>
      </c>
    </row>
    <row r="2117" spans="1:9" ht="15" customHeight="1">
      <c r="B2117" s="77" t="s">
        <v>4404</v>
      </c>
      <c r="C2117" s="77" t="s">
        <v>8</v>
      </c>
      <c r="D2117" s="77">
        <v>104129</v>
      </c>
      <c r="E2117" s="4" t="s">
        <v>4405</v>
      </c>
      <c r="F2117" s="57">
        <v>8</v>
      </c>
      <c r="G2117" s="54">
        <v>6.55</v>
      </c>
      <c r="H2117" s="54">
        <v>26.2</v>
      </c>
    </row>
    <row r="2118" spans="1:9" ht="15" customHeight="1">
      <c r="A2118" s="79">
        <v>43060</v>
      </c>
      <c r="B2118" s="77" t="s">
        <v>4406</v>
      </c>
      <c r="C2118" s="77" t="s">
        <v>337</v>
      </c>
      <c r="D2118" s="77" t="s">
        <v>4407</v>
      </c>
      <c r="E2118" s="4" t="s">
        <v>4408</v>
      </c>
      <c r="F2118" s="57">
        <v>1</v>
      </c>
      <c r="G2118" s="54">
        <v>19623.599999999999</v>
      </c>
      <c r="H2118" s="54">
        <v>24529.5</v>
      </c>
    </row>
    <row r="2119" spans="1:9" ht="15" customHeight="1">
      <c r="A2119" s="79">
        <v>43060</v>
      </c>
      <c r="B2119" s="77" t="s">
        <v>4406</v>
      </c>
      <c r="C2119" s="77" t="s">
        <v>337</v>
      </c>
      <c r="D2119" s="77" t="s">
        <v>1032</v>
      </c>
      <c r="E2119" s="4" t="s">
        <v>4409</v>
      </c>
      <c r="F2119" s="57">
        <v>1</v>
      </c>
      <c r="G2119" s="54">
        <v>25537.7</v>
      </c>
      <c r="H2119" s="54">
        <v>32565.61</v>
      </c>
    </row>
    <row r="2120" spans="1:9" ht="15" customHeight="1">
      <c r="A2120" s="79">
        <v>43052</v>
      </c>
      <c r="B2120" s="77" t="s">
        <v>4550</v>
      </c>
      <c r="C2120" s="77" t="s">
        <v>48</v>
      </c>
      <c r="D2120" s="77" t="s">
        <v>971</v>
      </c>
      <c r="E2120" s="4" t="s">
        <v>4551</v>
      </c>
      <c r="F2120" s="57">
        <v>1</v>
      </c>
      <c r="G2120" s="54">
        <v>289</v>
      </c>
      <c r="H2120" s="54">
        <v>653.6</v>
      </c>
    </row>
    <row r="2121" spans="1:9" ht="15" customHeight="1">
      <c r="A2121" s="79">
        <v>43052</v>
      </c>
      <c r="B2121" s="77" t="s">
        <v>4550</v>
      </c>
      <c r="C2121" s="77" t="s">
        <v>48</v>
      </c>
      <c r="D2121" s="77" t="s">
        <v>67</v>
      </c>
      <c r="E2121" s="4" t="s">
        <v>655</v>
      </c>
      <c r="F2121" s="57">
        <v>2</v>
      </c>
      <c r="G2121" s="54">
        <v>35</v>
      </c>
      <c r="H2121" s="54">
        <v>93</v>
      </c>
    </row>
    <row r="2122" spans="1:9" ht="15" customHeight="1">
      <c r="A2122" s="79">
        <v>43052</v>
      </c>
      <c r="B2122" s="77" t="s">
        <v>4550</v>
      </c>
      <c r="C2122" s="77" t="s">
        <v>48</v>
      </c>
      <c r="D2122" s="77" t="s">
        <v>1161</v>
      </c>
      <c r="E2122" s="4" t="s">
        <v>4393</v>
      </c>
      <c r="F2122" s="57">
        <v>2</v>
      </c>
      <c r="G2122" s="54">
        <v>57.96</v>
      </c>
      <c r="H2122" s="54">
        <v>173.88</v>
      </c>
    </row>
    <row r="2123" spans="1:9" ht="15" customHeight="1">
      <c r="A2123" s="79">
        <v>43068</v>
      </c>
      <c r="B2123" s="77" t="s">
        <v>4423</v>
      </c>
      <c r="C2123" s="77" t="s">
        <v>48</v>
      </c>
      <c r="D2123" s="77">
        <v>490237</v>
      </c>
      <c r="E2123" s="4" t="s">
        <v>4424</v>
      </c>
      <c r="F2123" s="57">
        <v>10</v>
      </c>
      <c r="G2123" s="54">
        <v>13.13</v>
      </c>
      <c r="H2123" s="54">
        <v>39.39</v>
      </c>
    </row>
    <row r="2124" spans="1:9" ht="15" customHeight="1">
      <c r="A2124" s="79">
        <v>43068</v>
      </c>
      <c r="B2124" s="77" t="s">
        <v>4423</v>
      </c>
      <c r="C2124" s="77" t="s">
        <v>48</v>
      </c>
      <c r="D2124" s="77">
        <v>345098</v>
      </c>
      <c r="E2124" s="4" t="s">
        <v>4425</v>
      </c>
      <c r="F2124" s="57">
        <v>10</v>
      </c>
      <c r="G2124" s="54">
        <v>98.259259259259252</v>
      </c>
      <c r="H2124" s="54">
        <v>294.77999999999997</v>
      </c>
    </row>
    <row r="2125" spans="1:9" ht="15" customHeight="1">
      <c r="A2125" s="79">
        <v>43068</v>
      </c>
      <c r="B2125" s="77" t="s">
        <v>4423</v>
      </c>
      <c r="C2125" s="77" t="s">
        <v>48</v>
      </c>
      <c r="D2125" s="77">
        <v>376295</v>
      </c>
      <c r="E2125" s="4" t="s">
        <v>4426</v>
      </c>
      <c r="F2125" s="57">
        <v>6</v>
      </c>
      <c r="G2125" s="54">
        <v>24.92</v>
      </c>
      <c r="H2125" s="54">
        <v>74.760000000000005</v>
      </c>
    </row>
    <row r="2126" spans="1:9" ht="15" customHeight="1">
      <c r="A2126" s="79">
        <v>43074</v>
      </c>
      <c r="B2126" s="77" t="s">
        <v>4436</v>
      </c>
      <c r="C2126" s="77" t="s">
        <v>8</v>
      </c>
      <c r="D2126" s="77" t="s">
        <v>1979</v>
      </c>
      <c r="E2126" s="4" t="s">
        <v>1980</v>
      </c>
      <c r="F2126" s="57">
        <v>5</v>
      </c>
      <c r="G2126" s="54">
        <v>251</v>
      </c>
      <c r="H2126" s="54">
        <v>502</v>
      </c>
      <c r="I2126" s="149" t="s">
        <v>4840</v>
      </c>
    </row>
    <row r="2127" spans="1:9" ht="15" customHeight="1">
      <c r="A2127" s="79">
        <v>43074</v>
      </c>
      <c r="B2127" s="77" t="s">
        <v>4436</v>
      </c>
      <c r="C2127" s="77" t="s">
        <v>8</v>
      </c>
      <c r="D2127" s="77" t="s">
        <v>4165</v>
      </c>
      <c r="E2127" s="4" t="s">
        <v>4166</v>
      </c>
      <c r="F2127" s="57">
        <v>18</v>
      </c>
      <c r="G2127" s="54">
        <v>138</v>
      </c>
      <c r="H2127" s="54">
        <v>276</v>
      </c>
    </row>
    <row r="2128" spans="1:9" ht="15" customHeight="1">
      <c r="A2128" s="79">
        <v>43104</v>
      </c>
      <c r="B2128" s="77" t="s">
        <v>4841</v>
      </c>
      <c r="C2128" s="77" t="s">
        <v>337</v>
      </c>
      <c r="D2128" s="77" t="s">
        <v>4842</v>
      </c>
      <c r="E2128" s="153" t="s">
        <v>4843</v>
      </c>
      <c r="F2128" s="57">
        <v>1</v>
      </c>
      <c r="G2128" s="54">
        <v>30665.43</v>
      </c>
      <c r="H2128" s="54">
        <v>40887.24</v>
      </c>
    </row>
    <row r="2129" spans="1:9" ht="15" customHeight="1">
      <c r="A2129" s="79">
        <v>42743</v>
      </c>
      <c r="B2129" s="77" t="s">
        <v>4677</v>
      </c>
      <c r="C2129" s="77" t="s">
        <v>48</v>
      </c>
      <c r="D2129" s="77" t="s">
        <v>4665</v>
      </c>
      <c r="E2129" s="4" t="s">
        <v>4666</v>
      </c>
      <c r="F2129" s="57">
        <v>10</v>
      </c>
      <c r="G2129" s="54">
        <v>88.2</v>
      </c>
      <c r="H2129" s="54">
        <v>264.60000000000002</v>
      </c>
      <c r="I2129" s="55" t="s">
        <v>4678</v>
      </c>
    </row>
    <row r="2130" spans="1:9" ht="15" customHeight="1">
      <c r="A2130" s="79">
        <v>42743</v>
      </c>
      <c r="B2130" s="77" t="s">
        <v>4677</v>
      </c>
      <c r="C2130" s="77" t="s">
        <v>48</v>
      </c>
      <c r="D2130" s="77" t="s">
        <v>4665</v>
      </c>
      <c r="E2130" s="4" t="s">
        <v>4666</v>
      </c>
      <c r="F2130" s="57">
        <v>20</v>
      </c>
      <c r="G2130" s="54">
        <v>75.33</v>
      </c>
      <c r="H2130" s="54">
        <v>264.60000000000002</v>
      </c>
      <c r="I2130" s="55" t="s">
        <v>4678</v>
      </c>
    </row>
    <row r="2131" spans="1:9" ht="15" customHeight="1">
      <c r="A2131" s="79">
        <v>42743</v>
      </c>
      <c r="B2131" s="77" t="s">
        <v>4677</v>
      </c>
      <c r="C2131" s="77" t="s">
        <v>48</v>
      </c>
      <c r="D2131" s="77" t="s">
        <v>4667</v>
      </c>
      <c r="E2131" s="4" t="s">
        <v>4668</v>
      </c>
      <c r="F2131" s="57">
        <v>10</v>
      </c>
      <c r="G2131" s="54">
        <v>103.21</v>
      </c>
      <c r="H2131" s="54">
        <v>206.42</v>
      </c>
      <c r="I2131" s="55" t="s">
        <v>4678</v>
      </c>
    </row>
    <row r="2132" spans="1:9" ht="15" customHeight="1">
      <c r="A2132" s="79">
        <v>42743</v>
      </c>
      <c r="B2132" s="77" t="s">
        <v>4677</v>
      </c>
      <c r="C2132" s="77" t="s">
        <v>48</v>
      </c>
      <c r="D2132" s="77" t="s">
        <v>4667</v>
      </c>
      <c r="E2132" s="4" t="s">
        <v>4668</v>
      </c>
      <c r="F2132" s="57">
        <v>20</v>
      </c>
      <c r="G2132" s="54">
        <v>77.989999999999995</v>
      </c>
      <c r="H2132" s="54">
        <v>206.42</v>
      </c>
      <c r="I2132" s="55" t="s">
        <v>4678</v>
      </c>
    </row>
    <row r="2133" spans="1:9" ht="15" customHeight="1">
      <c r="A2133" s="79">
        <v>42743</v>
      </c>
      <c r="B2133" s="77" t="s">
        <v>4677</v>
      </c>
      <c r="C2133" s="77" t="s">
        <v>48</v>
      </c>
      <c r="D2133" s="77" t="s">
        <v>4669</v>
      </c>
      <c r="E2133" s="4" t="s">
        <v>4670</v>
      </c>
      <c r="F2133" s="57">
        <v>8</v>
      </c>
      <c r="G2133" s="54">
        <v>3380</v>
      </c>
      <c r="H2133" s="54">
        <v>5200</v>
      </c>
      <c r="I2133" s="55" t="s">
        <v>4678</v>
      </c>
    </row>
    <row r="2134" spans="1:9" ht="15" customHeight="1">
      <c r="A2134" s="79">
        <v>42743</v>
      </c>
      <c r="B2134" s="77" t="s">
        <v>4677</v>
      </c>
      <c r="C2134" s="77" t="s">
        <v>48</v>
      </c>
      <c r="D2134" s="77" t="s">
        <v>4671</v>
      </c>
      <c r="E2134" s="4" t="s">
        <v>4672</v>
      </c>
      <c r="F2134" s="57">
        <v>32</v>
      </c>
      <c r="G2134" s="54">
        <v>23.1</v>
      </c>
      <c r="H2134" s="54">
        <v>69.3</v>
      </c>
      <c r="I2134" s="55" t="s">
        <v>4678</v>
      </c>
    </row>
    <row r="2135" spans="1:9" ht="15" customHeight="1">
      <c r="A2135" s="79">
        <v>42743</v>
      </c>
      <c r="B2135" s="77" t="s">
        <v>4677</v>
      </c>
      <c r="C2135" s="77" t="s">
        <v>48</v>
      </c>
      <c r="D2135" s="77" t="s">
        <v>4673</v>
      </c>
      <c r="E2135" s="4" t="s">
        <v>4674</v>
      </c>
      <c r="F2135" s="57">
        <v>8</v>
      </c>
      <c r="G2135" s="54">
        <v>195</v>
      </c>
      <c r="H2135" s="54">
        <v>390</v>
      </c>
      <c r="I2135" s="55" t="s">
        <v>4678</v>
      </c>
    </row>
    <row r="2136" spans="1:9" ht="15" customHeight="1">
      <c r="A2136" s="79">
        <v>42743</v>
      </c>
      <c r="B2136" s="77" t="s">
        <v>4677</v>
      </c>
      <c r="C2136" s="77" t="s">
        <v>48</v>
      </c>
      <c r="D2136" s="77" t="s">
        <v>4675</v>
      </c>
      <c r="E2136" s="4" t="s">
        <v>4676</v>
      </c>
      <c r="F2136" s="57">
        <v>8</v>
      </c>
      <c r="G2136" s="54">
        <v>125</v>
      </c>
      <c r="H2136" s="54">
        <v>250</v>
      </c>
      <c r="I2136" s="55" t="s">
        <v>4678</v>
      </c>
    </row>
    <row r="2137" spans="1:9" ht="15" customHeight="1">
      <c r="A2137" s="79">
        <v>43103</v>
      </c>
      <c r="B2137" s="77" t="s">
        <v>4679</v>
      </c>
      <c r="C2137" s="383" t="s">
        <v>48</v>
      </c>
      <c r="D2137" s="383" t="s">
        <v>659</v>
      </c>
      <c r="E2137" s="482" t="s">
        <v>4390</v>
      </c>
      <c r="F2137" s="57">
        <v>4</v>
      </c>
      <c r="G2137" s="54">
        <v>385</v>
      </c>
      <c r="H2137" s="54">
        <v>481.25</v>
      </c>
      <c r="I2137" s="55" t="s">
        <v>323</v>
      </c>
    </row>
    <row r="2138" spans="1:9" ht="15" customHeight="1">
      <c r="A2138" s="79">
        <v>43111</v>
      </c>
      <c r="B2138" s="77" t="s">
        <v>4857</v>
      </c>
      <c r="C2138" s="383" t="s">
        <v>337</v>
      </c>
      <c r="D2138" s="388" t="s">
        <v>4858</v>
      </c>
      <c r="E2138" s="384" t="s">
        <v>4862</v>
      </c>
      <c r="F2138" s="57">
        <v>1</v>
      </c>
      <c r="G2138" s="54">
        <v>28388</v>
      </c>
      <c r="H2138" s="54">
        <v>40554.285714285717</v>
      </c>
    </row>
    <row r="2139" spans="1:9" ht="15" customHeight="1">
      <c r="A2139" s="79">
        <v>43111</v>
      </c>
      <c r="B2139" s="77" t="s">
        <v>4857</v>
      </c>
      <c r="C2139" s="383" t="s">
        <v>337</v>
      </c>
      <c r="D2139" s="388" t="s">
        <v>4859</v>
      </c>
      <c r="E2139" s="384" t="s">
        <v>4863</v>
      </c>
      <c r="F2139" s="57">
        <v>1</v>
      </c>
      <c r="G2139" s="54">
        <v>28275</v>
      </c>
      <c r="H2139" s="54">
        <v>40392.857142857145</v>
      </c>
    </row>
    <row r="2140" spans="1:9" ht="15" customHeight="1">
      <c r="A2140" s="79">
        <v>43111</v>
      </c>
      <c r="B2140" s="77" t="s">
        <v>4857</v>
      </c>
      <c r="C2140" s="383" t="s">
        <v>337</v>
      </c>
      <c r="D2140" s="388" t="s">
        <v>4860</v>
      </c>
      <c r="E2140" s="384" t="s">
        <v>4864</v>
      </c>
      <c r="F2140" s="57">
        <v>1</v>
      </c>
      <c r="G2140" s="54">
        <v>27537</v>
      </c>
      <c r="H2140" s="54">
        <v>39338.571428571428</v>
      </c>
    </row>
    <row r="2141" spans="1:9" ht="15" customHeight="1">
      <c r="A2141" s="79">
        <v>43111</v>
      </c>
      <c r="B2141" s="77" t="s">
        <v>4857</v>
      </c>
      <c r="C2141" s="383" t="s">
        <v>337</v>
      </c>
      <c r="D2141" s="388" t="s">
        <v>4861</v>
      </c>
      <c r="E2141" s="384" t="s">
        <v>4865</v>
      </c>
      <c r="F2141" s="57">
        <v>2</v>
      </c>
      <c r="G2141" s="54">
        <v>27527</v>
      </c>
      <c r="H2141" s="54">
        <v>39324.285714285717</v>
      </c>
    </row>
    <row r="2142" spans="1:9" ht="15" customHeight="1">
      <c r="A2142" s="79">
        <v>43115</v>
      </c>
      <c r="B2142" s="77" t="s">
        <v>4680</v>
      </c>
      <c r="C2142" s="383" t="s">
        <v>48</v>
      </c>
      <c r="D2142" s="383" t="s">
        <v>1397</v>
      </c>
      <c r="E2142" s="482" t="s">
        <v>1398</v>
      </c>
      <c r="F2142" s="57">
        <v>2</v>
      </c>
      <c r="G2142" s="54">
        <v>42.01</v>
      </c>
      <c r="H2142" s="54">
        <v>45</v>
      </c>
      <c r="I2142" s="55" t="s">
        <v>323</v>
      </c>
    </row>
    <row r="2143" spans="1:9" ht="15" customHeight="1">
      <c r="A2143" s="79">
        <v>43115</v>
      </c>
      <c r="B2143" s="77" t="s">
        <v>4680</v>
      </c>
      <c r="C2143" s="383" t="s">
        <v>48</v>
      </c>
      <c r="D2143" s="383" t="s">
        <v>1030</v>
      </c>
      <c r="E2143" s="482" t="s">
        <v>4681</v>
      </c>
      <c r="F2143" s="57">
        <v>1</v>
      </c>
      <c r="G2143" s="54">
        <v>6886</v>
      </c>
      <c r="H2143" s="54">
        <v>8607.5</v>
      </c>
    </row>
    <row r="2144" spans="1:9" ht="15" customHeight="1">
      <c r="A2144" s="79">
        <v>43115</v>
      </c>
      <c r="B2144" s="77" t="s">
        <v>4680</v>
      </c>
      <c r="C2144" s="383" t="s">
        <v>48</v>
      </c>
      <c r="D2144" s="383" t="s">
        <v>303</v>
      </c>
      <c r="E2144" s="482" t="s">
        <v>4682</v>
      </c>
      <c r="F2144" s="57">
        <v>2</v>
      </c>
      <c r="G2144" s="54">
        <v>676</v>
      </c>
      <c r="H2144" s="54">
        <v>1040</v>
      </c>
      <c r="I2144" s="55" t="s">
        <v>323</v>
      </c>
    </row>
    <row r="2145" spans="1:9" ht="15" customHeight="1">
      <c r="A2145" s="79">
        <v>43115</v>
      </c>
      <c r="B2145" s="77" t="s">
        <v>4680</v>
      </c>
      <c r="C2145" s="383" t="s">
        <v>48</v>
      </c>
      <c r="D2145" s="383" t="s">
        <v>305</v>
      </c>
      <c r="E2145" s="482" t="s">
        <v>4683</v>
      </c>
      <c r="F2145" s="57">
        <v>8</v>
      </c>
      <c r="G2145" s="54">
        <v>46.33</v>
      </c>
      <c r="H2145" s="54">
        <v>200</v>
      </c>
    </row>
    <row r="2146" spans="1:9" ht="15" customHeight="1">
      <c r="A2146" s="79">
        <v>43115</v>
      </c>
      <c r="B2146" s="77" t="s">
        <v>4680</v>
      </c>
      <c r="C2146" s="383" t="s">
        <v>48</v>
      </c>
      <c r="D2146" s="383" t="s">
        <v>627</v>
      </c>
      <c r="E2146" s="482" t="s">
        <v>4684</v>
      </c>
      <c r="F2146" s="57">
        <v>6</v>
      </c>
      <c r="G2146" s="54">
        <v>8.5299999999999994</v>
      </c>
      <c r="H2146" s="54">
        <v>40</v>
      </c>
      <c r="I2146" s="55" t="s">
        <v>323</v>
      </c>
    </row>
    <row r="2147" spans="1:9" ht="15" customHeight="1">
      <c r="A2147" s="79">
        <v>43117</v>
      </c>
      <c r="B2147" s="77" t="s">
        <v>4685</v>
      </c>
      <c r="C2147" s="77" t="s">
        <v>48</v>
      </c>
      <c r="D2147" s="77" t="s">
        <v>393</v>
      </c>
      <c r="E2147" s="4" t="s">
        <v>745</v>
      </c>
      <c r="F2147" s="57">
        <v>2</v>
      </c>
      <c r="G2147" s="54">
        <v>4753.6400000000003</v>
      </c>
      <c r="H2147" s="54">
        <v>7313.29</v>
      </c>
    </row>
    <row r="2148" spans="1:9" ht="15" customHeight="1">
      <c r="A2148" s="79">
        <v>43139</v>
      </c>
      <c r="B2148" s="77" t="s">
        <v>4764</v>
      </c>
      <c r="C2148" s="77" t="s">
        <v>48</v>
      </c>
      <c r="D2148" s="77">
        <v>166609</v>
      </c>
      <c r="E2148" s="4" t="s">
        <v>4765</v>
      </c>
      <c r="F2148" s="57">
        <v>1</v>
      </c>
      <c r="G2148" s="54">
        <v>486</v>
      </c>
      <c r="H2148" s="54">
        <v>1390</v>
      </c>
    </row>
    <row r="2149" spans="1:9" ht="15" customHeight="1">
      <c r="A2149" s="79">
        <v>43139</v>
      </c>
      <c r="B2149" s="77" t="s">
        <v>4764</v>
      </c>
      <c r="C2149" s="77" t="s">
        <v>48</v>
      </c>
      <c r="D2149" s="77" t="s">
        <v>1271</v>
      </c>
      <c r="E2149" s="4" t="s">
        <v>3694</v>
      </c>
      <c r="F2149" s="57">
        <v>6</v>
      </c>
      <c r="G2149" s="54">
        <v>3.82</v>
      </c>
      <c r="H2149" s="54">
        <v>15.28</v>
      </c>
    </row>
    <row r="2150" spans="1:9" ht="15" customHeight="1">
      <c r="A2150" s="79">
        <v>43139</v>
      </c>
      <c r="B2150" s="77" t="s">
        <v>4764</v>
      </c>
      <c r="C2150" s="77" t="s">
        <v>48</v>
      </c>
      <c r="D2150" s="77" t="s">
        <v>1269</v>
      </c>
      <c r="E2150" s="4" t="s">
        <v>4766</v>
      </c>
      <c r="F2150" s="57">
        <v>3</v>
      </c>
      <c r="G2150" s="54">
        <v>0.89</v>
      </c>
      <c r="H2150" s="54">
        <v>3.6</v>
      </c>
    </row>
    <row r="2151" spans="1:9" ht="15" customHeight="1">
      <c r="A2151" s="79">
        <v>43139</v>
      </c>
      <c r="B2151" s="77" t="s">
        <v>4764</v>
      </c>
      <c r="C2151" s="77" t="s">
        <v>48</v>
      </c>
      <c r="D2151" s="77">
        <v>162450</v>
      </c>
      <c r="E2151" s="4" t="s">
        <v>3880</v>
      </c>
      <c r="F2151" s="57">
        <v>7</v>
      </c>
      <c r="G2151" s="54">
        <v>3</v>
      </c>
      <c r="H2151" s="54">
        <v>8</v>
      </c>
    </row>
    <row r="2152" spans="1:9" ht="15" customHeight="1">
      <c r="A2152" s="79">
        <v>43139</v>
      </c>
      <c r="B2152" s="77" t="s">
        <v>4764</v>
      </c>
      <c r="C2152" s="77" t="s">
        <v>48</v>
      </c>
      <c r="D2152" s="77">
        <v>162449</v>
      </c>
      <c r="E2152" s="4" t="s">
        <v>3879</v>
      </c>
      <c r="F2152" s="57">
        <v>15</v>
      </c>
      <c r="G2152" s="54">
        <v>3.5</v>
      </c>
      <c r="H2152" s="54">
        <v>9.76</v>
      </c>
    </row>
    <row r="2153" spans="1:9" ht="15" customHeight="1">
      <c r="A2153" s="79">
        <v>43139</v>
      </c>
      <c r="B2153" s="77" t="s">
        <v>4764</v>
      </c>
      <c r="C2153" s="77" t="s">
        <v>48</v>
      </c>
      <c r="D2153" s="77">
        <v>116945</v>
      </c>
      <c r="E2153" s="4" t="s">
        <v>426</v>
      </c>
      <c r="F2153" s="57">
        <v>3</v>
      </c>
      <c r="G2153" s="54">
        <v>7.36</v>
      </c>
      <c r="H2153" s="54">
        <v>28.72</v>
      </c>
    </row>
    <row r="2154" spans="1:9" ht="15" customHeight="1">
      <c r="A2154" s="79">
        <v>43139</v>
      </c>
      <c r="B2154" s="77" t="s">
        <v>4764</v>
      </c>
      <c r="C2154" s="77" t="s">
        <v>48</v>
      </c>
      <c r="D2154" s="77">
        <v>157933</v>
      </c>
      <c r="E2154" s="4" t="s">
        <v>3690</v>
      </c>
      <c r="F2154" s="57">
        <v>6</v>
      </c>
      <c r="G2154" s="54">
        <v>128</v>
      </c>
      <c r="H2154" s="54">
        <v>256</v>
      </c>
    </row>
    <row r="2155" spans="1:9" ht="15" customHeight="1">
      <c r="A2155" s="79">
        <v>43139</v>
      </c>
      <c r="B2155" s="77" t="s">
        <v>4764</v>
      </c>
      <c r="C2155" s="77" t="s">
        <v>48</v>
      </c>
      <c r="D2155" s="77" t="s">
        <v>2655</v>
      </c>
      <c r="E2155" s="4" t="s">
        <v>4767</v>
      </c>
      <c r="F2155" s="57">
        <v>8</v>
      </c>
      <c r="G2155" s="54">
        <v>0.19</v>
      </c>
      <c r="H2155" s="54">
        <v>0.76</v>
      </c>
    </row>
    <row r="2156" spans="1:9" ht="15" customHeight="1">
      <c r="A2156" s="79">
        <v>43145</v>
      </c>
      <c r="B2156" s="77" t="s">
        <v>4805</v>
      </c>
      <c r="C2156" s="77" t="s">
        <v>48</v>
      </c>
      <c r="D2156" s="77">
        <v>157925</v>
      </c>
      <c r="E2156" s="4" t="s">
        <v>4806</v>
      </c>
      <c r="F2156" s="57">
        <v>1</v>
      </c>
      <c r="G2156" s="54">
        <v>233</v>
      </c>
      <c r="H2156" s="54">
        <v>365</v>
      </c>
    </row>
    <row r="2157" spans="1:9" ht="15" customHeight="1">
      <c r="A2157" s="79">
        <v>43145</v>
      </c>
      <c r="B2157" s="77" t="s">
        <v>4805</v>
      </c>
      <c r="C2157" s="77" t="s">
        <v>48</v>
      </c>
      <c r="D2157" s="77">
        <v>157934</v>
      </c>
      <c r="E2157" s="4" t="s">
        <v>4807</v>
      </c>
      <c r="F2157" s="57">
        <v>1</v>
      </c>
      <c r="G2157" s="54">
        <v>9.89</v>
      </c>
      <c r="H2157" s="54">
        <v>38.25</v>
      </c>
    </row>
    <row r="2158" spans="1:9" ht="15" customHeight="1">
      <c r="A2158" s="79">
        <v>43154</v>
      </c>
      <c r="B2158" s="77" t="s">
        <v>4866</v>
      </c>
      <c r="C2158" s="77" t="s">
        <v>337</v>
      </c>
      <c r="D2158" s="77" t="s">
        <v>678</v>
      </c>
      <c r="E2158" s="4" t="s">
        <v>4868</v>
      </c>
      <c r="F2158" s="57">
        <v>1</v>
      </c>
      <c r="G2158" s="54">
        <v>16775.5</v>
      </c>
      <c r="H2158" s="54">
        <v>31376.92</v>
      </c>
    </row>
    <row r="2159" spans="1:9" ht="15" customHeight="1">
      <c r="A2159" s="79">
        <v>43154</v>
      </c>
      <c r="B2159" s="77" t="s">
        <v>4866</v>
      </c>
      <c r="C2159" s="77" t="s">
        <v>337</v>
      </c>
      <c r="D2159" s="77" t="s">
        <v>4867</v>
      </c>
      <c r="E2159" s="153" t="s">
        <v>4869</v>
      </c>
      <c r="F2159" s="57">
        <v>1</v>
      </c>
      <c r="G2159" s="54">
        <v>9137.5</v>
      </c>
      <c r="H2159" s="54">
        <v>13053.57</v>
      </c>
    </row>
    <row r="2160" spans="1:9" ht="15" customHeight="1">
      <c r="A2160" s="79">
        <v>43158</v>
      </c>
      <c r="B2160" s="77" t="s">
        <v>4910</v>
      </c>
      <c r="C2160" s="77" t="s">
        <v>8</v>
      </c>
      <c r="D2160" s="77" t="s">
        <v>4911</v>
      </c>
      <c r="E2160" s="4" t="s">
        <v>4912</v>
      </c>
      <c r="F2160" s="57">
        <v>20</v>
      </c>
      <c r="G2160" s="54">
        <v>46.41</v>
      </c>
      <c r="H2160" s="54">
        <v>139.22999999999999</v>
      </c>
    </row>
    <row r="2161" spans="1:9" ht="15" customHeight="1">
      <c r="A2161" s="79">
        <v>43157</v>
      </c>
      <c r="B2161" s="77" t="s">
        <v>4938</v>
      </c>
      <c r="C2161" s="77" t="s">
        <v>48</v>
      </c>
      <c r="D2161" s="77" t="s">
        <v>4939</v>
      </c>
      <c r="E2161" s="4" t="s">
        <v>4940</v>
      </c>
      <c r="F2161" s="57">
        <v>1</v>
      </c>
      <c r="G2161" s="54">
        <v>6327</v>
      </c>
      <c r="H2161" s="54">
        <v>8436</v>
      </c>
    </row>
    <row r="2162" spans="1:9" ht="15" customHeight="1">
      <c r="A2162" s="79">
        <v>43165</v>
      </c>
      <c r="B2162" s="77" t="s">
        <v>4982</v>
      </c>
      <c r="C2162" s="77" t="s">
        <v>4984</v>
      </c>
      <c r="D2162" s="77" t="s">
        <v>1850</v>
      </c>
      <c r="E2162" s="4" t="s">
        <v>4983</v>
      </c>
      <c r="F2162" s="57">
        <v>1</v>
      </c>
      <c r="G2162" s="54">
        <v>14508.38</v>
      </c>
      <c r="H2162" s="54">
        <v>59546</v>
      </c>
    </row>
    <row r="2163" spans="1:9" ht="15" customHeight="1">
      <c r="A2163" s="79">
        <v>43165</v>
      </c>
      <c r="B2163" s="77" t="s">
        <v>5088</v>
      </c>
      <c r="C2163" s="77" t="s">
        <v>48</v>
      </c>
      <c r="D2163" s="77">
        <v>71492</v>
      </c>
      <c r="E2163" s="4" t="s">
        <v>5089</v>
      </c>
      <c r="F2163" s="57">
        <v>6</v>
      </c>
      <c r="G2163" s="54">
        <v>17.39</v>
      </c>
      <c r="H2163" s="54">
        <v>89.88</v>
      </c>
    </row>
    <row r="2164" spans="1:9" ht="15" customHeight="1">
      <c r="A2164" s="79">
        <v>43165</v>
      </c>
      <c r="B2164" s="77" t="s">
        <v>5088</v>
      </c>
      <c r="C2164" s="77" t="s">
        <v>48</v>
      </c>
      <c r="D2164" s="77" t="s">
        <v>631</v>
      </c>
      <c r="E2164" s="4" t="s">
        <v>5090</v>
      </c>
      <c r="F2164" s="57">
        <v>2</v>
      </c>
      <c r="G2164" s="54">
        <v>2518</v>
      </c>
      <c r="H2164" s="54">
        <v>4466.67</v>
      </c>
    </row>
    <row r="2165" spans="1:9" ht="15" customHeight="1">
      <c r="A2165" s="79">
        <v>43165</v>
      </c>
      <c r="B2165" s="77" t="s">
        <v>4985</v>
      </c>
      <c r="C2165" s="77" t="s">
        <v>48</v>
      </c>
      <c r="D2165" s="77" t="s">
        <v>239</v>
      </c>
      <c r="E2165" s="4" t="s">
        <v>4986</v>
      </c>
      <c r="F2165" s="57">
        <v>1</v>
      </c>
      <c r="G2165" s="54">
        <v>2095</v>
      </c>
      <c r="H2165" s="418">
        <v>5460</v>
      </c>
      <c r="I2165" s="145" t="s">
        <v>323</v>
      </c>
    </row>
    <row r="2166" spans="1:9" ht="15" customHeight="1">
      <c r="A2166" s="79">
        <v>43165</v>
      </c>
      <c r="B2166" s="77" t="s">
        <v>4985</v>
      </c>
      <c r="C2166" s="77" t="s">
        <v>48</v>
      </c>
      <c r="D2166" s="77" t="s">
        <v>127</v>
      </c>
      <c r="E2166" s="4" t="s">
        <v>4987</v>
      </c>
      <c r="F2166" s="57">
        <v>20</v>
      </c>
      <c r="G2166" s="54">
        <v>33.18</v>
      </c>
      <c r="H2166" s="54">
        <v>232</v>
      </c>
    </row>
    <row r="2167" spans="1:9" ht="15" customHeight="1">
      <c r="A2167" s="79">
        <v>43168</v>
      </c>
      <c r="B2167" s="77" t="s">
        <v>4997</v>
      </c>
      <c r="C2167" s="77" t="s">
        <v>8</v>
      </c>
      <c r="D2167" s="77">
        <v>32017</v>
      </c>
      <c r="E2167" s="4" t="s">
        <v>4994</v>
      </c>
      <c r="F2167" s="57">
        <v>1</v>
      </c>
      <c r="G2167" s="54">
        <v>55.47</v>
      </c>
      <c r="H2167" s="54">
        <v>166.40998096095859</v>
      </c>
    </row>
    <row r="2168" spans="1:9" ht="15" customHeight="1">
      <c r="A2168" s="79">
        <v>43168</v>
      </c>
      <c r="B2168" s="77" t="s">
        <v>4997</v>
      </c>
      <c r="C2168" s="77" t="s">
        <v>8</v>
      </c>
      <c r="D2168" s="77">
        <v>101291</v>
      </c>
      <c r="E2168" s="4" t="s">
        <v>4995</v>
      </c>
      <c r="F2168" s="57">
        <v>1</v>
      </c>
      <c r="G2168" s="54">
        <v>170</v>
      </c>
      <c r="H2168" s="54">
        <v>339.99983951949235</v>
      </c>
    </row>
    <row r="2169" spans="1:9" ht="15" customHeight="1">
      <c r="A2169" s="79">
        <v>43168</v>
      </c>
      <c r="B2169" s="77" t="s">
        <v>4997</v>
      </c>
      <c r="C2169" s="77" t="s">
        <v>8</v>
      </c>
      <c r="D2169" s="77">
        <v>77378</v>
      </c>
      <c r="E2169" s="4" t="s">
        <v>4908</v>
      </c>
      <c r="F2169" s="57">
        <v>2</v>
      </c>
      <c r="G2169" s="54">
        <v>34.17</v>
      </c>
      <c r="H2169" s="54">
        <v>102.50998827178576</v>
      </c>
    </row>
    <row r="2170" spans="1:9" ht="15" customHeight="1">
      <c r="A2170" s="79">
        <v>43168</v>
      </c>
      <c r="B2170" s="77" t="s">
        <v>4997</v>
      </c>
      <c r="C2170" s="77" t="s">
        <v>8</v>
      </c>
      <c r="D2170" s="77">
        <v>79661</v>
      </c>
      <c r="E2170" s="4" t="s">
        <v>4909</v>
      </c>
      <c r="F2170" s="57">
        <v>4</v>
      </c>
      <c r="G2170" s="54">
        <v>0.62</v>
      </c>
      <c r="H2170" s="54">
        <v>2.4799820124617198</v>
      </c>
    </row>
    <row r="2171" spans="1:9" ht="15" customHeight="1">
      <c r="A2171" s="79">
        <v>43168</v>
      </c>
      <c r="B2171" s="77" t="s">
        <v>4997</v>
      </c>
      <c r="C2171" s="77" t="s">
        <v>8</v>
      </c>
      <c r="D2171" s="77">
        <v>76209</v>
      </c>
      <c r="E2171" s="4" t="s">
        <v>4996</v>
      </c>
      <c r="F2171" s="57">
        <v>1</v>
      </c>
      <c r="G2171" s="54">
        <v>38</v>
      </c>
      <c r="H2171" s="54">
        <v>113.99998695720979</v>
      </c>
    </row>
    <row r="2172" spans="1:9" ht="15" customHeight="1">
      <c r="A2172" s="79">
        <v>43178</v>
      </c>
      <c r="B2172" s="77" t="s">
        <v>5005</v>
      </c>
      <c r="C2172" s="77" t="s">
        <v>8</v>
      </c>
      <c r="D2172" s="77" t="s">
        <v>5006</v>
      </c>
      <c r="E2172" s="4" t="s">
        <v>5007</v>
      </c>
      <c r="F2172" s="57">
        <v>1</v>
      </c>
      <c r="G2172" s="54">
        <v>942</v>
      </c>
      <c r="H2172" s="54">
        <v>1884</v>
      </c>
      <c r="I2172" s="55" t="s">
        <v>4565</v>
      </c>
    </row>
    <row r="2173" spans="1:9" ht="15" customHeight="1">
      <c r="A2173" s="79">
        <v>43185</v>
      </c>
      <c r="B2173" s="77" t="s">
        <v>5091</v>
      </c>
      <c r="C2173" s="77" t="s">
        <v>48</v>
      </c>
      <c r="D2173" s="77" t="s">
        <v>69</v>
      </c>
      <c r="E2173" s="4" t="s">
        <v>617</v>
      </c>
      <c r="F2173" s="57">
        <v>2</v>
      </c>
      <c r="G2173" s="54">
        <v>223.91</v>
      </c>
      <c r="H2173" s="54">
        <v>553</v>
      </c>
    </row>
    <row r="2174" spans="1:9" ht="15" customHeight="1">
      <c r="A2174" s="79">
        <v>43188</v>
      </c>
      <c r="B2174" s="77" t="s">
        <v>5021</v>
      </c>
      <c r="C2174" s="77" t="s">
        <v>337</v>
      </c>
      <c r="D2174" s="77" t="s">
        <v>5022</v>
      </c>
      <c r="E2174" s="4" t="s">
        <v>5023</v>
      </c>
      <c r="F2174" s="57">
        <v>1</v>
      </c>
      <c r="G2174" s="54">
        <v>4148.75</v>
      </c>
      <c r="H2174" s="54">
        <v>9435.9599999999991</v>
      </c>
      <c r="I2174" s="55" t="s">
        <v>5024</v>
      </c>
    </row>
    <row r="2175" spans="1:9" ht="15" customHeight="1">
      <c r="A2175" s="79">
        <v>43195</v>
      </c>
      <c r="B2175" s="77" t="s">
        <v>5034</v>
      </c>
      <c r="C2175" s="77" t="s">
        <v>8</v>
      </c>
      <c r="D2175" s="77" t="s">
        <v>5035</v>
      </c>
      <c r="E2175" s="4" t="s">
        <v>5036</v>
      </c>
      <c r="F2175" s="57">
        <v>1</v>
      </c>
      <c r="G2175" s="54">
        <v>8.86</v>
      </c>
      <c r="H2175" s="54">
        <v>35.44</v>
      </c>
    </row>
    <row r="2176" spans="1:9" ht="15" customHeight="1">
      <c r="A2176" s="79">
        <v>43201</v>
      </c>
      <c r="B2176" s="77" t="s">
        <v>5092</v>
      </c>
      <c r="C2176" s="77" t="s">
        <v>8</v>
      </c>
      <c r="D2176" s="77" t="s">
        <v>85</v>
      </c>
      <c r="E2176" s="4" t="s">
        <v>5093</v>
      </c>
      <c r="F2176" s="57">
        <v>1</v>
      </c>
      <c r="G2176" s="54">
        <v>55.04</v>
      </c>
      <c r="H2176" s="54">
        <v>165.12</v>
      </c>
    </row>
    <row r="2177" spans="1:9" ht="15" customHeight="1">
      <c r="A2177" s="79">
        <v>43206</v>
      </c>
      <c r="B2177" s="77" t="s">
        <v>5114</v>
      </c>
      <c r="C2177" s="77" t="s">
        <v>48</v>
      </c>
      <c r="D2177" s="77" t="s">
        <v>5115</v>
      </c>
      <c r="E2177" s="4" t="s">
        <v>5116</v>
      </c>
      <c r="F2177" s="57">
        <v>1</v>
      </c>
      <c r="G2177" s="54">
        <v>5049</v>
      </c>
      <c r="H2177" s="54">
        <v>7767.69</v>
      </c>
    </row>
    <row r="2178" spans="1:9" ht="15" customHeight="1">
      <c r="A2178" s="79">
        <v>43206</v>
      </c>
      <c r="B2178" s="77" t="s">
        <v>5117</v>
      </c>
      <c r="C2178" s="77" t="s">
        <v>48</v>
      </c>
      <c r="D2178" s="77" t="s">
        <v>5118</v>
      </c>
      <c r="E2178" s="4" t="s">
        <v>5119</v>
      </c>
      <c r="F2178" s="57">
        <v>20</v>
      </c>
      <c r="G2178" s="54">
        <v>36</v>
      </c>
      <c r="H2178" s="54">
        <v>108</v>
      </c>
    </row>
    <row r="2179" spans="1:9" ht="15" customHeight="1">
      <c r="A2179" s="79">
        <v>43216</v>
      </c>
      <c r="B2179" s="77" t="s">
        <v>5141</v>
      </c>
      <c r="C2179" s="77" t="s">
        <v>8</v>
      </c>
      <c r="D2179" s="77" t="s">
        <v>5142</v>
      </c>
      <c r="E2179" s="4" t="s">
        <v>5143</v>
      </c>
      <c r="F2179" s="57">
        <v>2</v>
      </c>
      <c r="G2179" s="54">
        <v>223</v>
      </c>
      <c r="H2179" s="54">
        <v>446</v>
      </c>
    </row>
    <row r="2180" spans="1:9" ht="15" customHeight="1">
      <c r="D2180" s="77" t="s">
        <v>5144</v>
      </c>
      <c r="E2180" s="4" t="s">
        <v>5145</v>
      </c>
      <c r="F2180" s="57">
        <v>1</v>
      </c>
      <c r="G2180" s="54">
        <v>118</v>
      </c>
      <c r="H2180" s="54">
        <v>236</v>
      </c>
      <c r="I2180" s="55" t="s">
        <v>7136</v>
      </c>
    </row>
    <row r="2181" spans="1:9" ht="15" customHeight="1">
      <c r="A2181" s="79">
        <v>43216</v>
      </c>
      <c r="B2181" s="77">
        <v>1852201</v>
      </c>
      <c r="C2181" s="77" t="s">
        <v>337</v>
      </c>
      <c r="D2181" s="77" t="s">
        <v>5146</v>
      </c>
      <c r="E2181" s="4" t="s">
        <v>5147</v>
      </c>
      <c r="F2181" s="57">
        <v>1</v>
      </c>
      <c r="G2181" s="54">
        <v>4315.2</v>
      </c>
      <c r="H2181" s="54">
        <v>7191.99</v>
      </c>
    </row>
    <row r="2182" spans="1:9" ht="15" customHeight="1">
      <c r="A2182" s="79">
        <v>43221</v>
      </c>
      <c r="B2182" s="77">
        <v>1712363</v>
      </c>
      <c r="C2182" s="77" t="s">
        <v>8</v>
      </c>
      <c r="D2182" s="77" t="s">
        <v>5150</v>
      </c>
      <c r="E2182" s="4" t="s">
        <v>5151</v>
      </c>
      <c r="F2182" s="57">
        <v>16</v>
      </c>
      <c r="G2182" s="54">
        <v>2.85</v>
      </c>
      <c r="H2182" s="54">
        <v>7.92</v>
      </c>
    </row>
    <row r="2183" spans="1:9" ht="15" customHeight="1">
      <c r="A2183" s="79">
        <v>43229</v>
      </c>
      <c r="B2183" s="77">
        <v>1855847</v>
      </c>
      <c r="C2183" s="77" t="s">
        <v>8</v>
      </c>
      <c r="D2183" s="77" t="s">
        <v>5152</v>
      </c>
      <c r="E2183" s="4" t="s">
        <v>5153</v>
      </c>
      <c r="F2183" s="57">
        <v>1</v>
      </c>
      <c r="G2183" s="54">
        <v>984.44</v>
      </c>
      <c r="H2183" s="54">
        <v>1968.89</v>
      </c>
    </row>
    <row r="2184" spans="1:9" ht="15" customHeight="1">
      <c r="A2184" s="79">
        <v>43229</v>
      </c>
      <c r="B2184" s="77">
        <v>1712363</v>
      </c>
      <c r="C2184" s="77" t="s">
        <v>8</v>
      </c>
      <c r="D2184" s="77" t="s">
        <v>5154</v>
      </c>
      <c r="E2184" s="4" t="s">
        <v>5155</v>
      </c>
      <c r="F2184" s="57">
        <v>1</v>
      </c>
      <c r="G2184" s="54">
        <v>670</v>
      </c>
      <c r="H2184" s="54">
        <v>1340</v>
      </c>
    </row>
    <row r="2185" spans="1:9" ht="15" customHeight="1">
      <c r="A2185" s="79">
        <v>43237</v>
      </c>
      <c r="B2185" s="77" t="s">
        <v>5186</v>
      </c>
      <c r="C2185" s="77" t="s">
        <v>337</v>
      </c>
      <c r="D2185" s="77">
        <v>164702</v>
      </c>
      <c r="E2185" s="4" t="s">
        <v>5187</v>
      </c>
      <c r="F2185" s="57">
        <v>2</v>
      </c>
      <c r="G2185" s="54">
        <v>4986</v>
      </c>
      <c r="H2185" s="54">
        <v>9972</v>
      </c>
    </row>
    <row r="2186" spans="1:9" ht="15" customHeight="1">
      <c r="A2186" s="79">
        <v>43237</v>
      </c>
      <c r="B2186" s="77" t="s">
        <v>5186</v>
      </c>
      <c r="C2186" s="77" t="s">
        <v>48</v>
      </c>
      <c r="D2186" s="77" t="s">
        <v>5185</v>
      </c>
      <c r="E2186" s="4" t="s">
        <v>5188</v>
      </c>
      <c r="F2186" s="57">
        <v>12</v>
      </c>
      <c r="G2186" s="54">
        <v>12.64</v>
      </c>
      <c r="H2186" s="54">
        <v>37.92</v>
      </c>
    </row>
    <row r="2187" spans="1:9">
      <c r="A2187" s="79">
        <v>43241</v>
      </c>
      <c r="B2187" s="77">
        <v>1817812</v>
      </c>
      <c r="C2187" s="77" t="s">
        <v>8</v>
      </c>
      <c r="D2187" s="77" t="s">
        <v>1745</v>
      </c>
      <c r="E2187" s="4" t="s">
        <v>5208</v>
      </c>
      <c r="F2187" s="57">
        <v>1</v>
      </c>
      <c r="G2187" s="54">
        <v>259.33999999999997</v>
      </c>
      <c r="H2187" s="54">
        <v>398.98</v>
      </c>
      <c r="I2187" s="55" t="s">
        <v>5209</v>
      </c>
    </row>
    <row r="2188" spans="1:9">
      <c r="A2188" s="79">
        <v>43243</v>
      </c>
      <c r="B2188" s="77">
        <v>1859369</v>
      </c>
      <c r="C2188" s="77" t="s">
        <v>8</v>
      </c>
      <c r="D2188" s="77" t="s">
        <v>5258</v>
      </c>
      <c r="E2188" s="4" t="s">
        <v>5259</v>
      </c>
      <c r="F2188" s="57">
        <v>1</v>
      </c>
      <c r="G2188" s="54">
        <v>208.35</v>
      </c>
      <c r="H2188" s="54">
        <v>416.7</v>
      </c>
    </row>
    <row r="2189" spans="1:9">
      <c r="A2189" s="79">
        <v>43255</v>
      </c>
      <c r="B2189" s="77">
        <v>302035</v>
      </c>
      <c r="C2189" s="77" t="s">
        <v>4719</v>
      </c>
      <c r="D2189" s="77">
        <v>142265</v>
      </c>
      <c r="E2189" s="4" t="s">
        <v>5294</v>
      </c>
      <c r="F2189" s="57">
        <v>2</v>
      </c>
      <c r="G2189" s="54">
        <v>148.62</v>
      </c>
      <c r="H2189" s="54">
        <v>297.24</v>
      </c>
    </row>
    <row r="2190" spans="1:9">
      <c r="A2190" s="79">
        <v>43256</v>
      </c>
      <c r="B2190" s="77">
        <v>1870860</v>
      </c>
      <c r="C2190" s="77" t="s">
        <v>8</v>
      </c>
      <c r="D2190" s="77">
        <v>317351</v>
      </c>
      <c r="E2190" s="4" t="s">
        <v>5295</v>
      </c>
      <c r="F2190" s="57">
        <v>3</v>
      </c>
      <c r="G2190" s="54">
        <v>1350</v>
      </c>
      <c r="H2190" s="54">
        <v>2997.43</v>
      </c>
    </row>
    <row r="2191" spans="1:9">
      <c r="A2191" s="79">
        <v>43328</v>
      </c>
      <c r="B2191" s="77">
        <v>1865622</v>
      </c>
      <c r="C2191" s="77" t="s">
        <v>337</v>
      </c>
      <c r="D2191" s="77" t="s">
        <v>5306</v>
      </c>
      <c r="E2191" s="4" t="s">
        <v>5307</v>
      </c>
      <c r="F2191" s="57">
        <v>1</v>
      </c>
      <c r="G2191" s="54">
        <v>17653.98</v>
      </c>
      <c r="H2191" s="54">
        <v>23538.63</v>
      </c>
      <c r="I2191" s="145" t="s">
        <v>323</v>
      </c>
    </row>
    <row r="2192" spans="1:9">
      <c r="A2192" s="79">
        <v>43265</v>
      </c>
      <c r="B2192" s="77">
        <v>1888324</v>
      </c>
      <c r="C2192" s="77" t="s">
        <v>8</v>
      </c>
      <c r="D2192" s="77">
        <v>90271</v>
      </c>
      <c r="E2192" s="4" t="s">
        <v>5338</v>
      </c>
      <c r="F2192" s="57">
        <v>1</v>
      </c>
      <c r="H2192" s="54">
        <v>36</v>
      </c>
    </row>
    <row r="2193" spans="1:9">
      <c r="A2193" s="79">
        <v>43265</v>
      </c>
      <c r="B2193" s="77">
        <v>1888324</v>
      </c>
      <c r="C2193" s="77" t="s">
        <v>8</v>
      </c>
      <c r="D2193" s="77">
        <v>950148</v>
      </c>
      <c r="E2193" s="4" t="s">
        <v>5339</v>
      </c>
      <c r="F2193" s="57">
        <v>1</v>
      </c>
      <c r="H2193" s="54">
        <v>60</v>
      </c>
    </row>
    <row r="2194" spans="1:9">
      <c r="A2194" s="79">
        <v>43264</v>
      </c>
      <c r="B2194" s="77">
        <v>1842958</v>
      </c>
      <c r="C2194" s="77" t="s">
        <v>337</v>
      </c>
      <c r="D2194" s="77" t="s">
        <v>1380</v>
      </c>
      <c r="E2194" s="4" t="s">
        <v>5342</v>
      </c>
      <c r="F2194" s="57">
        <v>1</v>
      </c>
      <c r="G2194" s="54">
        <v>2112</v>
      </c>
      <c r="H2194" s="54">
        <v>4224</v>
      </c>
    </row>
    <row r="2195" spans="1:9">
      <c r="A2195" s="79">
        <v>43264</v>
      </c>
      <c r="B2195" s="77">
        <v>1884200</v>
      </c>
      <c r="C2195" s="77" t="s">
        <v>4984</v>
      </c>
      <c r="D2195" s="77" t="s">
        <v>5341</v>
      </c>
      <c r="E2195" s="4" t="s">
        <v>5340</v>
      </c>
      <c r="F2195" s="57">
        <v>1</v>
      </c>
      <c r="G2195" s="54">
        <v>2857.48</v>
      </c>
      <c r="H2195" s="54">
        <v>5714.91</v>
      </c>
    </row>
    <row r="2196" spans="1:9" ht="15" customHeight="1">
      <c r="A2196" s="79">
        <v>43277</v>
      </c>
      <c r="B2196" s="77">
        <v>1827851</v>
      </c>
      <c r="C2196" s="77" t="s">
        <v>337</v>
      </c>
      <c r="D2196" s="77" t="s">
        <v>7233</v>
      </c>
      <c r="E2196" s="153" t="s">
        <v>7235</v>
      </c>
      <c r="F2196" s="57">
        <v>2</v>
      </c>
      <c r="G2196" s="54">
        <v>12532.26</v>
      </c>
      <c r="H2196" s="54">
        <v>28482.41</v>
      </c>
    </row>
    <row r="2197" spans="1:9" ht="15" customHeight="1">
      <c r="A2197" s="79">
        <v>43277</v>
      </c>
      <c r="B2197" s="77">
        <v>1827851</v>
      </c>
      <c r="C2197" s="77" t="s">
        <v>337</v>
      </c>
      <c r="D2197" s="77" t="s">
        <v>7234</v>
      </c>
      <c r="E2197" s="153" t="s">
        <v>7236</v>
      </c>
      <c r="F2197" s="57">
        <v>2</v>
      </c>
      <c r="G2197" s="54">
        <v>5498.13</v>
      </c>
      <c r="H2197" s="54">
        <v>12218.07</v>
      </c>
    </row>
    <row r="2198" spans="1:9">
      <c r="A2198" s="79">
        <v>43298</v>
      </c>
      <c r="B2198" s="77" t="s">
        <v>5456</v>
      </c>
      <c r="C2198" s="77" t="s">
        <v>48</v>
      </c>
      <c r="D2198" s="77" t="s">
        <v>5457</v>
      </c>
      <c r="E2198" s="4" t="s">
        <v>5458</v>
      </c>
      <c r="F2198" s="57">
        <v>12</v>
      </c>
      <c r="G2198" s="54">
        <v>25.47</v>
      </c>
      <c r="H2198" s="54">
        <v>76.41</v>
      </c>
    </row>
    <row r="2199" spans="1:9">
      <c r="A2199" s="79">
        <v>43305</v>
      </c>
      <c r="B2199" s="77">
        <v>1859369</v>
      </c>
      <c r="C2199" s="77" t="s">
        <v>8</v>
      </c>
      <c r="D2199" s="77">
        <v>76698</v>
      </c>
      <c r="E2199" s="4" t="s">
        <v>5462</v>
      </c>
      <c r="F2199" s="57">
        <v>1</v>
      </c>
      <c r="G2199" s="54">
        <v>173.59</v>
      </c>
      <c r="H2199" s="54">
        <v>347.18</v>
      </c>
    </row>
    <row r="2200" spans="1:9" ht="15" customHeight="1">
      <c r="A2200" s="79">
        <v>43307</v>
      </c>
      <c r="B2200" s="77">
        <v>1891726</v>
      </c>
      <c r="C2200" s="77" t="s">
        <v>337</v>
      </c>
      <c r="D2200" s="77" t="s">
        <v>705</v>
      </c>
      <c r="E2200" s="153" t="s">
        <v>5472</v>
      </c>
      <c r="F2200" s="57">
        <v>1</v>
      </c>
      <c r="G2200" s="54">
        <v>72421.150215000001</v>
      </c>
      <c r="H2200" s="54">
        <v>92732.050000099902</v>
      </c>
    </row>
    <row r="2201" spans="1:9" ht="15" customHeight="1">
      <c r="A2201" s="79">
        <v>43307</v>
      </c>
      <c r="B2201" s="77">
        <v>1891726</v>
      </c>
      <c r="C2201" s="77" t="s">
        <v>337</v>
      </c>
      <c r="D2201" s="77" t="s">
        <v>5470</v>
      </c>
      <c r="E2201" s="153" t="s">
        <v>5473</v>
      </c>
      <c r="F2201" s="57">
        <v>1</v>
      </c>
      <c r="G2201" s="54">
        <v>2233.901062961148</v>
      </c>
      <c r="H2201" s="54">
        <v>2978.5347506148642</v>
      </c>
    </row>
    <row r="2202" spans="1:9" ht="15" customHeight="1">
      <c r="A2202" s="79">
        <v>43307</v>
      </c>
      <c r="B2202" s="77">
        <v>1891726</v>
      </c>
      <c r="C2202" s="77" t="s">
        <v>337</v>
      </c>
      <c r="D2202" s="77" t="s">
        <v>818</v>
      </c>
      <c r="E2202" s="4" t="s">
        <v>5474</v>
      </c>
      <c r="F2202" s="57">
        <v>1</v>
      </c>
      <c r="G2202" s="54">
        <v>12615.8</v>
      </c>
      <c r="H2202" s="54">
        <v>14842.117647058823</v>
      </c>
    </row>
    <row r="2203" spans="1:9" ht="15" customHeight="1">
      <c r="A2203" s="79">
        <v>43307</v>
      </c>
      <c r="B2203" s="77">
        <v>1891726</v>
      </c>
      <c r="C2203" s="77" t="s">
        <v>337</v>
      </c>
      <c r="D2203" s="77" t="s">
        <v>568</v>
      </c>
      <c r="E2203" s="4" t="s">
        <v>5475</v>
      </c>
      <c r="F2203" s="57">
        <v>2</v>
      </c>
      <c r="G2203" s="54">
        <v>7725.8916646396383</v>
      </c>
      <c r="H2203" s="54">
        <v>10046.419995978249</v>
      </c>
    </row>
    <row r="2204" spans="1:9" ht="15" customHeight="1">
      <c r="A2204" s="79">
        <v>43307</v>
      </c>
      <c r="B2204" s="77">
        <v>1891726</v>
      </c>
      <c r="C2204" s="77" t="s">
        <v>337</v>
      </c>
      <c r="D2204" s="77" t="s">
        <v>709</v>
      </c>
      <c r="E2204" s="4" t="s">
        <v>710</v>
      </c>
      <c r="F2204" s="57">
        <v>2</v>
      </c>
      <c r="G2204" s="54">
        <v>6466.3824311495491</v>
      </c>
      <c r="H2204" s="54">
        <v>8082.9780389369362</v>
      </c>
      <c r="I2204" s="55" t="s">
        <v>323</v>
      </c>
    </row>
    <row r="2205" spans="1:9" ht="15" customHeight="1">
      <c r="A2205" s="79">
        <v>43307</v>
      </c>
      <c r="B2205" s="77">
        <v>1891726</v>
      </c>
      <c r="C2205" s="77" t="s">
        <v>337</v>
      </c>
      <c r="D2205" s="77" t="s">
        <v>726</v>
      </c>
      <c r="E2205" s="153" t="s">
        <v>5476</v>
      </c>
      <c r="F2205" s="57">
        <v>1</v>
      </c>
      <c r="G2205" s="54">
        <v>147398.67372999998</v>
      </c>
      <c r="H2205" s="54">
        <v>192392.63999991331</v>
      </c>
    </row>
    <row r="2206" spans="1:9" ht="15" customHeight="1">
      <c r="A2206" s="79">
        <v>43307</v>
      </c>
      <c r="B2206" s="77">
        <v>1891726</v>
      </c>
      <c r="C2206" s="77" t="s">
        <v>337</v>
      </c>
      <c r="D2206" s="77" t="s">
        <v>5471</v>
      </c>
      <c r="E2206" s="153" t="s">
        <v>5477</v>
      </c>
      <c r="F2206" s="57">
        <v>1</v>
      </c>
      <c r="G2206" s="54">
        <v>37469.949999999997</v>
      </c>
      <c r="H2206" s="54">
        <v>63042.000000058862</v>
      </c>
    </row>
    <row r="2207" spans="1:9" ht="15" customHeight="1">
      <c r="A2207" s="79">
        <v>43322</v>
      </c>
      <c r="B2207" s="77">
        <v>1896777</v>
      </c>
      <c r="C2207" s="77" t="s">
        <v>337</v>
      </c>
      <c r="D2207" s="77" t="s">
        <v>5529</v>
      </c>
      <c r="E2207" s="153" t="s">
        <v>5530</v>
      </c>
      <c r="F2207" s="57">
        <v>1</v>
      </c>
      <c r="G2207" s="54">
        <v>14169</v>
      </c>
      <c r="H2207" s="54">
        <v>21798.46</v>
      </c>
    </row>
    <row r="2208" spans="1:9">
      <c r="A2208" s="79">
        <v>43336</v>
      </c>
      <c r="B2208" s="77" t="s">
        <v>5666</v>
      </c>
      <c r="C2208" s="77" t="s">
        <v>48</v>
      </c>
      <c r="D2208" s="77" t="s">
        <v>1077</v>
      </c>
      <c r="E2208" s="4" t="s">
        <v>5539</v>
      </c>
      <c r="F2208" s="57">
        <v>1</v>
      </c>
      <c r="G2208" s="54">
        <v>2011.62</v>
      </c>
      <c r="H2208" s="54">
        <v>3094.8</v>
      </c>
    </row>
    <row r="2209" spans="1:9">
      <c r="A2209" s="79">
        <v>43360</v>
      </c>
      <c r="B2209" s="77">
        <v>1732445</v>
      </c>
      <c r="C2209" s="77" t="s">
        <v>48</v>
      </c>
      <c r="D2209" s="77">
        <v>365400</v>
      </c>
      <c r="E2209" s="4" t="s">
        <v>5667</v>
      </c>
      <c r="F2209" s="57">
        <v>2</v>
      </c>
      <c r="G2209" s="54">
        <v>30.95</v>
      </c>
      <c r="H2209" s="54">
        <v>92.85</v>
      </c>
    </row>
    <row r="2210" spans="1:9" ht="13.5" customHeight="1">
      <c r="A2210" s="79">
        <v>43364</v>
      </c>
      <c r="B2210" s="77">
        <v>1623102</v>
      </c>
      <c r="C2210" s="77" t="s">
        <v>8</v>
      </c>
      <c r="D2210" s="77" t="s">
        <v>3733</v>
      </c>
      <c r="E2210" s="4" t="s">
        <v>1954</v>
      </c>
      <c r="F2210" s="57">
        <v>8</v>
      </c>
      <c r="H2210" s="54">
        <v>27.68</v>
      </c>
      <c r="I2210" s="55" t="s">
        <v>5689</v>
      </c>
    </row>
    <row r="2211" spans="1:9">
      <c r="A2211" s="79">
        <v>43364</v>
      </c>
      <c r="B2211" s="77">
        <v>1623102</v>
      </c>
      <c r="C2211" s="77" t="s">
        <v>8</v>
      </c>
      <c r="D2211" s="77" t="s">
        <v>5686</v>
      </c>
      <c r="E2211" s="4" t="s">
        <v>5687</v>
      </c>
      <c r="F2211" s="57">
        <v>2</v>
      </c>
      <c r="G2211" s="55"/>
      <c r="H2211" s="54">
        <v>25.84</v>
      </c>
      <c r="I2211" s="55" t="s">
        <v>5688</v>
      </c>
    </row>
    <row r="2212" spans="1:9" ht="15" customHeight="1">
      <c r="A2212" s="79">
        <v>43367</v>
      </c>
      <c r="B2212" s="77" t="s">
        <v>5759</v>
      </c>
      <c r="C2212" s="77" t="s">
        <v>48</v>
      </c>
      <c r="D2212" s="77" t="s">
        <v>4667</v>
      </c>
      <c r="E2212" s="153" t="s">
        <v>5760</v>
      </c>
      <c r="F2212" s="57">
        <v>2</v>
      </c>
      <c r="G2212" s="54">
        <v>113.79</v>
      </c>
      <c r="H2212" s="54">
        <v>206.42</v>
      </c>
    </row>
    <row r="2213" spans="1:9">
      <c r="A2213" s="79">
        <v>43370</v>
      </c>
      <c r="B2213" s="77">
        <v>1894598</v>
      </c>
      <c r="C2213" s="77" t="s">
        <v>8</v>
      </c>
      <c r="D2213" s="77">
        <v>322735</v>
      </c>
      <c r="E2213" s="4" t="s">
        <v>5772</v>
      </c>
      <c r="F2213" s="57">
        <v>32</v>
      </c>
      <c r="G2213" s="54">
        <v>6.43</v>
      </c>
      <c r="H2213" s="54">
        <v>25.72</v>
      </c>
    </row>
    <row r="2214" spans="1:9" s="145" customFormat="1">
      <c r="A2214" s="471">
        <v>43370</v>
      </c>
      <c r="B2214" s="472">
        <v>1890068</v>
      </c>
      <c r="C2214" s="472" t="s">
        <v>8</v>
      </c>
      <c r="D2214" s="472" t="s">
        <v>5773</v>
      </c>
      <c r="E2214" s="20" t="s">
        <v>5776</v>
      </c>
      <c r="F2214" s="473">
        <v>1</v>
      </c>
      <c r="G2214" s="418">
        <v>1.5855000000000001</v>
      </c>
      <c r="H2214" s="418">
        <v>6.3599444880422968</v>
      </c>
      <c r="I2214" s="145" t="s">
        <v>7354</v>
      </c>
    </row>
    <row r="2215" spans="1:9" s="145" customFormat="1">
      <c r="A2215" s="471">
        <v>43370</v>
      </c>
      <c r="B2215" s="472">
        <v>1890068</v>
      </c>
      <c r="C2215" s="472" t="s">
        <v>8</v>
      </c>
      <c r="D2215" s="472">
        <v>361932</v>
      </c>
      <c r="E2215" s="20" t="s">
        <v>5777</v>
      </c>
      <c r="F2215" s="473">
        <v>20</v>
      </c>
      <c r="G2215" s="418">
        <v>26.25</v>
      </c>
      <c r="H2215" s="418">
        <v>78.749990990177807</v>
      </c>
      <c r="I2215" s="145" t="s">
        <v>7354</v>
      </c>
    </row>
    <row r="2216" spans="1:9" s="145" customFormat="1">
      <c r="A2216" s="471">
        <v>43370</v>
      </c>
      <c r="B2216" s="472">
        <v>1890068</v>
      </c>
      <c r="C2216" s="472" t="s">
        <v>8</v>
      </c>
      <c r="D2216" s="472">
        <v>361933</v>
      </c>
      <c r="E2216" s="20" t="s">
        <v>5778</v>
      </c>
      <c r="F2216" s="473">
        <v>56</v>
      </c>
      <c r="G2216" s="418">
        <v>7.0875000000000004</v>
      </c>
      <c r="H2216" s="418">
        <v>28.359789476434184</v>
      </c>
      <c r="I2216" s="145" t="s">
        <v>7354</v>
      </c>
    </row>
    <row r="2217" spans="1:9" s="145" customFormat="1">
      <c r="A2217" s="471">
        <v>43370</v>
      </c>
      <c r="B2217" s="472">
        <v>1890068</v>
      </c>
      <c r="C2217" s="472" t="s">
        <v>8</v>
      </c>
      <c r="D2217" s="472">
        <v>490237</v>
      </c>
      <c r="E2217" s="20" t="s">
        <v>5779</v>
      </c>
      <c r="F2217" s="473">
        <v>10</v>
      </c>
      <c r="G2217" s="418">
        <v>23.951500077724234</v>
      </c>
      <c r="H2217" s="418">
        <v>71.849991757001078</v>
      </c>
      <c r="I2217" s="145" t="s">
        <v>7354</v>
      </c>
    </row>
    <row r="2218" spans="1:9" s="145" customFormat="1">
      <c r="A2218" s="471">
        <v>43370</v>
      </c>
      <c r="B2218" s="472">
        <v>1890068</v>
      </c>
      <c r="C2218" s="472" t="s">
        <v>8</v>
      </c>
      <c r="D2218" s="472">
        <v>345098</v>
      </c>
      <c r="E2218" s="20" t="s">
        <v>5780</v>
      </c>
      <c r="F2218" s="473">
        <v>17</v>
      </c>
      <c r="G2218" s="418">
        <v>134.16757344940152</v>
      </c>
      <c r="H2218" s="418">
        <v>268.33514689880303</v>
      </c>
      <c r="I2218" s="145" t="s">
        <v>7354</v>
      </c>
    </row>
    <row r="2219" spans="1:9" s="145" customFormat="1">
      <c r="A2219" s="471">
        <v>43370</v>
      </c>
      <c r="B2219" s="472">
        <v>1890068</v>
      </c>
      <c r="C2219" s="472" t="s">
        <v>8</v>
      </c>
      <c r="D2219" s="472">
        <v>363558</v>
      </c>
      <c r="E2219" s="20" t="s">
        <v>5781</v>
      </c>
      <c r="F2219" s="473">
        <v>1</v>
      </c>
      <c r="G2219" s="418">
        <v>953.25</v>
      </c>
      <c r="H2219" s="418">
        <v>1906.5</v>
      </c>
      <c r="I2219" s="145" t="s">
        <v>7354</v>
      </c>
    </row>
    <row r="2220" spans="1:9" s="145" customFormat="1">
      <c r="A2220" s="471">
        <v>43370</v>
      </c>
      <c r="B2220" s="472">
        <v>1890068</v>
      </c>
      <c r="C2220" s="472" t="s">
        <v>8</v>
      </c>
      <c r="D2220" s="472">
        <v>376295</v>
      </c>
      <c r="E2220" s="20" t="s">
        <v>5782</v>
      </c>
      <c r="F2220" s="473">
        <v>3</v>
      </c>
      <c r="G2220" s="418">
        <f>55*1.05</f>
        <v>57.75</v>
      </c>
      <c r="H2220" s="418">
        <v>173.24998017839118</v>
      </c>
      <c r="I2220" s="145" t="s">
        <v>7354</v>
      </c>
    </row>
    <row r="2221" spans="1:9" s="145" customFormat="1">
      <c r="A2221" s="471">
        <v>43370</v>
      </c>
      <c r="B2221" s="472">
        <v>1890068</v>
      </c>
      <c r="C2221" s="472" t="s">
        <v>8</v>
      </c>
      <c r="D2221" s="472" t="s">
        <v>5774</v>
      </c>
      <c r="E2221" s="20" t="s">
        <v>5783</v>
      </c>
      <c r="F2221" s="473">
        <v>3</v>
      </c>
      <c r="G2221" s="418">
        <f>3.95*1.05</f>
        <v>4.1475</v>
      </c>
      <c r="H2221" s="418">
        <v>16.599874734968232</v>
      </c>
      <c r="I2221" s="145" t="s">
        <v>7354</v>
      </c>
    </row>
    <row r="2222" spans="1:9" s="145" customFormat="1">
      <c r="A2222" s="471">
        <v>43370</v>
      </c>
      <c r="B2222" s="472">
        <v>1890068</v>
      </c>
      <c r="C2222" s="472" t="s">
        <v>8</v>
      </c>
      <c r="D2222" s="472" t="s">
        <v>5775</v>
      </c>
      <c r="E2222" s="20" t="s">
        <v>1781</v>
      </c>
      <c r="F2222" s="473">
        <v>4</v>
      </c>
      <c r="G2222" s="418">
        <f>4.08*1.05</f>
        <v>4.2840000000000007</v>
      </c>
      <c r="H2222" s="418">
        <v>17.119883253741982</v>
      </c>
      <c r="I2222" s="145" t="s">
        <v>7354</v>
      </c>
    </row>
    <row r="2223" spans="1:9" s="145" customFormat="1">
      <c r="A2223" s="471">
        <v>43370</v>
      </c>
      <c r="B2223" s="472">
        <v>1890068</v>
      </c>
      <c r="C2223" s="472" t="s">
        <v>8</v>
      </c>
      <c r="D2223" s="472">
        <v>76629</v>
      </c>
      <c r="E2223" s="20" t="s">
        <v>5784</v>
      </c>
      <c r="F2223" s="473">
        <v>1</v>
      </c>
      <c r="G2223" s="418">
        <f>156.28*1.05</f>
        <v>164.09399999999999</v>
      </c>
      <c r="H2223" s="418">
        <v>328.18799999999999</v>
      </c>
      <c r="I2223" s="145" t="s">
        <v>7354</v>
      </c>
    </row>
    <row r="2224" spans="1:9" s="145" customFormat="1">
      <c r="A2224" s="471">
        <v>43370</v>
      </c>
      <c r="B2224" s="472">
        <v>1860052</v>
      </c>
      <c r="C2224" s="472" t="s">
        <v>8</v>
      </c>
      <c r="D2224" s="472">
        <v>338063</v>
      </c>
      <c r="E2224" s="20" t="s">
        <v>5785</v>
      </c>
      <c r="F2224" s="473">
        <v>2</v>
      </c>
      <c r="G2224" s="418">
        <v>330.75</v>
      </c>
      <c r="H2224" s="418">
        <v>472.5</v>
      </c>
      <c r="I2224" s="145" t="s">
        <v>7354</v>
      </c>
    </row>
    <row r="2225" spans="1:9">
      <c r="A2225" s="160">
        <v>43377</v>
      </c>
      <c r="B2225" s="161">
        <v>1653601</v>
      </c>
      <c r="C2225" s="161" t="s">
        <v>8</v>
      </c>
      <c r="D2225" s="161" t="s">
        <v>1844</v>
      </c>
      <c r="E2225" s="169" t="s">
        <v>5812</v>
      </c>
      <c r="F2225" s="246">
        <v>1</v>
      </c>
      <c r="G2225" s="139">
        <v>1335.25</v>
      </c>
      <c r="H2225" s="139">
        <v>1780.33</v>
      </c>
      <c r="I2225" s="155" t="s">
        <v>5813</v>
      </c>
    </row>
    <row r="2226" spans="1:9">
      <c r="A2226" s="160">
        <v>43377</v>
      </c>
      <c r="B2226" s="161">
        <v>1653601</v>
      </c>
      <c r="C2226" s="161" t="s">
        <v>8</v>
      </c>
      <c r="D2226" s="77" t="s">
        <v>1688</v>
      </c>
      <c r="E2226" s="4" t="s">
        <v>5814</v>
      </c>
      <c r="F2226" s="57">
        <v>1</v>
      </c>
      <c r="G2226" s="54">
        <v>122</v>
      </c>
      <c r="H2226" s="54">
        <v>174.29</v>
      </c>
      <c r="I2226" s="55" t="s">
        <v>5815</v>
      </c>
    </row>
    <row r="2227" spans="1:9">
      <c r="A2227" s="79">
        <v>43390</v>
      </c>
      <c r="B2227" s="77" t="s">
        <v>5955</v>
      </c>
      <c r="C2227" s="77" t="s">
        <v>48</v>
      </c>
      <c r="D2227" s="77" t="s">
        <v>1422</v>
      </c>
      <c r="E2227" s="4" t="s">
        <v>1537</v>
      </c>
      <c r="F2227" s="57">
        <v>10</v>
      </c>
      <c r="G2227" s="54">
        <v>194.18</v>
      </c>
      <c r="H2227" s="54">
        <v>436</v>
      </c>
    </row>
    <row r="2228" spans="1:9">
      <c r="A2228" s="79">
        <v>43397</v>
      </c>
      <c r="B2228" s="77" t="s">
        <v>5998</v>
      </c>
      <c r="C2228" s="77" t="s">
        <v>48</v>
      </c>
      <c r="D2228" s="77" t="s">
        <v>427</v>
      </c>
      <c r="E2228" s="4" t="s">
        <v>5999</v>
      </c>
      <c r="F2228" s="57">
        <v>7</v>
      </c>
      <c r="G2228" s="54">
        <v>12.379499999999998</v>
      </c>
      <c r="H2228" s="54">
        <v>25.999743348696555</v>
      </c>
    </row>
    <row r="2229" spans="1:9">
      <c r="A2229" s="79">
        <v>43397</v>
      </c>
      <c r="B2229" s="77" t="s">
        <v>5998</v>
      </c>
      <c r="C2229" s="77" t="s">
        <v>48</v>
      </c>
      <c r="D2229" s="77" t="s">
        <v>1397</v>
      </c>
      <c r="E2229" s="4" t="s">
        <v>6000</v>
      </c>
      <c r="F2229" s="57">
        <v>3</v>
      </c>
      <c r="G2229" s="54">
        <v>26.082000000000001</v>
      </c>
      <c r="H2229" s="54">
        <v>45.000041594101383</v>
      </c>
      <c r="I2229" s="55" t="s">
        <v>323</v>
      </c>
    </row>
    <row r="2230" spans="1:9">
      <c r="A2230" s="79">
        <v>43397</v>
      </c>
      <c r="B2230" s="77" t="s">
        <v>5998</v>
      </c>
      <c r="C2230" s="77" t="s">
        <v>48</v>
      </c>
      <c r="D2230" s="77" t="s">
        <v>3784</v>
      </c>
      <c r="E2230" s="4" t="s">
        <v>6001</v>
      </c>
      <c r="F2230" s="57">
        <v>1</v>
      </c>
      <c r="G2230" s="54">
        <v>38.902499999999996</v>
      </c>
      <c r="H2230" s="54">
        <v>111.14992828183014</v>
      </c>
    </row>
    <row r="2231" spans="1:9">
      <c r="A2231" s="79">
        <v>43397</v>
      </c>
      <c r="B2231" s="77" t="s">
        <v>5998</v>
      </c>
      <c r="C2231" s="77" t="s">
        <v>48</v>
      </c>
      <c r="D2231" s="77" t="s">
        <v>398</v>
      </c>
      <c r="E2231" s="4" t="s">
        <v>6002</v>
      </c>
      <c r="F2231" s="57">
        <v>3</v>
      </c>
      <c r="G2231" s="54">
        <v>0.13650000000000001</v>
      </c>
      <c r="H2231" s="54">
        <v>5.7900393864188739</v>
      </c>
    </row>
    <row r="2232" spans="1:9">
      <c r="A2232" s="79">
        <v>43397</v>
      </c>
      <c r="B2232" s="77" t="s">
        <v>5998</v>
      </c>
      <c r="C2232" s="77" t="s">
        <v>48</v>
      </c>
      <c r="D2232" s="77" t="s">
        <v>659</v>
      </c>
      <c r="E2232" s="4" t="s">
        <v>4390</v>
      </c>
      <c r="F2232" s="57">
        <v>6</v>
      </c>
      <c r="G2232" s="54">
        <v>341.25</v>
      </c>
      <c r="H2232" s="54">
        <v>481.25004025067489</v>
      </c>
      <c r="I2232" s="55" t="s">
        <v>323</v>
      </c>
    </row>
    <row r="2233" spans="1:9">
      <c r="A2233" s="79">
        <v>43397</v>
      </c>
      <c r="B2233" s="77" t="s">
        <v>5998</v>
      </c>
      <c r="C2233" s="77" t="s">
        <v>48</v>
      </c>
      <c r="D2233" s="77" t="s">
        <v>504</v>
      </c>
      <c r="E2233" s="4" t="s">
        <v>4386</v>
      </c>
      <c r="F2233" s="57">
        <v>4</v>
      </c>
      <c r="G2233" s="54">
        <v>207.9</v>
      </c>
      <c r="H2233" s="54">
        <v>297</v>
      </c>
    </row>
    <row r="2234" spans="1:9">
      <c r="A2234" s="79">
        <v>43397</v>
      </c>
      <c r="B2234" s="77" t="s">
        <v>5998</v>
      </c>
      <c r="C2234" s="77" t="s">
        <v>48</v>
      </c>
      <c r="D2234" s="77" t="s">
        <v>507</v>
      </c>
      <c r="E2234" s="4" t="s">
        <v>6003</v>
      </c>
      <c r="F2234" s="57">
        <v>4</v>
      </c>
      <c r="G2234" s="54">
        <v>135.44999999999999</v>
      </c>
      <c r="H2234" s="54">
        <v>189.0005695704659</v>
      </c>
    </row>
    <row r="2235" spans="1:9">
      <c r="A2235" s="79">
        <v>43397</v>
      </c>
      <c r="B2235" s="77" t="s">
        <v>5998</v>
      </c>
      <c r="C2235" s="77" t="s">
        <v>48</v>
      </c>
      <c r="D2235" s="77" t="s">
        <v>625</v>
      </c>
      <c r="E2235" s="4" t="s">
        <v>6004</v>
      </c>
      <c r="F2235" s="57">
        <v>1</v>
      </c>
      <c r="G2235" s="54">
        <v>145.94999999999999</v>
      </c>
      <c r="H2235" s="54">
        <v>640.0000080623214</v>
      </c>
    </row>
    <row r="2236" spans="1:9">
      <c r="A2236" s="79">
        <v>43397</v>
      </c>
      <c r="B2236" s="77" t="s">
        <v>5998</v>
      </c>
      <c r="C2236" s="77" t="s">
        <v>48</v>
      </c>
      <c r="D2236" s="77" t="s">
        <v>627</v>
      </c>
      <c r="E2236" s="4" t="s">
        <v>6005</v>
      </c>
      <c r="F2236" s="57">
        <v>32</v>
      </c>
      <c r="G2236" s="54">
        <v>19.287500000000001</v>
      </c>
      <c r="H2236" s="54">
        <v>39.999814672864062</v>
      </c>
      <c r="I2236" s="55" t="s">
        <v>323</v>
      </c>
    </row>
    <row r="2237" spans="1:9">
      <c r="A2237" s="79">
        <v>43397</v>
      </c>
      <c r="B2237" s="77" t="s">
        <v>5998</v>
      </c>
      <c r="C2237" s="77" t="s">
        <v>48</v>
      </c>
      <c r="D2237" s="77" t="s">
        <v>633</v>
      </c>
      <c r="E2237" s="4" t="s">
        <v>6006</v>
      </c>
      <c r="F2237" s="57">
        <v>4</v>
      </c>
      <c r="G2237" s="54">
        <v>233.1</v>
      </c>
      <c r="H2237" s="54">
        <v>835.48025428226072</v>
      </c>
    </row>
    <row r="2238" spans="1:9">
      <c r="A2238" s="79">
        <v>43397</v>
      </c>
      <c r="B2238" s="77" t="s">
        <v>5998</v>
      </c>
      <c r="C2238" s="77" t="s">
        <v>48</v>
      </c>
      <c r="D2238" s="77" t="s">
        <v>303</v>
      </c>
      <c r="E2238" s="4" t="s">
        <v>6007</v>
      </c>
      <c r="F2238" s="57">
        <v>2</v>
      </c>
      <c r="G2238" s="54">
        <v>762.3</v>
      </c>
      <c r="H2238" s="54">
        <v>1039.9999929120254</v>
      </c>
      <c r="I2238" s="55" t="s">
        <v>323</v>
      </c>
    </row>
    <row r="2239" spans="1:9">
      <c r="A2239" s="79">
        <v>43397</v>
      </c>
      <c r="B2239" s="77" t="s">
        <v>5998</v>
      </c>
      <c r="C2239" s="77" t="s">
        <v>48</v>
      </c>
      <c r="D2239" s="77" t="s">
        <v>87</v>
      </c>
      <c r="E2239" s="4" t="s">
        <v>6008</v>
      </c>
      <c r="F2239" s="57">
        <v>2</v>
      </c>
      <c r="G2239" s="54">
        <v>410.55</v>
      </c>
      <c r="H2239" s="54">
        <v>663.99999964412484</v>
      </c>
    </row>
    <row r="2240" spans="1:9">
      <c r="A2240" s="79">
        <v>43397</v>
      </c>
      <c r="B2240" s="77" t="s">
        <v>5998</v>
      </c>
      <c r="C2240" s="77" t="s">
        <v>48</v>
      </c>
      <c r="D2240" s="77" t="s">
        <v>1449</v>
      </c>
      <c r="E2240" s="4" t="s">
        <v>6009</v>
      </c>
      <c r="F2240" s="57">
        <v>3</v>
      </c>
      <c r="G2240" s="54">
        <v>715.05</v>
      </c>
      <c r="H2240" s="54">
        <v>1974.9100006883989</v>
      </c>
    </row>
    <row r="2241" spans="1:9">
      <c r="A2241" s="79">
        <v>43397</v>
      </c>
      <c r="B2241" s="77" t="s">
        <v>5998</v>
      </c>
      <c r="C2241" s="77" t="s">
        <v>48</v>
      </c>
      <c r="D2241" s="77" t="s">
        <v>631</v>
      </c>
      <c r="E2241" s="4" t="s">
        <v>6010</v>
      </c>
      <c r="F2241" s="57">
        <v>1</v>
      </c>
      <c r="G2241" s="54">
        <v>2255.4</v>
      </c>
      <c r="H2241" s="54">
        <v>4466.6700000923147</v>
      </c>
    </row>
    <row r="2242" spans="1:9">
      <c r="A2242" s="79">
        <v>43397</v>
      </c>
      <c r="B2242" s="77" t="s">
        <v>5998</v>
      </c>
      <c r="C2242" s="77" t="s">
        <v>48</v>
      </c>
      <c r="D2242" s="77" t="s">
        <v>555</v>
      </c>
      <c r="E2242" s="4" t="s">
        <v>6011</v>
      </c>
      <c r="F2242" s="57">
        <v>2</v>
      </c>
      <c r="G2242" s="54">
        <v>2255.4</v>
      </c>
      <c r="H2242" s="54">
        <v>4846.15004412701</v>
      </c>
    </row>
    <row r="2243" spans="1:9">
      <c r="A2243" s="79">
        <v>43397</v>
      </c>
      <c r="B2243" s="77" t="s">
        <v>5998</v>
      </c>
      <c r="C2243" s="77" t="s">
        <v>48</v>
      </c>
      <c r="D2243" s="77" t="s">
        <v>521</v>
      </c>
      <c r="E2243" s="4" t="s">
        <v>6012</v>
      </c>
      <c r="F2243" s="57">
        <v>2</v>
      </c>
      <c r="G2243" s="54">
        <v>4.9979999999999993</v>
      </c>
      <c r="H2243" s="54">
        <v>17.000077675596938</v>
      </c>
    </row>
    <row r="2244" spans="1:9">
      <c r="A2244" s="79">
        <v>43397</v>
      </c>
      <c r="B2244" s="77" t="s">
        <v>5998</v>
      </c>
      <c r="C2244" s="77" t="s">
        <v>48</v>
      </c>
      <c r="D2244" s="77" t="s">
        <v>6013</v>
      </c>
      <c r="E2244" s="4" t="s">
        <v>6014</v>
      </c>
      <c r="F2244" s="57">
        <v>4</v>
      </c>
      <c r="G2244" s="54">
        <v>917.68399999999997</v>
      </c>
      <c r="H2244" s="54">
        <v>1835.3591339545087</v>
      </c>
      <c r="I2244" s="55" t="s">
        <v>6158</v>
      </c>
    </row>
    <row r="2245" spans="1:9">
      <c r="A2245" s="79">
        <v>43397</v>
      </c>
      <c r="B2245" s="77" t="s">
        <v>5998</v>
      </c>
      <c r="C2245" s="77" t="s">
        <v>48</v>
      </c>
      <c r="D2245" s="77" t="s">
        <v>531</v>
      </c>
      <c r="E2245" s="4" t="s">
        <v>6015</v>
      </c>
      <c r="F2245" s="57">
        <v>5</v>
      </c>
      <c r="G2245" s="54">
        <v>178.5</v>
      </c>
      <c r="H2245" s="54">
        <v>739.9998994056333</v>
      </c>
    </row>
    <row r="2246" spans="1:9">
      <c r="A2246" s="79">
        <v>43397</v>
      </c>
      <c r="B2246" s="77" t="s">
        <v>5998</v>
      </c>
      <c r="C2246" s="77" t="s">
        <v>48</v>
      </c>
      <c r="D2246" s="77" t="s">
        <v>533</v>
      </c>
      <c r="E2246" s="4" t="s">
        <v>840</v>
      </c>
      <c r="F2246" s="57">
        <v>2</v>
      </c>
      <c r="G2246" s="54">
        <v>194.25</v>
      </c>
      <c r="H2246" s="54">
        <v>1149.9999990589058</v>
      </c>
    </row>
    <row r="2247" spans="1:9">
      <c r="A2247" s="79">
        <v>43397</v>
      </c>
      <c r="B2247" s="77" t="s">
        <v>5998</v>
      </c>
      <c r="C2247" s="77" t="s">
        <v>48</v>
      </c>
      <c r="D2247" s="77" t="s">
        <v>1745</v>
      </c>
      <c r="E2247" s="4" t="s">
        <v>6016</v>
      </c>
      <c r="F2247" s="57">
        <v>7</v>
      </c>
      <c r="G2247" s="54">
        <v>306.34800000000001</v>
      </c>
      <c r="H2247" s="54">
        <v>398.98098575302373</v>
      </c>
    </row>
    <row r="2248" spans="1:9">
      <c r="A2248" s="79">
        <v>43397</v>
      </c>
      <c r="B2248" s="77" t="s">
        <v>5998</v>
      </c>
      <c r="C2248" s="77" t="s">
        <v>48</v>
      </c>
      <c r="D2248" s="77" t="s">
        <v>1821</v>
      </c>
      <c r="E2248" s="4" t="s">
        <v>1822</v>
      </c>
      <c r="F2248" s="57">
        <v>7</v>
      </c>
      <c r="G2248" s="54">
        <v>82.708500000000001</v>
      </c>
      <c r="H2248" s="54">
        <v>224.99953972453378</v>
      </c>
    </row>
    <row r="2249" spans="1:9">
      <c r="A2249" s="79">
        <v>43397</v>
      </c>
      <c r="B2249" s="77" t="s">
        <v>5998</v>
      </c>
      <c r="C2249" s="77" t="s">
        <v>48</v>
      </c>
      <c r="D2249" s="77" t="s">
        <v>377</v>
      </c>
      <c r="E2249" s="4" t="s">
        <v>6017</v>
      </c>
      <c r="F2249" s="57">
        <v>1</v>
      </c>
      <c r="G2249" s="54">
        <v>44.671277499999995</v>
      </c>
      <c r="H2249" s="54">
        <v>135.9999922290032</v>
      </c>
    </row>
    <row r="2250" spans="1:9" ht="13.5" customHeight="1">
      <c r="A2250" s="79">
        <v>43409</v>
      </c>
      <c r="B2250" s="77" t="s">
        <v>6059</v>
      </c>
      <c r="C2250" s="77" t="s">
        <v>48</v>
      </c>
      <c r="D2250" s="77" t="s">
        <v>2021</v>
      </c>
      <c r="E2250" s="153" t="s">
        <v>6060</v>
      </c>
      <c r="F2250" s="57">
        <v>2</v>
      </c>
      <c r="G2250" s="54">
        <v>13938</v>
      </c>
      <c r="H2250" s="54">
        <v>19911.43</v>
      </c>
    </row>
    <row r="2251" spans="1:9">
      <c r="A2251" s="79">
        <v>43412</v>
      </c>
      <c r="B2251" s="77" t="s">
        <v>6078</v>
      </c>
      <c r="C2251" s="77" t="s">
        <v>48</v>
      </c>
      <c r="D2251" s="77" t="s">
        <v>2887</v>
      </c>
      <c r="E2251" s="4" t="s">
        <v>6079</v>
      </c>
      <c r="F2251" s="57">
        <v>6</v>
      </c>
      <c r="G2251" s="54">
        <v>4.37</v>
      </c>
      <c r="H2251" s="54">
        <v>22.6</v>
      </c>
    </row>
    <row r="2252" spans="1:9">
      <c r="A2252" s="79">
        <v>43413</v>
      </c>
      <c r="B2252" s="77">
        <v>1623102</v>
      </c>
      <c r="C2252" s="77" t="s">
        <v>8</v>
      </c>
      <c r="D2252" s="77" t="s">
        <v>6098</v>
      </c>
      <c r="E2252" s="4" t="s">
        <v>6099</v>
      </c>
      <c r="F2252" s="57">
        <v>1</v>
      </c>
      <c r="G2252" s="54">
        <v>346.5</v>
      </c>
      <c r="H2252" s="54">
        <v>693</v>
      </c>
    </row>
    <row r="2253" spans="1:9">
      <c r="A2253" s="79">
        <v>43418</v>
      </c>
      <c r="B2253" s="77" t="s">
        <v>6116</v>
      </c>
      <c r="C2253" s="77" t="s">
        <v>48</v>
      </c>
      <c r="D2253" s="77" t="s">
        <v>190</v>
      </c>
      <c r="E2253" s="153" t="s">
        <v>1117</v>
      </c>
      <c r="F2253" s="57">
        <v>6</v>
      </c>
      <c r="G2253" s="54">
        <v>1.8165</v>
      </c>
      <c r="H2253" s="54">
        <v>11.00000881415661</v>
      </c>
    </row>
    <row r="2254" spans="1:9">
      <c r="A2254" s="79">
        <v>43418</v>
      </c>
      <c r="B2254" s="77" t="s">
        <v>6116</v>
      </c>
      <c r="C2254" s="77" t="s">
        <v>48</v>
      </c>
      <c r="D2254" s="77" t="s">
        <v>194</v>
      </c>
      <c r="E2254" s="153" t="s">
        <v>1762</v>
      </c>
      <c r="F2254" s="57">
        <v>6</v>
      </c>
      <c r="G2254" s="54">
        <v>2.9189999999999996</v>
      </c>
      <c r="H2254" s="54">
        <v>19.270005540796575</v>
      </c>
    </row>
    <row r="2255" spans="1:9" ht="12.75" customHeight="1">
      <c r="A2255" s="79">
        <v>43418</v>
      </c>
      <c r="B2255" s="77" t="s">
        <v>6116</v>
      </c>
      <c r="C2255" s="77" t="s">
        <v>48</v>
      </c>
      <c r="D2255" s="77" t="s">
        <v>162</v>
      </c>
      <c r="E2255" s="153" t="s">
        <v>1130</v>
      </c>
      <c r="F2255" s="57">
        <v>14</v>
      </c>
      <c r="G2255" s="54">
        <v>3.927</v>
      </c>
      <c r="H2255" s="54">
        <v>26.999964254021386</v>
      </c>
    </row>
    <row r="2256" spans="1:9" ht="12.75" customHeight="1">
      <c r="A2256" s="79">
        <v>43418</v>
      </c>
      <c r="B2256" s="77" t="s">
        <v>6116</v>
      </c>
      <c r="C2256" s="77" t="s">
        <v>48</v>
      </c>
      <c r="D2256" s="77" t="s">
        <v>189</v>
      </c>
      <c r="E2256" s="153" t="s">
        <v>6117</v>
      </c>
      <c r="F2256" s="57">
        <v>6</v>
      </c>
      <c r="G2256" s="54">
        <v>36.613499999999995</v>
      </c>
      <c r="H2256" s="54">
        <v>52.000029143131769</v>
      </c>
    </row>
    <row r="2257" spans="1:9" ht="12.75" customHeight="1">
      <c r="A2257" s="79">
        <v>43418</v>
      </c>
      <c r="B2257" s="77" t="s">
        <v>6116</v>
      </c>
      <c r="C2257" s="77" t="s">
        <v>48</v>
      </c>
      <c r="D2257" s="77" t="s">
        <v>191</v>
      </c>
      <c r="E2257" s="153" t="s">
        <v>1132</v>
      </c>
      <c r="F2257" s="57">
        <v>1</v>
      </c>
      <c r="G2257" s="54">
        <v>7.1</v>
      </c>
      <c r="H2257" s="54">
        <v>86.999882040742037</v>
      </c>
    </row>
    <row r="2258" spans="1:9" ht="12.75" customHeight="1">
      <c r="A2258" s="79">
        <v>43418</v>
      </c>
      <c r="B2258" s="77" t="s">
        <v>6116</v>
      </c>
      <c r="C2258" s="77" t="s">
        <v>48</v>
      </c>
      <c r="D2258" s="77" t="s">
        <v>295</v>
      </c>
      <c r="E2258" s="153" t="s">
        <v>6118</v>
      </c>
      <c r="F2258" s="57">
        <v>6</v>
      </c>
      <c r="G2258" s="54">
        <v>71.400000000000006</v>
      </c>
      <c r="H2258" s="54">
        <v>361.00005214137366</v>
      </c>
    </row>
    <row r="2259" spans="1:9">
      <c r="A2259" s="79">
        <v>43418</v>
      </c>
      <c r="B2259" s="77" t="s">
        <v>6116</v>
      </c>
      <c r="C2259" s="77" t="s">
        <v>48</v>
      </c>
      <c r="D2259" s="77" t="s">
        <v>137</v>
      </c>
      <c r="E2259" s="153" t="s">
        <v>6119</v>
      </c>
      <c r="F2259" s="57">
        <v>70</v>
      </c>
      <c r="G2259" s="54">
        <v>2.415</v>
      </c>
      <c r="H2259" s="54">
        <v>9.0001198725131939</v>
      </c>
    </row>
    <row r="2260" spans="1:9">
      <c r="A2260" s="79">
        <v>43418</v>
      </c>
      <c r="B2260" s="77" t="s">
        <v>6116</v>
      </c>
      <c r="C2260" s="77" t="s">
        <v>48</v>
      </c>
      <c r="D2260" s="77" t="s">
        <v>1335</v>
      </c>
      <c r="E2260" s="153" t="s">
        <v>6152</v>
      </c>
      <c r="F2260" s="57">
        <v>4</v>
      </c>
      <c r="G2260" s="54">
        <v>10.99</v>
      </c>
      <c r="H2260" s="54">
        <v>31.41</v>
      </c>
    </row>
    <row r="2261" spans="1:9">
      <c r="A2261" s="79">
        <v>43419</v>
      </c>
      <c r="B2261" s="77">
        <v>1952219</v>
      </c>
      <c r="C2261" s="77" t="s">
        <v>6153</v>
      </c>
      <c r="D2261" s="77" t="s">
        <v>239</v>
      </c>
      <c r="E2261" s="4" t="s">
        <v>4986</v>
      </c>
      <c r="F2261" s="57">
        <v>1</v>
      </c>
      <c r="G2261" s="54">
        <v>4877</v>
      </c>
      <c r="H2261" s="54">
        <v>7038.57</v>
      </c>
      <c r="I2261" s="55" t="s">
        <v>6154</v>
      </c>
    </row>
    <row r="2262" spans="1:9">
      <c r="A2262" s="79">
        <v>43426</v>
      </c>
      <c r="B2262" s="77" t="s">
        <v>6163</v>
      </c>
      <c r="C2262" s="77" t="s">
        <v>8</v>
      </c>
      <c r="D2262" s="77" t="s">
        <v>477</v>
      </c>
      <c r="E2262" s="4" t="s">
        <v>743</v>
      </c>
      <c r="F2262" s="57">
        <v>4</v>
      </c>
      <c r="G2262" s="54">
        <v>51.5</v>
      </c>
      <c r="H2262" s="54">
        <v>77.25</v>
      </c>
      <c r="I2262" s="55" t="s">
        <v>6154</v>
      </c>
    </row>
    <row r="2263" spans="1:9">
      <c r="A2263" s="79">
        <v>43426</v>
      </c>
      <c r="B2263" s="77" t="s">
        <v>6164</v>
      </c>
      <c r="C2263" s="77" t="s">
        <v>8</v>
      </c>
      <c r="D2263" s="77" t="s">
        <v>239</v>
      </c>
      <c r="E2263" s="4" t="s">
        <v>4986</v>
      </c>
      <c r="F2263" s="57">
        <v>1</v>
      </c>
      <c r="G2263" s="54">
        <v>3395</v>
      </c>
      <c r="H2263" s="54">
        <v>7038.57</v>
      </c>
      <c r="I2263" s="55" t="s">
        <v>6154</v>
      </c>
    </row>
    <row r="2264" spans="1:9">
      <c r="A2264" s="79">
        <v>43434</v>
      </c>
      <c r="B2264" s="77" t="s">
        <v>6177</v>
      </c>
      <c r="C2264" s="77" t="s">
        <v>48</v>
      </c>
      <c r="D2264" s="77" t="s">
        <v>1809</v>
      </c>
      <c r="E2264" s="4" t="s">
        <v>6178</v>
      </c>
      <c r="F2264" s="57">
        <v>2</v>
      </c>
      <c r="G2264" s="54" t="s">
        <v>6179</v>
      </c>
      <c r="H2264" s="54">
        <v>386.6</v>
      </c>
    </row>
    <row r="2265" spans="1:9">
      <c r="A2265" s="79">
        <v>43434</v>
      </c>
      <c r="B2265" s="77" t="s">
        <v>6177</v>
      </c>
      <c r="C2265" s="77" t="s">
        <v>48</v>
      </c>
      <c r="D2265" s="77" t="s">
        <v>376</v>
      </c>
      <c r="E2265" s="4" t="s">
        <v>1966</v>
      </c>
      <c r="F2265" s="57">
        <v>2</v>
      </c>
      <c r="G2265" s="54">
        <v>263.16000000000003</v>
      </c>
      <c r="H2265" s="54">
        <v>463</v>
      </c>
    </row>
    <row r="2266" spans="1:9">
      <c r="A2266" s="110">
        <v>43446</v>
      </c>
      <c r="B2266" s="93" t="s">
        <v>6265</v>
      </c>
      <c r="C2266" s="93" t="s">
        <v>609</v>
      </c>
      <c r="D2266" s="93" t="s">
        <v>347</v>
      </c>
      <c r="E2266" s="21" t="s">
        <v>643</v>
      </c>
      <c r="F2266" s="104">
        <v>1</v>
      </c>
      <c r="G2266" s="122">
        <v>1815.58</v>
      </c>
      <c r="H2266" s="122">
        <v>5187.37</v>
      </c>
    </row>
    <row r="2267" spans="1:9">
      <c r="A2267" s="110">
        <v>43446</v>
      </c>
      <c r="B2267" s="93" t="s">
        <v>6265</v>
      </c>
      <c r="C2267" s="77" t="s">
        <v>867</v>
      </c>
      <c r="D2267" s="77" t="s">
        <v>1238</v>
      </c>
      <c r="E2267" s="4" t="s">
        <v>1239</v>
      </c>
      <c r="F2267" s="57">
        <v>1</v>
      </c>
      <c r="G2267" s="54">
        <v>1917.66</v>
      </c>
      <c r="H2267" s="54">
        <v>5479.03</v>
      </c>
    </row>
    <row r="2268" spans="1:9">
      <c r="A2268" s="110">
        <v>43446</v>
      </c>
      <c r="B2268" s="93" t="s">
        <v>6269</v>
      </c>
      <c r="C2268" s="93" t="s">
        <v>609</v>
      </c>
      <c r="D2268" s="93" t="s">
        <v>158</v>
      </c>
      <c r="E2268" s="4" t="s">
        <v>2762</v>
      </c>
      <c r="F2268" s="57">
        <v>2</v>
      </c>
      <c r="G2268" s="54">
        <v>3.53</v>
      </c>
      <c r="H2268" s="54">
        <v>22</v>
      </c>
    </row>
    <row r="2269" spans="1:9">
      <c r="A2269" s="110">
        <v>43488</v>
      </c>
      <c r="B2269" s="77">
        <v>1978808</v>
      </c>
      <c r="C2269" s="93" t="s">
        <v>337</v>
      </c>
      <c r="D2269" s="77" t="s">
        <v>6352</v>
      </c>
      <c r="E2269" s="4" t="s">
        <v>6353</v>
      </c>
      <c r="F2269" s="57">
        <v>2</v>
      </c>
      <c r="G2269" s="54">
        <v>4052</v>
      </c>
      <c r="H2269" s="54">
        <v>7645.28</v>
      </c>
    </row>
    <row r="2270" spans="1:9">
      <c r="A2270" s="110">
        <v>43489</v>
      </c>
      <c r="B2270" s="77" t="s">
        <v>6354</v>
      </c>
      <c r="C2270" s="77" t="s">
        <v>609</v>
      </c>
      <c r="D2270" s="77" t="s">
        <v>168</v>
      </c>
      <c r="E2270" s="4" t="s">
        <v>6358</v>
      </c>
      <c r="F2270" s="57">
        <v>2</v>
      </c>
      <c r="G2270" s="54">
        <v>716.58</v>
      </c>
      <c r="H2270" s="54">
        <v>1609.0600779074759</v>
      </c>
    </row>
    <row r="2271" spans="1:9">
      <c r="A2271" s="79">
        <v>43489</v>
      </c>
      <c r="B2271" s="77" t="s">
        <v>6354</v>
      </c>
      <c r="C2271" s="77" t="s">
        <v>609</v>
      </c>
      <c r="D2271" s="77" t="s">
        <v>174</v>
      </c>
      <c r="E2271" s="4" t="s">
        <v>6359</v>
      </c>
      <c r="F2271" s="57">
        <v>2</v>
      </c>
      <c r="G2271" s="54">
        <v>1.62</v>
      </c>
      <c r="H2271" s="54">
        <v>14.999548363712396</v>
      </c>
    </row>
    <row r="2272" spans="1:9">
      <c r="A2272" s="79">
        <v>43489</v>
      </c>
      <c r="B2272" s="77" t="s">
        <v>6354</v>
      </c>
      <c r="C2272" s="77" t="s">
        <v>609</v>
      </c>
      <c r="D2272" s="77" t="s">
        <v>2750</v>
      </c>
      <c r="E2272" s="4" t="s">
        <v>6360</v>
      </c>
      <c r="F2272" s="57">
        <v>2</v>
      </c>
      <c r="G2272" s="54">
        <v>88</v>
      </c>
      <c r="H2272" s="54">
        <v>263.99982965724831</v>
      </c>
    </row>
    <row r="2273" spans="1:9">
      <c r="A2273" s="79">
        <v>43489</v>
      </c>
      <c r="B2273" s="77" t="s">
        <v>6354</v>
      </c>
      <c r="C2273" s="77" t="s">
        <v>609</v>
      </c>
      <c r="D2273" s="77" t="s">
        <v>216</v>
      </c>
      <c r="E2273" s="4" t="s">
        <v>6361</v>
      </c>
      <c r="F2273" s="57">
        <v>2</v>
      </c>
      <c r="G2273" s="54">
        <v>56.24</v>
      </c>
      <c r="H2273" s="54">
        <v>278.00099253707276</v>
      </c>
    </row>
    <row r="2274" spans="1:9">
      <c r="A2274" s="79">
        <v>43489</v>
      </c>
      <c r="B2274" s="77" t="s">
        <v>6354</v>
      </c>
      <c r="C2274" s="77" t="s">
        <v>609</v>
      </c>
      <c r="D2274" s="77" t="s">
        <v>6355</v>
      </c>
      <c r="E2274" s="4" t="s">
        <v>6362</v>
      </c>
      <c r="F2274" s="57">
        <v>2</v>
      </c>
      <c r="G2274" s="54">
        <v>148</v>
      </c>
      <c r="H2274" s="54">
        <v>310.79985330193597</v>
      </c>
    </row>
    <row r="2275" spans="1:9">
      <c r="A2275" s="79">
        <v>43489</v>
      </c>
      <c r="B2275" s="77" t="s">
        <v>6354</v>
      </c>
      <c r="C2275" s="77" t="s">
        <v>609</v>
      </c>
      <c r="D2275" s="77" t="s">
        <v>147</v>
      </c>
      <c r="E2275" s="4" t="s">
        <v>6363</v>
      </c>
      <c r="F2275" s="57">
        <v>8</v>
      </c>
      <c r="G2275" s="54">
        <v>2.4700000000000002</v>
      </c>
      <c r="H2275" s="54">
        <v>12.999964151026019</v>
      </c>
    </row>
    <row r="2276" spans="1:9">
      <c r="A2276" s="79">
        <v>43489</v>
      </c>
      <c r="B2276" s="77" t="s">
        <v>6354</v>
      </c>
      <c r="C2276" s="77" t="s">
        <v>609</v>
      </c>
      <c r="D2276" s="77" t="s">
        <v>180</v>
      </c>
      <c r="E2276" s="4" t="s">
        <v>6364</v>
      </c>
      <c r="F2276" s="57">
        <v>2</v>
      </c>
      <c r="G2276" s="54">
        <v>16.09</v>
      </c>
      <c r="H2276" s="54">
        <v>40.999660653576044</v>
      </c>
    </row>
    <row r="2277" spans="1:9">
      <c r="A2277" s="79">
        <v>43489</v>
      </c>
      <c r="B2277" s="77" t="s">
        <v>6354</v>
      </c>
      <c r="C2277" s="77" t="s">
        <v>609</v>
      </c>
      <c r="D2277" s="77" t="s">
        <v>4902</v>
      </c>
      <c r="E2277" s="4" t="s">
        <v>6365</v>
      </c>
      <c r="F2277" s="57">
        <v>2</v>
      </c>
      <c r="G2277" s="54">
        <v>34</v>
      </c>
      <c r="H2277" s="54">
        <v>71.400000000000006</v>
      </c>
    </row>
    <row r="2278" spans="1:9">
      <c r="A2278" s="79">
        <v>43489</v>
      </c>
      <c r="B2278" s="77" t="s">
        <v>6354</v>
      </c>
      <c r="C2278" s="77" t="s">
        <v>609</v>
      </c>
      <c r="D2278" s="77" t="s">
        <v>6356</v>
      </c>
      <c r="E2278" s="4" t="s">
        <v>6366</v>
      </c>
      <c r="F2278" s="57">
        <v>2</v>
      </c>
      <c r="G2278" s="54">
        <v>0.75</v>
      </c>
      <c r="H2278" s="54">
        <v>3.1599718129953271</v>
      </c>
    </row>
    <row r="2279" spans="1:9">
      <c r="A2279" s="79">
        <v>43489</v>
      </c>
      <c r="B2279" s="77" t="s">
        <v>6354</v>
      </c>
      <c r="C2279" s="77" t="s">
        <v>609</v>
      </c>
      <c r="D2279" s="77" t="s">
        <v>6357</v>
      </c>
      <c r="E2279" s="4" t="s">
        <v>6367</v>
      </c>
      <c r="F2279" s="57">
        <v>2</v>
      </c>
      <c r="G2279" s="54">
        <v>3.27</v>
      </c>
      <c r="H2279" s="54">
        <v>13.719906968916476</v>
      </c>
    </row>
    <row r="2280" spans="1:9">
      <c r="A2280" s="79">
        <v>43489</v>
      </c>
      <c r="B2280" s="77" t="s">
        <v>6369</v>
      </c>
      <c r="C2280" s="77" t="s">
        <v>609</v>
      </c>
      <c r="D2280" s="77" t="s">
        <v>194</v>
      </c>
      <c r="E2280" s="4" t="s">
        <v>3249</v>
      </c>
      <c r="F2280" s="57">
        <v>1</v>
      </c>
      <c r="G2280" s="54">
        <v>2.78</v>
      </c>
      <c r="H2280" s="54">
        <v>19.2700059983869</v>
      </c>
    </row>
    <row r="2281" spans="1:9">
      <c r="A2281" s="79">
        <v>43489</v>
      </c>
      <c r="B2281" s="77" t="s">
        <v>6369</v>
      </c>
      <c r="C2281" s="77" t="s">
        <v>609</v>
      </c>
      <c r="D2281" s="77" t="s">
        <v>57</v>
      </c>
      <c r="E2281" s="4" t="s">
        <v>6368</v>
      </c>
      <c r="F2281" s="57">
        <v>3</v>
      </c>
      <c r="G2281" s="54">
        <v>6.11</v>
      </c>
      <c r="H2281" s="54">
        <v>36.999977100520468</v>
      </c>
    </row>
    <row r="2282" spans="1:9">
      <c r="A2282" s="79">
        <v>43489</v>
      </c>
      <c r="B2282" s="77" t="s">
        <v>6370</v>
      </c>
      <c r="C2282" s="77" t="s">
        <v>609</v>
      </c>
      <c r="D2282" s="77" t="s">
        <v>211</v>
      </c>
      <c r="E2282" s="4" t="s">
        <v>6371</v>
      </c>
      <c r="F2282" s="57">
        <v>6</v>
      </c>
      <c r="G2282" s="54">
        <v>48.82</v>
      </c>
      <c r="H2282" s="54">
        <v>137.999142201626</v>
      </c>
    </row>
    <row r="2283" spans="1:9">
      <c r="A2283" s="79">
        <v>43489</v>
      </c>
      <c r="B2283" s="77" t="s">
        <v>6378</v>
      </c>
      <c r="C2283" s="77" t="s">
        <v>609</v>
      </c>
      <c r="D2283" s="77" t="s">
        <v>442</v>
      </c>
      <c r="E2283" s="4" t="s">
        <v>6379</v>
      </c>
      <c r="F2283" s="57">
        <v>2</v>
      </c>
      <c r="G2283" s="54">
        <v>21.65</v>
      </c>
      <c r="H2283" s="54">
        <v>60.999839923089702</v>
      </c>
      <c r="I2283" s="55" t="s">
        <v>4565</v>
      </c>
    </row>
    <row r="2284" spans="1:9">
      <c r="A2284" s="79">
        <v>43502</v>
      </c>
      <c r="B2284" s="77">
        <v>1972960</v>
      </c>
      <c r="C2284" s="77" t="s">
        <v>337</v>
      </c>
      <c r="D2284" s="77" t="s">
        <v>707</v>
      </c>
      <c r="E2284" s="4" t="s">
        <v>6492</v>
      </c>
      <c r="F2284" s="57">
        <v>1</v>
      </c>
      <c r="G2284" s="54">
        <v>102002.1318770201</v>
      </c>
      <c r="H2284" s="54">
        <v>137840.71875272988</v>
      </c>
    </row>
    <row r="2285" spans="1:9">
      <c r="A2285" s="79">
        <v>43502</v>
      </c>
      <c r="B2285" s="77">
        <v>1972960</v>
      </c>
      <c r="C2285" s="77" t="s">
        <v>337</v>
      </c>
      <c r="D2285" s="77" t="s">
        <v>1416</v>
      </c>
      <c r="E2285" s="4" t="s">
        <v>6493</v>
      </c>
      <c r="F2285" s="57">
        <v>1</v>
      </c>
      <c r="G2285" s="54">
        <v>42600.7</v>
      </c>
      <c r="H2285" s="54">
        <v>63583.13432835821</v>
      </c>
    </row>
    <row r="2286" spans="1:9">
      <c r="A2286" s="79">
        <v>43502</v>
      </c>
      <c r="B2286" s="77">
        <v>1972960</v>
      </c>
      <c r="C2286" s="77" t="s">
        <v>337</v>
      </c>
      <c r="D2286" s="77" t="s">
        <v>709</v>
      </c>
      <c r="E2286" s="4" t="s">
        <v>710</v>
      </c>
      <c r="F2286" s="57">
        <v>2</v>
      </c>
      <c r="G2286" s="54">
        <v>6520.084243482178</v>
      </c>
      <c r="H2286" s="54">
        <v>9314.4060621173976</v>
      </c>
    </row>
    <row r="2287" spans="1:9">
      <c r="A2287" s="79">
        <v>43502</v>
      </c>
      <c r="B2287" s="77">
        <v>1972960</v>
      </c>
      <c r="C2287" s="77" t="s">
        <v>337</v>
      </c>
      <c r="D2287" s="77" t="s">
        <v>721</v>
      </c>
      <c r="E2287" s="4" t="s">
        <v>1653</v>
      </c>
      <c r="F2287" s="57">
        <v>2</v>
      </c>
      <c r="G2287" s="54">
        <v>12513.491111736772</v>
      </c>
      <c r="H2287" s="54">
        <v>15641.863889670964</v>
      </c>
    </row>
    <row r="2288" spans="1:9">
      <c r="A2288" s="79">
        <v>43502</v>
      </c>
      <c r="B2288" s="77">
        <v>1972960</v>
      </c>
      <c r="C2288" s="77" t="s">
        <v>337</v>
      </c>
      <c r="D2288" s="77" t="s">
        <v>1418</v>
      </c>
      <c r="E2288" s="4" t="s">
        <v>6494</v>
      </c>
      <c r="F2288" s="57">
        <v>1</v>
      </c>
      <c r="G2288" s="54">
        <v>1880</v>
      </c>
      <c r="H2288" s="54">
        <v>6266.6666666666661</v>
      </c>
    </row>
    <row r="2289" spans="1:8">
      <c r="A2289" s="79">
        <v>43502</v>
      </c>
      <c r="B2289" s="77">
        <v>1972960</v>
      </c>
      <c r="C2289" s="77" t="s">
        <v>337</v>
      </c>
      <c r="D2289" s="77" t="s">
        <v>726</v>
      </c>
      <c r="E2289" s="4" t="s">
        <v>6495</v>
      </c>
      <c r="F2289" s="57">
        <v>1</v>
      </c>
      <c r="G2289" s="54">
        <v>135826.89484584157</v>
      </c>
      <c r="H2289" s="54">
        <v>205798.3255240024</v>
      </c>
    </row>
    <row r="2290" spans="1:8">
      <c r="A2290" s="79">
        <v>43502</v>
      </c>
      <c r="B2290" s="77">
        <v>1972960</v>
      </c>
      <c r="C2290" s="77" t="s">
        <v>337</v>
      </c>
      <c r="D2290" s="77" t="s">
        <v>6496</v>
      </c>
      <c r="E2290" s="4" t="s">
        <v>6497</v>
      </c>
      <c r="F2290" s="57">
        <v>3</v>
      </c>
      <c r="G2290" s="54">
        <v>20163.741740027592</v>
      </c>
      <c r="H2290" s="54">
        <v>29222.814115982019</v>
      </c>
    </row>
    <row r="2291" spans="1:8">
      <c r="A2291" s="79">
        <v>43502</v>
      </c>
      <c r="B2291" s="77">
        <v>1972960</v>
      </c>
      <c r="C2291" s="77" t="s">
        <v>337</v>
      </c>
      <c r="D2291" s="77" t="s">
        <v>6498</v>
      </c>
      <c r="E2291" s="4" t="s">
        <v>6499</v>
      </c>
      <c r="F2291" s="57">
        <v>3</v>
      </c>
      <c r="G2291" s="54">
        <v>21673.703133602685</v>
      </c>
      <c r="H2291" s="54">
        <v>31411.163961743023</v>
      </c>
    </row>
    <row r="2292" spans="1:8">
      <c r="A2292" s="79">
        <v>43522</v>
      </c>
      <c r="B2292" s="77" t="s">
        <v>6633</v>
      </c>
      <c r="C2292" s="77" t="s">
        <v>609</v>
      </c>
      <c r="D2292" s="77" t="s">
        <v>6634</v>
      </c>
      <c r="E2292" s="4" t="s">
        <v>6635</v>
      </c>
      <c r="F2292" s="57">
        <v>2</v>
      </c>
      <c r="G2292" s="54">
        <v>1137</v>
      </c>
      <c r="H2292" s="54">
        <v>2387.6999999999998</v>
      </c>
    </row>
    <row r="2293" spans="1:8">
      <c r="A2293" s="79">
        <v>43538</v>
      </c>
      <c r="B2293" s="77">
        <v>1900347</v>
      </c>
      <c r="C2293" s="77" t="s">
        <v>337</v>
      </c>
      <c r="D2293" s="77" t="s">
        <v>5306</v>
      </c>
      <c r="E2293" s="4" t="s">
        <v>5307</v>
      </c>
      <c r="F2293" s="57">
        <v>1</v>
      </c>
      <c r="G2293" s="54">
        <v>17462.37</v>
      </c>
      <c r="H2293" s="54">
        <v>24699.25</v>
      </c>
    </row>
    <row r="2294" spans="1:8">
      <c r="A2294" s="79">
        <v>43538</v>
      </c>
      <c r="B2294" s="77">
        <v>1900347</v>
      </c>
      <c r="C2294" s="77" t="s">
        <v>48</v>
      </c>
      <c r="D2294" s="77">
        <v>159625</v>
      </c>
      <c r="E2294" s="4" t="s">
        <v>6805</v>
      </c>
      <c r="F2294" s="57">
        <v>24</v>
      </c>
      <c r="G2294" s="54">
        <v>8.1300000000000008</v>
      </c>
      <c r="H2294" s="54">
        <v>37.92</v>
      </c>
    </row>
    <row r="2295" spans="1:8">
      <c r="A2295" s="79">
        <v>43545</v>
      </c>
      <c r="B2295" s="77">
        <v>1894598</v>
      </c>
      <c r="C2295" s="77" t="s">
        <v>8</v>
      </c>
      <c r="D2295" s="77">
        <v>332239</v>
      </c>
      <c r="E2295" s="4" t="s">
        <v>6821</v>
      </c>
      <c r="F2295" s="57">
        <v>8</v>
      </c>
      <c r="G2295" s="54">
        <v>29.977499999999999</v>
      </c>
      <c r="H2295" s="54">
        <v>89.939996577450444</v>
      </c>
    </row>
    <row r="2296" spans="1:8">
      <c r="A2296" s="79">
        <v>43545</v>
      </c>
      <c r="B2296" s="77">
        <v>1894598</v>
      </c>
      <c r="C2296" s="77" t="s">
        <v>8</v>
      </c>
      <c r="D2296" s="77" t="s">
        <v>6822</v>
      </c>
      <c r="E2296" s="4" t="s">
        <v>6823</v>
      </c>
      <c r="F2296" s="57">
        <v>8</v>
      </c>
      <c r="G2296" s="54">
        <v>8.1374999999999993</v>
      </c>
      <c r="H2296" s="54">
        <v>32.559759020405409</v>
      </c>
    </row>
    <row r="2297" spans="1:8">
      <c r="A2297" s="79">
        <v>43545</v>
      </c>
      <c r="B2297" s="77">
        <v>1894598</v>
      </c>
      <c r="C2297" s="77" t="s">
        <v>8</v>
      </c>
      <c r="D2297" s="77">
        <v>304529</v>
      </c>
      <c r="E2297" s="4" t="s">
        <v>3600</v>
      </c>
      <c r="F2297" s="57">
        <v>2</v>
      </c>
      <c r="G2297" s="54">
        <v>140.124</v>
      </c>
      <c r="H2297" s="54">
        <v>233.54</v>
      </c>
    </row>
    <row r="2298" spans="1:8">
      <c r="A2298" s="79">
        <v>43545</v>
      </c>
      <c r="B2298" s="77">
        <v>1894598</v>
      </c>
      <c r="C2298" s="77" t="s">
        <v>8</v>
      </c>
      <c r="D2298" s="77" t="s">
        <v>3599</v>
      </c>
      <c r="E2298" s="4" t="s">
        <v>3603</v>
      </c>
      <c r="F2298" s="57">
        <v>1</v>
      </c>
      <c r="G2298" s="54">
        <v>1.9320000000000002</v>
      </c>
      <c r="H2298" s="54">
        <v>19.999761055585697</v>
      </c>
    </row>
    <row r="2299" spans="1:8">
      <c r="A2299" s="79">
        <v>43545</v>
      </c>
      <c r="B2299" s="77">
        <v>1894598</v>
      </c>
      <c r="C2299" s="77" t="s">
        <v>8</v>
      </c>
      <c r="D2299" s="77">
        <v>303983</v>
      </c>
      <c r="E2299" s="4" t="s">
        <v>6824</v>
      </c>
      <c r="F2299" s="57">
        <v>1</v>
      </c>
      <c r="G2299" s="54">
        <v>640.5</v>
      </c>
      <c r="H2299" s="54">
        <v>1281</v>
      </c>
    </row>
    <row r="2300" spans="1:8">
      <c r="A2300" s="79">
        <v>43545</v>
      </c>
      <c r="B2300" s="77">
        <v>1894598</v>
      </c>
      <c r="C2300" s="77" t="s">
        <v>8</v>
      </c>
      <c r="D2300" s="77" t="s">
        <v>43</v>
      </c>
      <c r="E2300" s="4" t="s">
        <v>6825</v>
      </c>
      <c r="F2300" s="57">
        <v>2</v>
      </c>
      <c r="G2300" s="54">
        <v>0.73499999999999999</v>
      </c>
      <c r="H2300" s="54">
        <v>8.0003162297819639</v>
      </c>
    </row>
    <row r="2301" spans="1:8">
      <c r="A2301" s="79">
        <v>43545</v>
      </c>
      <c r="B2301" s="77">
        <v>1894598</v>
      </c>
      <c r="C2301" s="77" t="s">
        <v>8</v>
      </c>
      <c r="D2301" s="77" t="s">
        <v>6826</v>
      </c>
      <c r="E2301" s="4" t="s">
        <v>6827</v>
      </c>
      <c r="F2301" s="57">
        <v>1</v>
      </c>
      <c r="G2301" s="54">
        <v>0.35700000000000004</v>
      </c>
      <c r="H2301" s="54">
        <v>1.4399821028264421</v>
      </c>
    </row>
    <row r="2302" spans="1:8">
      <c r="A2302" s="79">
        <v>43545</v>
      </c>
      <c r="B2302" s="77">
        <v>1894598</v>
      </c>
      <c r="C2302" s="77" t="s">
        <v>8</v>
      </c>
      <c r="D2302" s="77">
        <v>71510413</v>
      </c>
      <c r="E2302" s="4" t="s">
        <v>6828</v>
      </c>
      <c r="F2302" s="57">
        <v>1</v>
      </c>
      <c r="G2302" s="54">
        <v>4.2524999999999995</v>
      </c>
      <c r="H2302" s="54">
        <v>16.999881388661617</v>
      </c>
    </row>
    <row r="2303" spans="1:8">
      <c r="A2303" s="79">
        <v>43545</v>
      </c>
      <c r="B2303" s="77">
        <v>1894598</v>
      </c>
      <c r="C2303" s="77" t="s">
        <v>8</v>
      </c>
      <c r="D2303" s="77">
        <v>70510038</v>
      </c>
      <c r="E2303" s="4" t="s">
        <v>6829</v>
      </c>
      <c r="F2303" s="57">
        <v>4.5</v>
      </c>
      <c r="G2303" s="54">
        <v>0.28350000000000003</v>
      </c>
      <c r="H2303" s="54">
        <v>1.1203779339847264</v>
      </c>
    </row>
    <row r="2304" spans="1:8">
      <c r="A2304" s="79">
        <v>43545</v>
      </c>
      <c r="B2304" s="77">
        <v>1894598</v>
      </c>
      <c r="C2304" s="77" t="s">
        <v>8</v>
      </c>
      <c r="D2304" s="77">
        <v>310921</v>
      </c>
      <c r="E2304" s="4" t="s">
        <v>6830</v>
      </c>
      <c r="F2304" s="57">
        <v>1</v>
      </c>
      <c r="G2304" s="54">
        <v>108.72</v>
      </c>
      <c r="H2304" s="54">
        <v>217.44</v>
      </c>
    </row>
    <row r="2305" spans="1:9">
      <c r="A2305" s="79">
        <v>43545</v>
      </c>
      <c r="B2305" s="77">
        <v>1894598</v>
      </c>
      <c r="C2305" s="77" t="s">
        <v>8</v>
      </c>
      <c r="D2305" s="77">
        <v>71510418</v>
      </c>
      <c r="E2305" s="4" t="s">
        <v>6831</v>
      </c>
      <c r="F2305" s="57">
        <v>1</v>
      </c>
      <c r="G2305" s="54">
        <v>3.024</v>
      </c>
      <c r="H2305" s="54">
        <v>12.07991972162505</v>
      </c>
    </row>
    <row r="2306" spans="1:9">
      <c r="A2306" s="79">
        <v>43545</v>
      </c>
      <c r="B2306" s="77">
        <v>1894598</v>
      </c>
      <c r="C2306" s="77" t="s">
        <v>8</v>
      </c>
      <c r="D2306" s="77">
        <v>342299</v>
      </c>
      <c r="E2306" s="4" t="s">
        <v>6832</v>
      </c>
      <c r="F2306" s="57">
        <v>1</v>
      </c>
      <c r="G2306" s="54">
        <v>244.36</v>
      </c>
      <c r="H2306" s="54">
        <v>427.62299999999999</v>
      </c>
    </row>
    <row r="2307" spans="1:9">
      <c r="A2307" s="79">
        <v>43545</v>
      </c>
      <c r="B2307" s="77">
        <v>1894598</v>
      </c>
      <c r="C2307" s="77" t="s">
        <v>8</v>
      </c>
      <c r="D2307" s="77">
        <v>330057</v>
      </c>
      <c r="E2307" s="4" t="s">
        <v>6833</v>
      </c>
      <c r="F2307" s="57">
        <v>1</v>
      </c>
      <c r="G2307" s="54">
        <v>11.938499999999999</v>
      </c>
      <c r="H2307" s="54">
        <v>47.999514011396471</v>
      </c>
    </row>
    <row r="2308" spans="1:9">
      <c r="A2308" s="79">
        <v>43549</v>
      </c>
      <c r="B2308" s="77" t="s">
        <v>6926</v>
      </c>
      <c r="C2308" s="77" t="s">
        <v>8</v>
      </c>
      <c r="D2308" s="77" t="s">
        <v>612</v>
      </c>
      <c r="E2308" s="4" t="s">
        <v>6930</v>
      </c>
      <c r="F2308" s="57">
        <v>1</v>
      </c>
      <c r="G2308" s="462">
        <v>2.02</v>
      </c>
      <c r="H2308" s="54">
        <v>8.08</v>
      </c>
      <c r="I2308" s="55" t="s">
        <v>6935</v>
      </c>
    </row>
    <row r="2309" spans="1:9">
      <c r="A2309" s="79">
        <v>43549</v>
      </c>
      <c r="B2309" s="77" t="s">
        <v>6926</v>
      </c>
      <c r="C2309" s="77" t="s">
        <v>8</v>
      </c>
      <c r="D2309" s="77" t="s">
        <v>59</v>
      </c>
      <c r="E2309" s="4" t="s">
        <v>6931</v>
      </c>
      <c r="F2309" s="57">
        <v>1</v>
      </c>
      <c r="G2309" s="463">
        <v>3.39</v>
      </c>
      <c r="H2309" s="54">
        <v>13.56</v>
      </c>
      <c r="I2309" s="55" t="s">
        <v>6934</v>
      </c>
    </row>
    <row r="2310" spans="1:9">
      <c r="A2310" s="79">
        <v>43549</v>
      </c>
      <c r="B2310" s="77" t="s">
        <v>6926</v>
      </c>
      <c r="C2310" s="77" t="s">
        <v>8</v>
      </c>
      <c r="D2310" s="77" t="s">
        <v>1397</v>
      </c>
      <c r="E2310" s="4" t="s">
        <v>6932</v>
      </c>
      <c r="F2310" s="57">
        <v>2</v>
      </c>
      <c r="G2310" s="463">
        <v>46.84</v>
      </c>
      <c r="H2310" s="54">
        <v>66.91</v>
      </c>
      <c r="I2310" s="55" t="s">
        <v>6934</v>
      </c>
    </row>
    <row r="2311" spans="1:9">
      <c r="A2311" s="79">
        <v>43549</v>
      </c>
      <c r="B2311" s="77" t="s">
        <v>6926</v>
      </c>
      <c r="C2311" s="77" t="s">
        <v>8</v>
      </c>
      <c r="D2311" s="77" t="s">
        <v>487</v>
      </c>
      <c r="E2311" s="4" t="s">
        <v>6933</v>
      </c>
      <c r="F2311" s="57">
        <v>1</v>
      </c>
      <c r="G2311" s="54">
        <v>0.75</v>
      </c>
      <c r="H2311" s="54">
        <v>3</v>
      </c>
      <c r="I2311" s="55" t="s">
        <v>6934</v>
      </c>
    </row>
    <row r="2312" spans="1:9">
      <c r="A2312" s="79">
        <v>43552</v>
      </c>
      <c r="B2312" s="77" t="s">
        <v>6991</v>
      </c>
      <c r="C2312" s="77" t="s">
        <v>48</v>
      </c>
      <c r="D2312" s="77" t="s">
        <v>583</v>
      </c>
      <c r="E2312" s="4" t="s">
        <v>6975</v>
      </c>
      <c r="F2312" s="57">
        <v>1</v>
      </c>
      <c r="G2312" s="54">
        <v>35.06</v>
      </c>
      <c r="H2312" s="54">
        <v>83.669395017867799</v>
      </c>
    </row>
    <row r="2313" spans="1:9">
      <c r="A2313" s="79">
        <v>43552</v>
      </c>
      <c r="B2313" s="77" t="s">
        <v>6991</v>
      </c>
      <c r="C2313" s="77" t="s">
        <v>48</v>
      </c>
      <c r="D2313" s="77" t="s">
        <v>191</v>
      </c>
      <c r="E2313" s="4" t="s">
        <v>6976</v>
      </c>
      <c r="F2313" s="57">
        <v>8</v>
      </c>
      <c r="G2313" s="54">
        <v>32.25</v>
      </c>
      <c r="H2313" s="54">
        <v>86.999572364506975</v>
      </c>
    </row>
    <row r="2314" spans="1:9">
      <c r="A2314" s="79">
        <v>43552</v>
      </c>
      <c r="B2314" s="77" t="s">
        <v>6991</v>
      </c>
      <c r="C2314" s="77" t="s">
        <v>48</v>
      </c>
      <c r="D2314" s="77" t="s">
        <v>659</v>
      </c>
      <c r="E2314" s="4" t="s">
        <v>6977</v>
      </c>
      <c r="F2314" s="57">
        <v>22</v>
      </c>
      <c r="G2314" s="54">
        <v>398</v>
      </c>
      <c r="H2314" s="54">
        <v>504.94000131796673</v>
      </c>
    </row>
    <row r="2315" spans="1:9">
      <c r="A2315" s="79">
        <v>43552</v>
      </c>
      <c r="B2315" s="77" t="s">
        <v>6991</v>
      </c>
      <c r="C2315" s="77" t="s">
        <v>48</v>
      </c>
      <c r="D2315" s="77" t="s">
        <v>619</v>
      </c>
      <c r="E2315" s="4" t="s">
        <v>6978</v>
      </c>
      <c r="F2315" s="57">
        <v>5</v>
      </c>
      <c r="G2315" s="54">
        <v>0.15</v>
      </c>
      <c r="H2315" s="54">
        <v>1.9999518089946344</v>
      </c>
    </row>
    <row r="2316" spans="1:9">
      <c r="A2316" s="79">
        <v>43552</v>
      </c>
      <c r="B2316" s="77" t="s">
        <v>6991</v>
      </c>
      <c r="C2316" s="77" t="s">
        <v>48</v>
      </c>
      <c r="D2316" s="77" t="s">
        <v>605</v>
      </c>
      <c r="E2316" s="4" t="s">
        <v>6979</v>
      </c>
      <c r="F2316" s="57">
        <v>5</v>
      </c>
      <c r="G2316" s="54">
        <v>1533</v>
      </c>
      <c r="H2316" s="54">
        <v>2945.2700045973611</v>
      </c>
    </row>
    <row r="2317" spans="1:9">
      <c r="A2317" s="79">
        <v>43552</v>
      </c>
      <c r="B2317" s="77" t="s">
        <v>6991</v>
      </c>
      <c r="C2317" s="77" t="s">
        <v>48</v>
      </c>
      <c r="D2317" s="77" t="s">
        <v>702</v>
      </c>
      <c r="E2317" s="4" t="s">
        <v>1544</v>
      </c>
      <c r="F2317" s="57">
        <v>5</v>
      </c>
      <c r="G2317" s="54">
        <v>967</v>
      </c>
      <c r="H2317" s="54">
        <v>1450.5000000000002</v>
      </c>
    </row>
    <row r="2318" spans="1:9">
      <c r="A2318" s="79">
        <v>43552</v>
      </c>
      <c r="B2318" s="77" t="s">
        <v>6991</v>
      </c>
      <c r="C2318" s="77" t="s">
        <v>48</v>
      </c>
      <c r="D2318" s="77" t="s">
        <v>625</v>
      </c>
      <c r="E2318" s="4" t="s">
        <v>6981</v>
      </c>
      <c r="F2318" s="57">
        <v>1</v>
      </c>
      <c r="G2318" s="54">
        <v>139</v>
      </c>
      <c r="H2318" s="54">
        <v>659.4</v>
      </c>
      <c r="I2318" s="55" t="s">
        <v>6988</v>
      </c>
    </row>
    <row r="2319" spans="1:9">
      <c r="A2319" s="79">
        <v>43552</v>
      </c>
      <c r="B2319" s="77" t="s">
        <v>6991</v>
      </c>
      <c r="C2319" s="77" t="s">
        <v>48</v>
      </c>
      <c r="D2319" s="77" t="s">
        <v>627</v>
      </c>
      <c r="E2319" s="4" t="s">
        <v>6980</v>
      </c>
      <c r="F2319" s="57">
        <v>1</v>
      </c>
      <c r="G2319" s="54">
        <v>21.12</v>
      </c>
      <c r="H2319" s="54">
        <v>47.179419608321467</v>
      </c>
    </row>
    <row r="2320" spans="1:9">
      <c r="A2320" s="79">
        <v>43552</v>
      </c>
      <c r="B2320" s="77" t="s">
        <v>6991</v>
      </c>
      <c r="C2320" s="77" t="s">
        <v>48</v>
      </c>
      <c r="D2320" s="77" t="s">
        <v>633</v>
      </c>
      <c r="E2320" s="4" t="s">
        <v>6982</v>
      </c>
      <c r="F2320" s="57">
        <v>1</v>
      </c>
      <c r="G2320" s="54">
        <v>191</v>
      </c>
      <c r="H2320" s="54">
        <v>911.1</v>
      </c>
      <c r="I2320" s="55" t="s">
        <v>6989</v>
      </c>
    </row>
    <row r="2321" spans="1:9">
      <c r="A2321" s="79">
        <v>43552</v>
      </c>
      <c r="B2321" s="77" t="s">
        <v>6991</v>
      </c>
      <c r="C2321" s="77" t="s">
        <v>48</v>
      </c>
      <c r="D2321" s="77" t="s">
        <v>303</v>
      </c>
      <c r="E2321" s="4" t="s">
        <v>6983</v>
      </c>
      <c r="F2321" s="57">
        <v>3</v>
      </c>
      <c r="G2321" s="54">
        <v>762</v>
      </c>
      <c r="H2321" s="54">
        <v>1406.3749999999998</v>
      </c>
      <c r="I2321" s="55" t="s">
        <v>6990</v>
      </c>
    </row>
    <row r="2322" spans="1:9">
      <c r="A2322" s="79">
        <v>43552</v>
      </c>
      <c r="B2322" s="77" t="s">
        <v>6991</v>
      </c>
      <c r="C2322" s="77" t="s">
        <v>48</v>
      </c>
      <c r="D2322" s="77" t="s">
        <v>1449</v>
      </c>
      <c r="E2322" s="4" t="s">
        <v>6984</v>
      </c>
      <c r="F2322" s="57">
        <v>1</v>
      </c>
      <c r="G2322" s="54">
        <v>837</v>
      </c>
      <c r="H2322" s="54">
        <v>1974.9099368898283</v>
      </c>
    </row>
    <row r="2323" spans="1:9">
      <c r="A2323" s="79">
        <v>43552</v>
      </c>
      <c r="B2323" s="77" t="s">
        <v>6991</v>
      </c>
      <c r="C2323" s="77" t="s">
        <v>48</v>
      </c>
      <c r="D2323" s="77" t="s">
        <v>631</v>
      </c>
      <c r="E2323" s="4" t="s">
        <v>6985</v>
      </c>
      <c r="F2323" s="57">
        <v>2</v>
      </c>
      <c r="G2323" s="54">
        <v>2148</v>
      </c>
      <c r="H2323" s="54">
        <v>4466.6700006186147</v>
      </c>
    </row>
    <row r="2324" spans="1:9">
      <c r="A2324" s="79">
        <v>43552</v>
      </c>
      <c r="B2324" s="77" t="s">
        <v>6991</v>
      </c>
      <c r="C2324" s="77" t="s">
        <v>48</v>
      </c>
      <c r="D2324" s="77" t="s">
        <v>555</v>
      </c>
      <c r="E2324" s="4" t="s">
        <v>6986</v>
      </c>
      <c r="F2324" s="57">
        <v>2</v>
      </c>
      <c r="G2324" s="54">
        <v>2874</v>
      </c>
      <c r="H2324" s="54">
        <v>5029.5</v>
      </c>
    </row>
    <row r="2325" spans="1:9">
      <c r="A2325" s="79">
        <v>43552</v>
      </c>
      <c r="B2325" s="77" t="s">
        <v>6991</v>
      </c>
      <c r="C2325" s="77" t="s">
        <v>48</v>
      </c>
      <c r="D2325" s="77" t="s">
        <v>1097</v>
      </c>
      <c r="E2325" s="4" t="s">
        <v>6987</v>
      </c>
      <c r="F2325" s="57">
        <v>2</v>
      </c>
      <c r="G2325" s="54">
        <v>2608.33</v>
      </c>
      <c r="H2325" s="54">
        <v>4660.5999940576376</v>
      </c>
    </row>
    <row r="2326" spans="1:9" s="95" customFormat="1">
      <c r="A2326" s="56">
        <v>43549</v>
      </c>
      <c r="B2326" s="57" t="s">
        <v>6926</v>
      </c>
      <c r="C2326" s="57" t="s">
        <v>8</v>
      </c>
      <c r="D2326" s="57" t="s">
        <v>479</v>
      </c>
      <c r="E2326" s="4" t="s">
        <v>7084</v>
      </c>
      <c r="F2326" s="57">
        <v>1</v>
      </c>
      <c r="G2326" s="58">
        <v>7.88</v>
      </c>
      <c r="H2326" s="58">
        <v>31.52</v>
      </c>
      <c r="I2326" s="95" t="s">
        <v>6934</v>
      </c>
    </row>
    <row r="2327" spans="1:9">
      <c r="A2327" s="79">
        <v>43549</v>
      </c>
      <c r="B2327" s="77" t="s">
        <v>6926</v>
      </c>
      <c r="C2327" s="77" t="s">
        <v>8</v>
      </c>
      <c r="D2327" s="77" t="s">
        <v>838</v>
      </c>
      <c r="E2327" s="4" t="s">
        <v>7085</v>
      </c>
      <c r="F2327" s="57">
        <v>1</v>
      </c>
      <c r="G2327" s="54">
        <v>5.81</v>
      </c>
      <c r="H2327" s="54">
        <v>23.24</v>
      </c>
      <c r="I2327" s="55" t="s">
        <v>6934</v>
      </c>
    </row>
    <row r="2328" spans="1:9">
      <c r="A2328" s="79">
        <v>43556</v>
      </c>
      <c r="B2328" s="77" t="s">
        <v>6926</v>
      </c>
      <c r="C2328" s="77" t="s">
        <v>8</v>
      </c>
      <c r="D2328" s="77" t="s">
        <v>442</v>
      </c>
      <c r="E2328" s="4" t="s">
        <v>7088</v>
      </c>
      <c r="F2328" s="57">
        <v>2</v>
      </c>
      <c r="G2328" s="54">
        <v>21.65</v>
      </c>
      <c r="H2328" s="54">
        <v>64.95</v>
      </c>
      <c r="I2328" s="55" t="s">
        <v>6934</v>
      </c>
    </row>
    <row r="2329" spans="1:9">
      <c r="A2329" s="79">
        <v>43557</v>
      </c>
      <c r="B2329" s="77">
        <v>1969200</v>
      </c>
      <c r="C2329" s="77" t="s">
        <v>8</v>
      </c>
      <c r="D2329" s="77" t="s">
        <v>186</v>
      </c>
      <c r="E2329" s="4" t="s">
        <v>7104</v>
      </c>
      <c r="F2329" s="57">
        <v>1</v>
      </c>
      <c r="G2329" s="54">
        <v>1092.6099999999999</v>
      </c>
      <c r="H2329" s="54">
        <v>1680.94</v>
      </c>
      <c r="I2329" s="55" t="s">
        <v>6934</v>
      </c>
    </row>
    <row r="2330" spans="1:9">
      <c r="A2330" s="79">
        <v>43557</v>
      </c>
      <c r="B2330" s="77">
        <v>1969200</v>
      </c>
      <c r="C2330" s="77" t="s">
        <v>8</v>
      </c>
      <c r="D2330" s="77" t="s">
        <v>5973</v>
      </c>
      <c r="E2330" s="4" t="s">
        <v>5974</v>
      </c>
      <c r="F2330" s="57">
        <v>1</v>
      </c>
      <c r="G2330" s="54">
        <v>186.9</v>
      </c>
      <c r="H2330" s="54">
        <v>373.8</v>
      </c>
    </row>
    <row r="2331" spans="1:9">
      <c r="A2331" s="79">
        <v>43557</v>
      </c>
      <c r="B2331" s="77">
        <v>1969200</v>
      </c>
      <c r="C2331" s="77" t="s">
        <v>8</v>
      </c>
      <c r="D2331" s="77" t="s">
        <v>5979</v>
      </c>
      <c r="E2331" s="4" t="s">
        <v>5980</v>
      </c>
      <c r="F2331" s="57">
        <v>1</v>
      </c>
      <c r="G2331" s="54">
        <v>32.549999999999997</v>
      </c>
      <c r="H2331" s="54">
        <v>97.65</v>
      </c>
    </row>
    <row r="2332" spans="1:9">
      <c r="A2332" s="79">
        <v>43557</v>
      </c>
      <c r="B2332" s="77">
        <v>1969200</v>
      </c>
      <c r="C2332" s="77" t="s">
        <v>8</v>
      </c>
      <c r="D2332" s="77" t="s">
        <v>5144</v>
      </c>
      <c r="E2332" s="4" t="s">
        <v>5145</v>
      </c>
      <c r="F2332" s="57">
        <v>1</v>
      </c>
      <c r="G2332" s="54">
        <v>186.9</v>
      </c>
      <c r="H2332" s="54">
        <v>287.54000000000002</v>
      </c>
      <c r="I2332" s="55" t="s">
        <v>6934</v>
      </c>
    </row>
    <row r="2333" spans="1:9">
      <c r="A2333" s="79">
        <v>43559</v>
      </c>
      <c r="B2333" s="77">
        <v>1626049</v>
      </c>
      <c r="C2333" s="77" t="s">
        <v>8</v>
      </c>
      <c r="D2333" s="77" t="s">
        <v>955</v>
      </c>
      <c r="E2333" s="4" t="s">
        <v>7197</v>
      </c>
      <c r="F2333" s="57">
        <v>1</v>
      </c>
      <c r="G2333" s="54">
        <v>828.32</v>
      </c>
      <c r="H2333" s="54">
        <v>1656.65</v>
      </c>
      <c r="I2333" s="55" t="s">
        <v>6934</v>
      </c>
    </row>
    <row r="2334" spans="1:9">
      <c r="A2334" s="79">
        <v>43559</v>
      </c>
      <c r="B2334" s="77">
        <v>1626049</v>
      </c>
      <c r="C2334" s="77" t="s">
        <v>8</v>
      </c>
      <c r="D2334" s="77" t="s">
        <v>956</v>
      </c>
      <c r="E2334" s="4" t="s">
        <v>7198</v>
      </c>
      <c r="F2334" s="57">
        <v>1</v>
      </c>
      <c r="G2334" s="54">
        <v>876.56</v>
      </c>
      <c r="H2334" s="54">
        <v>1719.24</v>
      </c>
      <c r="I2334" s="55" t="s">
        <v>6934</v>
      </c>
    </row>
    <row r="2335" spans="1:9">
      <c r="A2335" s="79">
        <v>43560</v>
      </c>
      <c r="B2335" s="77">
        <v>2023126</v>
      </c>
      <c r="C2335" s="77" t="s">
        <v>48</v>
      </c>
      <c r="D2335" s="77" t="s">
        <v>7210</v>
      </c>
      <c r="E2335" s="4" t="s">
        <v>7211</v>
      </c>
      <c r="F2335" s="57">
        <v>1</v>
      </c>
      <c r="G2335" s="54">
        <v>770.01</v>
      </c>
      <c r="H2335" s="54">
        <v>1540.02</v>
      </c>
    </row>
    <row r="2336" spans="1:9">
      <c r="A2336" s="79">
        <v>43564</v>
      </c>
      <c r="B2336" s="77">
        <v>1588482</v>
      </c>
      <c r="C2336" s="77" t="s">
        <v>8</v>
      </c>
      <c r="D2336" s="77" t="s">
        <v>2021</v>
      </c>
      <c r="E2336" s="4" t="s">
        <v>7213</v>
      </c>
      <c r="G2336" s="54">
        <v>15645</v>
      </c>
      <c r="H2336" s="467" t="s">
        <v>7223</v>
      </c>
    </row>
    <row r="2337" spans="1:8">
      <c r="A2337" s="79">
        <v>43564</v>
      </c>
      <c r="B2337" s="77">
        <v>1588482</v>
      </c>
      <c r="C2337" s="77" t="s">
        <v>8</v>
      </c>
      <c r="D2337" s="77" t="s">
        <v>1478</v>
      </c>
      <c r="E2337" s="4" t="s">
        <v>1860</v>
      </c>
      <c r="G2337" s="54">
        <v>1.9949999999999999</v>
      </c>
      <c r="H2337" s="54">
        <v>7.9799999999999995</v>
      </c>
    </row>
    <row r="2338" spans="1:8">
      <c r="A2338" s="79">
        <v>43564</v>
      </c>
      <c r="B2338" s="77">
        <v>1588482</v>
      </c>
      <c r="C2338" s="77" t="s">
        <v>8</v>
      </c>
      <c r="D2338" s="77" t="s">
        <v>1473</v>
      </c>
      <c r="E2338" s="4" t="s">
        <v>7214</v>
      </c>
      <c r="G2338" s="54">
        <v>23.412000000000003</v>
      </c>
      <c r="H2338" s="54">
        <v>36.018461538461544</v>
      </c>
    </row>
    <row r="2339" spans="1:8">
      <c r="A2339" s="79">
        <v>43564</v>
      </c>
      <c r="B2339" s="77">
        <v>1588482</v>
      </c>
      <c r="C2339" s="77" t="s">
        <v>8</v>
      </c>
      <c r="D2339" s="77" t="s">
        <v>1861</v>
      </c>
      <c r="E2339" s="4" t="s">
        <v>7215</v>
      </c>
      <c r="G2339" s="54">
        <v>7.2</v>
      </c>
      <c r="H2339" s="54">
        <v>23.999999999999996</v>
      </c>
    </row>
    <row r="2340" spans="1:8">
      <c r="A2340" s="79">
        <v>43564</v>
      </c>
      <c r="B2340" s="77">
        <v>1588482</v>
      </c>
      <c r="C2340" s="77" t="s">
        <v>8</v>
      </c>
      <c r="D2340" s="77" t="s">
        <v>1863</v>
      </c>
      <c r="E2340" s="4" t="s">
        <v>7216</v>
      </c>
      <c r="G2340" s="54">
        <v>14.363999999999999</v>
      </c>
      <c r="H2340" s="54">
        <v>43.079378924807543</v>
      </c>
    </row>
    <row r="2341" spans="1:8">
      <c r="A2341" s="79">
        <v>43564</v>
      </c>
      <c r="B2341" s="77">
        <v>1588482</v>
      </c>
      <c r="C2341" s="77" t="s">
        <v>8</v>
      </c>
      <c r="D2341" s="77" t="s">
        <v>5933</v>
      </c>
      <c r="E2341" s="4" t="s">
        <v>7217</v>
      </c>
      <c r="G2341" s="54">
        <v>14.28</v>
      </c>
      <c r="H2341" s="54">
        <v>42.8399975707108</v>
      </c>
    </row>
    <row r="2342" spans="1:8">
      <c r="A2342" s="79">
        <v>43564</v>
      </c>
      <c r="B2342" s="77">
        <v>1588482</v>
      </c>
      <c r="C2342" s="77" t="s">
        <v>8</v>
      </c>
      <c r="D2342" s="77" t="s">
        <v>1476</v>
      </c>
      <c r="E2342" s="4" t="s">
        <v>7218</v>
      </c>
      <c r="G2342" s="54">
        <v>2.4359999999999999</v>
      </c>
      <c r="H2342" s="54">
        <v>9.7598087455099396</v>
      </c>
    </row>
    <row r="2343" spans="1:8">
      <c r="A2343" s="79">
        <v>43564</v>
      </c>
      <c r="B2343" s="77">
        <v>1588482</v>
      </c>
      <c r="C2343" s="77" t="s">
        <v>8</v>
      </c>
      <c r="D2343" s="77" t="s">
        <v>5006</v>
      </c>
      <c r="E2343" s="4" t="s">
        <v>5007</v>
      </c>
      <c r="G2343" s="54">
        <v>1354.5</v>
      </c>
      <c r="H2343" s="54">
        <v>2462.7272727272725</v>
      </c>
    </row>
    <row r="2344" spans="1:8">
      <c r="A2344" s="79">
        <v>43564</v>
      </c>
      <c r="B2344" s="77">
        <v>1588482</v>
      </c>
      <c r="C2344" s="77" t="s">
        <v>8</v>
      </c>
      <c r="D2344" s="77" t="s">
        <v>7219</v>
      </c>
      <c r="E2344" s="4" t="s">
        <v>7220</v>
      </c>
      <c r="G2344" s="54">
        <v>10237.5</v>
      </c>
      <c r="H2344" s="54">
        <v>13650</v>
      </c>
    </row>
    <row r="2345" spans="1:8">
      <c r="A2345" s="79">
        <v>43564</v>
      </c>
      <c r="B2345" s="77">
        <v>1588482</v>
      </c>
      <c r="C2345" s="77" t="s">
        <v>8</v>
      </c>
      <c r="D2345" s="77" t="s">
        <v>1853</v>
      </c>
      <c r="E2345" s="4" t="s">
        <v>3686</v>
      </c>
      <c r="G2345" s="54">
        <v>15.225</v>
      </c>
      <c r="H2345" s="54">
        <v>45.690002448866316</v>
      </c>
    </row>
    <row r="2346" spans="1:8">
      <c r="A2346" s="79">
        <v>43564</v>
      </c>
      <c r="B2346" s="77">
        <v>1588482</v>
      </c>
      <c r="C2346" s="77" t="s">
        <v>8</v>
      </c>
      <c r="D2346" s="77" t="s">
        <v>1855</v>
      </c>
      <c r="E2346" s="4" t="s">
        <v>1856</v>
      </c>
      <c r="G2346" s="54">
        <v>5.9009999999999998</v>
      </c>
      <c r="H2346" s="54">
        <v>53.639246273421435</v>
      </c>
    </row>
    <row r="2347" spans="1:8">
      <c r="A2347" s="79">
        <v>43564</v>
      </c>
      <c r="B2347" s="77">
        <v>1588482</v>
      </c>
      <c r="C2347" s="77" t="s">
        <v>8</v>
      </c>
      <c r="D2347" s="77" t="s">
        <v>365</v>
      </c>
      <c r="E2347" s="4" t="s">
        <v>7221</v>
      </c>
      <c r="G2347" s="54">
        <v>1209.5999999999999</v>
      </c>
      <c r="H2347" s="467" t="s">
        <v>7223</v>
      </c>
    </row>
    <row r="2348" spans="1:8">
      <c r="A2348" s="79">
        <v>43564</v>
      </c>
      <c r="B2348" s="77">
        <v>1588482</v>
      </c>
      <c r="C2348" s="77" t="s">
        <v>8</v>
      </c>
      <c r="D2348" s="77" t="s">
        <v>449</v>
      </c>
      <c r="E2348" s="4" t="s">
        <v>5948</v>
      </c>
      <c r="G2348" s="54">
        <v>366.65999999999997</v>
      </c>
      <c r="H2348" s="54">
        <v>733.31999999999994</v>
      </c>
    </row>
    <row r="2349" spans="1:8">
      <c r="A2349" s="79">
        <v>43564</v>
      </c>
      <c r="B2349" s="77">
        <v>1588482</v>
      </c>
      <c r="C2349" s="77" t="s">
        <v>8</v>
      </c>
      <c r="D2349" s="77" t="s">
        <v>1466</v>
      </c>
      <c r="E2349" s="4" t="s">
        <v>7222</v>
      </c>
      <c r="G2349" s="54">
        <v>152.25</v>
      </c>
      <c r="H2349" s="54">
        <v>304.5</v>
      </c>
    </row>
    <row r="2350" spans="1:8">
      <c r="A2350" s="79">
        <v>43573</v>
      </c>
      <c r="B2350" s="77">
        <v>2010372</v>
      </c>
      <c r="C2350" s="77" t="s">
        <v>8</v>
      </c>
      <c r="D2350" s="77" t="s">
        <v>595</v>
      </c>
      <c r="E2350" s="4" t="s">
        <v>7228</v>
      </c>
      <c r="F2350" s="57">
        <v>1</v>
      </c>
      <c r="G2350" s="54">
        <v>196.93799999999999</v>
      </c>
      <c r="H2350" s="54">
        <v>708.00032093544439</v>
      </c>
    </row>
    <row r="2351" spans="1:8">
      <c r="A2351" s="79">
        <v>43573</v>
      </c>
      <c r="B2351" s="77">
        <v>2010372</v>
      </c>
      <c r="C2351" s="77" t="s">
        <v>8</v>
      </c>
      <c r="D2351" s="77" t="s">
        <v>2093</v>
      </c>
      <c r="E2351" s="4" t="s">
        <v>2094</v>
      </c>
      <c r="F2351" s="57">
        <v>1</v>
      </c>
      <c r="G2351" s="54">
        <v>2182.3200000000002</v>
      </c>
      <c r="H2351" s="54">
        <v>3357.4153846153849</v>
      </c>
    </row>
    <row r="2352" spans="1:8">
      <c r="A2352" s="79">
        <v>43573</v>
      </c>
      <c r="B2352" s="77">
        <v>2010372</v>
      </c>
      <c r="C2352" s="77" t="s">
        <v>8</v>
      </c>
      <c r="D2352" s="77" t="s">
        <v>1019</v>
      </c>
      <c r="E2352" s="4" t="s">
        <v>7229</v>
      </c>
      <c r="F2352" s="57">
        <v>1</v>
      </c>
      <c r="G2352" s="54">
        <v>966.14699999999993</v>
      </c>
      <c r="H2352" s="54">
        <v>1932.2990877660934</v>
      </c>
    </row>
    <row r="2353" spans="1:8">
      <c r="A2353" s="79">
        <v>43573</v>
      </c>
      <c r="B2353" s="77">
        <v>2010372</v>
      </c>
      <c r="C2353" s="77" t="s">
        <v>8</v>
      </c>
      <c r="D2353" s="77" t="s">
        <v>1040</v>
      </c>
      <c r="E2353" s="4" t="s">
        <v>7230</v>
      </c>
      <c r="F2353" s="57">
        <v>8</v>
      </c>
      <c r="G2353" s="54">
        <v>121.31700000000001</v>
      </c>
      <c r="H2353" s="54">
        <v>280.89000237451802</v>
      </c>
    </row>
    <row r="2354" spans="1:8">
      <c r="A2354" s="79">
        <v>43573</v>
      </c>
      <c r="B2354" s="77">
        <v>2010372</v>
      </c>
      <c r="C2354" s="77" t="s">
        <v>8</v>
      </c>
      <c r="D2354" s="77" t="s">
        <v>1042</v>
      </c>
      <c r="E2354" s="4" t="s">
        <v>7231</v>
      </c>
      <c r="F2354" s="57">
        <v>8</v>
      </c>
      <c r="G2354" s="54">
        <v>6.51</v>
      </c>
      <c r="H2354" s="54">
        <v>26.039811130848054</v>
      </c>
    </row>
    <row r="2355" spans="1:8">
      <c r="A2355" s="79">
        <v>43574</v>
      </c>
      <c r="B2355" s="77">
        <v>2003924</v>
      </c>
      <c r="C2355" s="77" t="s">
        <v>8</v>
      </c>
      <c r="D2355" s="77" t="s">
        <v>279</v>
      </c>
      <c r="E2355" s="4" t="s">
        <v>7232</v>
      </c>
      <c r="F2355" s="57">
        <v>4</v>
      </c>
      <c r="G2355" s="54">
        <v>5</v>
      </c>
      <c r="H2355" s="54">
        <v>14.29</v>
      </c>
    </row>
    <row r="2356" spans="1:8">
      <c r="A2356" s="79">
        <v>43574</v>
      </c>
      <c r="B2356" s="77">
        <v>2003924</v>
      </c>
      <c r="C2356" s="77" t="s">
        <v>8</v>
      </c>
      <c r="D2356" s="77" t="s">
        <v>281</v>
      </c>
      <c r="E2356" s="4" t="s">
        <v>282</v>
      </c>
      <c r="F2356" s="57">
        <v>4</v>
      </c>
      <c r="G2356" s="54">
        <v>5</v>
      </c>
      <c r="H2356" s="54">
        <v>14.29</v>
      </c>
    </row>
    <row r="2357" spans="1:8">
      <c r="A2357" s="79">
        <v>43584</v>
      </c>
      <c r="B2357" s="77" t="s">
        <v>7312</v>
      </c>
      <c r="C2357" s="77" t="s">
        <v>48</v>
      </c>
      <c r="D2357" s="77" t="s">
        <v>4665</v>
      </c>
      <c r="E2357" s="4" t="s">
        <v>7311</v>
      </c>
      <c r="F2357" s="57">
        <v>6</v>
      </c>
      <c r="G2357" s="54">
        <v>88.2</v>
      </c>
      <c r="H2357" s="54">
        <v>277.82997552692257</v>
      </c>
    </row>
    <row r="2358" spans="1:8">
      <c r="A2358" s="79">
        <v>43587</v>
      </c>
      <c r="B2358" s="77" t="s">
        <v>7325</v>
      </c>
      <c r="C2358" s="77" t="s">
        <v>48</v>
      </c>
      <c r="D2358" s="77" t="s">
        <v>162</v>
      </c>
      <c r="E2358" s="4" t="s">
        <v>7326</v>
      </c>
      <c r="F2358" s="57">
        <v>10</v>
      </c>
      <c r="G2358" s="54">
        <v>3.13</v>
      </c>
      <c r="H2358" s="54">
        <v>27.00000921589627</v>
      </c>
    </row>
    <row r="2359" spans="1:8">
      <c r="A2359" s="79">
        <v>43587</v>
      </c>
      <c r="B2359" s="77" t="s">
        <v>7325</v>
      </c>
      <c r="C2359" s="77" t="s">
        <v>48</v>
      </c>
      <c r="D2359" s="77" t="s">
        <v>788</v>
      </c>
      <c r="E2359" s="4" t="s">
        <v>5331</v>
      </c>
      <c r="F2359" s="57">
        <v>10</v>
      </c>
      <c r="G2359" s="54">
        <v>20.420000000000002</v>
      </c>
      <c r="H2359" s="54">
        <v>108.99930130780736</v>
      </c>
    </row>
    <row r="2360" spans="1:8">
      <c r="A2360" s="79">
        <v>43587</v>
      </c>
      <c r="B2360" s="77" t="s">
        <v>7325</v>
      </c>
      <c r="C2360" s="77" t="s">
        <v>48</v>
      </c>
      <c r="D2360" s="77" t="s">
        <v>790</v>
      </c>
      <c r="E2360" s="4" t="s">
        <v>7327</v>
      </c>
      <c r="F2360" s="57">
        <v>10</v>
      </c>
      <c r="G2360" s="54">
        <v>21.84</v>
      </c>
      <c r="H2360" s="54">
        <v>45.863999999999997</v>
      </c>
    </row>
    <row r="2361" spans="1:8">
      <c r="A2361" s="79">
        <v>43587</v>
      </c>
      <c r="B2361" s="77" t="s">
        <v>7325</v>
      </c>
      <c r="C2361" s="77" t="s">
        <v>48</v>
      </c>
      <c r="D2361" s="77" t="s">
        <v>792</v>
      </c>
      <c r="E2361" s="4" t="s">
        <v>7328</v>
      </c>
      <c r="F2361" s="57">
        <v>76</v>
      </c>
      <c r="G2361" s="54">
        <v>9.0399999999999991</v>
      </c>
      <c r="H2361" s="54">
        <v>27.119999999999997</v>
      </c>
    </row>
    <row r="2362" spans="1:8">
      <c r="A2362" s="79">
        <v>43587</v>
      </c>
      <c r="B2362" s="77" t="s">
        <v>7325</v>
      </c>
      <c r="C2362" s="77" t="s">
        <v>48</v>
      </c>
      <c r="D2362" s="77" t="s">
        <v>13</v>
      </c>
      <c r="E2362" s="4" t="s">
        <v>7329</v>
      </c>
      <c r="F2362" s="57">
        <v>32</v>
      </c>
      <c r="G2362" s="54">
        <v>0.32</v>
      </c>
      <c r="H2362" s="54">
        <v>3.9999685190267238</v>
      </c>
    </row>
    <row r="2363" spans="1:8">
      <c r="A2363" s="79">
        <v>43587</v>
      </c>
      <c r="B2363" s="77" t="s">
        <v>7325</v>
      </c>
      <c r="C2363" s="77" t="s">
        <v>48</v>
      </c>
      <c r="D2363" s="77" t="s">
        <v>1583</v>
      </c>
      <c r="E2363" s="4" t="s">
        <v>7330</v>
      </c>
      <c r="F2363" s="57">
        <v>10</v>
      </c>
      <c r="G2363" s="54">
        <v>2.93</v>
      </c>
      <c r="H2363" s="54">
        <v>20.199630055314458</v>
      </c>
    </row>
    <row r="2364" spans="1:8">
      <c r="A2364" s="79">
        <v>43587</v>
      </c>
      <c r="B2364" s="77" t="s">
        <v>7325</v>
      </c>
      <c r="C2364" s="77" t="s">
        <v>48</v>
      </c>
      <c r="D2364" s="77" t="s">
        <v>158</v>
      </c>
      <c r="E2364" s="4" t="s">
        <v>7331</v>
      </c>
      <c r="F2364" s="57">
        <v>16</v>
      </c>
      <c r="G2364" s="54">
        <v>3.53</v>
      </c>
      <c r="H2364" s="54">
        <v>22.000100915986124</v>
      </c>
    </row>
    <row r="2365" spans="1:8">
      <c r="A2365" s="79">
        <v>43587</v>
      </c>
      <c r="B2365" s="77" t="s">
        <v>7325</v>
      </c>
      <c r="C2365" s="77" t="s">
        <v>48</v>
      </c>
      <c r="D2365" s="77" t="s">
        <v>794</v>
      </c>
      <c r="E2365" s="4" t="s">
        <v>795</v>
      </c>
      <c r="F2365" s="57">
        <v>10</v>
      </c>
      <c r="G2365" s="54">
        <v>110</v>
      </c>
      <c r="H2365" s="54">
        <v>192.5</v>
      </c>
    </row>
  </sheetData>
  <sheetProtection password="CDF2" sheet="1" objects="1" scenarios="1"/>
  <autoFilter ref="A1:H2334" xr:uid="{00000000-0009-0000-0000-000010000000}"/>
  <pageMargins left="0.7" right="0.7" top="0.75" bottom="0.75" header="0.3" footer="0.3"/>
  <pageSetup orientation="portrait" r:id="rId1"/>
  <ignoredErrors>
    <ignoredError sqref="G2220:G2223" unlockedFormula="1"/>
  </ignoredError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DAAC-B788-48C4-9AF3-0813F21D67DD}">
  <dimension ref="A1:J26"/>
  <sheetViews>
    <sheetView workbookViewId="0">
      <selection activeCell="E30" sqref="E30"/>
    </sheetView>
  </sheetViews>
  <sheetFormatPr defaultRowHeight="15"/>
  <cols>
    <col min="1" max="1" width="10.42578125" bestFit="1" customWidth="1"/>
    <col min="3" max="3" width="10.7109375" bestFit="1" customWidth="1"/>
    <col min="4" max="4" width="11.28515625" bestFit="1" customWidth="1"/>
    <col min="5" max="5" width="55.28515625" customWidth="1"/>
    <col min="7" max="7" width="12.42578125" bestFit="1" customWidth="1"/>
    <col min="8" max="8" width="11.7109375" bestFit="1" customWidth="1"/>
    <col min="9" max="9" width="10.85546875" bestFit="1" customWidth="1"/>
    <col min="10" max="10" width="75.42578125" customWidth="1"/>
  </cols>
  <sheetData>
    <row r="1" spans="1:10" s="1" customFormat="1" ht="12.75">
      <c r="A1" s="209" t="s">
        <v>0</v>
      </c>
      <c r="B1" s="209" t="s">
        <v>1</v>
      </c>
      <c r="C1" s="209" t="s">
        <v>2</v>
      </c>
      <c r="D1" s="296" t="s">
        <v>3</v>
      </c>
      <c r="E1" s="210" t="s">
        <v>4</v>
      </c>
      <c r="F1" s="286" t="s">
        <v>5</v>
      </c>
      <c r="G1" s="212" t="s">
        <v>6</v>
      </c>
      <c r="H1" s="213" t="s">
        <v>7</v>
      </c>
      <c r="I1" s="213" t="s">
        <v>7</v>
      </c>
    </row>
    <row r="2" spans="1:10">
      <c r="A2" s="79">
        <v>43396</v>
      </c>
      <c r="B2" s="77" t="s">
        <v>5960</v>
      </c>
      <c r="C2" s="77" t="s">
        <v>48</v>
      </c>
      <c r="D2" s="77" t="s">
        <v>5962</v>
      </c>
      <c r="E2" s="55" t="s">
        <v>5963</v>
      </c>
      <c r="F2" s="57">
        <v>5</v>
      </c>
      <c r="G2" s="421">
        <v>1257.9000000000001</v>
      </c>
      <c r="H2" s="421">
        <v>3344.50452</v>
      </c>
      <c r="I2" s="55" t="s">
        <v>5961</v>
      </c>
    </row>
    <row r="3" spans="1:10">
      <c r="A3" s="79">
        <v>43396</v>
      </c>
      <c r="B3" s="77" t="s">
        <v>5960</v>
      </c>
      <c r="C3" s="77" t="s">
        <v>48</v>
      </c>
      <c r="D3" s="77" t="s">
        <v>5205</v>
      </c>
      <c r="E3" s="55" t="s">
        <v>5964</v>
      </c>
      <c r="F3" s="57">
        <v>5</v>
      </c>
      <c r="G3" s="421">
        <v>635.25</v>
      </c>
      <c r="H3" s="421">
        <v>2001.260005003106</v>
      </c>
      <c r="I3" s="55" t="s">
        <v>5961</v>
      </c>
    </row>
    <row r="4" spans="1:10">
      <c r="A4" s="79">
        <v>43396</v>
      </c>
      <c r="B4" s="77" t="s">
        <v>5960</v>
      </c>
      <c r="C4" s="77" t="s">
        <v>48</v>
      </c>
      <c r="D4" s="77" t="s">
        <v>4945</v>
      </c>
      <c r="E4" s="55" t="s">
        <v>5671</v>
      </c>
      <c r="F4" s="57">
        <v>5</v>
      </c>
      <c r="G4" s="421">
        <v>1164.7125000000001</v>
      </c>
      <c r="H4" s="421">
        <v>3357.2300042217835</v>
      </c>
      <c r="I4" s="55" t="s">
        <v>5961</v>
      </c>
    </row>
    <row r="5" spans="1:10">
      <c r="A5" s="79">
        <v>43396</v>
      </c>
      <c r="B5" s="77" t="s">
        <v>5960</v>
      </c>
      <c r="C5" s="77" t="s">
        <v>48</v>
      </c>
      <c r="D5" s="77" t="s">
        <v>2675</v>
      </c>
      <c r="E5" s="55" t="s">
        <v>5965</v>
      </c>
      <c r="F5" s="57">
        <v>5</v>
      </c>
      <c r="G5" s="421">
        <v>441</v>
      </c>
      <c r="H5" s="421">
        <v>1172.5308</v>
      </c>
      <c r="I5" s="55" t="s">
        <v>5961</v>
      </c>
    </row>
    <row r="6" spans="1:10">
      <c r="A6" s="79">
        <v>43396</v>
      </c>
      <c r="B6" s="77" t="s">
        <v>5960</v>
      </c>
      <c r="C6" s="77" t="s">
        <v>48</v>
      </c>
      <c r="D6" s="77" t="s">
        <v>2682</v>
      </c>
      <c r="E6" s="55" t="s">
        <v>5966</v>
      </c>
      <c r="F6" s="57">
        <v>8</v>
      </c>
      <c r="G6" s="421">
        <v>261.45</v>
      </c>
      <c r="H6" s="421">
        <v>692.58010058160585</v>
      </c>
      <c r="I6" s="55" t="s">
        <v>5961</v>
      </c>
    </row>
    <row r="7" spans="1:10">
      <c r="A7" s="79">
        <v>43396</v>
      </c>
      <c r="B7" s="77" t="s">
        <v>5960</v>
      </c>
      <c r="C7" s="77" t="s">
        <v>48</v>
      </c>
      <c r="D7" s="77" t="s">
        <v>955</v>
      </c>
      <c r="E7" s="55" t="s">
        <v>5967</v>
      </c>
      <c r="F7" s="57">
        <v>8</v>
      </c>
      <c r="G7" s="421">
        <v>805.16428250000001</v>
      </c>
      <c r="H7" s="421">
        <v>1951.9580241419103</v>
      </c>
      <c r="I7" s="55" t="s">
        <v>5961</v>
      </c>
    </row>
    <row r="8" spans="1:10">
      <c r="A8" s="79">
        <v>43402</v>
      </c>
      <c r="B8" s="77" t="s">
        <v>6018</v>
      </c>
      <c r="C8" s="77" t="s">
        <v>48</v>
      </c>
      <c r="D8" s="77">
        <v>157959</v>
      </c>
      <c r="E8" s="55" t="s">
        <v>2870</v>
      </c>
      <c r="F8" s="57">
        <v>9</v>
      </c>
      <c r="G8" s="54">
        <v>291.89999999999998</v>
      </c>
      <c r="H8" s="421">
        <v>776.1</v>
      </c>
      <c r="I8" s="55" t="s">
        <v>6294</v>
      </c>
      <c r="J8" s="364" t="s">
        <v>6293</v>
      </c>
    </row>
    <row r="9" spans="1:10">
      <c r="A9" s="110">
        <v>43447</v>
      </c>
      <c r="B9" s="77" t="s">
        <v>6270</v>
      </c>
      <c r="C9" s="93" t="s">
        <v>609</v>
      </c>
      <c r="D9" s="77">
        <v>72096</v>
      </c>
      <c r="E9" s="55" t="s">
        <v>2777</v>
      </c>
      <c r="F9" s="57" t="s">
        <v>6338</v>
      </c>
      <c r="G9" s="54">
        <v>0.73</v>
      </c>
      <c r="H9" s="54">
        <v>2</v>
      </c>
      <c r="I9" s="55"/>
      <c r="J9" t="s">
        <v>6339</v>
      </c>
    </row>
    <row r="10" spans="1:10">
      <c r="A10" s="110">
        <v>43447</v>
      </c>
      <c r="B10" s="77" t="s">
        <v>6270</v>
      </c>
      <c r="C10" s="93" t="s">
        <v>609</v>
      </c>
      <c r="D10" s="77">
        <v>72094</v>
      </c>
      <c r="E10" s="55" t="s">
        <v>2777</v>
      </c>
      <c r="F10" s="57" t="s">
        <v>6337</v>
      </c>
      <c r="G10" s="54">
        <v>0.57999999999999996</v>
      </c>
      <c r="H10" s="54">
        <v>2</v>
      </c>
      <c r="I10" s="55"/>
      <c r="J10" t="s">
        <v>6339</v>
      </c>
    </row>
    <row r="11" spans="1:10">
      <c r="A11" s="110">
        <v>43454</v>
      </c>
      <c r="B11" s="77" t="s">
        <v>6292</v>
      </c>
      <c r="C11" s="93" t="s">
        <v>609</v>
      </c>
      <c r="D11" s="203" t="s">
        <v>145</v>
      </c>
      <c r="E11" s="203" t="s">
        <v>2679</v>
      </c>
      <c r="F11" s="57">
        <v>8</v>
      </c>
      <c r="G11" s="54">
        <v>171.62</v>
      </c>
      <c r="H11" s="54">
        <v>360.4</v>
      </c>
      <c r="I11" s="446">
        <v>461.35</v>
      </c>
    </row>
    <row r="12" spans="1:10">
      <c r="A12" s="110">
        <v>43517</v>
      </c>
      <c r="B12" s="203">
        <v>1966583</v>
      </c>
      <c r="C12" s="251" t="s">
        <v>6614</v>
      </c>
      <c r="D12" s="77" t="s">
        <v>6603</v>
      </c>
      <c r="E12" s="203" t="s">
        <v>6604</v>
      </c>
      <c r="F12" s="57">
        <v>12</v>
      </c>
      <c r="G12" s="54">
        <v>5571.34</v>
      </c>
      <c r="H12" s="54">
        <v>11142.26</v>
      </c>
      <c r="I12" s="470">
        <v>14537.57</v>
      </c>
      <c r="J12" t="s">
        <v>6612</v>
      </c>
    </row>
    <row r="13" spans="1:10">
      <c r="A13" s="110">
        <v>43517</v>
      </c>
      <c r="B13" s="203">
        <v>1966583</v>
      </c>
      <c r="C13" s="251" t="s">
        <v>6614</v>
      </c>
      <c r="D13" s="77" t="s">
        <v>6605</v>
      </c>
      <c r="E13" s="203" t="s">
        <v>6606</v>
      </c>
      <c r="F13" s="57">
        <v>12</v>
      </c>
      <c r="G13" s="54">
        <v>18764.55</v>
      </c>
      <c r="H13" s="54">
        <v>31599.05</v>
      </c>
      <c r="I13" s="470">
        <v>41227.279999999999</v>
      </c>
      <c r="J13" t="s">
        <v>6613</v>
      </c>
    </row>
    <row r="14" spans="1:10">
      <c r="A14" s="110">
        <v>43517</v>
      </c>
      <c r="B14" s="203">
        <v>1966583</v>
      </c>
      <c r="C14" s="251" t="s">
        <v>6614</v>
      </c>
      <c r="D14" s="77" t="s">
        <v>5193</v>
      </c>
      <c r="E14" s="203" t="s">
        <v>6607</v>
      </c>
      <c r="F14" s="57">
        <v>32</v>
      </c>
      <c r="G14" s="54">
        <v>2345</v>
      </c>
      <c r="H14" s="54">
        <v>4924.5</v>
      </c>
      <c r="I14" s="470">
        <v>6424.9951499999997</v>
      </c>
    </row>
    <row r="15" spans="1:10">
      <c r="A15" s="110">
        <v>43517</v>
      </c>
      <c r="B15" s="203">
        <v>1966583</v>
      </c>
      <c r="C15" s="251" t="s">
        <v>6614</v>
      </c>
      <c r="D15" s="77" t="s">
        <v>5195</v>
      </c>
      <c r="E15" s="203" t="s">
        <v>6608</v>
      </c>
      <c r="F15" s="57">
        <v>22</v>
      </c>
      <c r="G15" s="54">
        <v>854</v>
      </c>
      <c r="H15" s="54">
        <v>1793.4</v>
      </c>
      <c r="I15" s="470">
        <v>2339.8489800000002</v>
      </c>
    </row>
    <row r="16" spans="1:10">
      <c r="A16" s="110">
        <v>43517</v>
      </c>
      <c r="B16" s="203">
        <v>1966583</v>
      </c>
      <c r="C16" s="251" t="s">
        <v>6614</v>
      </c>
      <c r="D16" s="77" t="s">
        <v>5197</v>
      </c>
      <c r="E16" s="203" t="s">
        <v>6609</v>
      </c>
      <c r="F16" s="57">
        <v>10</v>
      </c>
      <c r="G16" s="54">
        <v>1002</v>
      </c>
      <c r="H16" s="54">
        <v>2104.1999999999998</v>
      </c>
      <c r="I16" s="470">
        <v>2745.3497399999997</v>
      </c>
    </row>
    <row r="17" spans="1:10">
      <c r="A17" s="110">
        <v>43517</v>
      </c>
      <c r="B17" s="203">
        <v>1966583</v>
      </c>
      <c r="C17" s="251" t="s">
        <v>6614</v>
      </c>
      <c r="D17" s="77">
        <v>67935</v>
      </c>
      <c r="E17" s="203" t="s">
        <v>6610</v>
      </c>
      <c r="F17" s="57">
        <v>16</v>
      </c>
      <c r="G17" s="54">
        <v>153</v>
      </c>
      <c r="H17" s="54">
        <v>321.3</v>
      </c>
      <c r="I17" s="470">
        <v>419.20011</v>
      </c>
    </row>
    <row r="18" spans="1:10">
      <c r="A18" s="110">
        <v>43517</v>
      </c>
      <c r="B18" s="203">
        <v>1966583</v>
      </c>
      <c r="C18" s="251" t="s">
        <v>6614</v>
      </c>
      <c r="D18" s="77">
        <v>135068</v>
      </c>
      <c r="E18" s="203" t="s">
        <v>6611</v>
      </c>
      <c r="F18" s="57">
        <v>128</v>
      </c>
      <c r="G18" s="54">
        <v>11.65</v>
      </c>
      <c r="H18" s="54">
        <v>36.68999576451268</v>
      </c>
      <c r="I18" s="470">
        <v>47.869437473959692</v>
      </c>
    </row>
    <row r="19" spans="1:10">
      <c r="A19" s="110">
        <v>43517</v>
      </c>
      <c r="B19" s="203">
        <v>1966583</v>
      </c>
      <c r="C19" s="93" t="s">
        <v>609</v>
      </c>
      <c r="D19" s="77" t="s">
        <v>5189</v>
      </c>
      <c r="E19" s="203" t="s">
        <v>6616</v>
      </c>
      <c r="F19" s="57">
        <v>12</v>
      </c>
      <c r="G19" s="54">
        <v>3265</v>
      </c>
      <c r="H19" s="54">
        <v>6856.5</v>
      </c>
      <c r="I19" s="470">
        <v>8945.68</v>
      </c>
    </row>
    <row r="20" spans="1:10">
      <c r="A20" s="110">
        <v>43517</v>
      </c>
      <c r="B20" s="203">
        <v>1966583</v>
      </c>
      <c r="C20" s="93" t="s">
        <v>609</v>
      </c>
      <c r="D20" s="77" t="s">
        <v>5191</v>
      </c>
      <c r="E20" s="203" t="s">
        <v>6617</v>
      </c>
      <c r="F20" s="57">
        <v>12</v>
      </c>
      <c r="G20" s="54">
        <v>284</v>
      </c>
      <c r="H20" s="54">
        <v>596.4</v>
      </c>
      <c r="I20" s="470">
        <v>778.12</v>
      </c>
    </row>
    <row r="21" spans="1:10">
      <c r="A21" s="110">
        <v>43517</v>
      </c>
      <c r="B21" s="203">
        <v>1966583</v>
      </c>
      <c r="C21" s="93" t="s">
        <v>609</v>
      </c>
      <c r="D21" s="77">
        <v>161460</v>
      </c>
      <c r="E21" s="203" t="s">
        <v>6618</v>
      </c>
      <c r="F21" s="57">
        <v>12</v>
      </c>
      <c r="G21" s="54">
        <v>293.8</v>
      </c>
      <c r="H21" s="54">
        <v>616.98</v>
      </c>
      <c r="I21" s="470">
        <v>804.97</v>
      </c>
    </row>
    <row r="22" spans="1:10">
      <c r="A22" s="110">
        <v>43517</v>
      </c>
      <c r="B22" s="203">
        <v>1966583</v>
      </c>
      <c r="C22" s="93" t="s">
        <v>609</v>
      </c>
      <c r="D22" s="77" t="s">
        <v>6615</v>
      </c>
      <c r="E22" s="203" t="s">
        <v>6619</v>
      </c>
      <c r="F22" s="57">
        <v>12</v>
      </c>
      <c r="G22" s="54">
        <v>370</v>
      </c>
      <c r="H22" s="54">
        <v>777</v>
      </c>
      <c r="I22" s="470">
        <v>1013.75</v>
      </c>
    </row>
    <row r="23" spans="1:10">
      <c r="A23" s="110">
        <v>43517</v>
      </c>
      <c r="B23" s="203">
        <v>1966583</v>
      </c>
      <c r="C23" s="93" t="s">
        <v>609</v>
      </c>
      <c r="D23" s="77">
        <v>160027</v>
      </c>
      <c r="E23" s="203" t="s">
        <v>6620</v>
      </c>
      <c r="F23" s="57">
        <v>12</v>
      </c>
      <c r="G23" s="54">
        <v>158</v>
      </c>
      <c r="H23" s="54">
        <v>331.8</v>
      </c>
      <c r="I23" s="470">
        <v>432.9</v>
      </c>
    </row>
    <row r="24" spans="1:10">
      <c r="A24" s="110">
        <v>43517</v>
      </c>
      <c r="B24" s="203">
        <v>1966583</v>
      </c>
      <c r="C24" s="93" t="s">
        <v>609</v>
      </c>
      <c r="D24" s="77" t="s">
        <v>5513</v>
      </c>
      <c r="E24" s="203" t="s">
        <v>6621</v>
      </c>
      <c r="F24" s="57">
        <v>24</v>
      </c>
      <c r="G24" s="54">
        <v>1.1200000000000001</v>
      </c>
      <c r="H24" s="54">
        <v>4.480244196283687</v>
      </c>
      <c r="I24" s="470">
        <v>140.29</v>
      </c>
    </row>
    <row r="25" spans="1:10">
      <c r="A25" s="110">
        <v>43517</v>
      </c>
      <c r="B25" s="203">
        <v>1966583</v>
      </c>
      <c r="C25" s="93" t="s">
        <v>609</v>
      </c>
      <c r="D25" s="77" t="s">
        <v>6605</v>
      </c>
      <c r="E25" s="203" t="s">
        <v>6606</v>
      </c>
      <c r="F25" s="57">
        <v>12</v>
      </c>
      <c r="G25" s="54">
        <v>16943</v>
      </c>
      <c r="H25" s="92" t="s">
        <v>6623</v>
      </c>
      <c r="I25" s="470">
        <v>38684.68</v>
      </c>
      <c r="J25" t="s">
        <v>6622</v>
      </c>
    </row>
    <row r="26" spans="1:10">
      <c r="A26" s="203"/>
      <c r="B26" s="203"/>
      <c r="C26" s="203"/>
      <c r="D26" s="203"/>
      <c r="E26" s="203"/>
      <c r="F26" s="203"/>
      <c r="G26" s="203"/>
      <c r="H26" s="203"/>
      <c r="I26" s="203"/>
    </row>
  </sheetData>
  <sheetProtection algorithmName="SHA-512" hashValue="UTDOs9CyQLo/7Ej6kKAo6vm6JCS9DMz0wZO06CytljtpL2f4Opbpxg2p9siFCIzFLhld76Xzg9uAuQGtVZ2OEw==" saltValue="OMIel2fqqXYunFDGeOWfXw==" spinCount="100000" sheet="1" objects="1" scenarios="1"/>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66"/>
  <sheetViews>
    <sheetView workbookViewId="0">
      <pane ySplit="1" topLeftCell="A50" activePane="bottomLeft" state="frozen"/>
      <selection pane="bottomLeft" activeCell="C76" sqref="C76"/>
    </sheetView>
  </sheetViews>
  <sheetFormatPr defaultRowHeight="15"/>
  <cols>
    <col min="1" max="1" width="18.28515625" customWidth="1"/>
    <col min="2" max="2" width="17" customWidth="1"/>
    <col min="3" max="3" width="67" customWidth="1"/>
    <col min="4" max="4" width="11.5703125" style="220" bestFit="1" customWidth="1"/>
  </cols>
  <sheetData>
    <row r="1" spans="1:4">
      <c r="A1" s="356" t="s">
        <v>3</v>
      </c>
      <c r="B1" s="356" t="s">
        <v>4429</v>
      </c>
      <c r="C1" s="356" t="s">
        <v>4428</v>
      </c>
      <c r="D1" s="396" t="s">
        <v>5120</v>
      </c>
    </row>
    <row r="2" spans="1:4">
      <c r="A2" t="s">
        <v>4180</v>
      </c>
      <c r="B2" s="401" t="s">
        <v>4430</v>
      </c>
    </row>
    <row r="3" spans="1:4">
      <c r="A3" t="s">
        <v>4427</v>
      </c>
      <c r="B3" s="401" t="s">
        <v>4431</v>
      </c>
      <c r="C3" t="s">
        <v>4432</v>
      </c>
    </row>
    <row r="4" spans="1:4">
      <c r="A4" s="350" t="s">
        <v>4433</v>
      </c>
      <c r="B4" s="401" t="s">
        <v>4434</v>
      </c>
    </row>
    <row r="5" spans="1:4">
      <c r="A5" t="s">
        <v>4729</v>
      </c>
      <c r="B5" s="401" t="s">
        <v>4727</v>
      </c>
      <c r="C5" t="s">
        <v>4728</v>
      </c>
    </row>
    <row r="6" spans="1:4">
      <c r="A6" t="s">
        <v>4740</v>
      </c>
      <c r="B6" s="401" t="s">
        <v>4914</v>
      </c>
      <c r="C6" t="s">
        <v>4913</v>
      </c>
    </row>
    <row r="7" spans="1:4">
      <c r="A7" t="s">
        <v>5103</v>
      </c>
      <c r="B7" s="402" t="s">
        <v>5121</v>
      </c>
      <c r="C7" t="s">
        <v>5104</v>
      </c>
      <c r="D7" s="397" t="s">
        <v>5123</v>
      </c>
    </row>
    <row r="8" spans="1:4" ht="30">
      <c r="A8" t="s">
        <v>5105</v>
      </c>
      <c r="B8" s="402" t="s">
        <v>5122</v>
      </c>
      <c r="C8" s="350" t="s">
        <v>5106</v>
      </c>
      <c r="D8" s="397" t="s">
        <v>5124</v>
      </c>
    </row>
    <row r="9" spans="1:4">
      <c r="A9" s="341">
        <v>484677</v>
      </c>
      <c r="B9" s="401">
        <v>56.88</v>
      </c>
      <c r="C9" t="s">
        <v>5211</v>
      </c>
      <c r="D9" s="400">
        <v>170.63</v>
      </c>
    </row>
    <row r="10" spans="1:4">
      <c r="A10" s="341">
        <v>318522</v>
      </c>
      <c r="B10" s="401">
        <v>245.41</v>
      </c>
      <c r="C10" t="s">
        <v>5211</v>
      </c>
      <c r="D10" s="400">
        <v>490.82</v>
      </c>
    </row>
    <row r="11" spans="1:4">
      <c r="A11" s="341">
        <v>362977</v>
      </c>
      <c r="B11" s="401">
        <v>32.44</v>
      </c>
      <c r="C11" t="s">
        <v>5211</v>
      </c>
      <c r="D11" s="400">
        <v>187.32</v>
      </c>
    </row>
    <row r="12" spans="1:4">
      <c r="A12" s="341">
        <v>310041</v>
      </c>
      <c r="B12" s="401">
        <v>33.06</v>
      </c>
      <c r="C12" t="s">
        <v>5211</v>
      </c>
      <c r="D12" s="400">
        <v>99.07</v>
      </c>
    </row>
    <row r="13" spans="1:4">
      <c r="A13" s="341">
        <v>313660</v>
      </c>
      <c r="B13" s="401">
        <v>14.74</v>
      </c>
      <c r="C13" t="s">
        <v>5211</v>
      </c>
      <c r="D13" s="400">
        <v>44.19</v>
      </c>
    </row>
    <row r="14" spans="1:4">
      <c r="A14" s="341">
        <v>320463</v>
      </c>
      <c r="B14" s="401">
        <v>626.75</v>
      </c>
      <c r="C14" t="s">
        <v>5211</v>
      </c>
      <c r="D14" s="400">
        <v>1253.5</v>
      </c>
    </row>
    <row r="15" spans="1:4">
      <c r="A15" s="341">
        <v>357418</v>
      </c>
      <c r="B15" s="401">
        <v>1033.8499999999999</v>
      </c>
      <c r="C15" t="s">
        <v>5211</v>
      </c>
      <c r="D15" s="400">
        <v>2067.6999999999998</v>
      </c>
    </row>
    <row r="16" spans="1:4">
      <c r="A16" s="341">
        <v>309999</v>
      </c>
      <c r="B16" s="401">
        <v>598</v>
      </c>
      <c r="C16" t="s">
        <v>5211</v>
      </c>
      <c r="D16" s="400">
        <v>1196</v>
      </c>
    </row>
    <row r="17" spans="1:4">
      <c r="A17" s="341">
        <v>313180</v>
      </c>
      <c r="B17" s="401">
        <v>241.5</v>
      </c>
      <c r="C17" t="s">
        <v>5211</v>
      </c>
      <c r="D17" s="400">
        <v>483</v>
      </c>
    </row>
    <row r="18" spans="1:4">
      <c r="A18" s="341" t="s">
        <v>5210</v>
      </c>
      <c r="B18" s="401">
        <v>39.06</v>
      </c>
      <c r="C18" t="s">
        <v>5211</v>
      </c>
      <c r="D18" s="400">
        <v>117.18</v>
      </c>
    </row>
    <row r="19" spans="1:4">
      <c r="A19" s="220">
        <v>494514</v>
      </c>
      <c r="B19" s="401">
        <v>2398</v>
      </c>
      <c r="C19" t="s">
        <v>5375</v>
      </c>
      <c r="D19" s="400">
        <v>6045.7101044181609</v>
      </c>
    </row>
    <row r="20" spans="1:4">
      <c r="A20" s="220">
        <v>494513</v>
      </c>
      <c r="B20" s="401">
        <v>1049</v>
      </c>
      <c r="C20" t="s">
        <v>5375</v>
      </c>
      <c r="D20" s="400">
        <v>2657.1400332710696</v>
      </c>
    </row>
    <row r="21" spans="1:4">
      <c r="A21" s="220">
        <v>484616</v>
      </c>
      <c r="B21" s="401">
        <v>725</v>
      </c>
      <c r="C21" t="s">
        <v>5375</v>
      </c>
      <c r="D21" s="400">
        <v>2188.5696475015102</v>
      </c>
    </row>
    <row r="22" spans="1:4">
      <c r="A22" s="220">
        <v>632574</v>
      </c>
      <c r="B22" s="401">
        <v>0.35</v>
      </c>
      <c r="C22" t="s">
        <v>5375</v>
      </c>
      <c r="D22" s="400">
        <v>0.99986429691863776</v>
      </c>
    </row>
    <row r="23" spans="1:4">
      <c r="A23" s="220" t="s">
        <v>5374</v>
      </c>
      <c r="B23" s="401">
        <v>235</v>
      </c>
      <c r="C23" t="s">
        <v>5375</v>
      </c>
      <c r="D23" s="400">
        <v>1071.4298854032902</v>
      </c>
    </row>
    <row r="24" spans="1:4">
      <c r="A24" s="220">
        <v>484677</v>
      </c>
      <c r="B24" s="401">
        <v>53.829099999999997</v>
      </c>
      <c r="C24" t="s">
        <v>5375</v>
      </c>
      <c r="D24" s="400">
        <v>218.42999603932978</v>
      </c>
    </row>
    <row r="25" spans="1:4">
      <c r="A25" s="220">
        <v>484678</v>
      </c>
      <c r="B25" s="401">
        <v>8.98</v>
      </c>
      <c r="C25" t="s">
        <v>5375</v>
      </c>
      <c r="D25" s="400">
        <v>25.659983495721306</v>
      </c>
    </row>
    <row r="26" spans="1:4">
      <c r="A26" s="220">
        <v>484626</v>
      </c>
      <c r="B26" s="401">
        <v>237.24499512</v>
      </c>
      <c r="C26" t="s">
        <v>5375</v>
      </c>
      <c r="D26" s="400">
        <v>548.57000466905311</v>
      </c>
    </row>
    <row r="27" spans="1:4">
      <c r="A27" s="220">
        <v>487241</v>
      </c>
      <c r="B27" s="401">
        <v>212.91906</v>
      </c>
      <c r="C27" t="s">
        <v>5375</v>
      </c>
      <c r="D27" s="400">
        <v>585.35903040172013</v>
      </c>
    </row>
    <row r="28" spans="1:4">
      <c r="A28" s="220">
        <v>480791</v>
      </c>
      <c r="B28" s="401">
        <v>832</v>
      </c>
      <c r="C28" t="s">
        <v>5375</v>
      </c>
      <c r="D28" s="400">
        <v>2742.999072682901</v>
      </c>
    </row>
    <row r="29" spans="1:4">
      <c r="A29" s="220">
        <v>480497</v>
      </c>
      <c r="B29" s="401">
        <v>60</v>
      </c>
      <c r="C29" t="s">
        <v>5375</v>
      </c>
      <c r="D29" s="400">
        <v>171.42988941318819</v>
      </c>
    </row>
    <row r="30" spans="1:4">
      <c r="A30" s="220">
        <v>480493</v>
      </c>
      <c r="B30" s="401">
        <v>127.54302456000001</v>
      </c>
      <c r="C30" t="s">
        <v>5375</v>
      </c>
      <c r="D30" s="400">
        <v>238.76999897361114</v>
      </c>
    </row>
    <row r="31" spans="1:4">
      <c r="A31" s="220">
        <v>480498</v>
      </c>
      <c r="B31" s="401">
        <v>62</v>
      </c>
      <c r="C31" t="s">
        <v>5375</v>
      </c>
      <c r="D31" s="400">
        <v>308.56944928414987</v>
      </c>
    </row>
    <row r="32" spans="1:4">
      <c r="A32" s="220">
        <v>480492</v>
      </c>
      <c r="B32" s="401">
        <v>167.96404727999999</v>
      </c>
      <c r="C32" t="s">
        <v>5375</v>
      </c>
      <c r="D32" s="400">
        <v>350.74000163518497</v>
      </c>
    </row>
    <row r="33" spans="1:4">
      <c r="A33" s="220">
        <v>480499</v>
      </c>
      <c r="B33" s="401">
        <v>10</v>
      </c>
      <c r="C33" t="s">
        <v>5375</v>
      </c>
      <c r="D33" s="400">
        <v>56.610890402518102</v>
      </c>
    </row>
    <row r="34" spans="1:4">
      <c r="A34" s="220">
        <v>632668</v>
      </c>
      <c r="B34" s="401">
        <v>154.28</v>
      </c>
      <c r="C34" t="s">
        <v>5375</v>
      </c>
      <c r="D34" s="400">
        <v>440.79971557922386</v>
      </c>
    </row>
    <row r="35" spans="1:4">
      <c r="A35" s="220">
        <v>480140</v>
      </c>
      <c r="B35" s="401">
        <v>147.69029677999998</v>
      </c>
      <c r="C35" t="s">
        <v>5375</v>
      </c>
      <c r="D35" s="400">
        <v>413.71019610475679</v>
      </c>
    </row>
    <row r="36" spans="1:4">
      <c r="A36" s="220">
        <v>484671</v>
      </c>
      <c r="B36" s="401">
        <v>0.7</v>
      </c>
      <c r="C36" t="s">
        <v>5375</v>
      </c>
      <c r="D36" s="400">
        <v>1.9997285938372755</v>
      </c>
    </row>
    <row r="37" spans="1:4">
      <c r="A37" s="220">
        <v>480756</v>
      </c>
      <c r="B37" s="401">
        <v>515</v>
      </c>
      <c r="C37" t="s">
        <v>5375</v>
      </c>
      <c r="D37" s="419">
        <v>1471.4285714285716</v>
      </c>
    </row>
    <row r="38" spans="1:4">
      <c r="A38" s="220">
        <v>494592</v>
      </c>
      <c r="B38" s="401">
        <v>1450</v>
      </c>
      <c r="C38" t="s">
        <v>5375</v>
      </c>
      <c r="D38" s="400">
        <v>4142.8571428571431</v>
      </c>
    </row>
    <row r="39" spans="1:4">
      <c r="A39" s="220" t="s">
        <v>3701</v>
      </c>
      <c r="B39" s="401">
        <v>96.25</v>
      </c>
      <c r="C39" t="s">
        <v>5532</v>
      </c>
      <c r="D39" s="400">
        <v>288.75</v>
      </c>
    </row>
    <row r="40" spans="1:4">
      <c r="A40" s="220">
        <v>372501</v>
      </c>
      <c r="B40" s="401">
        <v>241.9</v>
      </c>
      <c r="C40" t="s">
        <v>5543</v>
      </c>
      <c r="D40" s="400">
        <v>483.8</v>
      </c>
    </row>
    <row r="41" spans="1:4">
      <c r="A41" s="220">
        <v>397942</v>
      </c>
      <c r="B41" s="401">
        <v>495.6</v>
      </c>
      <c r="C41" t="s">
        <v>5543</v>
      </c>
      <c r="D41" s="400">
        <v>991.2</v>
      </c>
    </row>
    <row r="42" spans="1:4">
      <c r="A42" s="220">
        <v>394769</v>
      </c>
      <c r="B42" s="401">
        <v>375.9</v>
      </c>
      <c r="C42" t="s">
        <v>5543</v>
      </c>
      <c r="D42" s="400">
        <v>751.8</v>
      </c>
    </row>
    <row r="43" spans="1:4">
      <c r="A43" s="220" t="s">
        <v>5542</v>
      </c>
      <c r="B43" s="401">
        <v>451.5</v>
      </c>
      <c r="C43" t="s">
        <v>5543</v>
      </c>
      <c r="D43" s="400">
        <v>903</v>
      </c>
    </row>
    <row r="44" spans="1:4">
      <c r="A44" s="220">
        <v>372513</v>
      </c>
      <c r="B44" s="401">
        <v>342.3</v>
      </c>
      <c r="C44" t="s">
        <v>5543</v>
      </c>
      <c r="D44" s="400">
        <v>684.6</v>
      </c>
    </row>
    <row r="45" spans="1:4">
      <c r="A45" s="220">
        <v>320814</v>
      </c>
      <c r="B45" s="401">
        <v>19.23</v>
      </c>
      <c r="C45" t="s">
        <v>5544</v>
      </c>
      <c r="D45" s="400">
        <v>57.69</v>
      </c>
    </row>
    <row r="46" spans="1:4">
      <c r="A46" s="220">
        <v>321020</v>
      </c>
      <c r="B46" s="401">
        <v>38.11</v>
      </c>
      <c r="C46" t="s">
        <v>5544</v>
      </c>
      <c r="D46" s="400">
        <v>114.33</v>
      </c>
    </row>
    <row r="47" spans="1:4">
      <c r="A47" s="220" t="s">
        <v>3701</v>
      </c>
      <c r="B47" s="401">
        <v>106.12</v>
      </c>
      <c r="C47" t="s">
        <v>5672</v>
      </c>
      <c r="D47" s="422">
        <v>288.75</v>
      </c>
    </row>
    <row r="48" spans="1:4">
      <c r="A48" s="220">
        <v>305926</v>
      </c>
      <c r="B48" s="401">
        <v>0.16</v>
      </c>
      <c r="C48" t="s">
        <v>5673</v>
      </c>
      <c r="D48" s="400">
        <v>0.64</v>
      </c>
    </row>
    <row r="49" spans="1:4">
      <c r="A49" s="220">
        <v>341409</v>
      </c>
      <c r="B49" s="401">
        <v>14.57</v>
      </c>
      <c r="C49" t="s">
        <v>5673</v>
      </c>
      <c r="D49" s="400">
        <v>42.69</v>
      </c>
    </row>
    <row r="50" spans="1:4">
      <c r="A50" s="220">
        <v>323547</v>
      </c>
      <c r="B50" s="401">
        <v>72.86</v>
      </c>
      <c r="C50" t="s">
        <v>5673</v>
      </c>
      <c r="D50" s="400">
        <v>221.91</v>
      </c>
    </row>
    <row r="51" spans="1:4">
      <c r="A51" s="220">
        <v>346802</v>
      </c>
      <c r="B51" s="401">
        <v>58.29</v>
      </c>
      <c r="C51" t="s">
        <v>5673</v>
      </c>
      <c r="D51" s="400">
        <v>170.81</v>
      </c>
    </row>
    <row r="52" spans="1:4">
      <c r="A52" s="220">
        <v>346807</v>
      </c>
      <c r="B52" s="401">
        <v>87.44</v>
      </c>
      <c r="C52" t="s">
        <v>5673</v>
      </c>
      <c r="D52" s="400">
        <v>262.32</v>
      </c>
    </row>
    <row r="53" spans="1:4">
      <c r="A53" s="220" t="s">
        <v>1422</v>
      </c>
      <c r="B53" s="401">
        <v>205.8</v>
      </c>
      <c r="C53" t="s">
        <v>5674</v>
      </c>
      <c r="D53" s="400">
        <v>528</v>
      </c>
    </row>
    <row r="54" spans="1:4">
      <c r="A54" s="220">
        <v>91946</v>
      </c>
      <c r="B54" s="401">
        <v>2355.2399999999998</v>
      </c>
      <c r="C54" t="s">
        <v>5770</v>
      </c>
      <c r="D54" s="400">
        <v>4710.4799999999996</v>
      </c>
    </row>
    <row r="55" spans="1:4">
      <c r="A55" s="220">
        <v>72094</v>
      </c>
      <c r="B55" s="401">
        <v>0.61</v>
      </c>
      <c r="C55" t="s">
        <v>5770</v>
      </c>
      <c r="D55" s="400">
        <v>2.44</v>
      </c>
    </row>
    <row r="56" spans="1:4">
      <c r="A56" s="220">
        <v>72096</v>
      </c>
      <c r="B56" s="401">
        <v>0.8</v>
      </c>
      <c r="C56" t="s">
        <v>5770</v>
      </c>
      <c r="D56" s="400">
        <v>3.2</v>
      </c>
    </row>
    <row r="57" spans="1:4">
      <c r="A57" s="220" t="s">
        <v>5769</v>
      </c>
      <c r="B57" s="401">
        <v>409.5</v>
      </c>
      <c r="C57" t="s">
        <v>5770</v>
      </c>
      <c r="D57" s="400">
        <v>819</v>
      </c>
    </row>
    <row r="58" spans="1:4">
      <c r="A58" s="220" t="s">
        <v>53</v>
      </c>
      <c r="B58" s="401">
        <v>58.34</v>
      </c>
      <c r="C58" t="s">
        <v>5770</v>
      </c>
      <c r="D58" s="400">
        <v>175.02</v>
      </c>
    </row>
    <row r="59" spans="1:4">
      <c r="A59" s="220">
        <v>70311</v>
      </c>
      <c r="B59" s="401">
        <v>5.0199999999999996</v>
      </c>
      <c r="C59" t="s">
        <v>5770</v>
      </c>
      <c r="D59" s="400">
        <v>20.079999999999998</v>
      </c>
    </row>
    <row r="60" spans="1:4">
      <c r="A60" s="220" t="s">
        <v>6013</v>
      </c>
      <c r="B60" s="353" t="s">
        <v>6160</v>
      </c>
      <c r="C60" t="s">
        <v>6162</v>
      </c>
    </row>
    <row r="61" spans="1:4">
      <c r="A61" s="220" t="s">
        <v>6159</v>
      </c>
      <c r="B61" s="401">
        <v>69.900000000000006</v>
      </c>
      <c r="C61" t="s">
        <v>6162</v>
      </c>
    </row>
    <row r="62" spans="1:4">
      <c r="A62" s="220">
        <v>480085</v>
      </c>
      <c r="B62" s="401">
        <v>277.70999999999998</v>
      </c>
      <c r="C62" t="s">
        <v>6162</v>
      </c>
    </row>
    <row r="63" spans="1:4">
      <c r="A63" s="220">
        <v>165766</v>
      </c>
      <c r="B63" s="401">
        <v>952</v>
      </c>
      <c r="C63" t="s">
        <v>6162</v>
      </c>
    </row>
    <row r="64" spans="1:4">
      <c r="A64" s="220">
        <v>90268</v>
      </c>
      <c r="B64" s="353" t="s">
        <v>6161</v>
      </c>
      <c r="C64" t="s">
        <v>6162</v>
      </c>
    </row>
    <row r="65" spans="1:5">
      <c r="A65" s="220" t="s">
        <v>3448</v>
      </c>
      <c r="B65" s="436">
        <v>5374</v>
      </c>
      <c r="C65" t="s">
        <v>6162</v>
      </c>
    </row>
    <row r="66" spans="1:5">
      <c r="A66" t="s">
        <v>1422</v>
      </c>
      <c r="B66" s="401">
        <v>224.87</v>
      </c>
      <c r="C66" t="s">
        <v>7164</v>
      </c>
      <c r="D66" s="220" t="s">
        <v>7165</v>
      </c>
      <c r="E66" s="294" t="s">
        <v>7166</v>
      </c>
    </row>
  </sheetData>
  <sheetProtection password="CDF2" sheet="1" objects="1" scenarios="1"/>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4863-FCC6-4491-A275-43C47CCA0A9E}">
  <dimension ref="A1:H11"/>
  <sheetViews>
    <sheetView workbookViewId="0">
      <selection activeCell="E5" sqref="E5"/>
    </sheetView>
  </sheetViews>
  <sheetFormatPr defaultRowHeight="15"/>
  <cols>
    <col min="1" max="1" width="10.42578125" bestFit="1" customWidth="1"/>
    <col min="4" max="4" width="16.42578125" customWidth="1"/>
    <col min="5" max="5" width="39.28515625" customWidth="1"/>
  </cols>
  <sheetData>
    <row r="1" spans="1:8">
      <c r="A1" s="209" t="s">
        <v>0</v>
      </c>
      <c r="B1" s="209" t="s">
        <v>1</v>
      </c>
      <c r="C1" s="209" t="s">
        <v>2</v>
      </c>
      <c r="D1" s="296" t="s">
        <v>3</v>
      </c>
      <c r="E1" s="210" t="s">
        <v>4</v>
      </c>
      <c r="F1" s="286" t="s">
        <v>5</v>
      </c>
      <c r="G1" s="212" t="s">
        <v>6</v>
      </c>
      <c r="H1" s="213" t="s">
        <v>7</v>
      </c>
    </row>
    <row r="2" spans="1:8">
      <c r="A2" s="79">
        <v>43531</v>
      </c>
      <c r="B2" t="s">
        <v>6704</v>
      </c>
      <c r="C2" s="77" t="s">
        <v>48</v>
      </c>
      <c r="D2" s="287">
        <v>346172</v>
      </c>
      <c r="E2" t="s">
        <v>6707</v>
      </c>
      <c r="F2" s="287">
        <v>12</v>
      </c>
      <c r="G2" t="s">
        <v>6716</v>
      </c>
      <c r="H2" t="s">
        <v>6726</v>
      </c>
    </row>
    <row r="3" spans="1:8">
      <c r="A3" s="79">
        <v>43531</v>
      </c>
      <c r="B3" t="s">
        <v>6704</v>
      </c>
      <c r="C3" s="77" t="s">
        <v>48</v>
      </c>
      <c r="D3" s="287">
        <v>303095</v>
      </c>
      <c r="E3" t="s">
        <v>6708</v>
      </c>
      <c r="F3" s="287">
        <v>6</v>
      </c>
      <c r="G3" t="s">
        <v>6717</v>
      </c>
      <c r="H3" t="s">
        <v>6727</v>
      </c>
    </row>
    <row r="4" spans="1:8">
      <c r="A4" s="79">
        <v>43531</v>
      </c>
      <c r="B4" t="s">
        <v>6704</v>
      </c>
      <c r="C4" s="77" t="s">
        <v>48</v>
      </c>
      <c r="D4" s="287">
        <v>304815</v>
      </c>
      <c r="E4" t="s">
        <v>6709</v>
      </c>
      <c r="F4" s="287">
        <v>6</v>
      </c>
      <c r="G4" t="s">
        <v>6718</v>
      </c>
      <c r="H4" t="s">
        <v>6728</v>
      </c>
    </row>
    <row r="5" spans="1:8">
      <c r="A5" s="79">
        <v>43531</v>
      </c>
      <c r="B5" t="s">
        <v>6704</v>
      </c>
      <c r="C5" s="77" t="s">
        <v>48</v>
      </c>
      <c r="D5" s="287">
        <v>371576</v>
      </c>
      <c r="E5" t="s">
        <v>6713</v>
      </c>
      <c r="F5" s="287">
        <v>6</v>
      </c>
      <c r="G5" t="s">
        <v>6719</v>
      </c>
      <c r="H5" t="s">
        <v>6729</v>
      </c>
    </row>
    <row r="6" spans="1:8">
      <c r="A6" s="79">
        <v>43531</v>
      </c>
      <c r="B6" t="s">
        <v>6704</v>
      </c>
      <c r="C6" s="77" t="s">
        <v>48</v>
      </c>
      <c r="D6" s="287">
        <v>371556</v>
      </c>
      <c r="E6" t="s">
        <v>6714</v>
      </c>
      <c r="F6" s="287">
        <v>6</v>
      </c>
      <c r="G6" t="s">
        <v>6720</v>
      </c>
      <c r="H6" t="s">
        <v>6730</v>
      </c>
    </row>
    <row r="7" spans="1:8">
      <c r="A7" s="79">
        <v>43531</v>
      </c>
      <c r="B7" t="s">
        <v>6704</v>
      </c>
      <c r="C7" s="77" t="s">
        <v>48</v>
      </c>
      <c r="D7" s="287">
        <v>304513</v>
      </c>
      <c r="E7" t="s">
        <v>6715</v>
      </c>
      <c r="F7" s="287">
        <v>12</v>
      </c>
      <c r="G7" t="s">
        <v>6721</v>
      </c>
      <c r="H7" t="s">
        <v>6731</v>
      </c>
    </row>
    <row r="8" spans="1:8">
      <c r="A8" s="79">
        <v>43531</v>
      </c>
      <c r="B8" t="s">
        <v>6704</v>
      </c>
      <c r="C8" s="77" t="s">
        <v>48</v>
      </c>
      <c r="D8" s="287" t="s">
        <v>6705</v>
      </c>
      <c r="E8" t="s">
        <v>6710</v>
      </c>
      <c r="F8" s="287">
        <v>24</v>
      </c>
      <c r="G8" t="s">
        <v>6723</v>
      </c>
      <c r="H8" t="s">
        <v>6732</v>
      </c>
    </row>
    <row r="9" spans="1:8">
      <c r="A9" s="79">
        <v>43531</v>
      </c>
      <c r="B9" t="s">
        <v>6704</v>
      </c>
      <c r="C9" s="77" t="s">
        <v>48</v>
      </c>
      <c r="D9" s="287" t="s">
        <v>6706</v>
      </c>
      <c r="E9" t="s">
        <v>6711</v>
      </c>
      <c r="F9" s="287">
        <v>24</v>
      </c>
      <c r="G9" t="s">
        <v>6724</v>
      </c>
      <c r="H9" t="s">
        <v>6733</v>
      </c>
    </row>
    <row r="10" spans="1:8">
      <c r="A10" s="79">
        <v>43531</v>
      </c>
      <c r="B10" t="s">
        <v>6704</v>
      </c>
      <c r="C10" s="77" t="s">
        <v>48</v>
      </c>
      <c r="D10" s="287">
        <v>342991</v>
      </c>
      <c r="E10" t="s">
        <v>6346</v>
      </c>
      <c r="F10" s="287">
        <v>2</v>
      </c>
      <c r="G10" t="s">
        <v>6722</v>
      </c>
      <c r="H10" t="s">
        <v>6734</v>
      </c>
    </row>
    <row r="11" spans="1:8">
      <c r="A11" s="79">
        <v>43531</v>
      </c>
      <c r="B11" t="s">
        <v>6704</v>
      </c>
      <c r="C11" s="77" t="s">
        <v>48</v>
      </c>
      <c r="D11" s="287">
        <v>361680</v>
      </c>
      <c r="E11" t="s">
        <v>6712</v>
      </c>
      <c r="F11" s="287">
        <v>1</v>
      </c>
      <c r="G11" t="s">
        <v>6725</v>
      </c>
      <c r="H11" t="s">
        <v>6735</v>
      </c>
    </row>
  </sheetData>
  <sheetProtection algorithmName="SHA-512" hashValue="L8a8eqD/NGJDjCpgTITAd6rUcQ9OPaRwPRlB3p4mrQ+o+wVY52sZl1s1BZKjOavlhDlp0AynwAshPZXWfkTf1g==" saltValue="+x0zidqMEAh2vp0WkA/G1Q==" spinCount="100000"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D123A-DE96-4E35-BF40-A92AF4998AFD}">
  <dimension ref="A1:I7"/>
  <sheetViews>
    <sheetView workbookViewId="0">
      <selection activeCell="K16" sqref="K16"/>
    </sheetView>
  </sheetViews>
  <sheetFormatPr defaultRowHeight="15"/>
  <cols>
    <col min="3" max="3" width="12.7109375" customWidth="1"/>
    <col min="4" max="4" width="15.5703125" customWidth="1"/>
    <col min="5" max="5" width="56.5703125" customWidth="1"/>
    <col min="7" max="7" width="12.140625" customWidth="1"/>
    <col min="8" max="8" width="15.28515625" customWidth="1"/>
  </cols>
  <sheetData>
    <row r="1" spans="1:9">
      <c r="A1" s="209" t="s">
        <v>0</v>
      </c>
      <c r="B1" s="209" t="s">
        <v>1</v>
      </c>
      <c r="C1" s="209" t="s">
        <v>2</v>
      </c>
      <c r="D1" s="296" t="s">
        <v>3</v>
      </c>
      <c r="E1" s="210" t="s">
        <v>4</v>
      </c>
      <c r="F1" s="286" t="s">
        <v>5</v>
      </c>
      <c r="G1" s="212" t="s">
        <v>6</v>
      </c>
      <c r="H1" s="213" t="s">
        <v>7</v>
      </c>
    </row>
    <row r="2" spans="1:9">
      <c r="A2" s="79">
        <v>43531</v>
      </c>
      <c r="B2" t="s">
        <v>6736</v>
      </c>
      <c r="C2" s="77" t="s">
        <v>48</v>
      </c>
      <c r="D2" s="287" t="s">
        <v>6737</v>
      </c>
      <c r="E2" t="s">
        <v>6738</v>
      </c>
      <c r="F2" s="287">
        <v>12</v>
      </c>
      <c r="G2" t="s">
        <v>6739</v>
      </c>
      <c r="H2" t="s">
        <v>6740</v>
      </c>
    </row>
    <row r="3" spans="1:9">
      <c r="A3" s="79">
        <v>43531</v>
      </c>
      <c r="B3" t="s">
        <v>6736</v>
      </c>
      <c r="C3" s="77" t="s">
        <v>48</v>
      </c>
      <c r="D3" s="287">
        <v>90265</v>
      </c>
      <c r="E3" t="s">
        <v>6741</v>
      </c>
      <c r="F3" s="287">
        <v>12</v>
      </c>
      <c r="G3" t="s">
        <v>6746</v>
      </c>
      <c r="I3" t="s">
        <v>6751</v>
      </c>
    </row>
    <row r="4" spans="1:9">
      <c r="A4" s="79">
        <v>43531</v>
      </c>
      <c r="B4" t="s">
        <v>6736</v>
      </c>
      <c r="C4" s="77" t="s">
        <v>48</v>
      </c>
      <c r="D4" s="287">
        <v>79836</v>
      </c>
      <c r="E4" t="s">
        <v>6742</v>
      </c>
      <c r="F4" s="287">
        <v>12</v>
      </c>
      <c r="G4" t="s">
        <v>6747</v>
      </c>
      <c r="I4" t="s">
        <v>6751</v>
      </c>
    </row>
    <row r="5" spans="1:9">
      <c r="A5" s="79">
        <v>43531</v>
      </c>
      <c r="B5" t="s">
        <v>6736</v>
      </c>
      <c r="C5" s="77" t="s">
        <v>48</v>
      </c>
      <c r="D5" s="287">
        <v>950148</v>
      </c>
      <c r="E5" t="s">
        <v>6743</v>
      </c>
      <c r="F5" s="287">
        <v>12</v>
      </c>
      <c r="G5" t="s">
        <v>6748</v>
      </c>
      <c r="I5" t="s">
        <v>6751</v>
      </c>
    </row>
    <row r="6" spans="1:9">
      <c r="A6" s="79">
        <v>43531</v>
      </c>
      <c r="B6" t="s">
        <v>6736</v>
      </c>
      <c r="C6" s="77" t="s">
        <v>48</v>
      </c>
      <c r="D6" s="287">
        <v>90274</v>
      </c>
      <c r="E6" t="s">
        <v>6744</v>
      </c>
      <c r="F6" s="287">
        <v>12</v>
      </c>
      <c r="G6" t="s">
        <v>6749</v>
      </c>
      <c r="I6" t="s">
        <v>6751</v>
      </c>
    </row>
    <row r="7" spans="1:9">
      <c r="A7" s="79">
        <v>43531</v>
      </c>
      <c r="B7" t="s">
        <v>6736</v>
      </c>
      <c r="C7" s="77" t="s">
        <v>48</v>
      </c>
      <c r="D7" s="287">
        <v>90271</v>
      </c>
      <c r="E7" t="s">
        <v>6745</v>
      </c>
      <c r="F7" s="287">
        <v>12</v>
      </c>
      <c r="G7" t="s">
        <v>6750</v>
      </c>
      <c r="I7" t="s">
        <v>6751</v>
      </c>
    </row>
  </sheetData>
  <sheetProtection algorithmName="SHA-512" hashValue="F05+W50rFpUpex0bcTdKPutCzc+iA1hogSt+5ux/20sv69+wC5pcqXsXxSrAdgYBQcaBc4XzQduikEOzN45Uhg==" saltValue="dm+VrGRM/mthDGnFYBTfCw==" spinCount="100000"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FFC1-E907-4E0D-9ADE-16A939EB7C81}">
  <dimension ref="A1:H2"/>
  <sheetViews>
    <sheetView workbookViewId="0">
      <selection activeCell="E24" sqref="E24"/>
    </sheetView>
  </sheetViews>
  <sheetFormatPr defaultRowHeight="15"/>
  <cols>
    <col min="1" max="1" width="9.7109375" bestFit="1" customWidth="1"/>
    <col min="2" max="2" width="11" customWidth="1"/>
    <col min="3" max="3" width="12.85546875" customWidth="1"/>
    <col min="4" max="4" width="15" customWidth="1"/>
    <col min="5" max="5" width="56.5703125" customWidth="1"/>
    <col min="6" max="6" width="5.28515625" customWidth="1"/>
    <col min="7" max="7" width="13.7109375" customWidth="1"/>
    <col min="8" max="8" width="14.7109375" customWidth="1"/>
  </cols>
  <sheetData>
    <row r="1" spans="1:8">
      <c r="A1" s="452" t="s">
        <v>0</v>
      </c>
      <c r="B1" s="452" t="s">
        <v>1</v>
      </c>
      <c r="C1" s="452" t="s">
        <v>2</v>
      </c>
      <c r="D1" s="452" t="s">
        <v>3</v>
      </c>
      <c r="E1" s="452" t="s">
        <v>4</v>
      </c>
      <c r="F1" s="452" t="s">
        <v>5</v>
      </c>
      <c r="G1" s="452" t="s">
        <v>6</v>
      </c>
      <c r="H1" s="452" t="s">
        <v>7</v>
      </c>
    </row>
    <row r="2" spans="1:8">
      <c r="A2" s="423">
        <v>43517</v>
      </c>
      <c r="B2" t="s">
        <v>6624</v>
      </c>
      <c r="C2" t="s">
        <v>48</v>
      </c>
      <c r="D2" t="s">
        <v>3701</v>
      </c>
      <c r="E2" t="s">
        <v>6625</v>
      </c>
      <c r="F2" s="220">
        <v>3</v>
      </c>
      <c r="G2" t="s">
        <v>6626</v>
      </c>
      <c r="H2" t="s">
        <v>6627</v>
      </c>
    </row>
  </sheetData>
  <sheetProtection algorithmName="SHA-512" hashValue="lRJcuKOb0T38y1c2hEiMJVWvxsHF60O8mqX9KnxibuPDtEJrjRS2saqRe6OqopagE9ft2PfNJpnugxUQMsSCKQ==" saltValue="t9cCV6QZEBIj1WAogbp6Zw==" spinCount="100000"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C858-B922-42B7-9FDA-0F989B6ACFBC}">
  <dimension ref="A1"/>
  <sheetViews>
    <sheetView workbookViewId="0">
      <selection activeCell="L6" sqref="L6"/>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2"/>
  <sheetViews>
    <sheetView tabSelected="1" workbookViewId="0">
      <selection activeCell="I58" sqref="I58"/>
    </sheetView>
  </sheetViews>
  <sheetFormatPr defaultRowHeight="15"/>
  <cols>
    <col min="1" max="1" width="10.7109375" bestFit="1" customWidth="1"/>
    <col min="2" max="2" width="15.140625" customWidth="1"/>
    <col min="3" max="3" width="10.7109375" bestFit="1" customWidth="1"/>
    <col min="4" max="4" width="13.42578125" bestFit="1" customWidth="1"/>
    <col min="5" max="5" width="39.85546875" customWidth="1"/>
    <col min="8" max="8" width="9.7109375" customWidth="1"/>
    <col min="9" max="9" width="35.5703125" customWidth="1"/>
    <col min="10" max="10" width="15.42578125" customWidth="1"/>
  </cols>
  <sheetData>
    <row r="1" spans="1:9" s="1" customFormat="1" ht="12.75">
      <c r="A1" s="209" t="s">
        <v>0</v>
      </c>
      <c r="B1" s="209" t="s">
        <v>1</v>
      </c>
      <c r="C1" s="209" t="s">
        <v>2</v>
      </c>
      <c r="D1" s="296" t="s">
        <v>3</v>
      </c>
      <c r="E1" s="210" t="s">
        <v>4</v>
      </c>
      <c r="F1" s="211" t="s">
        <v>5</v>
      </c>
      <c r="G1" s="212" t="s">
        <v>6</v>
      </c>
      <c r="H1" s="213" t="s">
        <v>7</v>
      </c>
    </row>
    <row r="2" spans="1:9">
      <c r="A2" s="110">
        <v>42975</v>
      </c>
      <c r="B2" s="110" t="s">
        <v>3974</v>
      </c>
      <c r="C2" s="93" t="s">
        <v>364</v>
      </c>
      <c r="D2" s="93" t="s">
        <v>3976</v>
      </c>
      <c r="E2" s="125" t="s">
        <v>3975</v>
      </c>
      <c r="F2" s="93">
        <v>1</v>
      </c>
      <c r="G2" s="228">
        <v>0.18</v>
      </c>
      <c r="H2" s="228">
        <v>0.75</v>
      </c>
      <c r="I2" s="235"/>
    </row>
    <row r="3" spans="1:9">
      <c r="A3" s="110">
        <v>42964</v>
      </c>
      <c r="B3" s="110" t="s">
        <v>3999</v>
      </c>
      <c r="C3" s="93" t="s">
        <v>48</v>
      </c>
      <c r="D3" s="93" t="s">
        <v>377</v>
      </c>
      <c r="E3" s="125" t="s">
        <v>4000</v>
      </c>
      <c r="F3" s="93">
        <v>1</v>
      </c>
      <c r="G3" s="228">
        <v>45.25</v>
      </c>
      <c r="H3" s="228">
        <v>136</v>
      </c>
      <c r="I3" s="235"/>
    </row>
    <row r="4" spans="1:9">
      <c r="A4" s="110">
        <v>42975</v>
      </c>
      <c r="B4" s="110" t="s">
        <v>3992</v>
      </c>
      <c r="C4" s="93" t="s">
        <v>48</v>
      </c>
      <c r="D4" s="93" t="s">
        <v>3993</v>
      </c>
      <c r="E4" s="125" t="s">
        <v>3994</v>
      </c>
      <c r="F4" s="93">
        <v>3</v>
      </c>
      <c r="G4" s="228">
        <v>422</v>
      </c>
      <c r="H4" s="228">
        <v>706</v>
      </c>
      <c r="I4" s="235"/>
    </row>
    <row r="5" spans="1:9">
      <c r="A5" s="110">
        <v>42975</v>
      </c>
      <c r="B5" s="110" t="s">
        <v>3992</v>
      </c>
      <c r="C5" s="93" t="s">
        <v>48</v>
      </c>
      <c r="D5" s="93">
        <v>51233</v>
      </c>
      <c r="E5" s="125" t="s">
        <v>3995</v>
      </c>
      <c r="F5" s="93">
        <v>3</v>
      </c>
      <c r="G5" s="228">
        <v>169</v>
      </c>
      <c r="H5" s="228">
        <v>338</v>
      </c>
      <c r="I5" s="235"/>
    </row>
    <row r="6" spans="1:9">
      <c r="A6" s="110">
        <v>42975</v>
      </c>
      <c r="B6" s="110" t="s">
        <v>3992</v>
      </c>
      <c r="C6" s="93" t="s">
        <v>48</v>
      </c>
      <c r="D6" s="93">
        <v>116075</v>
      </c>
      <c r="E6" s="125" t="s">
        <v>3996</v>
      </c>
      <c r="F6" s="93">
        <v>3</v>
      </c>
      <c r="G6" s="228">
        <v>135.54</v>
      </c>
      <c r="H6" s="228">
        <v>176</v>
      </c>
      <c r="I6" s="235"/>
    </row>
    <row r="7" spans="1:9">
      <c r="A7" s="110">
        <v>42975</v>
      </c>
      <c r="B7" s="110" t="s">
        <v>3992</v>
      </c>
      <c r="C7" s="93" t="s">
        <v>48</v>
      </c>
      <c r="D7" s="93" t="s">
        <v>285</v>
      </c>
      <c r="E7" s="125" t="s">
        <v>3997</v>
      </c>
      <c r="F7" s="93">
        <v>12</v>
      </c>
      <c r="G7" s="228">
        <v>5.87</v>
      </c>
      <c r="H7" s="228">
        <v>23.48</v>
      </c>
      <c r="I7" s="235"/>
    </row>
    <row r="8" spans="1:9">
      <c r="A8" s="110">
        <v>42975</v>
      </c>
      <c r="B8" s="110" t="s">
        <v>3992</v>
      </c>
      <c r="C8" s="93" t="s">
        <v>48</v>
      </c>
      <c r="D8" s="93" t="s">
        <v>283</v>
      </c>
      <c r="E8" s="125" t="s">
        <v>3998</v>
      </c>
      <c r="F8" s="93">
        <v>3</v>
      </c>
      <c r="G8" s="228">
        <v>188</v>
      </c>
      <c r="H8" s="228">
        <v>376</v>
      </c>
      <c r="I8" s="235"/>
    </row>
    <row r="9" spans="1:9">
      <c r="A9" s="110">
        <v>43031</v>
      </c>
      <c r="B9" s="110" t="s">
        <v>4200</v>
      </c>
      <c r="C9" s="93" t="s">
        <v>48</v>
      </c>
      <c r="D9" s="93" t="s">
        <v>178</v>
      </c>
      <c r="E9" s="125" t="s">
        <v>4199</v>
      </c>
      <c r="F9" s="93">
        <v>3</v>
      </c>
      <c r="G9" s="228">
        <v>5.46</v>
      </c>
      <c r="H9" s="228">
        <v>21.84</v>
      </c>
      <c r="I9" s="235"/>
    </row>
    <row r="10" spans="1:9">
      <c r="A10" s="110">
        <v>43031</v>
      </c>
      <c r="B10" s="110" t="s">
        <v>4200</v>
      </c>
      <c r="C10" s="93" t="s">
        <v>48</v>
      </c>
      <c r="D10" s="93" t="s">
        <v>583</v>
      </c>
      <c r="E10" s="125" t="s">
        <v>584</v>
      </c>
      <c r="F10" s="93">
        <v>3</v>
      </c>
      <c r="G10" s="228">
        <v>16</v>
      </c>
      <c r="H10" s="228">
        <v>48</v>
      </c>
      <c r="I10" s="235"/>
    </row>
    <row r="11" spans="1:9">
      <c r="A11" s="110">
        <v>43081</v>
      </c>
      <c r="B11" s="110" t="s">
        <v>4512</v>
      </c>
      <c r="C11" s="93" t="s">
        <v>48</v>
      </c>
      <c r="D11" s="93" t="s">
        <v>377</v>
      </c>
      <c r="E11" s="125" t="s">
        <v>3402</v>
      </c>
      <c r="F11" s="93">
        <v>2</v>
      </c>
      <c r="G11" s="228">
        <v>45.25</v>
      </c>
      <c r="H11" s="228">
        <v>136</v>
      </c>
      <c r="I11" s="235"/>
    </row>
    <row r="12" spans="1:9">
      <c r="A12" s="110">
        <v>43090</v>
      </c>
      <c r="B12" s="110" t="s">
        <v>4623</v>
      </c>
      <c r="C12" s="93" t="s">
        <v>48</v>
      </c>
      <c r="D12" s="93" t="s">
        <v>285</v>
      </c>
      <c r="E12" s="125" t="s">
        <v>4624</v>
      </c>
      <c r="F12" s="93">
        <v>8</v>
      </c>
      <c r="G12" s="228">
        <v>5.87</v>
      </c>
      <c r="H12" s="228">
        <v>17.760000000000002</v>
      </c>
      <c r="I12" s="235"/>
    </row>
    <row r="13" spans="1:9">
      <c r="A13" s="110">
        <v>43178</v>
      </c>
      <c r="B13" s="110" t="s">
        <v>5040</v>
      </c>
      <c r="C13" s="93" t="s">
        <v>48</v>
      </c>
      <c r="D13" s="93" t="s">
        <v>5041</v>
      </c>
      <c r="E13" s="125" t="s">
        <v>5042</v>
      </c>
      <c r="F13" s="93">
        <v>12</v>
      </c>
      <c r="G13" s="228">
        <v>16.28</v>
      </c>
      <c r="H13" s="228">
        <v>73.05</v>
      </c>
      <c r="I13" s="235"/>
    </row>
    <row r="14" spans="1:9">
      <c r="A14" s="110">
        <v>43178</v>
      </c>
      <c r="B14" s="110" t="s">
        <v>5040</v>
      </c>
      <c r="C14" s="93" t="s">
        <v>48</v>
      </c>
      <c r="D14" s="93" t="s">
        <v>5043</v>
      </c>
      <c r="E14" s="125" t="s">
        <v>5044</v>
      </c>
      <c r="F14" s="93">
        <v>4</v>
      </c>
      <c r="G14" s="228">
        <v>27.9</v>
      </c>
      <c r="H14" s="228">
        <v>83.7</v>
      </c>
      <c r="I14" s="235"/>
    </row>
    <row r="15" spans="1:9">
      <c r="A15" s="110">
        <v>43178</v>
      </c>
      <c r="B15" s="110" t="s">
        <v>5040</v>
      </c>
      <c r="C15" s="93" t="s">
        <v>48</v>
      </c>
      <c r="D15" s="93" t="s">
        <v>5045</v>
      </c>
      <c r="E15" s="125" t="s">
        <v>5046</v>
      </c>
      <c r="F15" s="93">
        <v>8</v>
      </c>
      <c r="G15" s="228">
        <v>57.57</v>
      </c>
      <c r="H15" s="228">
        <v>172.71</v>
      </c>
      <c r="I15" s="235"/>
    </row>
    <row r="16" spans="1:9">
      <c r="A16" s="110">
        <v>43178</v>
      </c>
      <c r="B16" s="110" t="s">
        <v>5040</v>
      </c>
      <c r="C16" s="93" t="s">
        <v>48</v>
      </c>
      <c r="D16" s="93" t="s">
        <v>5047</v>
      </c>
      <c r="E16" s="125" t="s">
        <v>5048</v>
      </c>
      <c r="F16" s="93">
        <v>2</v>
      </c>
      <c r="G16" s="228">
        <v>15.67</v>
      </c>
      <c r="H16" s="228">
        <v>47.01</v>
      </c>
      <c r="I16" s="235"/>
    </row>
    <row r="17" spans="1:11">
      <c r="A17" s="110">
        <v>43196</v>
      </c>
      <c r="B17" s="110" t="s">
        <v>5049</v>
      </c>
      <c r="C17" s="93" t="s">
        <v>48</v>
      </c>
      <c r="D17" s="93" t="s">
        <v>5050</v>
      </c>
      <c r="E17" s="125" t="s">
        <v>5051</v>
      </c>
      <c r="F17" s="93">
        <v>1</v>
      </c>
      <c r="G17" s="228">
        <v>14.02</v>
      </c>
      <c r="H17" s="228">
        <v>46.22</v>
      </c>
      <c r="I17" s="235" t="s">
        <v>323</v>
      </c>
      <c r="K17" t="s">
        <v>323</v>
      </c>
    </row>
    <row r="18" spans="1:11">
      <c r="A18" s="110">
        <v>43196</v>
      </c>
      <c r="B18" s="110" t="s">
        <v>5049</v>
      </c>
      <c r="C18" s="93" t="s">
        <v>48</v>
      </c>
      <c r="D18" s="93" t="s">
        <v>5052</v>
      </c>
      <c r="E18" s="125" t="s">
        <v>5053</v>
      </c>
      <c r="F18" s="93">
        <v>3</v>
      </c>
      <c r="G18" s="228">
        <v>981.39</v>
      </c>
      <c r="H18" s="228">
        <v>2156.67</v>
      </c>
      <c r="I18" s="235" t="s">
        <v>323</v>
      </c>
    </row>
    <row r="19" spans="1:11">
      <c r="A19" s="110">
        <v>43196</v>
      </c>
      <c r="B19" s="110" t="s">
        <v>5049</v>
      </c>
      <c r="C19" s="93" t="s">
        <v>48</v>
      </c>
      <c r="D19" s="93">
        <v>32030</v>
      </c>
      <c r="E19" s="125" t="s">
        <v>5054</v>
      </c>
      <c r="F19" s="93">
        <v>3</v>
      </c>
      <c r="G19" s="228">
        <v>11.47</v>
      </c>
      <c r="H19" s="228">
        <v>37.81</v>
      </c>
      <c r="I19" s="235" t="s">
        <v>323</v>
      </c>
    </row>
    <row r="20" spans="1:11">
      <c r="A20" s="110">
        <v>43196</v>
      </c>
      <c r="B20" s="110" t="s">
        <v>5049</v>
      </c>
      <c r="C20" s="93" t="s">
        <v>48</v>
      </c>
      <c r="D20" s="93" t="s">
        <v>5055</v>
      </c>
      <c r="E20" s="125" t="s">
        <v>5056</v>
      </c>
      <c r="F20" s="93">
        <v>1</v>
      </c>
      <c r="G20" s="228">
        <v>297.60000000000002</v>
      </c>
      <c r="H20" s="228">
        <v>595.20000000000005</v>
      </c>
      <c r="I20" s="235" t="s">
        <v>323</v>
      </c>
    </row>
    <row r="21" spans="1:11">
      <c r="A21" s="423">
        <v>43363</v>
      </c>
      <c r="B21" s="110" t="s">
        <v>5049</v>
      </c>
      <c r="C21" s="93" t="s">
        <v>48</v>
      </c>
      <c r="D21" s="93">
        <v>70206</v>
      </c>
      <c r="E21" s="125" t="s">
        <v>3272</v>
      </c>
      <c r="F21" s="251">
        <v>8</v>
      </c>
      <c r="G21" s="232">
        <v>4.8</v>
      </c>
      <c r="H21" s="232">
        <v>19.2</v>
      </c>
    </row>
    <row r="22" spans="1:11">
      <c r="A22" s="423">
        <v>43363</v>
      </c>
      <c r="B22" s="110" t="s">
        <v>5049</v>
      </c>
      <c r="C22" s="93" t="s">
        <v>48</v>
      </c>
      <c r="D22" s="93" t="s">
        <v>262</v>
      </c>
      <c r="E22" s="125" t="s">
        <v>263</v>
      </c>
      <c r="F22" s="251">
        <v>1</v>
      </c>
      <c r="G22" s="232">
        <v>6</v>
      </c>
      <c r="H22" s="232">
        <v>24</v>
      </c>
      <c r="I22" s="235" t="s">
        <v>323</v>
      </c>
    </row>
    <row r="23" spans="1:11">
      <c r="A23" s="423">
        <v>43363</v>
      </c>
      <c r="B23" s="110" t="s">
        <v>5049</v>
      </c>
      <c r="C23" s="93" t="s">
        <v>48</v>
      </c>
      <c r="D23" s="93">
        <v>66723</v>
      </c>
      <c r="E23" s="125" t="s">
        <v>5678</v>
      </c>
      <c r="F23" s="251">
        <v>1</v>
      </c>
      <c r="G23" s="232">
        <v>1356.6</v>
      </c>
      <c r="H23" s="232">
        <v>2713.2</v>
      </c>
    </row>
    <row r="24" spans="1:11">
      <c r="A24" s="423">
        <v>43423</v>
      </c>
      <c r="B24" s="110" t="s">
        <v>6155</v>
      </c>
      <c r="C24" s="93" t="s">
        <v>48</v>
      </c>
      <c r="D24" t="s">
        <v>6156</v>
      </c>
      <c r="E24" s="268" t="s">
        <v>6157</v>
      </c>
      <c r="F24" s="251">
        <v>3</v>
      </c>
      <c r="G24" s="232">
        <v>429.45</v>
      </c>
      <c r="H24" s="232">
        <v>858.9</v>
      </c>
    </row>
    <row r="25" spans="1:11">
      <c r="A25" s="423">
        <v>43490</v>
      </c>
      <c r="B25" s="110" t="s">
        <v>5049</v>
      </c>
      <c r="C25" s="93" t="s">
        <v>48</v>
      </c>
      <c r="D25" s="93" t="s">
        <v>5050</v>
      </c>
      <c r="E25" s="125" t="s">
        <v>5051</v>
      </c>
      <c r="F25" s="93">
        <v>1</v>
      </c>
      <c r="G25" s="232">
        <v>20.8</v>
      </c>
      <c r="H25" s="232">
        <v>62.4</v>
      </c>
    </row>
    <row r="26" spans="1:11">
      <c r="A26" s="423">
        <v>43490</v>
      </c>
      <c r="B26" s="110" t="s">
        <v>5049</v>
      </c>
      <c r="C26" s="93" t="s">
        <v>48</v>
      </c>
      <c r="D26" s="93" t="s">
        <v>5052</v>
      </c>
      <c r="E26" s="125" t="s">
        <v>5053</v>
      </c>
      <c r="F26" s="93">
        <v>3</v>
      </c>
      <c r="G26" s="232">
        <v>2279.7600000000002</v>
      </c>
      <c r="H26" s="232">
        <v>3256.8</v>
      </c>
    </row>
    <row r="27" spans="1:11">
      <c r="A27" s="423">
        <v>43490</v>
      </c>
      <c r="B27" s="110" t="s">
        <v>5049</v>
      </c>
      <c r="C27" s="93" t="s">
        <v>48</v>
      </c>
      <c r="D27" s="93">
        <v>32030</v>
      </c>
      <c r="E27" s="125" t="s">
        <v>5054</v>
      </c>
      <c r="F27" s="93">
        <v>3</v>
      </c>
      <c r="G27" s="232">
        <v>26.97</v>
      </c>
      <c r="H27" s="232">
        <v>53.93</v>
      </c>
    </row>
    <row r="28" spans="1:11">
      <c r="A28" s="423">
        <v>43490</v>
      </c>
      <c r="B28" s="110" t="s">
        <v>5049</v>
      </c>
      <c r="C28" s="93" t="s">
        <v>48</v>
      </c>
      <c r="D28" s="93" t="s">
        <v>5055</v>
      </c>
      <c r="E28" s="125" t="s">
        <v>5056</v>
      </c>
      <c r="F28" s="93">
        <v>1</v>
      </c>
      <c r="G28" s="232">
        <v>462.48</v>
      </c>
      <c r="H28" s="232">
        <v>770.8</v>
      </c>
    </row>
    <row r="29" spans="1:11">
      <c r="A29" s="423">
        <v>43490</v>
      </c>
      <c r="B29" s="110" t="s">
        <v>5049</v>
      </c>
      <c r="C29" s="93" t="s">
        <v>48</v>
      </c>
      <c r="D29" s="93">
        <v>70206</v>
      </c>
      <c r="E29" s="125" t="s">
        <v>3272</v>
      </c>
      <c r="F29" s="251">
        <v>8</v>
      </c>
      <c r="G29" s="232">
        <v>2</v>
      </c>
      <c r="H29" s="232">
        <v>19.2</v>
      </c>
    </row>
    <row r="30" spans="1:11">
      <c r="A30" s="423">
        <v>43490</v>
      </c>
      <c r="B30" s="110" t="s">
        <v>5049</v>
      </c>
      <c r="C30" s="93" t="s">
        <v>48</v>
      </c>
      <c r="D30" s="93" t="s">
        <v>262</v>
      </c>
      <c r="E30" s="125" t="s">
        <v>263</v>
      </c>
      <c r="F30" s="251">
        <v>1</v>
      </c>
      <c r="G30" s="232">
        <v>2.46</v>
      </c>
      <c r="H30" s="232">
        <v>24</v>
      </c>
    </row>
    <row r="31" spans="1:11">
      <c r="A31" s="423">
        <v>43490</v>
      </c>
      <c r="B31" s="110" t="s">
        <v>5049</v>
      </c>
      <c r="C31" s="93" t="s">
        <v>48</v>
      </c>
      <c r="D31" s="93">
        <v>66723</v>
      </c>
      <c r="E31" s="125" t="s">
        <v>5678</v>
      </c>
      <c r="F31" s="251">
        <v>1</v>
      </c>
      <c r="G31" s="232">
        <v>1400</v>
      </c>
      <c r="H31" s="232">
        <v>2745.1</v>
      </c>
    </row>
    <row r="32" spans="1:11">
      <c r="A32" s="423">
        <v>43515</v>
      </c>
      <c r="B32" s="258" t="s">
        <v>6573</v>
      </c>
      <c r="C32" s="93" t="s">
        <v>48</v>
      </c>
      <c r="D32" t="s">
        <v>6574</v>
      </c>
      <c r="E32" t="s">
        <v>6582</v>
      </c>
      <c r="F32" s="220">
        <v>1</v>
      </c>
      <c r="G32" s="232">
        <v>5765</v>
      </c>
      <c r="H32" s="232">
        <v>11049.583333333334</v>
      </c>
    </row>
    <row r="33" spans="1:10">
      <c r="A33" s="423">
        <v>43515</v>
      </c>
      <c r="B33" s="258" t="s">
        <v>6573</v>
      </c>
      <c r="C33" s="93" t="s">
        <v>48</v>
      </c>
      <c r="D33" t="s">
        <v>6574</v>
      </c>
      <c r="E33" t="s">
        <v>6582</v>
      </c>
      <c r="F33" s="220">
        <v>1</v>
      </c>
      <c r="G33" s="232">
        <v>5765</v>
      </c>
      <c r="H33" s="232">
        <v>11049.583333333334</v>
      </c>
    </row>
    <row r="34" spans="1:10">
      <c r="A34" s="423">
        <v>43515</v>
      </c>
      <c r="B34" s="258" t="s">
        <v>6573</v>
      </c>
      <c r="C34" s="93" t="s">
        <v>48</v>
      </c>
      <c r="D34" t="s">
        <v>205</v>
      </c>
      <c r="E34" t="s">
        <v>6583</v>
      </c>
      <c r="F34" s="220">
        <v>1</v>
      </c>
      <c r="G34" s="232">
        <v>0.83</v>
      </c>
      <c r="H34" s="232">
        <v>7.2293260165774829</v>
      </c>
    </row>
    <row r="35" spans="1:10">
      <c r="A35" s="423">
        <v>43515</v>
      </c>
      <c r="B35" s="258" t="s">
        <v>6573</v>
      </c>
      <c r="C35" s="93" t="s">
        <v>48</v>
      </c>
      <c r="D35" t="s">
        <v>5487</v>
      </c>
      <c r="E35" t="s">
        <v>6584</v>
      </c>
      <c r="F35" s="220">
        <v>1</v>
      </c>
      <c r="G35" s="232">
        <v>565</v>
      </c>
      <c r="H35" s="232">
        <v>1186.4998468412284</v>
      </c>
    </row>
    <row r="36" spans="1:10">
      <c r="A36" s="423">
        <v>43515</v>
      </c>
      <c r="B36" s="258" t="s">
        <v>6573</v>
      </c>
      <c r="C36" s="93" t="s">
        <v>48</v>
      </c>
      <c r="D36" t="s">
        <v>5491</v>
      </c>
      <c r="E36" t="s">
        <v>6585</v>
      </c>
      <c r="F36" s="220">
        <v>1</v>
      </c>
      <c r="G36" s="232">
        <v>27.79</v>
      </c>
      <c r="H36" s="232">
        <v>83.999956571521381</v>
      </c>
    </row>
    <row r="37" spans="1:10">
      <c r="A37" s="423">
        <v>43515</v>
      </c>
      <c r="B37" s="258" t="s">
        <v>6573</v>
      </c>
      <c r="C37" s="93" t="s">
        <v>48</v>
      </c>
      <c r="D37" t="s">
        <v>6575</v>
      </c>
      <c r="E37" t="s">
        <v>6586</v>
      </c>
      <c r="F37" s="220">
        <v>8</v>
      </c>
      <c r="G37" s="232">
        <v>51.39</v>
      </c>
      <c r="H37" s="232">
        <v>161.87998148676476</v>
      </c>
    </row>
    <row r="38" spans="1:10">
      <c r="A38" s="423">
        <v>43515</v>
      </c>
      <c r="B38" s="258" t="s">
        <v>6573</v>
      </c>
      <c r="C38" s="93" t="s">
        <v>48</v>
      </c>
      <c r="D38" t="s">
        <v>5549</v>
      </c>
      <c r="E38" t="s">
        <v>5550</v>
      </c>
      <c r="F38" s="220">
        <v>1</v>
      </c>
      <c r="G38" s="232">
        <v>78</v>
      </c>
      <c r="H38" s="232">
        <v>245.6999718893548</v>
      </c>
    </row>
    <row r="39" spans="1:10">
      <c r="A39" s="423">
        <v>43515</v>
      </c>
      <c r="B39" s="258" t="s">
        <v>6573</v>
      </c>
      <c r="C39" s="93" t="s">
        <v>48</v>
      </c>
      <c r="D39" t="s">
        <v>3349</v>
      </c>
      <c r="E39" t="s">
        <v>6587</v>
      </c>
      <c r="F39" s="220">
        <v>6</v>
      </c>
      <c r="G39" s="232">
        <v>2.98</v>
      </c>
      <c r="H39" s="232">
        <v>8.3999781230492339</v>
      </c>
    </row>
    <row r="40" spans="1:10">
      <c r="A40" s="423">
        <v>43515</v>
      </c>
      <c r="B40" s="258" t="s">
        <v>6573</v>
      </c>
      <c r="C40" s="93" t="s">
        <v>48</v>
      </c>
      <c r="D40" t="s">
        <v>6576</v>
      </c>
      <c r="E40" t="s">
        <v>6588</v>
      </c>
      <c r="F40" s="220">
        <v>1</v>
      </c>
      <c r="G40" s="232">
        <v>290</v>
      </c>
      <c r="H40" s="232">
        <v>609</v>
      </c>
    </row>
    <row r="41" spans="1:10">
      <c r="A41" s="423">
        <v>43515</v>
      </c>
      <c r="B41" s="258" t="s">
        <v>6573</v>
      </c>
      <c r="C41" s="93" t="s">
        <v>48</v>
      </c>
      <c r="D41" t="s">
        <v>5546</v>
      </c>
      <c r="E41" t="s">
        <v>6589</v>
      </c>
      <c r="F41" s="220">
        <v>1</v>
      </c>
      <c r="G41" s="232">
        <v>125</v>
      </c>
      <c r="H41" s="232">
        <v>250.00003134105054</v>
      </c>
    </row>
    <row r="42" spans="1:10">
      <c r="A42" s="423">
        <v>43515</v>
      </c>
      <c r="B42" s="258" t="s">
        <v>6573</v>
      </c>
      <c r="C42" s="93" t="s">
        <v>48</v>
      </c>
      <c r="D42" t="s">
        <v>5613</v>
      </c>
      <c r="E42" t="s">
        <v>6590</v>
      </c>
      <c r="F42" s="220">
        <v>1</v>
      </c>
      <c r="G42" s="232">
        <v>365</v>
      </c>
      <c r="H42" s="232">
        <v>734.99998069983963</v>
      </c>
    </row>
    <row r="43" spans="1:10">
      <c r="A43" s="423">
        <v>43515</v>
      </c>
      <c r="B43" s="258" t="s">
        <v>6573</v>
      </c>
      <c r="C43" s="93" t="s">
        <v>48</v>
      </c>
      <c r="D43" t="s">
        <v>6182</v>
      </c>
      <c r="E43" t="s">
        <v>6591</v>
      </c>
      <c r="F43" s="220">
        <v>1</v>
      </c>
      <c r="G43" s="232">
        <v>138</v>
      </c>
      <c r="H43" s="232">
        <v>345.00000240856122</v>
      </c>
    </row>
    <row r="44" spans="1:10">
      <c r="A44" s="423">
        <v>43515</v>
      </c>
      <c r="B44" s="258" t="s">
        <v>6573</v>
      </c>
      <c r="C44" s="93" t="s">
        <v>48</v>
      </c>
      <c r="D44" t="s">
        <v>6577</v>
      </c>
      <c r="E44" t="s">
        <v>6592</v>
      </c>
      <c r="F44" s="220">
        <v>1</v>
      </c>
      <c r="G44" s="232">
        <v>740</v>
      </c>
      <c r="H44" s="232">
        <v>1554</v>
      </c>
    </row>
    <row r="45" spans="1:10">
      <c r="A45" s="423">
        <v>43515</v>
      </c>
      <c r="B45" s="258" t="s">
        <v>6573</v>
      </c>
      <c r="C45" s="93" t="s">
        <v>48</v>
      </c>
      <c r="D45" t="s">
        <v>6578</v>
      </c>
      <c r="E45" t="s">
        <v>6593</v>
      </c>
      <c r="F45" s="220">
        <v>6</v>
      </c>
      <c r="G45" s="232">
        <v>40</v>
      </c>
      <c r="H45" s="232">
        <v>125.9999855842845</v>
      </c>
    </row>
    <row r="46" spans="1:10">
      <c r="A46" s="423">
        <v>43515</v>
      </c>
      <c r="B46" s="258" t="s">
        <v>6573</v>
      </c>
      <c r="C46" s="93" t="s">
        <v>48</v>
      </c>
      <c r="D46" t="s">
        <v>5554</v>
      </c>
      <c r="E46" t="s">
        <v>6594</v>
      </c>
      <c r="F46" s="220">
        <v>2</v>
      </c>
      <c r="G46" s="232">
        <v>9.49</v>
      </c>
      <c r="H46" s="232">
        <v>36.5999041794473</v>
      </c>
    </row>
    <row r="47" spans="1:10">
      <c r="A47" s="423">
        <v>43515</v>
      </c>
      <c r="B47" s="258" t="s">
        <v>6573</v>
      </c>
      <c r="C47" s="93" t="s">
        <v>48</v>
      </c>
      <c r="D47" t="s">
        <v>6579</v>
      </c>
      <c r="E47" t="s">
        <v>6595</v>
      </c>
      <c r="F47" s="220">
        <v>1</v>
      </c>
      <c r="G47" s="232">
        <v>453.6</v>
      </c>
      <c r="H47" s="232">
        <v>952.56000000000006</v>
      </c>
    </row>
    <row r="48" spans="1:10">
      <c r="A48" s="423">
        <v>43515</v>
      </c>
      <c r="B48" s="258" t="s">
        <v>6573</v>
      </c>
      <c r="C48" s="93" t="s">
        <v>48</v>
      </c>
      <c r="D48" t="s">
        <v>6580</v>
      </c>
      <c r="E48" t="s">
        <v>6596</v>
      </c>
      <c r="F48" s="220">
        <v>1</v>
      </c>
      <c r="G48" s="232">
        <v>6445</v>
      </c>
      <c r="H48" s="232" t="s">
        <v>6600</v>
      </c>
      <c r="I48" t="s">
        <v>6601</v>
      </c>
      <c r="J48" t="s">
        <v>6602</v>
      </c>
    </row>
    <row r="49" spans="1:9">
      <c r="A49" s="423">
        <v>43515</v>
      </c>
      <c r="B49" s="258" t="s">
        <v>6573</v>
      </c>
      <c r="C49" s="93" t="s">
        <v>48</v>
      </c>
      <c r="D49" t="s">
        <v>6581</v>
      </c>
      <c r="E49" t="s">
        <v>6597</v>
      </c>
      <c r="F49" s="220">
        <v>1</v>
      </c>
      <c r="G49" s="232">
        <v>128</v>
      </c>
      <c r="H49" s="232">
        <v>268.8</v>
      </c>
    </row>
    <row r="50" spans="1:9">
      <c r="A50" s="423">
        <v>43515</v>
      </c>
      <c r="B50" s="258" t="s">
        <v>6573</v>
      </c>
      <c r="C50" s="93" t="s">
        <v>48</v>
      </c>
      <c r="D50" t="s">
        <v>6185</v>
      </c>
      <c r="E50" t="s">
        <v>6598</v>
      </c>
      <c r="F50" s="220">
        <v>1</v>
      </c>
      <c r="G50" s="232">
        <v>126.46</v>
      </c>
      <c r="H50" s="232">
        <v>375.00000085166812</v>
      </c>
    </row>
    <row r="51" spans="1:9">
      <c r="A51" s="423">
        <v>43515</v>
      </c>
      <c r="B51" s="258" t="s">
        <v>6573</v>
      </c>
      <c r="C51" s="93" t="s">
        <v>48</v>
      </c>
      <c r="D51" t="s">
        <v>2789</v>
      </c>
      <c r="E51" t="s">
        <v>6599</v>
      </c>
      <c r="F51" s="220">
        <v>1</v>
      </c>
      <c r="G51" s="232">
        <v>95.8</v>
      </c>
      <c r="H51" s="232">
        <v>229.92</v>
      </c>
    </row>
    <row r="52" spans="1:9">
      <c r="A52" s="423">
        <v>43529</v>
      </c>
      <c r="B52" s="258" t="s">
        <v>6690</v>
      </c>
      <c r="C52" s="93" t="s">
        <v>48</v>
      </c>
      <c r="D52" t="s">
        <v>191</v>
      </c>
      <c r="E52" t="s">
        <v>6691</v>
      </c>
      <c r="F52" s="220">
        <v>3</v>
      </c>
      <c r="G52" s="266" t="s">
        <v>6692</v>
      </c>
      <c r="H52" s="266" t="s">
        <v>6693</v>
      </c>
    </row>
    <row r="53" spans="1:9">
      <c r="A53" s="423">
        <v>43552</v>
      </c>
      <c r="B53" s="258" t="s">
        <v>7037</v>
      </c>
      <c r="C53" s="93" t="s">
        <v>48</v>
      </c>
      <c r="D53" t="s">
        <v>7028</v>
      </c>
      <c r="E53" t="s">
        <v>7038</v>
      </c>
      <c r="F53" s="220">
        <v>4</v>
      </c>
      <c r="G53" s="266">
        <v>2725.569</v>
      </c>
      <c r="H53" s="266">
        <v>4542.6149999999998</v>
      </c>
      <c r="I53" t="s">
        <v>7049</v>
      </c>
    </row>
    <row r="54" spans="1:9">
      <c r="A54" s="423">
        <v>43552</v>
      </c>
      <c r="B54" s="258" t="s">
        <v>7037</v>
      </c>
      <c r="C54" s="93" t="s">
        <v>48</v>
      </c>
      <c r="D54" t="s">
        <v>5078</v>
      </c>
      <c r="E54" t="s">
        <v>7039</v>
      </c>
      <c r="F54" s="220">
        <v>1</v>
      </c>
      <c r="G54" s="266">
        <v>365</v>
      </c>
      <c r="H54" s="266">
        <v>766.5</v>
      </c>
    </row>
    <row r="55" spans="1:9">
      <c r="A55" s="423">
        <v>43552</v>
      </c>
      <c r="B55" s="258" t="s">
        <v>7037</v>
      </c>
      <c r="C55" s="93" t="s">
        <v>48</v>
      </c>
      <c r="D55" t="s">
        <v>7029</v>
      </c>
      <c r="E55" t="s">
        <v>7040</v>
      </c>
      <c r="F55" s="220">
        <v>2</v>
      </c>
      <c r="G55" s="266">
        <v>0.18</v>
      </c>
      <c r="H55" s="266">
        <v>0.75600000000000001</v>
      </c>
    </row>
    <row r="56" spans="1:9">
      <c r="A56" s="423">
        <v>43552</v>
      </c>
      <c r="B56" s="258" t="s">
        <v>7037</v>
      </c>
      <c r="C56" s="93" t="s">
        <v>48</v>
      </c>
      <c r="D56" t="s">
        <v>7030</v>
      </c>
      <c r="E56" t="s">
        <v>7041</v>
      </c>
      <c r="F56" s="220">
        <v>2</v>
      </c>
      <c r="G56" s="266">
        <v>198</v>
      </c>
      <c r="H56" s="266">
        <v>415.8</v>
      </c>
    </row>
    <row r="57" spans="1:9">
      <c r="A57" s="423">
        <v>43552</v>
      </c>
      <c r="B57" s="258" t="s">
        <v>7037</v>
      </c>
      <c r="C57" s="93" t="s">
        <v>48</v>
      </c>
      <c r="D57" t="s">
        <v>7031</v>
      </c>
      <c r="E57" t="s">
        <v>7042</v>
      </c>
      <c r="F57" s="220">
        <v>2</v>
      </c>
      <c r="G57" s="266">
        <v>198</v>
      </c>
      <c r="H57" s="266">
        <v>415.8</v>
      </c>
    </row>
    <row r="58" spans="1:9">
      <c r="A58" s="423">
        <v>43552</v>
      </c>
      <c r="B58" s="258" t="s">
        <v>7037</v>
      </c>
      <c r="C58" s="93" t="s">
        <v>48</v>
      </c>
      <c r="D58" t="s">
        <v>7032</v>
      </c>
      <c r="E58" t="s">
        <v>7043</v>
      </c>
      <c r="F58" s="220">
        <v>2</v>
      </c>
      <c r="G58" s="266">
        <v>198</v>
      </c>
      <c r="H58" s="266">
        <v>415.8</v>
      </c>
    </row>
    <row r="59" spans="1:9">
      <c r="A59" s="423">
        <v>43552</v>
      </c>
      <c r="B59" s="258" t="s">
        <v>7037</v>
      </c>
      <c r="C59" s="93" t="s">
        <v>48</v>
      </c>
      <c r="D59" t="s">
        <v>7033</v>
      </c>
      <c r="E59" t="s">
        <v>7044</v>
      </c>
      <c r="F59" s="220">
        <v>2</v>
      </c>
      <c r="G59" s="266">
        <v>198</v>
      </c>
      <c r="H59" s="266">
        <v>415.8</v>
      </c>
    </row>
    <row r="60" spans="1:9">
      <c r="A60" s="423">
        <v>43552</v>
      </c>
      <c r="B60" s="258" t="s">
        <v>7037</v>
      </c>
      <c r="C60" s="93" t="s">
        <v>48</v>
      </c>
      <c r="D60" t="s">
        <v>7034</v>
      </c>
      <c r="E60" t="s">
        <v>7045</v>
      </c>
      <c r="F60" s="220">
        <v>1</v>
      </c>
      <c r="G60" s="266">
        <v>422</v>
      </c>
      <c r="H60" s="266">
        <v>886.2</v>
      </c>
    </row>
    <row r="61" spans="1:9">
      <c r="A61" s="423">
        <v>43552</v>
      </c>
      <c r="B61" s="258" t="s">
        <v>7037</v>
      </c>
      <c r="C61" s="93" t="s">
        <v>48</v>
      </c>
      <c r="D61" t="s">
        <v>7035</v>
      </c>
      <c r="E61" t="s">
        <v>7040</v>
      </c>
      <c r="F61" s="220">
        <v>2</v>
      </c>
      <c r="G61" s="266">
        <v>0.18</v>
      </c>
      <c r="H61" s="266">
        <v>0.75600000000000001</v>
      </c>
    </row>
    <row r="62" spans="1:9">
      <c r="A62" s="423">
        <v>43552</v>
      </c>
      <c r="B62" s="258" t="s">
        <v>7037</v>
      </c>
      <c r="C62" s="93" t="s">
        <v>48</v>
      </c>
      <c r="D62" t="s">
        <v>7036</v>
      </c>
      <c r="E62" t="s">
        <v>7046</v>
      </c>
      <c r="F62" s="220">
        <v>3</v>
      </c>
      <c r="G62" s="266">
        <v>0.21</v>
      </c>
      <c r="H62" s="266">
        <v>0.88200000000000001</v>
      </c>
    </row>
    <row r="63" spans="1:9">
      <c r="A63" s="423">
        <v>43552</v>
      </c>
      <c r="B63" s="258" t="s">
        <v>7037</v>
      </c>
      <c r="C63" s="93" t="s">
        <v>48</v>
      </c>
      <c r="D63" t="s">
        <v>7028</v>
      </c>
      <c r="E63" t="s">
        <v>7050</v>
      </c>
      <c r="F63" s="220">
        <v>1</v>
      </c>
      <c r="G63" t="s">
        <v>7053</v>
      </c>
      <c r="I63" t="s">
        <v>7047</v>
      </c>
    </row>
    <row r="64" spans="1:9">
      <c r="A64" s="423">
        <v>43552</v>
      </c>
      <c r="B64" s="258" t="s">
        <v>7037</v>
      </c>
      <c r="C64" s="93" t="s">
        <v>48</v>
      </c>
      <c r="D64" s="341">
        <v>116075</v>
      </c>
      <c r="E64" t="s">
        <v>3996</v>
      </c>
      <c r="F64" s="220">
        <v>1</v>
      </c>
      <c r="G64" t="s">
        <v>7054</v>
      </c>
      <c r="I64" t="s">
        <v>7048</v>
      </c>
    </row>
    <row r="65" spans="1:9">
      <c r="A65" s="423">
        <v>43552</v>
      </c>
      <c r="B65" s="258" t="s">
        <v>7037</v>
      </c>
      <c r="C65" s="93" t="s">
        <v>48</v>
      </c>
      <c r="D65" s="341" t="s">
        <v>3993</v>
      </c>
      <c r="E65" t="s">
        <v>7051</v>
      </c>
      <c r="F65" s="220">
        <v>1</v>
      </c>
      <c r="G65" t="s">
        <v>7055</v>
      </c>
      <c r="I65" t="s">
        <v>7048</v>
      </c>
    </row>
    <row r="66" spans="1:9">
      <c r="A66" s="423">
        <v>43552</v>
      </c>
      <c r="B66" s="258" t="s">
        <v>7037</v>
      </c>
      <c r="C66" s="93" t="s">
        <v>48</v>
      </c>
      <c r="D66" s="341" t="s">
        <v>285</v>
      </c>
      <c r="E66" t="s">
        <v>7052</v>
      </c>
      <c r="F66" s="220">
        <v>4</v>
      </c>
      <c r="G66" t="s">
        <v>7056</v>
      </c>
      <c r="I66" t="s">
        <v>7048</v>
      </c>
    </row>
    <row r="67" spans="1:9">
      <c r="A67" s="423">
        <v>43552</v>
      </c>
      <c r="B67" s="258" t="s">
        <v>7037</v>
      </c>
      <c r="C67" s="93" t="s">
        <v>48</v>
      </c>
      <c r="D67" s="341">
        <v>51233</v>
      </c>
      <c r="E67" t="s">
        <v>3995</v>
      </c>
      <c r="F67" s="220">
        <v>1</v>
      </c>
      <c r="G67" t="s">
        <v>7057</v>
      </c>
      <c r="I67" t="s">
        <v>7048</v>
      </c>
    </row>
    <row r="68" spans="1:9">
      <c r="A68" s="79">
        <v>43587</v>
      </c>
      <c r="B68" s="77" t="s">
        <v>7334</v>
      </c>
      <c r="C68" s="77" t="s">
        <v>48</v>
      </c>
      <c r="D68" t="s">
        <v>7028</v>
      </c>
      <c r="E68" t="s">
        <v>7038</v>
      </c>
      <c r="F68" s="220">
        <v>4</v>
      </c>
      <c r="G68" s="266">
        <v>2725.569</v>
      </c>
      <c r="H68" s="266">
        <v>4542.6149999999998</v>
      </c>
      <c r="I68" t="s">
        <v>7049</v>
      </c>
    </row>
    <row r="69" spans="1:9">
      <c r="A69" s="79">
        <v>43587</v>
      </c>
      <c r="B69" s="77" t="s">
        <v>7334</v>
      </c>
      <c r="C69" s="77" t="s">
        <v>48</v>
      </c>
      <c r="D69" t="s">
        <v>5078</v>
      </c>
      <c r="E69" t="s">
        <v>7039</v>
      </c>
      <c r="F69" s="220">
        <v>4</v>
      </c>
      <c r="G69" s="266">
        <v>365</v>
      </c>
      <c r="H69" s="266">
        <v>766.5</v>
      </c>
    </row>
    <row r="70" spans="1:9">
      <c r="A70" s="79">
        <v>43587</v>
      </c>
      <c r="B70" s="77" t="s">
        <v>7334</v>
      </c>
      <c r="C70" s="77" t="s">
        <v>48</v>
      </c>
      <c r="D70" t="s">
        <v>7029</v>
      </c>
      <c r="E70" t="s">
        <v>7040</v>
      </c>
      <c r="F70" s="220">
        <v>4</v>
      </c>
      <c r="G70" s="266">
        <v>0.18</v>
      </c>
      <c r="H70" s="266">
        <v>0.75600000000000001</v>
      </c>
    </row>
    <row r="71" spans="1:9">
      <c r="A71" s="79">
        <v>43587</v>
      </c>
      <c r="B71" s="77" t="s">
        <v>7334</v>
      </c>
      <c r="C71" s="77" t="s">
        <v>48</v>
      </c>
      <c r="D71" t="s">
        <v>7030</v>
      </c>
      <c r="E71" t="s">
        <v>7041</v>
      </c>
      <c r="F71" s="220">
        <v>4</v>
      </c>
      <c r="G71" s="266">
        <v>198</v>
      </c>
      <c r="H71" s="266">
        <v>415.8</v>
      </c>
    </row>
    <row r="72" spans="1:9">
      <c r="A72" s="79">
        <v>43587</v>
      </c>
      <c r="B72" s="77" t="s">
        <v>7334</v>
      </c>
      <c r="C72" s="77" t="s">
        <v>48</v>
      </c>
      <c r="D72" t="s">
        <v>7031</v>
      </c>
      <c r="E72" t="s">
        <v>7042</v>
      </c>
      <c r="F72" s="220">
        <v>4</v>
      </c>
      <c r="G72" s="266">
        <v>198</v>
      </c>
      <c r="H72" s="266">
        <v>415.8</v>
      </c>
    </row>
    <row r="73" spans="1:9">
      <c r="A73" s="79">
        <v>43587</v>
      </c>
      <c r="B73" s="77" t="s">
        <v>7334</v>
      </c>
      <c r="C73" s="77" t="s">
        <v>48</v>
      </c>
      <c r="D73" t="s">
        <v>7032</v>
      </c>
      <c r="E73" t="s">
        <v>7043</v>
      </c>
      <c r="F73" s="220">
        <v>4</v>
      </c>
      <c r="G73" s="266">
        <v>198</v>
      </c>
      <c r="H73" s="266">
        <v>415.8</v>
      </c>
    </row>
    <row r="74" spans="1:9">
      <c r="A74" s="79">
        <v>43587</v>
      </c>
      <c r="B74" s="77" t="s">
        <v>7334</v>
      </c>
      <c r="C74" s="77" t="s">
        <v>48</v>
      </c>
      <c r="D74" t="s">
        <v>7033</v>
      </c>
      <c r="E74" t="s">
        <v>7044</v>
      </c>
      <c r="F74" s="220">
        <v>4</v>
      </c>
      <c r="G74" s="266">
        <v>198</v>
      </c>
      <c r="H74" s="266">
        <v>415.8</v>
      </c>
    </row>
    <row r="75" spans="1:9">
      <c r="A75" s="79">
        <v>43587</v>
      </c>
      <c r="B75" s="77" t="s">
        <v>7334</v>
      </c>
      <c r="C75" s="77" t="s">
        <v>48</v>
      </c>
      <c r="D75" t="s">
        <v>7034</v>
      </c>
      <c r="E75" t="s">
        <v>7045</v>
      </c>
      <c r="F75" s="220">
        <v>4</v>
      </c>
      <c r="G75" s="266">
        <v>422</v>
      </c>
      <c r="H75" s="266">
        <v>886.2</v>
      </c>
    </row>
    <row r="76" spans="1:9">
      <c r="A76" s="79">
        <v>43587</v>
      </c>
      <c r="B76" s="77" t="s">
        <v>7334</v>
      </c>
      <c r="C76" s="77" t="s">
        <v>48</v>
      </c>
      <c r="D76" t="s">
        <v>7035</v>
      </c>
      <c r="E76" t="s">
        <v>7040</v>
      </c>
      <c r="F76" s="220">
        <v>4</v>
      </c>
      <c r="G76" s="266">
        <v>0.18</v>
      </c>
      <c r="H76" s="266">
        <v>0.75600000000000001</v>
      </c>
    </row>
    <row r="77" spans="1:9">
      <c r="A77" s="79">
        <v>43587</v>
      </c>
      <c r="B77" s="77" t="s">
        <v>7334</v>
      </c>
      <c r="C77" s="77" t="s">
        <v>48</v>
      </c>
      <c r="D77" t="s">
        <v>7036</v>
      </c>
      <c r="E77" t="s">
        <v>7046</v>
      </c>
      <c r="F77" s="220">
        <v>4</v>
      </c>
      <c r="G77" s="266">
        <v>0.21</v>
      </c>
      <c r="H77" s="266">
        <v>0.88200000000000001</v>
      </c>
    </row>
    <row r="78" spans="1:9">
      <c r="A78" s="79">
        <v>43587</v>
      </c>
      <c r="B78" s="77" t="s">
        <v>7334</v>
      </c>
      <c r="C78" s="77" t="s">
        <v>48</v>
      </c>
      <c r="D78" t="s">
        <v>7028</v>
      </c>
      <c r="E78" t="s">
        <v>7050</v>
      </c>
      <c r="F78" s="220">
        <v>1</v>
      </c>
      <c r="G78" t="s">
        <v>7053</v>
      </c>
      <c r="I78" t="s">
        <v>7047</v>
      </c>
    </row>
    <row r="79" spans="1:9">
      <c r="A79" s="79">
        <v>43587</v>
      </c>
      <c r="B79" s="77" t="s">
        <v>7334</v>
      </c>
      <c r="C79" s="77" t="s">
        <v>48</v>
      </c>
      <c r="D79" s="341">
        <v>116075</v>
      </c>
      <c r="E79" t="s">
        <v>3996</v>
      </c>
      <c r="F79" s="220">
        <v>1</v>
      </c>
      <c r="G79" t="s">
        <v>7054</v>
      </c>
      <c r="I79" t="s">
        <v>7048</v>
      </c>
    </row>
    <row r="80" spans="1:9">
      <c r="A80" s="79">
        <v>43587</v>
      </c>
      <c r="B80" s="77" t="s">
        <v>7334</v>
      </c>
      <c r="C80" s="77" t="s">
        <v>48</v>
      </c>
      <c r="D80" s="341" t="s">
        <v>3993</v>
      </c>
      <c r="E80" t="s">
        <v>7051</v>
      </c>
      <c r="F80" s="220">
        <v>1</v>
      </c>
      <c r="G80" t="s">
        <v>7055</v>
      </c>
      <c r="I80" t="s">
        <v>7048</v>
      </c>
    </row>
    <row r="81" spans="1:9">
      <c r="A81" s="79">
        <v>43587</v>
      </c>
      <c r="B81" s="77" t="s">
        <v>7334</v>
      </c>
      <c r="C81" s="77" t="s">
        <v>48</v>
      </c>
      <c r="D81" s="341" t="s">
        <v>285</v>
      </c>
      <c r="E81" t="s">
        <v>7052</v>
      </c>
      <c r="F81" s="220">
        <v>4</v>
      </c>
      <c r="G81" t="s">
        <v>7056</v>
      </c>
      <c r="I81" t="s">
        <v>7048</v>
      </c>
    </row>
    <row r="82" spans="1:9">
      <c r="A82" s="79">
        <v>43587</v>
      </c>
      <c r="B82" s="77" t="s">
        <v>7334</v>
      </c>
      <c r="C82" s="77" t="s">
        <v>48</v>
      </c>
      <c r="D82" s="341">
        <v>51233</v>
      </c>
      <c r="E82" t="s">
        <v>3995</v>
      </c>
      <c r="F82" s="220">
        <v>1</v>
      </c>
      <c r="G82" t="s">
        <v>7057</v>
      </c>
      <c r="I82" t="s">
        <v>7048</v>
      </c>
    </row>
  </sheetData>
  <sheetProtection algorithmName="SHA-512" hashValue="95fKPbSTV3mVWlFn8d0lCgfZ+P14DaDxLOS69Rf43q8LJ52szogPIKZN0kyUNDVUl+GMPTimk2Xs84vWEBBfGA==" saltValue="H6hDXeZYBrgXocxo3rpq4A==" spinCount="100000" sheet="1" objects="1" scenarios="1"/>
  <autoFilter ref="A1:H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48"/>
  <sheetViews>
    <sheetView workbookViewId="0">
      <pane ySplit="1" topLeftCell="A185" activePane="bottomLeft" state="frozen"/>
      <selection pane="bottomLeft" activeCell="E203" sqref="E203"/>
    </sheetView>
  </sheetViews>
  <sheetFormatPr defaultColWidth="9.140625" defaultRowHeight="12.75"/>
  <cols>
    <col min="1" max="1" width="16" style="77" customWidth="1"/>
    <col min="2" max="2" width="18" style="77" bestFit="1" customWidth="1"/>
    <col min="3" max="3" width="13.28515625" style="77" customWidth="1"/>
    <col min="4" max="4" width="14.42578125" style="77" customWidth="1"/>
    <col min="5" max="5" width="49.7109375" style="55" customWidth="1"/>
    <col min="6" max="6" width="10.28515625" style="57" customWidth="1"/>
    <col min="7" max="7" width="13" style="92" customWidth="1"/>
    <col min="8" max="8" width="15.42578125" style="54" customWidth="1"/>
    <col min="9" max="9" width="56.85546875" style="55" customWidth="1"/>
    <col min="10" max="10" width="35" style="55" customWidth="1"/>
    <col min="11" max="16384" width="9.140625" style="55"/>
  </cols>
  <sheetData>
    <row r="1" spans="1:9" s="1" customFormat="1" ht="15" customHeight="1">
      <c r="A1" s="209" t="s">
        <v>0</v>
      </c>
      <c r="B1" s="209" t="s">
        <v>1</v>
      </c>
      <c r="C1" s="209" t="s">
        <v>2</v>
      </c>
      <c r="D1" s="209" t="s">
        <v>3</v>
      </c>
      <c r="E1" s="210" t="s">
        <v>4</v>
      </c>
      <c r="F1" s="286" t="s">
        <v>5</v>
      </c>
      <c r="G1" s="211" t="s">
        <v>6</v>
      </c>
      <c r="H1" s="213" t="s">
        <v>7</v>
      </c>
    </row>
    <row r="2" spans="1:9" s="4" customFormat="1" ht="13.5" customHeight="1">
      <c r="A2" s="236">
        <v>42614</v>
      </c>
      <c r="B2" s="237" t="s">
        <v>2848</v>
      </c>
      <c r="C2" s="237" t="s">
        <v>48</v>
      </c>
      <c r="D2" s="237" t="s">
        <v>2849</v>
      </c>
      <c r="E2" s="238" t="s">
        <v>2850</v>
      </c>
      <c r="F2" s="246">
        <v>48</v>
      </c>
      <c r="G2" s="9">
        <v>13.25</v>
      </c>
      <c r="H2" s="9">
        <v>44</v>
      </c>
      <c r="I2" s="169"/>
    </row>
    <row r="3" spans="1:9" s="4" customFormat="1">
      <c r="A3" s="236">
        <v>42614</v>
      </c>
      <c r="B3" s="237" t="s">
        <v>2848</v>
      </c>
      <c r="C3" s="237" t="s">
        <v>48</v>
      </c>
      <c r="D3" s="237" t="s">
        <v>2851</v>
      </c>
      <c r="E3" s="238" t="s">
        <v>2852</v>
      </c>
      <c r="F3" s="246">
        <v>20</v>
      </c>
      <c r="G3" s="9">
        <v>55.89</v>
      </c>
      <c r="H3" s="9">
        <v>264.08</v>
      </c>
      <c r="I3" s="169"/>
    </row>
    <row r="4" spans="1:9" s="4" customFormat="1">
      <c r="A4" s="236">
        <v>42614</v>
      </c>
      <c r="B4" s="237" t="s">
        <v>2848</v>
      </c>
      <c r="C4" s="237" t="s">
        <v>48</v>
      </c>
      <c r="D4" s="237" t="s">
        <v>2853</v>
      </c>
      <c r="E4" s="238" t="s">
        <v>2854</v>
      </c>
      <c r="F4" s="246">
        <v>10</v>
      </c>
      <c r="G4" s="9">
        <v>69</v>
      </c>
      <c r="H4" s="9">
        <v>207</v>
      </c>
      <c r="I4" s="169"/>
    </row>
    <row r="5" spans="1:9" s="4" customFormat="1" ht="15" customHeight="1">
      <c r="A5" s="236">
        <v>42614</v>
      </c>
      <c r="B5" s="237" t="s">
        <v>2848</v>
      </c>
      <c r="C5" s="237" t="s">
        <v>48</v>
      </c>
      <c r="D5" s="237" t="s">
        <v>2855</v>
      </c>
      <c r="E5" s="238" t="s">
        <v>2856</v>
      </c>
      <c r="F5" s="246">
        <v>25</v>
      </c>
      <c r="G5" s="9">
        <v>118.28</v>
      </c>
      <c r="H5" s="9">
        <v>180</v>
      </c>
      <c r="I5" s="169"/>
    </row>
    <row r="6" spans="1:9" s="4" customFormat="1" ht="15" customHeight="1">
      <c r="A6" s="236">
        <v>42614</v>
      </c>
      <c r="B6" s="237" t="s">
        <v>2848</v>
      </c>
      <c r="C6" s="237" t="s">
        <v>48</v>
      </c>
      <c r="D6" s="237" t="s">
        <v>178</v>
      </c>
      <c r="E6" s="238" t="s">
        <v>585</v>
      </c>
      <c r="F6" s="246">
        <v>30</v>
      </c>
      <c r="G6" s="9">
        <v>43.69</v>
      </c>
      <c r="H6" s="9">
        <v>86</v>
      </c>
      <c r="I6" s="169"/>
    </row>
    <row r="7" spans="1:9" s="4" customFormat="1" ht="15" customHeight="1">
      <c r="A7" s="236">
        <v>42614</v>
      </c>
      <c r="B7" s="237" t="s">
        <v>2848</v>
      </c>
      <c r="C7" s="237" t="s">
        <v>48</v>
      </c>
      <c r="D7" s="237" t="s">
        <v>2857</v>
      </c>
      <c r="E7" s="238" t="s">
        <v>2858</v>
      </c>
      <c r="F7" s="246">
        <v>30</v>
      </c>
      <c r="G7" s="9">
        <v>55.89</v>
      </c>
      <c r="H7" s="9">
        <v>264.08</v>
      </c>
      <c r="I7" s="169"/>
    </row>
    <row r="8" spans="1:9" s="4" customFormat="1" ht="15" customHeight="1">
      <c r="A8" s="236">
        <v>42614</v>
      </c>
      <c r="B8" s="237" t="s">
        <v>2848</v>
      </c>
      <c r="C8" s="237" t="s">
        <v>48</v>
      </c>
      <c r="D8" s="237">
        <v>89101</v>
      </c>
      <c r="E8" s="238" t="s">
        <v>2859</v>
      </c>
      <c r="F8" s="246">
        <v>10</v>
      </c>
      <c r="G8" s="9">
        <v>51.89</v>
      </c>
      <c r="H8" s="9">
        <v>154</v>
      </c>
      <c r="I8" s="169"/>
    </row>
    <row r="9" spans="1:9" s="4" customFormat="1" ht="15" customHeight="1">
      <c r="A9" s="236">
        <v>42614</v>
      </c>
      <c r="B9" s="237" t="s">
        <v>2848</v>
      </c>
      <c r="C9" s="237" t="s">
        <v>48</v>
      </c>
      <c r="D9" s="237">
        <v>89104</v>
      </c>
      <c r="E9" s="238" t="s">
        <v>2860</v>
      </c>
      <c r="F9" s="246">
        <v>10</v>
      </c>
      <c r="G9" s="9">
        <v>277.25</v>
      </c>
      <c r="H9" s="9">
        <v>473</v>
      </c>
      <c r="I9" s="169"/>
    </row>
    <row r="10" spans="1:9" s="4" customFormat="1" ht="15" customHeight="1">
      <c r="A10" s="236">
        <v>42614</v>
      </c>
      <c r="B10" s="237" t="s">
        <v>2848</v>
      </c>
      <c r="C10" s="237" t="s">
        <v>48</v>
      </c>
      <c r="D10" s="237" t="s">
        <v>2861</v>
      </c>
      <c r="E10" s="238" t="s">
        <v>2862</v>
      </c>
      <c r="F10" s="246">
        <v>25</v>
      </c>
      <c r="G10" s="9">
        <v>54.65</v>
      </c>
      <c r="H10" s="9">
        <v>177</v>
      </c>
      <c r="I10" s="169"/>
    </row>
    <row r="11" spans="1:9" s="4" customFormat="1" ht="15" customHeight="1">
      <c r="A11" s="236">
        <v>42614</v>
      </c>
      <c r="B11" s="237" t="s">
        <v>2848</v>
      </c>
      <c r="C11" s="237" t="s">
        <v>48</v>
      </c>
      <c r="D11" s="237" t="s">
        <v>1186</v>
      </c>
      <c r="E11" s="238" t="s">
        <v>2863</v>
      </c>
      <c r="F11" s="246">
        <v>8</v>
      </c>
      <c r="G11" s="9">
        <v>741</v>
      </c>
      <c r="H11" s="9">
        <v>1090</v>
      </c>
      <c r="I11" s="169"/>
    </row>
    <row r="12" spans="1:9" s="4" customFormat="1" ht="15" customHeight="1">
      <c r="A12" s="236">
        <v>42614</v>
      </c>
      <c r="B12" s="237" t="s">
        <v>2848</v>
      </c>
      <c r="C12" s="237" t="s">
        <v>48</v>
      </c>
      <c r="D12" s="237">
        <v>51266</v>
      </c>
      <c r="E12" s="238" t="s">
        <v>2864</v>
      </c>
      <c r="F12" s="246">
        <v>2</v>
      </c>
      <c r="G12" s="9">
        <v>206.17</v>
      </c>
      <c r="H12" s="9">
        <v>412.34</v>
      </c>
      <c r="I12" s="169"/>
    </row>
    <row r="13" spans="1:9" s="4" customFormat="1" ht="15" customHeight="1">
      <c r="A13" s="236">
        <v>42614</v>
      </c>
      <c r="B13" s="237" t="s">
        <v>2848</v>
      </c>
      <c r="C13" s="237" t="s">
        <v>48</v>
      </c>
      <c r="D13" s="237" t="s">
        <v>2865</v>
      </c>
      <c r="E13" s="238" t="s">
        <v>2866</v>
      </c>
      <c r="F13" s="246">
        <v>2</v>
      </c>
      <c r="G13" s="9">
        <v>1228</v>
      </c>
      <c r="H13" s="9">
        <v>2456</v>
      </c>
      <c r="I13" s="169"/>
    </row>
    <row r="14" spans="1:9" s="4" customFormat="1" ht="15" customHeight="1">
      <c r="A14" s="236">
        <v>42614</v>
      </c>
      <c r="B14" s="237" t="s">
        <v>2848</v>
      </c>
      <c r="C14" s="237" t="s">
        <v>48</v>
      </c>
      <c r="D14" s="237" t="s">
        <v>262</v>
      </c>
      <c r="E14" s="238" t="s">
        <v>2867</v>
      </c>
      <c r="F14" s="246">
        <v>6</v>
      </c>
      <c r="G14" s="9">
        <v>3.1</v>
      </c>
      <c r="H14" s="9">
        <v>12.4</v>
      </c>
      <c r="I14" s="169"/>
    </row>
    <row r="15" spans="1:9" s="4" customFormat="1" ht="15" customHeight="1">
      <c r="A15" s="236">
        <v>42614</v>
      </c>
      <c r="B15" s="237" t="s">
        <v>2848</v>
      </c>
      <c r="C15" s="237" t="s">
        <v>48</v>
      </c>
      <c r="D15" s="237" t="s">
        <v>2868</v>
      </c>
      <c r="E15" s="238" t="s">
        <v>2869</v>
      </c>
      <c r="F15" s="246">
        <v>2</v>
      </c>
      <c r="G15" s="9">
        <v>2538</v>
      </c>
      <c r="H15" s="9">
        <v>3904.62</v>
      </c>
      <c r="I15" s="169"/>
    </row>
    <row r="16" spans="1:9" s="4" customFormat="1" ht="15" customHeight="1">
      <c r="A16" s="236">
        <v>42614</v>
      </c>
      <c r="B16" s="237" t="s">
        <v>2848</v>
      </c>
      <c r="C16" s="237" t="s">
        <v>48</v>
      </c>
      <c r="D16" s="237">
        <v>157959</v>
      </c>
      <c r="E16" s="238" t="s">
        <v>2870</v>
      </c>
      <c r="F16" s="246">
        <v>5</v>
      </c>
      <c r="G16" s="9">
        <v>410</v>
      </c>
      <c r="H16" s="9">
        <v>476</v>
      </c>
      <c r="I16" s="169"/>
    </row>
    <row r="17" spans="1:9" s="4" customFormat="1" ht="15" customHeight="1">
      <c r="A17" s="236">
        <v>42614</v>
      </c>
      <c r="B17" s="237" t="s">
        <v>2848</v>
      </c>
      <c r="C17" s="237" t="s">
        <v>48</v>
      </c>
      <c r="D17" s="237" t="s">
        <v>2871</v>
      </c>
      <c r="E17" s="238" t="s">
        <v>2872</v>
      </c>
      <c r="F17" s="246">
        <v>5</v>
      </c>
      <c r="G17" s="9">
        <v>561.72</v>
      </c>
      <c r="H17" s="9">
        <v>1123.43</v>
      </c>
      <c r="I17" s="169"/>
    </row>
    <row r="18" spans="1:9" s="4" customFormat="1" ht="15" customHeight="1">
      <c r="A18" s="236">
        <v>42614</v>
      </c>
      <c r="B18" s="237" t="s">
        <v>2848</v>
      </c>
      <c r="C18" s="237" t="s">
        <v>48</v>
      </c>
      <c r="D18" s="237" t="s">
        <v>2873</v>
      </c>
      <c r="E18" s="238" t="s">
        <v>2874</v>
      </c>
      <c r="F18" s="246">
        <v>5</v>
      </c>
      <c r="G18" s="9">
        <v>2.36</v>
      </c>
      <c r="H18" s="9">
        <v>12</v>
      </c>
      <c r="I18" s="169"/>
    </row>
    <row r="19" spans="1:9" s="4" customFormat="1" ht="15" customHeight="1">
      <c r="A19" s="236">
        <v>42614</v>
      </c>
      <c r="B19" s="237" t="s">
        <v>2848</v>
      </c>
      <c r="C19" s="237" t="s">
        <v>48</v>
      </c>
      <c r="D19" s="237" t="s">
        <v>2877</v>
      </c>
      <c r="E19" s="238" t="s">
        <v>2878</v>
      </c>
      <c r="F19" s="246">
        <v>5</v>
      </c>
      <c r="G19" s="9">
        <v>1.89</v>
      </c>
      <c r="H19" s="9">
        <v>7.56</v>
      </c>
      <c r="I19" s="169"/>
    </row>
    <row r="20" spans="1:9" s="4" customFormat="1" ht="15" customHeight="1">
      <c r="A20" s="236">
        <v>42614</v>
      </c>
      <c r="B20" s="237" t="s">
        <v>2848</v>
      </c>
      <c r="C20" s="237" t="s">
        <v>48</v>
      </c>
      <c r="D20" s="237" t="s">
        <v>2879</v>
      </c>
      <c r="E20" s="238" t="s">
        <v>2880</v>
      </c>
      <c r="F20" s="246">
        <v>16</v>
      </c>
      <c r="G20" s="9">
        <v>30.43</v>
      </c>
      <c r="H20" s="9">
        <v>91.3</v>
      </c>
      <c r="I20" s="169"/>
    </row>
    <row r="21" spans="1:9" s="4" customFormat="1" ht="15" customHeight="1">
      <c r="A21" s="236">
        <v>42640</v>
      </c>
      <c r="B21" s="237" t="s">
        <v>2881</v>
      </c>
      <c r="C21" s="237" t="s">
        <v>48</v>
      </c>
      <c r="D21" s="237">
        <v>72096</v>
      </c>
      <c r="E21" s="238" t="s">
        <v>2882</v>
      </c>
      <c r="F21" s="246">
        <v>180</v>
      </c>
      <c r="G21" s="9">
        <v>0.7</v>
      </c>
      <c r="H21" s="9">
        <v>2</v>
      </c>
      <c r="I21" s="169"/>
    </row>
    <row r="22" spans="1:9" s="4" customFormat="1" ht="15" customHeight="1">
      <c r="A22" s="236">
        <v>42648</v>
      </c>
      <c r="B22" s="237" t="s">
        <v>2883</v>
      </c>
      <c r="C22" s="237" t="s">
        <v>48</v>
      </c>
      <c r="D22" s="237" t="s">
        <v>2849</v>
      </c>
      <c r="E22" s="238" t="s">
        <v>2850</v>
      </c>
      <c r="F22" s="246">
        <v>16</v>
      </c>
      <c r="G22" s="9">
        <v>13.25</v>
      </c>
      <c r="H22" s="9">
        <v>44</v>
      </c>
      <c r="I22" s="169"/>
    </row>
    <row r="23" spans="1:9" s="4" customFormat="1" ht="15" customHeight="1">
      <c r="A23" s="236">
        <v>42648</v>
      </c>
      <c r="B23" s="237" t="s">
        <v>2883</v>
      </c>
      <c r="C23" s="237" t="s">
        <v>48</v>
      </c>
      <c r="D23" s="237" t="s">
        <v>2855</v>
      </c>
      <c r="E23" s="238" t="s">
        <v>2884</v>
      </c>
      <c r="F23" s="246">
        <v>15</v>
      </c>
      <c r="G23" s="9">
        <v>118.28</v>
      </c>
      <c r="H23" s="9">
        <v>180</v>
      </c>
      <c r="I23" s="169"/>
    </row>
    <row r="24" spans="1:9" s="4" customFormat="1" ht="15" customHeight="1">
      <c r="A24" s="236">
        <v>42648</v>
      </c>
      <c r="B24" s="237" t="s">
        <v>2883</v>
      </c>
      <c r="C24" s="237" t="s">
        <v>48</v>
      </c>
      <c r="D24" s="237" t="s">
        <v>178</v>
      </c>
      <c r="E24" s="238" t="s">
        <v>585</v>
      </c>
      <c r="F24" s="246">
        <v>20</v>
      </c>
      <c r="G24" s="9">
        <v>43.69</v>
      </c>
      <c r="H24" s="9">
        <v>86</v>
      </c>
      <c r="I24" s="169"/>
    </row>
    <row r="25" spans="1:9" s="4" customFormat="1" ht="15" customHeight="1">
      <c r="A25" s="236">
        <v>42648</v>
      </c>
      <c r="B25" s="237" t="s">
        <v>2883</v>
      </c>
      <c r="C25" s="237" t="s">
        <v>48</v>
      </c>
      <c r="D25" s="237" t="s">
        <v>2851</v>
      </c>
      <c r="E25" s="238" t="s">
        <v>2852</v>
      </c>
      <c r="F25" s="246">
        <v>20</v>
      </c>
      <c r="G25" s="9">
        <v>41.35</v>
      </c>
      <c r="H25" s="9">
        <v>262</v>
      </c>
      <c r="I25" s="169"/>
    </row>
    <row r="26" spans="1:9" s="4" customFormat="1" ht="15" customHeight="1">
      <c r="A26" s="236">
        <v>42648</v>
      </c>
      <c r="B26" s="237" t="s">
        <v>2883</v>
      </c>
      <c r="C26" s="237" t="s">
        <v>48</v>
      </c>
      <c r="D26" s="237">
        <v>89101</v>
      </c>
      <c r="E26" s="238" t="s">
        <v>2885</v>
      </c>
      <c r="F26" s="246">
        <v>10</v>
      </c>
      <c r="G26" s="9">
        <v>51.89</v>
      </c>
      <c r="H26" s="9">
        <v>154</v>
      </c>
      <c r="I26" s="169"/>
    </row>
    <row r="27" spans="1:9" s="4" customFormat="1" ht="15" customHeight="1">
      <c r="A27" s="236">
        <v>42648</v>
      </c>
      <c r="B27" s="237" t="s">
        <v>2883</v>
      </c>
      <c r="C27" s="237" t="s">
        <v>48</v>
      </c>
      <c r="D27" s="237">
        <v>89104</v>
      </c>
      <c r="E27" s="238" t="s">
        <v>2860</v>
      </c>
      <c r="F27" s="246">
        <v>5</v>
      </c>
      <c r="G27" s="9">
        <v>277.25</v>
      </c>
      <c r="H27" s="9">
        <v>473</v>
      </c>
      <c r="I27" s="169"/>
    </row>
    <row r="28" spans="1:9" s="4" customFormat="1" ht="15" customHeight="1">
      <c r="A28" s="236">
        <v>42648</v>
      </c>
      <c r="B28" s="237" t="s">
        <v>2883</v>
      </c>
      <c r="C28" s="237" t="s">
        <v>48</v>
      </c>
      <c r="D28" s="237" t="s">
        <v>2861</v>
      </c>
      <c r="E28" s="238" t="s">
        <v>2862</v>
      </c>
      <c r="F28" s="246">
        <v>6</v>
      </c>
      <c r="G28" s="9">
        <v>54.65</v>
      </c>
      <c r="H28" s="9">
        <v>177</v>
      </c>
      <c r="I28" s="169"/>
    </row>
    <row r="29" spans="1:9" s="4" customFormat="1" ht="15" customHeight="1">
      <c r="A29" s="236">
        <v>42648</v>
      </c>
      <c r="B29" s="237" t="s">
        <v>2883</v>
      </c>
      <c r="C29" s="237" t="s">
        <v>48</v>
      </c>
      <c r="D29" s="237" t="s">
        <v>1186</v>
      </c>
      <c r="E29" s="238" t="s">
        <v>2863</v>
      </c>
      <c r="F29" s="246">
        <v>8</v>
      </c>
      <c r="G29" s="9">
        <v>741</v>
      </c>
      <c r="H29" s="9">
        <v>1090</v>
      </c>
      <c r="I29" s="169"/>
    </row>
    <row r="30" spans="1:9" s="4" customFormat="1" ht="15" customHeight="1">
      <c r="A30" s="236">
        <v>42648</v>
      </c>
      <c r="B30" s="237" t="s">
        <v>2883</v>
      </c>
      <c r="C30" s="237" t="s">
        <v>48</v>
      </c>
      <c r="D30" s="237">
        <v>51266</v>
      </c>
      <c r="E30" s="238" t="s">
        <v>2864</v>
      </c>
      <c r="F30" s="246">
        <v>2</v>
      </c>
      <c r="G30" s="9">
        <v>207.84</v>
      </c>
      <c r="H30" s="9">
        <v>415.67</v>
      </c>
      <c r="I30" s="169"/>
    </row>
    <row r="31" spans="1:9" s="4" customFormat="1" ht="15" customHeight="1">
      <c r="A31" s="236">
        <v>42648</v>
      </c>
      <c r="B31" s="237" t="s">
        <v>2883</v>
      </c>
      <c r="C31" s="237" t="s">
        <v>48</v>
      </c>
      <c r="D31" s="237" t="s">
        <v>2886</v>
      </c>
      <c r="E31" s="238" t="s">
        <v>2866</v>
      </c>
      <c r="F31" s="246">
        <v>2</v>
      </c>
      <c r="G31" s="9">
        <v>1228</v>
      </c>
      <c r="H31" s="9">
        <v>2456</v>
      </c>
      <c r="I31" s="169"/>
    </row>
    <row r="32" spans="1:9" s="4" customFormat="1" ht="15" customHeight="1">
      <c r="A32" s="236">
        <v>42648</v>
      </c>
      <c r="B32" s="237" t="s">
        <v>2883</v>
      </c>
      <c r="C32" s="237" t="s">
        <v>48</v>
      </c>
      <c r="D32" s="237" t="s">
        <v>2887</v>
      </c>
      <c r="E32" s="238" t="s">
        <v>2888</v>
      </c>
      <c r="F32" s="246">
        <v>15</v>
      </c>
      <c r="G32" s="9">
        <v>5.65</v>
      </c>
      <c r="H32" s="9">
        <v>22.6</v>
      </c>
      <c r="I32" s="169"/>
    </row>
    <row r="33" spans="1:9" s="4" customFormat="1" ht="15" customHeight="1">
      <c r="A33" s="236">
        <v>42648</v>
      </c>
      <c r="B33" s="237" t="s">
        <v>2883</v>
      </c>
      <c r="C33" s="237" t="s">
        <v>48</v>
      </c>
      <c r="D33" s="237" t="s">
        <v>2868</v>
      </c>
      <c r="E33" s="238" t="s">
        <v>2869</v>
      </c>
      <c r="F33" s="246">
        <v>2</v>
      </c>
      <c r="G33" s="9">
        <v>2538</v>
      </c>
      <c r="H33" s="9">
        <v>3904.62</v>
      </c>
      <c r="I33" s="169"/>
    </row>
    <row r="34" spans="1:9" s="4" customFormat="1" ht="15" customHeight="1">
      <c r="A34" s="236">
        <v>42648</v>
      </c>
      <c r="B34" s="237" t="s">
        <v>2883</v>
      </c>
      <c r="C34" s="237" t="s">
        <v>48</v>
      </c>
      <c r="D34" s="237" t="s">
        <v>2871</v>
      </c>
      <c r="E34" s="238" t="s">
        <v>2889</v>
      </c>
      <c r="F34" s="246">
        <v>2</v>
      </c>
      <c r="G34" s="9">
        <v>561.72</v>
      </c>
      <c r="H34" s="9">
        <v>1123.43</v>
      </c>
      <c r="I34" s="169"/>
    </row>
    <row r="35" spans="1:9" s="4" customFormat="1" ht="15" customHeight="1">
      <c r="A35" s="236">
        <v>42648</v>
      </c>
      <c r="B35" s="237" t="s">
        <v>2883</v>
      </c>
      <c r="C35" s="237" t="s">
        <v>48</v>
      </c>
      <c r="D35" s="237" t="s">
        <v>2877</v>
      </c>
      <c r="E35" s="238" t="s">
        <v>2878</v>
      </c>
      <c r="F35" s="246">
        <v>5</v>
      </c>
      <c r="G35" s="9">
        <v>1.89</v>
      </c>
      <c r="H35" s="9">
        <v>7.56</v>
      </c>
      <c r="I35" s="169"/>
    </row>
    <row r="36" spans="1:9" s="4" customFormat="1" ht="15" customHeight="1">
      <c r="A36" s="236">
        <v>42648</v>
      </c>
      <c r="B36" s="237" t="s">
        <v>2883</v>
      </c>
      <c r="C36" s="237" t="s">
        <v>48</v>
      </c>
      <c r="D36" s="237" t="s">
        <v>2879</v>
      </c>
      <c r="E36" s="238" t="s">
        <v>2890</v>
      </c>
      <c r="F36" s="246">
        <v>16</v>
      </c>
      <c r="G36" s="9">
        <v>22.61</v>
      </c>
      <c r="H36" s="9">
        <v>67.83</v>
      </c>
      <c r="I36" s="169"/>
    </row>
    <row r="37" spans="1:9" s="4" customFormat="1" ht="15" customHeight="1">
      <c r="A37" s="236">
        <v>42704</v>
      </c>
      <c r="B37" s="237" t="s">
        <v>2891</v>
      </c>
      <c r="C37" s="237" t="s">
        <v>48</v>
      </c>
      <c r="D37" s="237">
        <v>125909</v>
      </c>
      <c r="E37" s="238" t="s">
        <v>2892</v>
      </c>
      <c r="F37" s="246">
        <v>2</v>
      </c>
      <c r="G37" s="9">
        <v>25.72</v>
      </c>
      <c r="H37" s="9">
        <v>77.16</v>
      </c>
      <c r="I37" s="169"/>
    </row>
    <row r="38" spans="1:9" s="4" customFormat="1" ht="15" customHeight="1">
      <c r="A38" s="236">
        <v>42772</v>
      </c>
      <c r="B38" s="237" t="s">
        <v>3296</v>
      </c>
      <c r="C38" s="237" t="s">
        <v>48</v>
      </c>
      <c r="D38" s="237" t="s">
        <v>2893</v>
      </c>
      <c r="E38" s="238" t="s">
        <v>2894</v>
      </c>
      <c r="F38" s="246">
        <v>20</v>
      </c>
      <c r="G38" s="9">
        <v>32.26</v>
      </c>
      <c r="H38" s="9">
        <v>96.78</v>
      </c>
      <c r="I38" s="169"/>
    </row>
    <row r="39" spans="1:9" s="4" customFormat="1" ht="15" customHeight="1">
      <c r="A39" s="236">
        <v>42793</v>
      </c>
      <c r="B39" s="237" t="s">
        <v>2895</v>
      </c>
      <c r="C39" s="237" t="s">
        <v>48</v>
      </c>
      <c r="D39" s="237">
        <v>483474</v>
      </c>
      <c r="E39" s="238" t="s">
        <v>2896</v>
      </c>
      <c r="F39" s="246">
        <v>3</v>
      </c>
      <c r="G39" s="9">
        <v>348</v>
      </c>
      <c r="H39" s="9">
        <v>696</v>
      </c>
      <c r="I39" s="169"/>
    </row>
    <row r="40" spans="1:9" s="4" customFormat="1" ht="15" customHeight="1">
      <c r="A40" s="236">
        <v>42793</v>
      </c>
      <c r="B40" s="237" t="s">
        <v>2895</v>
      </c>
      <c r="C40" s="237" t="s">
        <v>48</v>
      </c>
      <c r="D40" s="237">
        <v>632574</v>
      </c>
      <c r="E40" s="238" t="s">
        <v>2286</v>
      </c>
      <c r="F40" s="246">
        <v>3</v>
      </c>
      <c r="G40" s="9">
        <v>0.3</v>
      </c>
      <c r="H40" s="9">
        <v>0.61</v>
      </c>
      <c r="I40" s="169"/>
    </row>
    <row r="41" spans="1:9" s="4" customFormat="1" ht="15" customHeight="1">
      <c r="A41" s="236">
        <v>42793</v>
      </c>
      <c r="B41" s="237" t="s">
        <v>2895</v>
      </c>
      <c r="C41" s="237" t="s">
        <v>48</v>
      </c>
      <c r="D41" s="237" t="s">
        <v>2530</v>
      </c>
      <c r="E41" s="238" t="s">
        <v>2897</v>
      </c>
      <c r="F41" s="246">
        <v>3</v>
      </c>
      <c r="G41" s="9">
        <v>450</v>
      </c>
      <c r="H41" s="9">
        <v>900</v>
      </c>
      <c r="I41" s="169"/>
    </row>
    <row r="42" spans="1:9" s="4" customFormat="1" ht="15" customHeight="1">
      <c r="A42" s="236">
        <v>42793</v>
      </c>
      <c r="B42" s="237" t="s">
        <v>2895</v>
      </c>
      <c r="C42" s="237" t="s">
        <v>48</v>
      </c>
      <c r="D42" s="237">
        <v>484596</v>
      </c>
      <c r="E42" s="238" t="s">
        <v>2898</v>
      </c>
      <c r="F42" s="246">
        <v>6</v>
      </c>
      <c r="G42" s="9">
        <v>134.1</v>
      </c>
      <c r="H42" s="9">
        <v>268.2</v>
      </c>
      <c r="I42" s="169"/>
    </row>
    <row r="43" spans="1:9" s="4" customFormat="1" ht="15" customHeight="1">
      <c r="A43" s="236">
        <v>42793</v>
      </c>
      <c r="B43" s="237" t="s">
        <v>2895</v>
      </c>
      <c r="C43" s="237" t="s">
        <v>48</v>
      </c>
      <c r="D43" s="237">
        <v>484598</v>
      </c>
      <c r="E43" s="238" t="s">
        <v>2899</v>
      </c>
      <c r="F43" s="246">
        <v>3</v>
      </c>
      <c r="G43" s="9">
        <v>23</v>
      </c>
      <c r="H43" s="9">
        <v>69</v>
      </c>
      <c r="I43" s="169"/>
    </row>
    <row r="44" spans="1:9" s="4" customFormat="1" ht="15" customHeight="1">
      <c r="A44" s="236">
        <v>42793</v>
      </c>
      <c r="B44" s="237" t="s">
        <v>2895</v>
      </c>
      <c r="C44" s="237" t="s">
        <v>48</v>
      </c>
      <c r="D44" s="237">
        <v>484736</v>
      </c>
      <c r="E44" s="238" t="s">
        <v>2455</v>
      </c>
      <c r="F44" s="246">
        <v>3</v>
      </c>
      <c r="G44" s="9">
        <v>1872</v>
      </c>
      <c r="H44" s="9">
        <v>3744</v>
      </c>
      <c r="I44" s="169"/>
    </row>
    <row r="45" spans="1:9" s="4" customFormat="1" ht="15" customHeight="1">
      <c r="A45" s="236">
        <v>42793</v>
      </c>
      <c r="B45" s="237" t="s">
        <v>2895</v>
      </c>
      <c r="C45" s="237" t="s">
        <v>48</v>
      </c>
      <c r="D45" s="237">
        <v>484740</v>
      </c>
      <c r="E45" s="238" t="s">
        <v>2900</v>
      </c>
      <c r="F45" s="246">
        <v>3</v>
      </c>
      <c r="G45" s="9">
        <v>3916.8</v>
      </c>
      <c r="H45" s="9">
        <v>6025.85</v>
      </c>
      <c r="I45" s="169"/>
    </row>
    <row r="46" spans="1:9" s="4" customFormat="1" ht="15" customHeight="1">
      <c r="A46" s="236">
        <v>42793</v>
      </c>
      <c r="B46" s="237" t="s">
        <v>2895</v>
      </c>
      <c r="C46" s="237" t="s">
        <v>48</v>
      </c>
      <c r="D46" s="237">
        <v>483517</v>
      </c>
      <c r="E46" s="238" t="s">
        <v>2525</v>
      </c>
      <c r="F46" s="246">
        <v>3</v>
      </c>
      <c r="G46" s="9">
        <v>789</v>
      </c>
      <c r="H46" s="9">
        <v>1578</v>
      </c>
      <c r="I46" s="169"/>
    </row>
    <row r="47" spans="1:9" s="4" customFormat="1" ht="15" customHeight="1">
      <c r="A47" s="236">
        <v>42793</v>
      </c>
      <c r="B47" s="237" t="s">
        <v>2895</v>
      </c>
      <c r="C47" s="237" t="s">
        <v>48</v>
      </c>
      <c r="D47" s="237">
        <v>484601</v>
      </c>
      <c r="E47" s="238" t="s">
        <v>2901</v>
      </c>
      <c r="F47" s="246">
        <v>3</v>
      </c>
      <c r="G47" s="9">
        <v>121.45</v>
      </c>
      <c r="H47" s="9">
        <v>242.9</v>
      </c>
      <c r="I47" s="169"/>
    </row>
    <row r="48" spans="1:9" s="4" customFormat="1" ht="15" customHeight="1">
      <c r="A48" s="236">
        <v>42793</v>
      </c>
      <c r="B48" s="237" t="s">
        <v>2895</v>
      </c>
      <c r="C48" s="237" t="s">
        <v>48</v>
      </c>
      <c r="D48" s="237">
        <v>483482</v>
      </c>
      <c r="E48" s="238" t="s">
        <v>2902</v>
      </c>
      <c r="F48" s="246">
        <v>3</v>
      </c>
      <c r="G48" s="9">
        <v>197.56</v>
      </c>
      <c r="H48" s="9">
        <v>395.11</v>
      </c>
      <c r="I48" s="169"/>
    </row>
    <row r="49" spans="1:9" s="4" customFormat="1" ht="15" customHeight="1">
      <c r="A49" s="236">
        <v>42793</v>
      </c>
      <c r="B49" s="237" t="s">
        <v>2895</v>
      </c>
      <c r="C49" s="237" t="s">
        <v>48</v>
      </c>
      <c r="D49" s="237">
        <v>483483</v>
      </c>
      <c r="E49" s="238" t="s">
        <v>2903</v>
      </c>
      <c r="F49" s="246">
        <v>3</v>
      </c>
      <c r="G49" s="9">
        <v>211.58</v>
      </c>
      <c r="H49" s="9">
        <v>423.17</v>
      </c>
      <c r="I49" s="169"/>
    </row>
    <row r="50" spans="1:9" s="4" customFormat="1" ht="15" customHeight="1">
      <c r="A50" s="236">
        <v>42793</v>
      </c>
      <c r="B50" s="237" t="s">
        <v>2895</v>
      </c>
      <c r="C50" s="237" t="s">
        <v>48</v>
      </c>
      <c r="D50" s="237">
        <v>480756</v>
      </c>
      <c r="E50" s="238" t="s">
        <v>2371</v>
      </c>
      <c r="F50" s="246">
        <v>3</v>
      </c>
      <c r="G50" s="9">
        <v>618</v>
      </c>
      <c r="H50" s="9">
        <v>1030</v>
      </c>
      <c r="I50" s="169"/>
    </row>
    <row r="51" spans="1:9" s="4" customFormat="1" ht="15" customHeight="1">
      <c r="A51" s="236">
        <v>42793</v>
      </c>
      <c r="B51" s="237" t="s">
        <v>2895</v>
      </c>
      <c r="C51" s="237" t="s">
        <v>48</v>
      </c>
      <c r="D51" s="237">
        <v>489898</v>
      </c>
      <c r="E51" s="238" t="s">
        <v>2165</v>
      </c>
      <c r="F51" s="246">
        <v>3</v>
      </c>
      <c r="G51" s="9">
        <v>377.89</v>
      </c>
      <c r="H51" s="9">
        <v>755.78</v>
      </c>
      <c r="I51" s="169"/>
    </row>
    <row r="52" spans="1:9" s="4" customFormat="1" ht="15" customHeight="1">
      <c r="A52" s="236">
        <v>42793</v>
      </c>
      <c r="B52" s="237" t="s">
        <v>2895</v>
      </c>
      <c r="C52" s="237" t="s">
        <v>48</v>
      </c>
      <c r="D52" s="237">
        <v>381136</v>
      </c>
      <c r="E52" s="238" t="s">
        <v>2905</v>
      </c>
      <c r="F52" s="246">
        <v>3</v>
      </c>
      <c r="G52" s="9">
        <v>50</v>
      </c>
      <c r="H52" s="9">
        <v>150</v>
      </c>
      <c r="I52" s="169"/>
    </row>
    <row r="53" spans="1:9" s="4" customFormat="1" ht="15" customHeight="1">
      <c r="A53" s="236">
        <v>42793</v>
      </c>
      <c r="B53" s="237" t="s">
        <v>2895</v>
      </c>
      <c r="C53" s="237" t="s">
        <v>48</v>
      </c>
      <c r="D53" s="237">
        <v>632668</v>
      </c>
      <c r="E53" s="238" t="s">
        <v>2576</v>
      </c>
      <c r="F53" s="246">
        <v>3</v>
      </c>
      <c r="G53" s="9">
        <v>49.69</v>
      </c>
      <c r="H53" s="9">
        <v>149.07</v>
      </c>
      <c r="I53" s="169"/>
    </row>
    <row r="54" spans="1:9" s="4" customFormat="1" ht="15" customHeight="1">
      <c r="A54" s="236">
        <v>42793</v>
      </c>
      <c r="B54" s="237" t="s">
        <v>2895</v>
      </c>
      <c r="C54" s="237" t="s">
        <v>48</v>
      </c>
      <c r="D54" s="237">
        <v>480140</v>
      </c>
      <c r="E54" s="238" t="s">
        <v>2429</v>
      </c>
      <c r="F54" s="246">
        <v>6</v>
      </c>
      <c r="G54" s="9">
        <v>204.64</v>
      </c>
      <c r="H54" s="9">
        <v>676</v>
      </c>
      <c r="I54" s="169"/>
    </row>
    <row r="55" spans="1:9" s="4" customFormat="1" ht="15" customHeight="1">
      <c r="A55" s="236">
        <v>42793</v>
      </c>
      <c r="B55" s="237" t="s">
        <v>2895</v>
      </c>
      <c r="C55" s="237" t="s">
        <v>48</v>
      </c>
      <c r="D55" s="237">
        <v>632715</v>
      </c>
      <c r="E55" s="238" t="s">
        <v>2282</v>
      </c>
      <c r="F55" s="246">
        <v>3</v>
      </c>
      <c r="G55" s="9">
        <v>8.4</v>
      </c>
      <c r="H55" s="9">
        <v>14</v>
      </c>
      <c r="I55" s="169"/>
    </row>
    <row r="56" spans="1:9" s="4" customFormat="1" ht="15" customHeight="1">
      <c r="A56" s="236">
        <v>42793</v>
      </c>
      <c r="B56" s="237" t="s">
        <v>2895</v>
      </c>
      <c r="C56" s="237" t="s">
        <v>48</v>
      </c>
      <c r="D56" s="237">
        <v>25046</v>
      </c>
      <c r="E56" s="238" t="s">
        <v>2906</v>
      </c>
      <c r="F56" s="246">
        <v>3</v>
      </c>
      <c r="G56" s="9">
        <v>5.4</v>
      </c>
      <c r="H56" s="9">
        <v>18</v>
      </c>
      <c r="I56" s="169"/>
    </row>
    <row r="57" spans="1:9" s="4" customFormat="1" ht="15" customHeight="1">
      <c r="A57" s="236">
        <v>42836</v>
      </c>
      <c r="B57" s="237" t="s">
        <v>3324</v>
      </c>
      <c r="C57" s="237" t="s">
        <v>48</v>
      </c>
      <c r="D57" s="237" t="s">
        <v>593</v>
      </c>
      <c r="E57" s="238" t="s">
        <v>3322</v>
      </c>
      <c r="F57" s="246">
        <v>1</v>
      </c>
      <c r="G57" s="9">
        <v>3895</v>
      </c>
      <c r="H57" s="9">
        <v>5992.31</v>
      </c>
      <c r="I57" s="169"/>
    </row>
    <row r="58" spans="1:9" s="4" customFormat="1" ht="15" customHeight="1">
      <c r="A58" s="236">
        <v>42836</v>
      </c>
      <c r="B58" s="237" t="s">
        <v>3324</v>
      </c>
      <c r="C58" s="237" t="s">
        <v>48</v>
      </c>
      <c r="D58" s="237" t="s">
        <v>593</v>
      </c>
      <c r="E58" s="238" t="s">
        <v>3323</v>
      </c>
      <c r="F58" s="246">
        <v>1</v>
      </c>
      <c r="G58" s="9">
        <v>585</v>
      </c>
      <c r="H58" s="9">
        <v>1170</v>
      </c>
      <c r="I58" s="169"/>
    </row>
    <row r="59" spans="1:9" s="4" customFormat="1" ht="15" customHeight="1">
      <c r="A59" s="236">
        <v>42858</v>
      </c>
      <c r="B59" s="237" t="s">
        <v>3444</v>
      </c>
      <c r="C59" s="237" t="s">
        <v>48</v>
      </c>
      <c r="D59" s="237" t="s">
        <v>3419</v>
      </c>
      <c r="E59" s="238" t="s">
        <v>3420</v>
      </c>
      <c r="F59" s="246">
        <v>5</v>
      </c>
      <c r="G59" s="9">
        <v>73</v>
      </c>
      <c r="H59" s="9">
        <v>219</v>
      </c>
      <c r="I59" s="169"/>
    </row>
    <row r="60" spans="1:9" s="4" customFormat="1" ht="15" customHeight="1">
      <c r="A60" s="236">
        <v>42858</v>
      </c>
      <c r="B60" s="237" t="s">
        <v>3444</v>
      </c>
      <c r="C60" s="237" t="s">
        <v>48</v>
      </c>
      <c r="D60" s="237" t="s">
        <v>3421</v>
      </c>
      <c r="E60" s="238" t="s">
        <v>3422</v>
      </c>
      <c r="F60" s="246">
        <v>4</v>
      </c>
      <c r="G60" s="9">
        <v>184.93</v>
      </c>
      <c r="H60" s="9">
        <v>436</v>
      </c>
      <c r="I60" s="169"/>
    </row>
    <row r="61" spans="1:9" s="4" customFormat="1" ht="15" customHeight="1">
      <c r="A61" s="236">
        <v>42858</v>
      </c>
      <c r="B61" s="237" t="s">
        <v>3444</v>
      </c>
      <c r="C61" s="237" t="s">
        <v>48</v>
      </c>
      <c r="D61" s="330" t="s">
        <v>3423</v>
      </c>
      <c r="E61" s="238" t="s">
        <v>3424</v>
      </c>
      <c r="F61" s="246">
        <v>1</v>
      </c>
      <c r="G61" s="331">
        <v>675</v>
      </c>
      <c r="H61" s="9">
        <v>4624</v>
      </c>
      <c r="I61" s="332" t="s">
        <v>3706</v>
      </c>
    </row>
    <row r="62" spans="1:9" s="4" customFormat="1" ht="15" customHeight="1">
      <c r="A62" s="236">
        <v>42858</v>
      </c>
      <c r="B62" s="237" t="s">
        <v>3444</v>
      </c>
      <c r="C62" s="237" t="s">
        <v>48</v>
      </c>
      <c r="D62" s="237" t="s">
        <v>3425</v>
      </c>
      <c r="E62" s="238" t="s">
        <v>3426</v>
      </c>
      <c r="F62" s="246">
        <v>3</v>
      </c>
      <c r="G62" s="9">
        <v>3.74</v>
      </c>
      <c r="H62" s="9">
        <v>14.96</v>
      </c>
      <c r="I62" s="169"/>
    </row>
    <row r="63" spans="1:9" s="4" customFormat="1" ht="15" customHeight="1">
      <c r="A63" s="236">
        <v>42858</v>
      </c>
      <c r="B63" s="237" t="s">
        <v>3444</v>
      </c>
      <c r="C63" s="237" t="s">
        <v>48</v>
      </c>
      <c r="D63" s="237" t="s">
        <v>583</v>
      </c>
      <c r="E63" s="238" t="s">
        <v>584</v>
      </c>
      <c r="F63" s="246">
        <v>20</v>
      </c>
      <c r="G63" s="9">
        <v>40.68</v>
      </c>
      <c r="H63" s="9">
        <v>82.44</v>
      </c>
      <c r="I63" s="169"/>
    </row>
    <row r="64" spans="1:9" s="4" customFormat="1" ht="15" customHeight="1">
      <c r="A64" s="236">
        <v>42858</v>
      </c>
      <c r="B64" s="237" t="s">
        <v>3444</v>
      </c>
      <c r="C64" s="237" t="s">
        <v>48</v>
      </c>
      <c r="D64" s="237" t="s">
        <v>155</v>
      </c>
      <c r="E64" s="238" t="s">
        <v>2919</v>
      </c>
      <c r="F64" s="246">
        <v>30</v>
      </c>
      <c r="G64" s="9">
        <v>0.67</v>
      </c>
      <c r="H64" s="9">
        <v>5</v>
      </c>
      <c r="I64" s="169"/>
    </row>
    <row r="65" spans="1:9" s="4" customFormat="1" ht="15" customHeight="1">
      <c r="A65" s="236">
        <v>42858</v>
      </c>
      <c r="B65" s="237" t="s">
        <v>3444</v>
      </c>
      <c r="C65" s="237" t="s">
        <v>48</v>
      </c>
      <c r="D65" s="237" t="s">
        <v>13</v>
      </c>
      <c r="E65" s="238" t="s">
        <v>657</v>
      </c>
      <c r="F65" s="246">
        <v>20</v>
      </c>
      <c r="G65" s="9">
        <v>1.28</v>
      </c>
      <c r="H65" s="9">
        <v>8</v>
      </c>
      <c r="I65" s="169"/>
    </row>
    <row r="66" spans="1:9" s="4" customFormat="1" ht="15" customHeight="1">
      <c r="A66" s="236">
        <v>42858</v>
      </c>
      <c r="B66" s="237" t="s">
        <v>3444</v>
      </c>
      <c r="C66" s="237" t="s">
        <v>48</v>
      </c>
      <c r="D66" s="237" t="s">
        <v>2861</v>
      </c>
      <c r="E66" s="238" t="s">
        <v>2862</v>
      </c>
      <c r="F66" s="246">
        <v>10</v>
      </c>
      <c r="G66" s="9">
        <v>40.200000000000003</v>
      </c>
      <c r="H66" s="9">
        <v>193</v>
      </c>
      <c r="I66" s="169"/>
    </row>
    <row r="67" spans="1:9" s="4" customFormat="1" ht="15" customHeight="1">
      <c r="A67" s="236">
        <v>42858</v>
      </c>
      <c r="B67" s="237" t="s">
        <v>3444</v>
      </c>
      <c r="C67" s="237" t="s">
        <v>48</v>
      </c>
      <c r="D67" s="237">
        <v>136140</v>
      </c>
      <c r="E67" s="238" t="s">
        <v>3427</v>
      </c>
      <c r="F67" s="246">
        <v>2</v>
      </c>
      <c r="G67" s="9">
        <v>167.34</v>
      </c>
      <c r="H67" s="9">
        <v>334.68</v>
      </c>
      <c r="I67" s="169"/>
    </row>
    <row r="68" spans="1:9" s="4" customFormat="1" ht="15" customHeight="1">
      <c r="A68" s="236">
        <v>42858</v>
      </c>
      <c r="B68" s="237" t="s">
        <v>3444</v>
      </c>
      <c r="C68" s="237" t="s">
        <v>48</v>
      </c>
      <c r="D68" s="237" t="s">
        <v>3113</v>
      </c>
      <c r="E68" s="238" t="s">
        <v>3428</v>
      </c>
      <c r="F68" s="246">
        <v>5</v>
      </c>
      <c r="G68" s="9">
        <v>0.28999999999999998</v>
      </c>
      <c r="H68" s="9">
        <v>4</v>
      </c>
      <c r="I68" s="169"/>
    </row>
    <row r="69" spans="1:9" s="4" customFormat="1" ht="15" customHeight="1">
      <c r="A69" s="236">
        <v>42858</v>
      </c>
      <c r="B69" s="237" t="s">
        <v>3444</v>
      </c>
      <c r="C69" s="237" t="s">
        <v>48</v>
      </c>
      <c r="D69" s="237" t="s">
        <v>2875</v>
      </c>
      <c r="E69" s="238" t="s">
        <v>2876</v>
      </c>
      <c r="F69" s="246">
        <v>3</v>
      </c>
      <c r="G69" s="9">
        <v>1.72</v>
      </c>
      <c r="H69" s="9">
        <v>5</v>
      </c>
      <c r="I69" s="169"/>
    </row>
    <row r="70" spans="1:9" s="4" customFormat="1" ht="15" customHeight="1">
      <c r="A70" s="236">
        <v>42858</v>
      </c>
      <c r="B70" s="237" t="s">
        <v>3444</v>
      </c>
      <c r="C70" s="237" t="s">
        <v>48</v>
      </c>
      <c r="D70" s="237" t="s">
        <v>649</v>
      </c>
      <c r="E70" s="238" t="s">
        <v>3429</v>
      </c>
      <c r="F70" s="246">
        <v>5</v>
      </c>
      <c r="G70" s="9">
        <v>0.17</v>
      </c>
      <c r="H70" s="9">
        <v>6</v>
      </c>
      <c r="I70" s="169"/>
    </row>
    <row r="71" spans="1:9" s="4" customFormat="1" ht="15" customHeight="1">
      <c r="A71" s="236">
        <v>42858</v>
      </c>
      <c r="B71" s="237" t="s">
        <v>3444</v>
      </c>
      <c r="C71" s="237" t="s">
        <v>48</v>
      </c>
      <c r="D71" s="237" t="s">
        <v>2853</v>
      </c>
      <c r="E71" s="238" t="s">
        <v>2854</v>
      </c>
      <c r="F71" s="246">
        <v>6</v>
      </c>
      <c r="G71" s="9">
        <v>69</v>
      </c>
      <c r="H71" s="9">
        <v>75</v>
      </c>
      <c r="I71" s="169"/>
    </row>
    <row r="72" spans="1:9" s="4" customFormat="1" ht="15" customHeight="1">
      <c r="A72" s="236">
        <v>42858</v>
      </c>
      <c r="B72" s="237" t="s">
        <v>3444</v>
      </c>
      <c r="C72" s="237" t="s">
        <v>48</v>
      </c>
      <c r="D72" s="237" t="s">
        <v>3430</v>
      </c>
      <c r="E72" s="238" t="s">
        <v>3431</v>
      </c>
      <c r="F72" s="246">
        <v>3</v>
      </c>
      <c r="G72" s="9">
        <v>778</v>
      </c>
      <c r="H72" s="9">
        <v>1556</v>
      </c>
      <c r="I72" s="169"/>
    </row>
    <row r="73" spans="1:9" s="4" customFormat="1" ht="15" customHeight="1">
      <c r="A73" s="236">
        <v>42858</v>
      </c>
      <c r="B73" s="237" t="s">
        <v>3444</v>
      </c>
      <c r="C73" s="237" t="s">
        <v>48</v>
      </c>
      <c r="D73" s="237" t="s">
        <v>3432</v>
      </c>
      <c r="E73" s="238" t="s">
        <v>3433</v>
      </c>
      <c r="F73" s="246">
        <v>4</v>
      </c>
      <c r="G73" s="9">
        <v>165</v>
      </c>
      <c r="H73" s="9">
        <v>330</v>
      </c>
      <c r="I73" s="169"/>
    </row>
    <row r="74" spans="1:9" s="4" customFormat="1" ht="15" customHeight="1">
      <c r="A74" s="236">
        <v>42858</v>
      </c>
      <c r="B74" s="237" t="s">
        <v>3444</v>
      </c>
      <c r="C74" s="237" t="s">
        <v>48</v>
      </c>
      <c r="D74" s="237" t="s">
        <v>2865</v>
      </c>
      <c r="E74" s="238" t="s">
        <v>2866</v>
      </c>
      <c r="F74" s="246">
        <v>2</v>
      </c>
      <c r="G74" s="9">
        <v>1228</v>
      </c>
      <c r="H74" s="9">
        <v>2456</v>
      </c>
      <c r="I74" s="169"/>
    </row>
    <row r="75" spans="1:9" s="4" customFormat="1" ht="15" customHeight="1">
      <c r="A75" s="236">
        <v>42858</v>
      </c>
      <c r="B75" s="237" t="s">
        <v>3444</v>
      </c>
      <c r="C75" s="237" t="s">
        <v>48</v>
      </c>
      <c r="D75" s="237" t="s">
        <v>3434</v>
      </c>
      <c r="E75" s="238" t="s">
        <v>3435</v>
      </c>
      <c r="F75" s="246">
        <v>10</v>
      </c>
      <c r="G75" s="9">
        <v>42.5</v>
      </c>
      <c r="H75" s="9">
        <v>127.5</v>
      </c>
      <c r="I75" s="169"/>
    </row>
    <row r="76" spans="1:9" s="4" customFormat="1" ht="15" customHeight="1">
      <c r="A76" s="236">
        <v>42858</v>
      </c>
      <c r="B76" s="237" t="s">
        <v>3444</v>
      </c>
      <c r="C76" s="237" t="s">
        <v>48</v>
      </c>
      <c r="D76" s="237" t="s">
        <v>2849</v>
      </c>
      <c r="E76" s="238" t="s">
        <v>3436</v>
      </c>
      <c r="F76" s="246">
        <v>48</v>
      </c>
      <c r="G76" s="9">
        <v>14.97</v>
      </c>
      <c r="H76" s="9">
        <v>44</v>
      </c>
      <c r="I76" s="169"/>
    </row>
    <row r="77" spans="1:9" s="4" customFormat="1" ht="15" customHeight="1">
      <c r="A77" s="236">
        <v>42858</v>
      </c>
      <c r="B77" s="237" t="s">
        <v>3444</v>
      </c>
      <c r="C77" s="237" t="s">
        <v>48</v>
      </c>
      <c r="D77" s="237" t="s">
        <v>285</v>
      </c>
      <c r="E77" s="238" t="s">
        <v>3437</v>
      </c>
      <c r="F77" s="246">
        <v>10</v>
      </c>
      <c r="G77" s="9">
        <v>50.32</v>
      </c>
      <c r="H77" s="9">
        <v>107</v>
      </c>
      <c r="I77" s="169"/>
    </row>
    <row r="78" spans="1:9" s="4" customFormat="1" ht="15" customHeight="1">
      <c r="A78" s="236">
        <v>42858</v>
      </c>
      <c r="B78" s="237" t="s">
        <v>3444</v>
      </c>
      <c r="C78" s="237" t="s">
        <v>48</v>
      </c>
      <c r="D78" s="237">
        <v>89104</v>
      </c>
      <c r="E78" s="238" t="s">
        <v>2860</v>
      </c>
      <c r="F78" s="246">
        <v>3</v>
      </c>
      <c r="G78" s="9">
        <v>199.75</v>
      </c>
      <c r="H78" s="9">
        <v>516</v>
      </c>
      <c r="I78" s="169"/>
    </row>
    <row r="79" spans="1:9" s="4" customFormat="1" ht="15" customHeight="1">
      <c r="A79" s="236">
        <v>42858</v>
      </c>
      <c r="B79" s="237" t="s">
        <v>3444</v>
      </c>
      <c r="C79" s="237" t="s">
        <v>48</v>
      </c>
      <c r="D79" s="237" t="s">
        <v>3438</v>
      </c>
      <c r="E79" s="238" t="s">
        <v>3439</v>
      </c>
      <c r="F79" s="246">
        <v>5</v>
      </c>
      <c r="G79" s="9">
        <v>2.95</v>
      </c>
      <c r="H79" s="9">
        <v>11.8</v>
      </c>
      <c r="I79" s="169"/>
    </row>
    <row r="80" spans="1:9" s="4" customFormat="1" ht="15" customHeight="1">
      <c r="A80" s="236">
        <v>42858</v>
      </c>
      <c r="B80" s="237" t="s">
        <v>3444</v>
      </c>
      <c r="C80" s="237" t="s">
        <v>48</v>
      </c>
      <c r="D80" s="237" t="s">
        <v>3440</v>
      </c>
      <c r="E80" s="238" t="s">
        <v>3441</v>
      </c>
      <c r="F80" s="246">
        <v>3</v>
      </c>
      <c r="G80" s="9">
        <v>9.57</v>
      </c>
      <c r="H80" s="9">
        <v>34</v>
      </c>
      <c r="I80" s="169"/>
    </row>
    <row r="81" spans="1:9" s="4" customFormat="1" ht="15" customHeight="1">
      <c r="A81" s="236">
        <v>42858</v>
      </c>
      <c r="B81" s="237" t="s">
        <v>3444</v>
      </c>
      <c r="C81" s="237" t="s">
        <v>48</v>
      </c>
      <c r="D81" s="237" t="s">
        <v>3442</v>
      </c>
      <c r="E81" s="238" t="s">
        <v>3443</v>
      </c>
      <c r="F81" s="246">
        <v>4</v>
      </c>
      <c r="G81" s="9">
        <v>138.6</v>
      </c>
      <c r="H81" s="9">
        <v>314</v>
      </c>
      <c r="I81" s="169"/>
    </row>
    <row r="82" spans="1:9" s="4" customFormat="1" ht="15" customHeight="1">
      <c r="A82" s="236">
        <v>42858</v>
      </c>
      <c r="B82" s="237" t="s">
        <v>3444</v>
      </c>
      <c r="C82" s="237" t="s">
        <v>48</v>
      </c>
      <c r="D82" s="237" t="s">
        <v>1186</v>
      </c>
      <c r="E82" s="238" t="s">
        <v>2863</v>
      </c>
      <c r="F82" s="246">
        <v>4</v>
      </c>
      <c r="G82" s="9">
        <v>545</v>
      </c>
      <c r="H82" s="9">
        <v>748</v>
      </c>
      <c r="I82" s="169"/>
    </row>
    <row r="83" spans="1:9" s="4" customFormat="1" ht="15" customHeight="1">
      <c r="A83" s="236">
        <v>42872</v>
      </c>
      <c r="B83" s="237" t="s">
        <v>3445</v>
      </c>
      <c r="C83" s="237" t="s">
        <v>48</v>
      </c>
      <c r="D83" s="237" t="s">
        <v>3446</v>
      </c>
      <c r="E83" s="238" t="s">
        <v>3447</v>
      </c>
      <c r="F83" s="246">
        <v>2</v>
      </c>
      <c r="G83" s="9">
        <v>12950</v>
      </c>
      <c r="H83" s="9">
        <v>19923.080000000002</v>
      </c>
      <c r="I83" s="169" t="s">
        <v>3462</v>
      </c>
    </row>
    <row r="84" spans="1:9" s="4" customFormat="1" ht="15" customHeight="1">
      <c r="A84" s="236">
        <v>42872</v>
      </c>
      <c r="B84" s="237" t="s">
        <v>3445</v>
      </c>
      <c r="C84" s="237" t="s">
        <v>48</v>
      </c>
      <c r="D84" s="237" t="s">
        <v>3448</v>
      </c>
      <c r="E84" s="238" t="s">
        <v>3449</v>
      </c>
      <c r="F84" s="246">
        <v>2</v>
      </c>
      <c r="G84" s="9">
        <v>3440</v>
      </c>
      <c r="H84" s="9">
        <v>5292.31</v>
      </c>
      <c r="I84" s="169" t="s">
        <v>3462</v>
      </c>
    </row>
    <row r="85" spans="1:9" s="4" customFormat="1" ht="15" customHeight="1">
      <c r="A85" s="236">
        <v>42872</v>
      </c>
      <c r="B85" s="237" t="s">
        <v>3445</v>
      </c>
      <c r="C85" s="237" t="s">
        <v>48</v>
      </c>
      <c r="D85" s="237" t="s">
        <v>3450</v>
      </c>
      <c r="E85" s="238" t="s">
        <v>3451</v>
      </c>
      <c r="F85" s="246">
        <v>2</v>
      </c>
      <c r="G85" s="9">
        <f>17405+3000</f>
        <v>20405</v>
      </c>
      <c r="H85" s="9">
        <v>31392.31</v>
      </c>
      <c r="I85" s="169" t="s">
        <v>3462</v>
      </c>
    </row>
    <row r="86" spans="1:9" s="4" customFormat="1" ht="15" customHeight="1">
      <c r="A86" s="236">
        <v>42872</v>
      </c>
      <c r="B86" s="237" t="s">
        <v>3445</v>
      </c>
      <c r="C86" s="237" t="s">
        <v>48</v>
      </c>
      <c r="D86" s="237" t="s">
        <v>3452</v>
      </c>
      <c r="E86" s="238" t="s">
        <v>3453</v>
      </c>
      <c r="F86" s="246">
        <v>2</v>
      </c>
      <c r="G86" s="9">
        <v>13450</v>
      </c>
      <c r="H86" s="9">
        <v>20692.310000000001</v>
      </c>
      <c r="I86" s="169" t="s">
        <v>3462</v>
      </c>
    </row>
    <row r="87" spans="1:9" s="4" customFormat="1" ht="15" customHeight="1">
      <c r="A87" s="236">
        <v>42872</v>
      </c>
      <c r="B87" s="237" t="s">
        <v>3445</v>
      </c>
      <c r="C87" s="237" t="s">
        <v>48</v>
      </c>
      <c r="D87" s="237" t="s">
        <v>3454</v>
      </c>
      <c r="E87" s="238" t="s">
        <v>3455</v>
      </c>
      <c r="F87" s="246">
        <v>1</v>
      </c>
      <c r="G87" s="9">
        <v>5440</v>
      </c>
      <c r="H87" s="9">
        <v>8369.23</v>
      </c>
      <c r="I87" s="169" t="s">
        <v>3462</v>
      </c>
    </row>
    <row r="88" spans="1:9" s="4" customFormat="1" ht="15" customHeight="1">
      <c r="A88" s="236">
        <v>42872</v>
      </c>
      <c r="B88" s="237" t="s">
        <v>3445</v>
      </c>
      <c r="C88" s="237" t="s">
        <v>48</v>
      </c>
      <c r="D88" s="237" t="s">
        <v>3456</v>
      </c>
      <c r="E88" s="238" t="s">
        <v>3457</v>
      </c>
      <c r="F88" s="246">
        <v>1</v>
      </c>
      <c r="G88" s="9">
        <v>4487</v>
      </c>
      <c r="H88" s="9">
        <v>6903.08</v>
      </c>
      <c r="I88" s="169" t="s">
        <v>3462</v>
      </c>
    </row>
    <row r="89" spans="1:9" s="4" customFormat="1" ht="15" customHeight="1">
      <c r="A89" s="236">
        <v>42872</v>
      </c>
      <c r="B89" s="237" t="s">
        <v>3445</v>
      </c>
      <c r="C89" s="237" t="s">
        <v>48</v>
      </c>
      <c r="D89" s="237" t="s">
        <v>3458</v>
      </c>
      <c r="E89" s="238" t="s">
        <v>3459</v>
      </c>
      <c r="F89" s="246">
        <v>1</v>
      </c>
      <c r="G89" s="9">
        <v>8205</v>
      </c>
      <c r="H89" s="9">
        <v>12623.08</v>
      </c>
      <c r="I89" s="169" t="s">
        <v>3462</v>
      </c>
    </row>
    <row r="90" spans="1:9" s="4" customFormat="1" ht="15" customHeight="1">
      <c r="A90" s="236">
        <v>42872</v>
      </c>
      <c r="B90" s="237" t="s">
        <v>3445</v>
      </c>
      <c r="C90" s="237" t="s">
        <v>48</v>
      </c>
      <c r="D90" s="237" t="s">
        <v>3460</v>
      </c>
      <c r="E90" s="238" t="s">
        <v>3461</v>
      </c>
      <c r="F90" s="246">
        <v>1</v>
      </c>
      <c r="G90" s="9">
        <v>4312</v>
      </c>
      <c r="H90" s="9">
        <v>6633.85</v>
      </c>
      <c r="I90" s="169" t="s">
        <v>3462</v>
      </c>
    </row>
    <row r="91" spans="1:9" s="4" customFormat="1" ht="15" customHeight="1">
      <c r="A91" s="236">
        <v>42867</v>
      </c>
      <c r="B91" s="237" t="s">
        <v>3463</v>
      </c>
      <c r="C91" s="237" t="s">
        <v>48</v>
      </c>
      <c r="D91" s="237" t="s">
        <v>3464</v>
      </c>
      <c r="E91" s="238" t="s">
        <v>3465</v>
      </c>
      <c r="F91" s="246">
        <v>18</v>
      </c>
      <c r="G91" s="9">
        <v>142</v>
      </c>
      <c r="H91" s="9">
        <v>284</v>
      </c>
      <c r="I91" s="169"/>
    </row>
    <row r="92" spans="1:9" s="4" customFormat="1" ht="15" customHeight="1">
      <c r="A92" s="236">
        <v>42867</v>
      </c>
      <c r="B92" s="237" t="s">
        <v>3463</v>
      </c>
      <c r="C92" s="237" t="s">
        <v>48</v>
      </c>
      <c r="D92" s="237" t="s">
        <v>3466</v>
      </c>
      <c r="E92" s="238" t="s">
        <v>3467</v>
      </c>
      <c r="F92" s="246">
        <v>4</v>
      </c>
      <c r="G92" s="9">
        <v>180</v>
      </c>
      <c r="H92" s="9">
        <v>360</v>
      </c>
      <c r="I92" s="169"/>
    </row>
    <row r="93" spans="1:9" s="4" customFormat="1" ht="15" customHeight="1">
      <c r="A93" s="236">
        <v>42867</v>
      </c>
      <c r="B93" s="237" t="s">
        <v>3463</v>
      </c>
      <c r="C93" s="237" t="s">
        <v>48</v>
      </c>
      <c r="D93" s="237" t="s">
        <v>3468</v>
      </c>
      <c r="E93" s="238" t="s">
        <v>3469</v>
      </c>
      <c r="F93" s="246">
        <v>1</v>
      </c>
      <c r="G93" s="9">
        <v>2243</v>
      </c>
      <c r="H93" s="9">
        <v>4486</v>
      </c>
      <c r="I93" s="169"/>
    </row>
    <row r="94" spans="1:9" s="4" customFormat="1" ht="15" customHeight="1">
      <c r="A94" s="236">
        <v>42867</v>
      </c>
      <c r="B94" s="237" t="s">
        <v>3463</v>
      </c>
      <c r="C94" s="237" t="s">
        <v>48</v>
      </c>
      <c r="D94" s="237" t="s">
        <v>1471</v>
      </c>
      <c r="E94" s="238" t="s">
        <v>3470</v>
      </c>
      <c r="F94" s="246">
        <v>12</v>
      </c>
      <c r="G94" s="9">
        <v>21.560000000000002</v>
      </c>
      <c r="H94" s="9">
        <v>64.66</v>
      </c>
      <c r="I94" s="169"/>
    </row>
    <row r="95" spans="1:9" s="4" customFormat="1" ht="15" customHeight="1">
      <c r="A95" s="236">
        <v>42867</v>
      </c>
      <c r="B95" s="237" t="s">
        <v>3463</v>
      </c>
      <c r="C95" s="237" t="s">
        <v>48</v>
      </c>
      <c r="D95" s="237" t="s">
        <v>2033</v>
      </c>
      <c r="E95" s="238" t="s">
        <v>2034</v>
      </c>
      <c r="F95" s="246">
        <v>12</v>
      </c>
      <c r="G95" s="9">
        <v>82</v>
      </c>
      <c r="H95" s="9">
        <v>246</v>
      </c>
      <c r="I95" s="169"/>
    </row>
    <row r="96" spans="1:9" s="4" customFormat="1" ht="15" customHeight="1">
      <c r="A96" s="236">
        <v>42867</v>
      </c>
      <c r="B96" s="237" t="s">
        <v>3463</v>
      </c>
      <c r="C96" s="237" t="s">
        <v>48</v>
      </c>
      <c r="D96" s="237" t="s">
        <v>2029</v>
      </c>
      <c r="E96" s="238" t="s">
        <v>3471</v>
      </c>
      <c r="F96" s="246">
        <v>12</v>
      </c>
      <c r="G96" s="9">
        <v>65</v>
      </c>
      <c r="H96" s="9">
        <v>195</v>
      </c>
      <c r="I96" s="169"/>
    </row>
    <row r="97" spans="1:9" s="4" customFormat="1" ht="15" customHeight="1">
      <c r="A97" s="236">
        <v>42867</v>
      </c>
      <c r="B97" s="237" t="s">
        <v>3463</v>
      </c>
      <c r="C97" s="237" t="s">
        <v>48</v>
      </c>
      <c r="D97" s="237" t="s">
        <v>2035</v>
      </c>
      <c r="E97" s="238" t="s">
        <v>2036</v>
      </c>
      <c r="F97" s="246">
        <v>12</v>
      </c>
      <c r="G97" s="9">
        <v>200</v>
      </c>
      <c r="H97" s="9">
        <v>400</v>
      </c>
      <c r="I97" s="169"/>
    </row>
    <row r="98" spans="1:9" s="4" customFormat="1" ht="15" customHeight="1">
      <c r="A98" s="236">
        <v>42867</v>
      </c>
      <c r="B98" s="237" t="s">
        <v>3463</v>
      </c>
      <c r="C98" s="237" t="s">
        <v>48</v>
      </c>
      <c r="D98" s="237" t="s">
        <v>3472</v>
      </c>
      <c r="E98" s="238" t="s">
        <v>3473</v>
      </c>
      <c r="F98" s="246">
        <v>2</v>
      </c>
      <c r="G98" s="9">
        <v>222.5</v>
      </c>
      <c r="H98" s="9">
        <v>445</v>
      </c>
      <c r="I98" s="169"/>
    </row>
    <row r="99" spans="1:9" s="4" customFormat="1" ht="15" customHeight="1">
      <c r="A99" s="236">
        <v>42893</v>
      </c>
      <c r="B99" s="237" t="s">
        <v>3610</v>
      </c>
      <c r="C99" s="237" t="s">
        <v>8</v>
      </c>
      <c r="D99" s="237" t="s">
        <v>612</v>
      </c>
      <c r="E99" s="169" t="s">
        <v>3609</v>
      </c>
      <c r="F99" s="246">
        <v>1</v>
      </c>
      <c r="G99" s="9">
        <v>1.93</v>
      </c>
      <c r="H99" s="9">
        <v>7.72</v>
      </c>
      <c r="I99" s="169"/>
    </row>
    <row r="100" spans="1:9" s="4" customFormat="1" ht="15" customHeight="1">
      <c r="A100" s="236">
        <v>42893</v>
      </c>
      <c r="B100" s="237" t="s">
        <v>3610</v>
      </c>
      <c r="C100" s="237" t="s">
        <v>8</v>
      </c>
      <c r="D100" s="237" t="s">
        <v>1188</v>
      </c>
      <c r="E100" s="169" t="s">
        <v>1346</v>
      </c>
      <c r="F100" s="246">
        <v>1</v>
      </c>
      <c r="G100" s="9">
        <v>1.88</v>
      </c>
      <c r="H100" s="9">
        <v>7.52</v>
      </c>
      <c r="I100" s="169"/>
    </row>
    <row r="101" spans="1:9" s="4" customFormat="1" ht="15" customHeight="1">
      <c r="A101" s="236">
        <v>42893</v>
      </c>
      <c r="B101" s="237" t="s">
        <v>3610</v>
      </c>
      <c r="C101" s="237" t="s">
        <v>8</v>
      </c>
      <c r="D101" s="237" t="s">
        <v>3611</v>
      </c>
      <c r="E101" s="169" t="s">
        <v>3612</v>
      </c>
      <c r="F101" s="246">
        <v>1</v>
      </c>
      <c r="G101" s="9">
        <v>94.84</v>
      </c>
      <c r="H101" s="9">
        <v>284.52</v>
      </c>
      <c r="I101" s="169"/>
    </row>
    <row r="102" spans="1:9" s="4" customFormat="1" ht="15" customHeight="1">
      <c r="A102" s="236">
        <v>42893</v>
      </c>
      <c r="B102" s="237" t="s">
        <v>3610</v>
      </c>
      <c r="C102" s="237" t="s">
        <v>8</v>
      </c>
      <c r="D102" s="237">
        <v>78042304</v>
      </c>
      <c r="E102" s="169" t="s">
        <v>3613</v>
      </c>
      <c r="F102" s="246">
        <v>1</v>
      </c>
      <c r="G102" s="9">
        <v>163.12</v>
      </c>
      <c r="H102" s="9">
        <v>326.24</v>
      </c>
      <c r="I102" s="169"/>
    </row>
    <row r="103" spans="1:9" s="4" customFormat="1" ht="15" customHeight="1">
      <c r="A103" s="236">
        <v>42913</v>
      </c>
      <c r="B103" s="237" t="s">
        <v>3653</v>
      </c>
      <c r="C103" s="237" t="s">
        <v>8</v>
      </c>
      <c r="D103" s="237" t="s">
        <v>3652</v>
      </c>
      <c r="E103" s="201" t="s">
        <v>3654</v>
      </c>
      <c r="F103" s="246">
        <v>1</v>
      </c>
      <c r="G103" s="9">
        <v>4.13</v>
      </c>
      <c r="H103" s="9">
        <v>16.52</v>
      </c>
      <c r="I103" s="169"/>
    </row>
    <row r="104" spans="1:9" s="4" customFormat="1" ht="15" customHeight="1">
      <c r="A104" s="236">
        <v>42913</v>
      </c>
      <c r="B104" s="237" t="s">
        <v>3653</v>
      </c>
      <c r="C104" s="237" t="s">
        <v>8</v>
      </c>
      <c r="D104" s="237">
        <v>724304</v>
      </c>
      <c r="E104" s="169" t="s">
        <v>3655</v>
      </c>
      <c r="F104" s="246">
        <v>2</v>
      </c>
      <c r="G104" s="9">
        <v>0.87</v>
      </c>
      <c r="H104" s="9">
        <v>3.48</v>
      </c>
      <c r="I104" s="169"/>
    </row>
    <row r="105" spans="1:9" s="4" customFormat="1" ht="15" customHeight="1">
      <c r="A105" s="236">
        <v>42900</v>
      </c>
      <c r="B105" s="237" t="s">
        <v>3698</v>
      </c>
      <c r="C105" s="237" t="s">
        <v>8</v>
      </c>
      <c r="D105" s="237" t="s">
        <v>3699</v>
      </c>
      <c r="E105" s="16" t="s">
        <v>3441</v>
      </c>
      <c r="F105" s="246">
        <v>1</v>
      </c>
      <c r="G105" s="9">
        <v>9.57</v>
      </c>
      <c r="H105" s="9">
        <v>34</v>
      </c>
      <c r="I105" s="169"/>
    </row>
    <row r="106" spans="1:9" s="4" customFormat="1">
      <c r="A106" s="236">
        <v>42900</v>
      </c>
      <c r="B106" s="237" t="s">
        <v>3698</v>
      </c>
      <c r="C106" s="237" t="s">
        <v>8</v>
      </c>
      <c r="D106" s="15">
        <v>72094</v>
      </c>
      <c r="E106" s="16" t="s">
        <v>3700</v>
      </c>
      <c r="F106" s="246">
        <v>45</v>
      </c>
      <c r="G106" s="9">
        <v>0.57999999999999996</v>
      </c>
      <c r="H106" s="9">
        <v>45</v>
      </c>
      <c r="I106" s="169"/>
    </row>
    <row r="107" spans="1:9" s="4" customFormat="1">
      <c r="A107" s="236">
        <v>42962</v>
      </c>
      <c r="B107" s="237" t="s">
        <v>3809</v>
      </c>
      <c r="C107" s="237" t="s">
        <v>8</v>
      </c>
      <c r="D107" s="15" t="s">
        <v>3810</v>
      </c>
      <c r="E107" s="16" t="s">
        <v>3811</v>
      </c>
      <c r="F107" s="246">
        <v>8</v>
      </c>
      <c r="G107" s="9">
        <v>10.35</v>
      </c>
      <c r="H107" s="9">
        <v>20.7</v>
      </c>
      <c r="I107" s="169"/>
    </row>
    <row r="108" spans="1:9" s="4" customFormat="1">
      <c r="A108" s="236">
        <v>42962</v>
      </c>
      <c r="B108" s="237" t="s">
        <v>3809</v>
      </c>
      <c r="C108" s="237" t="s">
        <v>8</v>
      </c>
      <c r="D108" s="15" t="s">
        <v>3812</v>
      </c>
      <c r="E108" s="16" t="s">
        <v>3814</v>
      </c>
      <c r="F108" s="246">
        <v>1</v>
      </c>
      <c r="G108" s="9">
        <v>1.64</v>
      </c>
      <c r="H108" s="9">
        <v>12</v>
      </c>
      <c r="I108" s="169" t="s">
        <v>3817</v>
      </c>
    </row>
    <row r="109" spans="1:9" s="4" customFormat="1">
      <c r="A109" s="236">
        <v>42962</v>
      </c>
      <c r="B109" s="237" t="s">
        <v>3809</v>
      </c>
      <c r="C109" s="237" t="s">
        <v>8</v>
      </c>
      <c r="D109" s="15" t="s">
        <v>2873</v>
      </c>
      <c r="E109" s="16" t="s">
        <v>3815</v>
      </c>
      <c r="F109" s="246">
        <v>1</v>
      </c>
      <c r="G109" s="9">
        <v>2.36</v>
      </c>
      <c r="H109" s="9">
        <v>12</v>
      </c>
      <c r="I109" s="169" t="s">
        <v>3817</v>
      </c>
    </row>
    <row r="110" spans="1:9" s="4" customFormat="1">
      <c r="A110" s="236">
        <v>42962</v>
      </c>
      <c r="B110" s="237" t="s">
        <v>3809</v>
      </c>
      <c r="C110" s="237" t="s">
        <v>8</v>
      </c>
      <c r="D110" s="15" t="s">
        <v>3813</v>
      </c>
      <c r="E110" s="16" t="s">
        <v>3816</v>
      </c>
      <c r="F110" s="246">
        <v>1</v>
      </c>
      <c r="G110" s="9">
        <v>3.98</v>
      </c>
      <c r="H110" s="9">
        <v>9</v>
      </c>
      <c r="I110" s="169" t="s">
        <v>3817</v>
      </c>
    </row>
    <row r="111" spans="1:9" s="4" customFormat="1">
      <c r="A111" s="236">
        <v>42962</v>
      </c>
      <c r="B111" s="237" t="s">
        <v>3819</v>
      </c>
      <c r="C111" s="237" t="s">
        <v>8</v>
      </c>
      <c r="D111" s="15" t="s">
        <v>3820</v>
      </c>
      <c r="E111" s="16" t="s">
        <v>3822</v>
      </c>
      <c r="F111" s="246">
        <v>4</v>
      </c>
      <c r="G111" s="9">
        <v>1.55</v>
      </c>
      <c r="H111" s="9">
        <v>6.2</v>
      </c>
      <c r="I111" s="169"/>
    </row>
    <row r="112" spans="1:9" s="4" customFormat="1">
      <c r="A112" s="236">
        <v>42962</v>
      </c>
      <c r="B112" s="237" t="s">
        <v>3819</v>
      </c>
      <c r="C112" s="237" t="s">
        <v>8</v>
      </c>
      <c r="D112" s="15" t="s">
        <v>3821</v>
      </c>
      <c r="E112" s="16" t="s">
        <v>3823</v>
      </c>
      <c r="F112" s="246">
        <v>1</v>
      </c>
      <c r="G112" s="9">
        <v>1.87</v>
      </c>
      <c r="H112" s="9">
        <v>9.35</v>
      </c>
      <c r="I112" s="169"/>
    </row>
    <row r="113" spans="1:9" s="4" customFormat="1">
      <c r="A113" s="236">
        <v>42962</v>
      </c>
      <c r="B113" s="237" t="s">
        <v>3838</v>
      </c>
      <c r="C113" s="237" t="s">
        <v>48</v>
      </c>
      <c r="D113" s="15" t="s">
        <v>3839</v>
      </c>
      <c r="E113" s="16" t="s">
        <v>3840</v>
      </c>
      <c r="F113" s="246">
        <v>3</v>
      </c>
      <c r="G113" s="9">
        <v>238</v>
      </c>
      <c r="H113" s="9">
        <v>476</v>
      </c>
      <c r="I113" s="169"/>
    </row>
    <row r="114" spans="1:9" s="4" customFormat="1">
      <c r="A114" s="236">
        <v>42948</v>
      </c>
      <c r="B114" s="237" t="s">
        <v>4004</v>
      </c>
      <c r="C114" s="237" t="s">
        <v>48</v>
      </c>
      <c r="D114" s="15" t="s">
        <v>4001</v>
      </c>
      <c r="E114" s="16" t="s">
        <v>4002</v>
      </c>
      <c r="F114" s="246">
        <v>2</v>
      </c>
      <c r="G114" s="9"/>
      <c r="H114" s="9">
        <v>1430</v>
      </c>
      <c r="I114" s="169" t="s">
        <v>3817</v>
      </c>
    </row>
    <row r="115" spans="1:9" s="4" customFormat="1">
      <c r="A115" s="236">
        <v>42948</v>
      </c>
      <c r="B115" s="237" t="s">
        <v>4004</v>
      </c>
      <c r="C115" s="237" t="s">
        <v>48</v>
      </c>
      <c r="D115" s="15" t="s">
        <v>702</v>
      </c>
      <c r="E115" s="16" t="s">
        <v>4003</v>
      </c>
      <c r="F115" s="246">
        <v>2</v>
      </c>
      <c r="G115" s="9"/>
      <c r="H115" s="9">
        <v>1430</v>
      </c>
      <c r="I115" s="169" t="s">
        <v>3817</v>
      </c>
    </row>
    <row r="116" spans="1:9" s="4" customFormat="1">
      <c r="A116" s="236">
        <v>42970</v>
      </c>
      <c r="B116" s="237" t="s">
        <v>4005</v>
      </c>
      <c r="C116" s="237" t="s">
        <v>48</v>
      </c>
      <c r="D116" s="15" t="s">
        <v>501</v>
      </c>
      <c r="E116" s="16" t="s">
        <v>4006</v>
      </c>
      <c r="F116" s="246">
        <v>3</v>
      </c>
      <c r="G116" s="9">
        <v>1948</v>
      </c>
      <c r="H116" s="9">
        <v>3896</v>
      </c>
      <c r="I116" s="169"/>
    </row>
    <row r="117" spans="1:9" s="4" customFormat="1">
      <c r="A117" s="236">
        <v>42970</v>
      </c>
      <c r="B117" s="237" t="s">
        <v>4005</v>
      </c>
      <c r="C117" s="237" t="s">
        <v>48</v>
      </c>
      <c r="D117" s="15" t="s">
        <v>4007</v>
      </c>
      <c r="E117" s="16" t="s">
        <v>4008</v>
      </c>
      <c r="F117" s="246">
        <v>4</v>
      </c>
      <c r="G117" s="9">
        <v>170.48399999999998</v>
      </c>
      <c r="H117" s="9">
        <v>340.97</v>
      </c>
      <c r="I117" s="169"/>
    </row>
    <row r="118" spans="1:9" s="4" customFormat="1">
      <c r="A118" s="236">
        <v>42970</v>
      </c>
      <c r="B118" s="237" t="s">
        <v>4005</v>
      </c>
      <c r="C118" s="237" t="s">
        <v>48</v>
      </c>
      <c r="D118" s="15" t="s">
        <v>4009</v>
      </c>
      <c r="E118" s="16" t="s">
        <v>4010</v>
      </c>
      <c r="F118" s="246">
        <v>1</v>
      </c>
      <c r="G118" s="9">
        <v>33.86</v>
      </c>
      <c r="H118" s="9">
        <v>101.58</v>
      </c>
      <c r="I118" s="169"/>
    </row>
    <row r="119" spans="1:9" s="4" customFormat="1">
      <c r="A119" s="236">
        <v>42970</v>
      </c>
      <c r="B119" s="237" t="s">
        <v>4005</v>
      </c>
      <c r="C119" s="237" t="s">
        <v>48</v>
      </c>
      <c r="D119" s="15" t="s">
        <v>4011</v>
      </c>
      <c r="E119" s="16" t="s">
        <v>4012</v>
      </c>
      <c r="F119" s="246">
        <v>28</v>
      </c>
      <c r="G119" s="9">
        <v>39.31</v>
      </c>
      <c r="H119" s="9">
        <v>117.93</v>
      </c>
      <c r="I119" s="169"/>
    </row>
    <row r="120" spans="1:9" s="4" customFormat="1">
      <c r="A120" s="236">
        <v>42970</v>
      </c>
      <c r="B120" s="237" t="s">
        <v>4005</v>
      </c>
      <c r="C120" s="237" t="s">
        <v>48</v>
      </c>
      <c r="D120" s="15" t="s">
        <v>4013</v>
      </c>
      <c r="E120" s="16" t="s">
        <v>4014</v>
      </c>
      <c r="F120" s="246">
        <v>56</v>
      </c>
      <c r="G120" s="9">
        <v>36.036000000000001</v>
      </c>
      <c r="H120" s="9">
        <v>108.11</v>
      </c>
      <c r="I120" s="169"/>
    </row>
    <row r="121" spans="1:9" s="4" customFormat="1">
      <c r="A121" s="236">
        <v>42970</v>
      </c>
      <c r="B121" s="237" t="s">
        <v>4005</v>
      </c>
      <c r="C121" s="237" t="s">
        <v>48</v>
      </c>
      <c r="D121" s="15" t="s">
        <v>4015</v>
      </c>
      <c r="E121" s="16" t="s">
        <v>4016</v>
      </c>
      <c r="F121" s="246">
        <v>2</v>
      </c>
      <c r="G121" s="9">
        <v>35.520000000000003</v>
      </c>
      <c r="H121" s="9">
        <v>106.56</v>
      </c>
      <c r="I121" s="169"/>
    </row>
    <row r="122" spans="1:9" s="4" customFormat="1">
      <c r="A122" s="236">
        <v>42970</v>
      </c>
      <c r="B122" s="237" t="s">
        <v>4005</v>
      </c>
      <c r="C122" s="237" t="s">
        <v>48</v>
      </c>
      <c r="D122" s="15" t="s">
        <v>4017</v>
      </c>
      <c r="E122" s="16" t="s">
        <v>4018</v>
      </c>
      <c r="F122" s="246">
        <v>9</v>
      </c>
      <c r="G122" s="9">
        <v>129.85500000000002</v>
      </c>
      <c r="H122" s="9">
        <v>259.70999999999998</v>
      </c>
      <c r="I122" s="169"/>
    </row>
    <row r="123" spans="1:9" s="4" customFormat="1">
      <c r="A123" s="236">
        <v>42970</v>
      </c>
      <c r="B123" s="237" t="s">
        <v>4005</v>
      </c>
      <c r="C123" s="237" t="s">
        <v>48</v>
      </c>
      <c r="D123" s="15" t="s">
        <v>4019</v>
      </c>
      <c r="E123" s="16" t="s">
        <v>4020</v>
      </c>
      <c r="F123" s="246">
        <v>20</v>
      </c>
      <c r="G123" s="9">
        <v>4.823999999999999</v>
      </c>
      <c r="H123" s="9">
        <v>19.3</v>
      </c>
      <c r="I123" s="169"/>
    </row>
    <row r="124" spans="1:9" s="4" customFormat="1">
      <c r="A124" s="236">
        <v>42970</v>
      </c>
      <c r="B124" s="237" t="s">
        <v>4005</v>
      </c>
      <c r="C124" s="237" t="s">
        <v>48</v>
      </c>
      <c r="D124" s="15" t="s">
        <v>4021</v>
      </c>
      <c r="E124" s="16" t="s">
        <v>4022</v>
      </c>
      <c r="F124" s="246">
        <v>20</v>
      </c>
      <c r="G124" s="9">
        <v>9.3719999999999999</v>
      </c>
      <c r="H124" s="9">
        <v>37.49</v>
      </c>
      <c r="I124" s="169"/>
    </row>
    <row r="125" spans="1:9" s="4" customFormat="1">
      <c r="A125" s="236">
        <v>42970</v>
      </c>
      <c r="B125" s="237" t="s">
        <v>4005</v>
      </c>
      <c r="C125" s="237" t="s">
        <v>48</v>
      </c>
      <c r="D125" s="15" t="s">
        <v>4023</v>
      </c>
      <c r="E125" s="16" t="s">
        <v>4024</v>
      </c>
      <c r="F125" s="246">
        <v>3</v>
      </c>
      <c r="G125" s="9">
        <v>245</v>
      </c>
      <c r="H125" s="9">
        <v>490</v>
      </c>
      <c r="I125" s="169"/>
    </row>
    <row r="126" spans="1:9" s="4" customFormat="1">
      <c r="A126" s="236">
        <v>42970</v>
      </c>
      <c r="B126" s="237" t="s">
        <v>4005</v>
      </c>
      <c r="C126" s="237" t="s">
        <v>48</v>
      </c>
      <c r="D126" s="15" t="s">
        <v>4025</v>
      </c>
      <c r="E126" s="16" t="s">
        <v>4026</v>
      </c>
      <c r="F126" s="246">
        <v>2</v>
      </c>
      <c r="G126" s="9">
        <v>23.4</v>
      </c>
      <c r="H126" s="9">
        <v>99</v>
      </c>
      <c r="I126" s="169"/>
    </row>
    <row r="127" spans="1:9" s="4" customFormat="1">
      <c r="A127" s="236">
        <v>42970</v>
      </c>
      <c r="B127" s="237" t="s">
        <v>4005</v>
      </c>
      <c r="C127" s="237" t="s">
        <v>48</v>
      </c>
      <c r="D127" s="15" t="s">
        <v>4027</v>
      </c>
      <c r="E127" s="16" t="s">
        <v>4028</v>
      </c>
      <c r="F127" s="246">
        <v>21</v>
      </c>
      <c r="G127" s="9" t="s">
        <v>4050</v>
      </c>
      <c r="H127" s="9">
        <v>100.02</v>
      </c>
      <c r="I127" s="169"/>
    </row>
    <row r="128" spans="1:9" s="4" customFormat="1">
      <c r="A128" s="236">
        <v>42970</v>
      </c>
      <c r="B128" s="237" t="s">
        <v>4005</v>
      </c>
      <c r="C128" s="237" t="s">
        <v>48</v>
      </c>
      <c r="D128" s="15" t="s">
        <v>4029</v>
      </c>
      <c r="E128" s="16" t="s">
        <v>4030</v>
      </c>
      <c r="F128" s="246">
        <v>416</v>
      </c>
      <c r="G128" s="9">
        <v>0.17</v>
      </c>
      <c r="H128" s="9">
        <v>0.51</v>
      </c>
      <c r="I128" s="169"/>
    </row>
    <row r="129" spans="1:9" s="4" customFormat="1">
      <c r="A129" s="236">
        <v>42970</v>
      </c>
      <c r="B129" s="237" t="s">
        <v>4005</v>
      </c>
      <c r="C129" s="237" t="s">
        <v>48</v>
      </c>
      <c r="D129" s="15" t="s">
        <v>4021</v>
      </c>
      <c r="E129" s="16" t="s">
        <v>4022</v>
      </c>
      <c r="F129" s="246">
        <v>40</v>
      </c>
      <c r="G129" s="9">
        <v>1.518</v>
      </c>
      <c r="H129" s="9">
        <v>6.07</v>
      </c>
      <c r="I129" s="169"/>
    </row>
    <row r="130" spans="1:9" s="4" customFormat="1">
      <c r="A130" s="236">
        <v>42970</v>
      </c>
      <c r="B130" s="237" t="s">
        <v>4005</v>
      </c>
      <c r="C130" s="237" t="s">
        <v>48</v>
      </c>
      <c r="D130" s="15" t="s">
        <v>4031</v>
      </c>
      <c r="E130" s="16" t="s">
        <v>4032</v>
      </c>
      <c r="F130" s="246">
        <v>20</v>
      </c>
      <c r="G130" s="9">
        <v>14.292</v>
      </c>
      <c r="H130" s="9">
        <v>42.88</v>
      </c>
      <c r="I130" s="169"/>
    </row>
    <row r="131" spans="1:9" s="4" customFormat="1">
      <c r="A131" s="236">
        <v>42970</v>
      </c>
      <c r="B131" s="237" t="s">
        <v>4005</v>
      </c>
      <c r="C131" s="237" t="s">
        <v>48</v>
      </c>
      <c r="D131" s="15" t="s">
        <v>4033</v>
      </c>
      <c r="E131" s="16" t="s">
        <v>4034</v>
      </c>
      <c r="F131" s="246">
        <v>1</v>
      </c>
      <c r="G131" s="9">
        <v>19.100000000000001</v>
      </c>
      <c r="H131" s="9">
        <v>57.3</v>
      </c>
      <c r="I131" s="169"/>
    </row>
    <row r="132" spans="1:9" s="4" customFormat="1">
      <c r="A132" s="236">
        <v>42970</v>
      </c>
      <c r="B132" s="237" t="s">
        <v>4005</v>
      </c>
      <c r="C132" s="237" t="s">
        <v>48</v>
      </c>
      <c r="D132" s="15" t="s">
        <v>4035</v>
      </c>
      <c r="E132" s="16" t="s">
        <v>4036</v>
      </c>
      <c r="F132" s="246">
        <v>1</v>
      </c>
      <c r="G132" s="9">
        <v>184.65700000000001</v>
      </c>
      <c r="H132" s="9">
        <v>369.31</v>
      </c>
      <c r="I132" s="169"/>
    </row>
    <row r="133" spans="1:9" s="4" customFormat="1">
      <c r="A133" s="236">
        <v>42970</v>
      </c>
      <c r="B133" s="237" t="s">
        <v>4005</v>
      </c>
      <c r="C133" s="237" t="s">
        <v>48</v>
      </c>
      <c r="D133" s="15" t="s">
        <v>4037</v>
      </c>
      <c r="E133" s="16" t="s">
        <v>4038</v>
      </c>
      <c r="F133" s="246">
        <v>2</v>
      </c>
      <c r="G133" s="9">
        <v>648.4</v>
      </c>
      <c r="H133" s="9">
        <v>1296.8</v>
      </c>
      <c r="I133" s="169"/>
    </row>
    <row r="134" spans="1:9" s="4" customFormat="1">
      <c r="A134" s="236">
        <v>42970</v>
      </c>
      <c r="B134" s="237" t="s">
        <v>4005</v>
      </c>
      <c r="C134" s="237" t="s">
        <v>48</v>
      </c>
      <c r="D134" s="15" t="s">
        <v>4039</v>
      </c>
      <c r="E134" s="16" t="s">
        <v>4040</v>
      </c>
      <c r="F134" s="246">
        <v>4</v>
      </c>
      <c r="G134" s="9">
        <v>0.12</v>
      </c>
      <c r="H134" s="9">
        <v>0.48</v>
      </c>
      <c r="I134" s="169"/>
    </row>
    <row r="135" spans="1:9" s="4" customFormat="1">
      <c r="A135" s="236">
        <v>42970</v>
      </c>
      <c r="B135" s="237" t="s">
        <v>4005</v>
      </c>
      <c r="C135" s="237" t="s">
        <v>48</v>
      </c>
      <c r="D135" s="15" t="s">
        <v>4041</v>
      </c>
      <c r="E135" s="16" t="s">
        <v>4042</v>
      </c>
      <c r="F135" s="246">
        <v>4</v>
      </c>
      <c r="G135" s="9">
        <v>0.13</v>
      </c>
      <c r="H135" s="9">
        <v>0.52</v>
      </c>
      <c r="I135" s="169"/>
    </row>
    <row r="136" spans="1:9" s="4" customFormat="1">
      <c r="A136" s="236">
        <v>42970</v>
      </c>
      <c r="B136" s="237" t="s">
        <v>4005</v>
      </c>
      <c r="C136" s="237" t="s">
        <v>48</v>
      </c>
      <c r="D136" s="15">
        <v>153061</v>
      </c>
      <c r="E136" s="16" t="s">
        <v>4043</v>
      </c>
      <c r="F136" s="246">
        <v>4</v>
      </c>
      <c r="G136" s="9">
        <v>159.09</v>
      </c>
      <c r="H136" s="9">
        <v>318.18</v>
      </c>
      <c r="I136" s="169"/>
    </row>
    <row r="137" spans="1:9" s="4" customFormat="1">
      <c r="A137" s="236">
        <v>42970</v>
      </c>
      <c r="B137" s="237" t="s">
        <v>4005</v>
      </c>
      <c r="C137" s="237" t="s">
        <v>48</v>
      </c>
      <c r="D137" s="15">
        <v>153062</v>
      </c>
      <c r="E137" s="16" t="s">
        <v>4044</v>
      </c>
      <c r="F137" s="246">
        <v>4</v>
      </c>
      <c r="G137" s="9">
        <v>27.5</v>
      </c>
      <c r="H137" s="9">
        <v>82.5</v>
      </c>
      <c r="I137" s="169"/>
    </row>
    <row r="138" spans="1:9" s="4" customFormat="1">
      <c r="A138" s="236">
        <v>42970</v>
      </c>
      <c r="B138" s="237" t="s">
        <v>4005</v>
      </c>
      <c r="C138" s="237" t="s">
        <v>48</v>
      </c>
      <c r="D138" s="15">
        <v>132675</v>
      </c>
      <c r="E138" s="16" t="s">
        <v>4045</v>
      </c>
      <c r="F138" s="246">
        <v>4</v>
      </c>
      <c r="G138" s="9">
        <v>7.67</v>
      </c>
      <c r="H138" s="9">
        <v>30.68</v>
      </c>
      <c r="I138" s="169"/>
    </row>
    <row r="139" spans="1:9" s="4" customFormat="1">
      <c r="A139" s="236">
        <v>42970</v>
      </c>
      <c r="B139" s="237" t="s">
        <v>4005</v>
      </c>
      <c r="C139" s="237" t="s">
        <v>48</v>
      </c>
      <c r="D139" s="15" t="s">
        <v>4046</v>
      </c>
      <c r="E139" s="16" t="s">
        <v>4047</v>
      </c>
      <c r="F139" s="246">
        <v>2</v>
      </c>
      <c r="G139" s="9">
        <v>12.683</v>
      </c>
      <c r="H139" s="9">
        <v>38.049999999999997</v>
      </c>
      <c r="I139" s="169"/>
    </row>
    <row r="140" spans="1:9" s="4" customFormat="1">
      <c r="A140" s="236">
        <v>42970</v>
      </c>
      <c r="B140" s="237" t="s">
        <v>4005</v>
      </c>
      <c r="C140" s="237" t="s">
        <v>48</v>
      </c>
      <c r="D140" s="15">
        <v>70254</v>
      </c>
      <c r="E140" s="16" t="s">
        <v>4048</v>
      </c>
      <c r="F140" s="246">
        <v>48</v>
      </c>
      <c r="G140" s="9">
        <v>9.6</v>
      </c>
      <c r="H140" s="9">
        <v>38.4</v>
      </c>
      <c r="I140" s="169"/>
    </row>
    <row r="141" spans="1:9" s="4" customFormat="1">
      <c r="A141" s="236">
        <v>42970</v>
      </c>
      <c r="B141" s="237" t="s">
        <v>4005</v>
      </c>
      <c r="C141" s="237" t="s">
        <v>48</v>
      </c>
      <c r="D141" s="15">
        <v>126757</v>
      </c>
      <c r="E141" s="16" t="s">
        <v>4049</v>
      </c>
      <c r="F141" s="246">
        <v>12</v>
      </c>
      <c r="G141" s="9">
        <v>29</v>
      </c>
      <c r="H141" s="9">
        <v>87</v>
      </c>
      <c r="I141" s="169"/>
    </row>
    <row r="142" spans="1:9" s="4" customFormat="1">
      <c r="A142" s="236">
        <v>42991</v>
      </c>
      <c r="B142" s="237" t="s">
        <v>4090</v>
      </c>
      <c r="C142" s="237" t="s">
        <v>337</v>
      </c>
      <c r="D142" s="15" t="s">
        <v>4091</v>
      </c>
      <c r="E142" s="16" t="s">
        <v>4092</v>
      </c>
      <c r="F142" s="246">
        <v>1</v>
      </c>
      <c r="G142" s="9">
        <v>41019.26</v>
      </c>
      <c r="H142" s="9">
        <v>64092.59</v>
      </c>
      <c r="I142" s="169" t="s">
        <v>4093</v>
      </c>
    </row>
    <row r="143" spans="1:9" s="4" customFormat="1">
      <c r="A143" s="236">
        <v>42991</v>
      </c>
      <c r="B143" s="237" t="s">
        <v>4090</v>
      </c>
      <c r="C143" s="237" t="s">
        <v>337</v>
      </c>
      <c r="D143" s="15" t="s">
        <v>4091</v>
      </c>
      <c r="E143" s="16" t="s">
        <v>4092</v>
      </c>
      <c r="F143" s="246">
        <v>3</v>
      </c>
      <c r="G143" s="9">
        <v>38536.82</v>
      </c>
      <c r="H143" s="9">
        <v>61169.56</v>
      </c>
      <c r="I143" s="169" t="s">
        <v>4093</v>
      </c>
    </row>
    <row r="144" spans="1:9" s="4" customFormat="1" ht="15" customHeight="1">
      <c r="A144" s="236">
        <v>42996</v>
      </c>
      <c r="B144" s="237" t="s">
        <v>4795</v>
      </c>
      <c r="C144" s="237" t="s">
        <v>48</v>
      </c>
      <c r="D144" s="15" t="s">
        <v>3117</v>
      </c>
      <c r="E144" s="342" t="s">
        <v>4094</v>
      </c>
      <c r="F144" s="325">
        <v>12</v>
      </c>
      <c r="G144" s="9">
        <v>2.1</v>
      </c>
      <c r="H144" s="9">
        <v>8.4</v>
      </c>
      <c r="I144" s="169"/>
    </row>
    <row r="145" spans="1:9" s="4" customFormat="1">
      <c r="A145" s="236">
        <v>42999</v>
      </c>
      <c r="B145" s="237" t="s">
        <v>4146</v>
      </c>
      <c r="C145" s="237" t="s">
        <v>337</v>
      </c>
      <c r="D145" s="15" t="s">
        <v>4147</v>
      </c>
      <c r="E145" s="23" t="s">
        <v>4148</v>
      </c>
      <c r="F145" s="325">
        <v>5</v>
      </c>
      <c r="G145" s="9">
        <v>4648.9570944000006</v>
      </c>
      <c r="H145" s="9">
        <v>7152.2416836923085</v>
      </c>
      <c r="I145" s="169"/>
    </row>
    <row r="146" spans="1:9" s="4" customFormat="1">
      <c r="A146" s="236">
        <v>42999</v>
      </c>
      <c r="B146" s="237" t="s">
        <v>4146</v>
      </c>
      <c r="C146" s="237" t="s">
        <v>337</v>
      </c>
      <c r="D146" s="15" t="s">
        <v>4149</v>
      </c>
      <c r="E146" s="23" t="s">
        <v>4150</v>
      </c>
      <c r="F146" s="325">
        <v>1</v>
      </c>
      <c r="G146" s="9">
        <v>16509</v>
      </c>
      <c r="H146" s="9">
        <v>25398.461538461539</v>
      </c>
      <c r="I146" s="169"/>
    </row>
    <row r="147" spans="1:9" s="4" customFormat="1">
      <c r="A147" s="236">
        <v>42999</v>
      </c>
      <c r="B147" s="237" t="s">
        <v>4146</v>
      </c>
      <c r="C147" s="237" t="s">
        <v>337</v>
      </c>
      <c r="D147" s="15" t="s">
        <v>4149</v>
      </c>
      <c r="E147" s="23" t="s">
        <v>4150</v>
      </c>
      <c r="F147" s="325">
        <v>3</v>
      </c>
      <c r="G147" s="9">
        <v>15792</v>
      </c>
      <c r="H147" s="9">
        <v>23927.272727272732</v>
      </c>
      <c r="I147" s="169"/>
    </row>
    <row r="148" spans="1:9" s="4" customFormat="1">
      <c r="A148" s="236">
        <v>42999</v>
      </c>
      <c r="B148" s="237" t="s">
        <v>4146</v>
      </c>
      <c r="C148" s="237" t="s">
        <v>337</v>
      </c>
      <c r="D148" s="19" t="s">
        <v>729</v>
      </c>
      <c r="E148" s="23" t="s">
        <v>2113</v>
      </c>
      <c r="F148" s="86">
        <v>1</v>
      </c>
      <c r="G148" s="9">
        <v>5965</v>
      </c>
      <c r="H148" s="9">
        <v>10615.380002710644</v>
      </c>
      <c r="I148" s="169"/>
    </row>
    <row r="149" spans="1:9" s="4" customFormat="1" ht="31.5" customHeight="1">
      <c r="A149" s="236">
        <v>42999</v>
      </c>
      <c r="B149" s="237" t="s">
        <v>4146</v>
      </c>
      <c r="C149" s="237" t="s">
        <v>337</v>
      </c>
      <c r="D149" s="19" t="s">
        <v>75</v>
      </c>
      <c r="E149" s="23" t="s">
        <v>4151</v>
      </c>
      <c r="F149" s="86">
        <v>1</v>
      </c>
      <c r="G149" s="9">
        <v>455</v>
      </c>
      <c r="H149" s="9">
        <v>2579.9999703530734</v>
      </c>
      <c r="I149" s="169"/>
    </row>
    <row r="150" spans="1:9" s="4" customFormat="1">
      <c r="A150" s="236">
        <v>42999</v>
      </c>
      <c r="B150" s="237" t="s">
        <v>4146</v>
      </c>
      <c r="C150" s="237" t="s">
        <v>337</v>
      </c>
      <c r="D150" s="19" t="s">
        <v>1482</v>
      </c>
      <c r="E150" s="23" t="s">
        <v>1879</v>
      </c>
      <c r="F150" s="86">
        <v>12</v>
      </c>
      <c r="G150" s="9">
        <v>9.5</v>
      </c>
      <c r="H150" s="9">
        <v>27.119982077120994</v>
      </c>
      <c r="I150" s="239"/>
    </row>
    <row r="151" spans="1:9" s="4" customFormat="1">
      <c r="A151" s="236">
        <v>42999</v>
      </c>
      <c r="B151" s="237" t="s">
        <v>4146</v>
      </c>
      <c r="C151" s="237" t="s">
        <v>337</v>
      </c>
      <c r="D151" s="19" t="s">
        <v>3468</v>
      </c>
      <c r="E151" s="23" t="s">
        <v>3469</v>
      </c>
      <c r="F151" s="86">
        <v>1</v>
      </c>
      <c r="G151" s="9">
        <v>2258.3062319999999</v>
      </c>
      <c r="H151" s="9">
        <v>4485.9994875448065</v>
      </c>
      <c r="I151" s="169"/>
    </row>
    <row r="152" spans="1:9" s="4" customFormat="1">
      <c r="A152" s="236">
        <v>42999</v>
      </c>
      <c r="B152" s="237" t="s">
        <v>4146</v>
      </c>
      <c r="C152" s="237" t="s">
        <v>337</v>
      </c>
      <c r="D152" s="19" t="s">
        <v>1484</v>
      </c>
      <c r="E152" s="23" t="s">
        <v>1870</v>
      </c>
      <c r="F152" s="86">
        <v>12</v>
      </c>
      <c r="G152" s="9">
        <v>9.9959552000000009</v>
      </c>
      <c r="H152" s="9">
        <v>102.14921669979149</v>
      </c>
      <c r="I152" s="169"/>
    </row>
    <row r="153" spans="1:9" s="4" customFormat="1">
      <c r="A153" s="236">
        <v>42999</v>
      </c>
      <c r="B153" s="237" t="s">
        <v>4146</v>
      </c>
      <c r="C153" s="237" t="s">
        <v>337</v>
      </c>
      <c r="D153" s="19" t="s">
        <v>4152</v>
      </c>
      <c r="E153" s="23" t="s">
        <v>4153</v>
      </c>
      <c r="F153" s="86">
        <v>4</v>
      </c>
      <c r="G153" s="9">
        <v>7.7</v>
      </c>
      <c r="H153" s="9">
        <v>30.799776606379435</v>
      </c>
      <c r="I153" s="169"/>
    </row>
    <row r="154" spans="1:9" s="4" customFormat="1">
      <c r="A154" s="236">
        <v>42999</v>
      </c>
      <c r="B154" s="237" t="s">
        <v>4146</v>
      </c>
      <c r="C154" s="237" t="s">
        <v>337</v>
      </c>
      <c r="D154" s="19" t="s">
        <v>1470</v>
      </c>
      <c r="E154" s="23" t="s">
        <v>4154</v>
      </c>
      <c r="F154" s="86">
        <v>8</v>
      </c>
      <c r="G154" s="9">
        <v>52.7</v>
      </c>
      <c r="H154" s="9">
        <v>158.09998191170936</v>
      </c>
      <c r="I154" s="169"/>
    </row>
    <row r="155" spans="1:9" s="4" customFormat="1">
      <c r="A155" s="236">
        <v>42999</v>
      </c>
      <c r="B155" s="237" t="s">
        <v>4146</v>
      </c>
      <c r="C155" s="237" t="s">
        <v>337</v>
      </c>
      <c r="D155" s="19" t="s">
        <v>1466</v>
      </c>
      <c r="E155" s="23" t="s">
        <v>4155</v>
      </c>
      <c r="F155" s="86">
        <v>2</v>
      </c>
      <c r="G155" s="9">
        <v>128</v>
      </c>
      <c r="H155" s="9">
        <v>277.999131113023</v>
      </c>
      <c r="I155" s="169"/>
    </row>
    <row r="156" spans="1:9" s="4" customFormat="1">
      <c r="A156" s="236">
        <v>43004</v>
      </c>
      <c r="B156" s="237" t="s">
        <v>4156</v>
      </c>
      <c r="C156" s="237" t="s">
        <v>8</v>
      </c>
      <c r="D156" s="19" t="s">
        <v>4157</v>
      </c>
      <c r="E156" s="23" t="s">
        <v>4158</v>
      </c>
      <c r="F156" s="86">
        <v>2</v>
      </c>
      <c r="G156" s="9">
        <v>12.8</v>
      </c>
      <c r="H156" s="9">
        <v>38.4</v>
      </c>
      <c r="I156" s="169"/>
    </row>
    <row r="157" spans="1:9" s="4" customFormat="1">
      <c r="A157" s="236">
        <v>43004</v>
      </c>
      <c r="B157" s="237" t="s">
        <v>4156</v>
      </c>
      <c r="C157" s="237" t="s">
        <v>8</v>
      </c>
      <c r="D157" s="19" t="s">
        <v>4159</v>
      </c>
      <c r="E157" s="23" t="s">
        <v>4160</v>
      </c>
      <c r="F157" s="86">
        <v>1</v>
      </c>
      <c r="G157" s="9">
        <v>13.8</v>
      </c>
      <c r="H157" s="9">
        <v>41.4</v>
      </c>
      <c r="I157" s="169"/>
    </row>
    <row r="158" spans="1:9" s="4" customFormat="1">
      <c r="A158" s="236">
        <v>43004</v>
      </c>
      <c r="B158" s="237" t="s">
        <v>4156</v>
      </c>
      <c r="C158" s="237" t="s">
        <v>8</v>
      </c>
      <c r="D158" s="19" t="s">
        <v>1344</v>
      </c>
      <c r="E158" s="23" t="s">
        <v>4161</v>
      </c>
      <c r="F158" s="86">
        <v>4</v>
      </c>
      <c r="G158" s="9">
        <v>0.2</v>
      </c>
      <c r="H158" s="9">
        <v>0.8</v>
      </c>
      <c r="I158" s="169"/>
    </row>
    <row r="159" spans="1:9" s="4" customFormat="1" ht="15" customHeight="1">
      <c r="A159" s="236">
        <v>43004</v>
      </c>
      <c r="B159" s="237" t="s">
        <v>4156</v>
      </c>
      <c r="C159" s="237" t="s">
        <v>8</v>
      </c>
      <c r="D159" s="19" t="s">
        <v>4162</v>
      </c>
      <c r="E159" s="342" t="s">
        <v>4163</v>
      </c>
      <c r="F159" s="86">
        <v>4</v>
      </c>
      <c r="G159" s="9">
        <v>302.5</v>
      </c>
      <c r="H159" s="9">
        <v>605</v>
      </c>
      <c r="I159" s="169"/>
    </row>
    <row r="160" spans="1:9" s="4" customFormat="1">
      <c r="A160" s="236">
        <v>43004</v>
      </c>
      <c r="B160" s="237" t="s">
        <v>4156</v>
      </c>
      <c r="C160" s="237" t="s">
        <v>8</v>
      </c>
      <c r="D160" s="19" t="s">
        <v>1639</v>
      </c>
      <c r="E160" s="23" t="s">
        <v>4164</v>
      </c>
      <c r="F160" s="86">
        <v>4</v>
      </c>
      <c r="G160" s="9">
        <v>4.6500000000000004</v>
      </c>
      <c r="H160" s="9">
        <v>18.600000000000001</v>
      </c>
      <c r="I160" s="169"/>
    </row>
    <row r="161" spans="1:9" s="4" customFormat="1">
      <c r="A161" s="236">
        <v>43004</v>
      </c>
      <c r="B161" s="237" t="s">
        <v>3809</v>
      </c>
      <c r="C161" s="237" t="s">
        <v>8</v>
      </c>
      <c r="D161" s="19" t="s">
        <v>4165</v>
      </c>
      <c r="E161" s="23" t="s">
        <v>4166</v>
      </c>
      <c r="F161" s="86">
        <v>18</v>
      </c>
      <c r="G161" s="9">
        <v>138</v>
      </c>
      <c r="H161" s="9">
        <v>276</v>
      </c>
      <c r="I161" s="169"/>
    </row>
    <row r="162" spans="1:9" s="4" customFormat="1">
      <c r="A162" s="236">
        <v>43004</v>
      </c>
      <c r="B162" s="237" t="s">
        <v>3809</v>
      </c>
      <c r="C162" s="237" t="s">
        <v>8</v>
      </c>
      <c r="D162" s="19" t="s">
        <v>4167</v>
      </c>
      <c r="E162" s="23" t="s">
        <v>4168</v>
      </c>
      <c r="F162" s="86">
        <v>18</v>
      </c>
      <c r="G162" s="9">
        <v>95</v>
      </c>
      <c r="H162" s="9">
        <v>285</v>
      </c>
      <c r="I162" s="169"/>
    </row>
    <row r="163" spans="1:9" s="4" customFormat="1">
      <c r="A163" s="236">
        <v>43004</v>
      </c>
      <c r="B163" s="237" t="s">
        <v>3809</v>
      </c>
      <c r="C163" s="237" t="s">
        <v>8</v>
      </c>
      <c r="D163" s="19" t="s">
        <v>4169</v>
      </c>
      <c r="E163" s="23" t="s">
        <v>4170</v>
      </c>
      <c r="F163" s="86">
        <v>16</v>
      </c>
      <c r="G163" s="9">
        <v>17.88</v>
      </c>
      <c r="H163" s="9">
        <v>53.64</v>
      </c>
      <c r="I163" s="169"/>
    </row>
    <row r="164" spans="1:9" s="4" customFormat="1">
      <c r="A164" s="236">
        <v>43004</v>
      </c>
      <c r="B164" s="237" t="s">
        <v>3809</v>
      </c>
      <c r="C164" s="237" t="s">
        <v>8</v>
      </c>
      <c r="D164" s="19" t="s">
        <v>4171</v>
      </c>
      <c r="E164" s="23" t="s">
        <v>4172</v>
      </c>
      <c r="F164" s="86">
        <v>16</v>
      </c>
      <c r="G164" s="9">
        <v>10.119999999999999</v>
      </c>
      <c r="H164" s="9">
        <v>30.36</v>
      </c>
      <c r="I164" s="169"/>
    </row>
    <row r="165" spans="1:9" s="4" customFormat="1" ht="15" customHeight="1">
      <c r="A165" s="236">
        <v>43004</v>
      </c>
      <c r="B165" s="237" t="s">
        <v>3809</v>
      </c>
      <c r="C165" s="237" t="s">
        <v>8</v>
      </c>
      <c r="D165" s="19" t="s">
        <v>4173</v>
      </c>
      <c r="E165" s="23" t="s">
        <v>4174</v>
      </c>
      <c r="F165" s="86">
        <v>9</v>
      </c>
      <c r="G165" s="9">
        <v>112.53</v>
      </c>
      <c r="H165" s="9">
        <v>225.06</v>
      </c>
      <c r="I165" s="169"/>
    </row>
    <row r="166" spans="1:9" s="4" customFormat="1">
      <c r="A166" s="236">
        <v>43012</v>
      </c>
      <c r="B166" s="237" t="s">
        <v>3809</v>
      </c>
      <c r="C166" s="237" t="s">
        <v>8</v>
      </c>
      <c r="D166" s="19" t="s">
        <v>4178</v>
      </c>
      <c r="E166" s="23" t="s">
        <v>4179</v>
      </c>
      <c r="F166" s="86">
        <v>1</v>
      </c>
      <c r="G166" s="9">
        <v>130</v>
      </c>
      <c r="H166" s="9">
        <v>260</v>
      </c>
      <c r="I166" s="169"/>
    </row>
    <row r="167" spans="1:9" s="4" customFormat="1">
      <c r="A167" s="236">
        <v>43041</v>
      </c>
      <c r="B167" s="237" t="s">
        <v>3809</v>
      </c>
      <c r="C167" s="237" t="s">
        <v>8</v>
      </c>
      <c r="D167" s="19" t="s">
        <v>4341</v>
      </c>
      <c r="E167" s="23" t="s">
        <v>4342</v>
      </c>
      <c r="F167" s="246">
        <v>1</v>
      </c>
      <c r="G167" s="9">
        <v>506</v>
      </c>
      <c r="H167" s="9">
        <v>1012</v>
      </c>
      <c r="I167" s="169"/>
    </row>
    <row r="168" spans="1:9" s="4" customFormat="1">
      <c r="A168" s="236">
        <v>43041</v>
      </c>
      <c r="B168" s="237" t="s">
        <v>3809</v>
      </c>
      <c r="C168" s="237" t="s">
        <v>8</v>
      </c>
      <c r="D168" s="240" t="s">
        <v>4343</v>
      </c>
      <c r="E168" s="25" t="s">
        <v>4345</v>
      </c>
      <c r="F168" s="82">
        <v>3</v>
      </c>
      <c r="G168" s="9">
        <v>11.45</v>
      </c>
      <c r="H168" s="9">
        <v>34.35</v>
      </c>
      <c r="I168" s="169"/>
    </row>
    <row r="169" spans="1:9" s="4" customFormat="1">
      <c r="A169" s="439">
        <v>43041</v>
      </c>
      <c r="B169" s="440" t="s">
        <v>3809</v>
      </c>
      <c r="C169" s="440" t="s">
        <v>8</v>
      </c>
      <c r="D169" s="441" t="s">
        <v>4344</v>
      </c>
      <c r="E169" s="442" t="s">
        <v>4346</v>
      </c>
      <c r="F169" s="443">
        <v>1</v>
      </c>
      <c r="G169" s="444">
        <v>414</v>
      </c>
      <c r="H169" s="444">
        <v>828</v>
      </c>
      <c r="I169" s="445" t="s">
        <v>5207</v>
      </c>
    </row>
    <row r="170" spans="1:9" s="4" customFormat="1">
      <c r="A170" s="236">
        <v>43035</v>
      </c>
      <c r="B170" s="237" t="s">
        <v>4366</v>
      </c>
      <c r="C170" s="237" t="s">
        <v>48</v>
      </c>
      <c r="D170" s="26" t="s">
        <v>4364</v>
      </c>
      <c r="E170" s="27" t="s">
        <v>4365</v>
      </c>
      <c r="F170" s="82">
        <v>1</v>
      </c>
      <c r="G170" s="9">
        <v>695</v>
      </c>
      <c r="H170" s="9">
        <v>1293</v>
      </c>
      <c r="I170" s="169"/>
    </row>
    <row r="171" spans="1:9" s="4" customFormat="1">
      <c r="A171" s="236">
        <v>43047</v>
      </c>
      <c r="B171" s="237" t="s">
        <v>4367</v>
      </c>
      <c r="C171" s="237" t="s">
        <v>48</v>
      </c>
      <c r="D171" s="26" t="s">
        <v>203</v>
      </c>
      <c r="E171" s="27" t="s">
        <v>2940</v>
      </c>
      <c r="F171" s="82">
        <v>8</v>
      </c>
      <c r="G171" s="9">
        <v>0.15</v>
      </c>
      <c r="H171" s="9">
        <v>0.6</v>
      </c>
      <c r="I171" s="169"/>
    </row>
    <row r="172" spans="1:9" s="4" customFormat="1">
      <c r="A172" s="236">
        <v>43047</v>
      </c>
      <c r="B172" s="237" t="s">
        <v>4367</v>
      </c>
      <c r="C172" s="237" t="s">
        <v>48</v>
      </c>
      <c r="D172" s="26" t="s">
        <v>4041</v>
      </c>
      <c r="E172" s="27" t="s">
        <v>4368</v>
      </c>
      <c r="F172" s="82">
        <v>4</v>
      </c>
      <c r="G172" s="9">
        <v>0.13</v>
      </c>
      <c r="H172" s="9">
        <v>0.52</v>
      </c>
      <c r="I172" s="169"/>
    </row>
    <row r="173" spans="1:9" s="4" customFormat="1">
      <c r="A173" s="236">
        <v>43075</v>
      </c>
      <c r="B173" s="237" t="s">
        <v>4513</v>
      </c>
      <c r="C173" s="237" t="s">
        <v>48</v>
      </c>
      <c r="D173" s="26" t="s">
        <v>2849</v>
      </c>
      <c r="E173" s="27" t="s">
        <v>2850</v>
      </c>
      <c r="F173" s="82">
        <v>32</v>
      </c>
      <c r="G173" s="9">
        <v>7.03</v>
      </c>
      <c r="H173" s="9">
        <v>44</v>
      </c>
      <c r="I173" s="169"/>
    </row>
    <row r="174" spans="1:9" s="4" customFormat="1">
      <c r="A174" s="236">
        <v>42751</v>
      </c>
      <c r="B174" s="237" t="s">
        <v>4625</v>
      </c>
      <c r="C174" s="237" t="s">
        <v>48</v>
      </c>
      <c r="D174" s="19" t="s">
        <v>4626</v>
      </c>
      <c r="E174" s="23" t="s">
        <v>4627</v>
      </c>
      <c r="F174" s="86">
        <v>4</v>
      </c>
      <c r="G174" s="9">
        <v>495</v>
      </c>
      <c r="H174" s="9">
        <v>990</v>
      </c>
      <c r="I174" s="169"/>
    </row>
    <row r="175" spans="1:9" s="4" customFormat="1">
      <c r="A175" s="236">
        <v>42751</v>
      </c>
      <c r="B175" s="237" t="s">
        <v>4625</v>
      </c>
      <c r="C175" s="237" t="s">
        <v>48</v>
      </c>
      <c r="D175" s="19">
        <v>62716</v>
      </c>
      <c r="E175" s="241" t="s">
        <v>4628</v>
      </c>
      <c r="F175" s="327">
        <v>4</v>
      </c>
      <c r="G175" s="9">
        <v>290</v>
      </c>
      <c r="H175" s="9">
        <v>213</v>
      </c>
      <c r="I175" s="169"/>
    </row>
    <row r="176" spans="1:9" s="4" customFormat="1">
      <c r="A176" s="236">
        <v>42751</v>
      </c>
      <c r="B176" s="237" t="s">
        <v>4625</v>
      </c>
      <c r="C176" s="237" t="s">
        <v>48</v>
      </c>
      <c r="D176" s="240" t="s">
        <v>501</v>
      </c>
      <c r="E176" s="242" t="s">
        <v>4629</v>
      </c>
      <c r="F176" s="328">
        <v>2</v>
      </c>
      <c r="G176" s="9">
        <v>2552</v>
      </c>
      <c r="H176" s="9">
        <v>3926.15</v>
      </c>
      <c r="I176" s="169"/>
    </row>
    <row r="177" spans="1:9" s="4" customFormat="1">
      <c r="A177" s="236">
        <v>42751</v>
      </c>
      <c r="B177" s="237" t="s">
        <v>4625</v>
      </c>
      <c r="C177" s="237" t="s">
        <v>48</v>
      </c>
      <c r="D177" s="34" t="s">
        <v>4630</v>
      </c>
      <c r="E177" s="243" t="s">
        <v>4631</v>
      </c>
      <c r="F177" s="328">
        <v>4</v>
      </c>
      <c r="G177" s="9">
        <v>392</v>
      </c>
      <c r="H177" s="9">
        <v>784</v>
      </c>
      <c r="I177" s="169"/>
    </row>
    <row r="178" spans="1:9" s="4" customFormat="1">
      <c r="A178" s="236">
        <v>42751</v>
      </c>
      <c r="B178" s="237" t="s">
        <v>4625</v>
      </c>
      <c r="C178" s="237" t="s">
        <v>48</v>
      </c>
      <c r="D178" s="36" t="s">
        <v>4632</v>
      </c>
      <c r="E178" s="244" t="s">
        <v>4633</v>
      </c>
      <c r="F178" s="328">
        <v>8</v>
      </c>
      <c r="G178" s="9">
        <v>2188</v>
      </c>
      <c r="H178" s="9">
        <v>3366.15</v>
      </c>
      <c r="I178" s="169"/>
    </row>
    <row r="179" spans="1:9" s="4" customFormat="1">
      <c r="A179" s="236">
        <v>42751</v>
      </c>
      <c r="B179" s="237" t="s">
        <v>4634</v>
      </c>
      <c r="C179" s="237" t="s">
        <v>48</v>
      </c>
      <c r="D179" s="36">
        <v>70254</v>
      </c>
      <c r="E179" s="244" t="s">
        <v>4048</v>
      </c>
      <c r="F179" s="328">
        <v>48</v>
      </c>
      <c r="G179" s="9">
        <v>5.83</v>
      </c>
      <c r="H179" s="9">
        <v>38.4</v>
      </c>
      <c r="I179" s="169"/>
    </row>
    <row r="180" spans="1:9" s="4" customFormat="1">
      <c r="A180" s="236">
        <v>42751</v>
      </c>
      <c r="B180" s="237" t="s">
        <v>4634</v>
      </c>
      <c r="C180" s="237" t="s">
        <v>48</v>
      </c>
      <c r="D180" s="36" t="s">
        <v>4635</v>
      </c>
      <c r="E180" s="244" t="s">
        <v>4636</v>
      </c>
      <c r="F180" s="328">
        <v>6</v>
      </c>
      <c r="G180" s="9">
        <v>40.76</v>
      </c>
      <c r="H180" s="9">
        <v>122.27</v>
      </c>
      <c r="I180" s="169"/>
    </row>
    <row r="181" spans="1:9" s="4" customFormat="1">
      <c r="A181" s="236">
        <v>42751</v>
      </c>
      <c r="B181" s="237" t="s">
        <v>4634</v>
      </c>
      <c r="C181" s="237" t="s">
        <v>48</v>
      </c>
      <c r="D181" s="36" t="s">
        <v>4637</v>
      </c>
      <c r="E181" s="244" t="s">
        <v>4638</v>
      </c>
      <c r="F181" s="328">
        <v>5</v>
      </c>
      <c r="G181" s="9">
        <v>0.94</v>
      </c>
      <c r="H181" s="9">
        <v>3.76</v>
      </c>
      <c r="I181" s="169"/>
    </row>
    <row r="182" spans="1:9" s="4" customFormat="1">
      <c r="A182" s="236">
        <v>42751</v>
      </c>
      <c r="B182" s="237" t="s">
        <v>4634</v>
      </c>
      <c r="C182" s="237" t="s">
        <v>48</v>
      </c>
      <c r="D182" s="36" t="s">
        <v>4639</v>
      </c>
      <c r="E182" s="244" t="s">
        <v>4640</v>
      </c>
      <c r="F182" s="328">
        <v>5</v>
      </c>
      <c r="G182" s="9">
        <v>7.53</v>
      </c>
      <c r="H182" s="9">
        <v>30.12</v>
      </c>
      <c r="I182" s="169"/>
    </row>
    <row r="183" spans="1:9" s="4" customFormat="1">
      <c r="A183" s="236">
        <v>42751</v>
      </c>
      <c r="B183" s="237" t="s">
        <v>4634</v>
      </c>
      <c r="C183" s="237" t="s">
        <v>48</v>
      </c>
      <c r="D183" s="36" t="s">
        <v>4641</v>
      </c>
      <c r="E183" s="244" t="s">
        <v>4642</v>
      </c>
      <c r="F183" s="328">
        <v>17</v>
      </c>
      <c r="G183" s="9">
        <f>2.82*1.2</f>
        <v>3.3839999999999999</v>
      </c>
      <c r="H183" s="9">
        <v>19</v>
      </c>
      <c r="I183" s="169"/>
    </row>
    <row r="184" spans="1:9" s="4" customFormat="1">
      <c r="A184" s="236">
        <v>42751</v>
      </c>
      <c r="B184" s="237" t="s">
        <v>4634</v>
      </c>
      <c r="C184" s="237" t="s">
        <v>48</v>
      </c>
      <c r="D184" s="36" t="s">
        <v>67</v>
      </c>
      <c r="E184" s="244" t="s">
        <v>4643</v>
      </c>
      <c r="F184" s="328">
        <v>24</v>
      </c>
      <c r="G184" s="9">
        <v>46.47</v>
      </c>
      <c r="H184" s="9">
        <v>105</v>
      </c>
      <c r="I184" s="169"/>
    </row>
    <row r="185" spans="1:9" s="4" customFormat="1">
      <c r="A185" s="236">
        <v>42751</v>
      </c>
      <c r="B185" s="237" t="s">
        <v>4634</v>
      </c>
      <c r="C185" s="237" t="s">
        <v>48</v>
      </c>
      <c r="D185" s="36" t="s">
        <v>4306</v>
      </c>
      <c r="E185" s="244" t="s">
        <v>4644</v>
      </c>
      <c r="F185" s="328">
        <v>4</v>
      </c>
      <c r="G185" s="9">
        <f xml:space="preserve"> 24.34*1.2</f>
        <v>29.207999999999998</v>
      </c>
      <c r="H185" s="9">
        <v>60</v>
      </c>
      <c r="I185" s="169"/>
    </row>
    <row r="186" spans="1:9" s="4" customFormat="1">
      <c r="A186" s="236">
        <v>42751</v>
      </c>
      <c r="B186" s="237" t="s">
        <v>4634</v>
      </c>
      <c r="C186" s="237" t="s">
        <v>48</v>
      </c>
      <c r="D186" s="36" t="s">
        <v>3432</v>
      </c>
      <c r="E186" s="244" t="s">
        <v>3433</v>
      </c>
      <c r="F186" s="328">
        <v>6</v>
      </c>
      <c r="G186" s="9">
        <v>119.96</v>
      </c>
      <c r="H186" s="9">
        <v>330</v>
      </c>
      <c r="I186" s="169"/>
    </row>
    <row r="187" spans="1:9" s="4" customFormat="1">
      <c r="A187" s="236">
        <v>42751</v>
      </c>
      <c r="B187" s="237" t="s">
        <v>4634</v>
      </c>
      <c r="C187" s="237" t="s">
        <v>48</v>
      </c>
      <c r="D187" s="36" t="s">
        <v>1422</v>
      </c>
      <c r="E187" s="244" t="s">
        <v>1960</v>
      </c>
      <c r="F187" s="328">
        <v>4</v>
      </c>
      <c r="G187" s="9">
        <v>184.93</v>
      </c>
      <c r="H187" s="9">
        <v>436</v>
      </c>
      <c r="I187" s="169"/>
    </row>
    <row r="188" spans="1:9" s="4" customFormat="1">
      <c r="A188" s="236">
        <v>42751</v>
      </c>
      <c r="B188" s="237" t="s">
        <v>4634</v>
      </c>
      <c r="C188" s="237" t="s">
        <v>48</v>
      </c>
      <c r="D188" s="36" t="s">
        <v>4039</v>
      </c>
      <c r="E188" s="244" t="s">
        <v>4040</v>
      </c>
      <c r="F188" s="328">
        <v>10</v>
      </c>
      <c r="G188" s="9">
        <v>0.12</v>
      </c>
      <c r="H188" s="9">
        <v>0.48</v>
      </c>
      <c r="I188" s="169"/>
    </row>
    <row r="189" spans="1:9" s="4" customFormat="1">
      <c r="A189" s="236">
        <v>42751</v>
      </c>
      <c r="B189" s="237" t="s">
        <v>4634</v>
      </c>
      <c r="C189" s="237" t="s">
        <v>48</v>
      </c>
      <c r="D189" s="36" t="s">
        <v>4041</v>
      </c>
      <c r="E189" s="244" t="s">
        <v>4042</v>
      </c>
      <c r="F189" s="328">
        <v>10</v>
      </c>
      <c r="G189" s="9">
        <v>0.13</v>
      </c>
      <c r="H189" s="9">
        <v>0.52</v>
      </c>
      <c r="I189" s="169"/>
    </row>
    <row r="190" spans="1:9" s="4" customFormat="1">
      <c r="A190" s="236">
        <v>42751</v>
      </c>
      <c r="B190" s="237" t="s">
        <v>4634</v>
      </c>
      <c r="C190" s="237" t="s">
        <v>48</v>
      </c>
      <c r="D190" s="36">
        <v>153062</v>
      </c>
      <c r="E190" s="244" t="s">
        <v>4044</v>
      </c>
      <c r="F190" s="328">
        <v>10</v>
      </c>
      <c r="G190" s="9">
        <v>27.5</v>
      </c>
      <c r="H190" s="9">
        <v>82.5</v>
      </c>
      <c r="I190" s="169"/>
    </row>
    <row r="191" spans="1:9" s="4" customFormat="1">
      <c r="A191" s="236">
        <v>42751</v>
      </c>
      <c r="B191" s="237" t="s">
        <v>4634</v>
      </c>
      <c r="C191" s="237" t="s">
        <v>48</v>
      </c>
      <c r="D191" s="36">
        <v>153061</v>
      </c>
      <c r="E191" s="244" t="s">
        <v>4043</v>
      </c>
      <c r="F191" s="328">
        <v>10</v>
      </c>
      <c r="G191" s="9">
        <v>20</v>
      </c>
      <c r="H191" s="9">
        <v>318.18</v>
      </c>
      <c r="I191" s="169"/>
    </row>
    <row r="192" spans="1:9" s="4" customFormat="1">
      <c r="A192" s="236">
        <v>42751</v>
      </c>
      <c r="B192" s="237" t="s">
        <v>4634</v>
      </c>
      <c r="C192" s="237" t="s">
        <v>48</v>
      </c>
      <c r="D192" s="36">
        <v>157959</v>
      </c>
      <c r="E192" s="244" t="s">
        <v>2870</v>
      </c>
      <c r="F192" s="328">
        <v>5</v>
      </c>
      <c r="G192" s="9">
        <v>288</v>
      </c>
      <c r="H192" s="9">
        <v>1053</v>
      </c>
      <c r="I192" s="169"/>
    </row>
    <row r="193" spans="1:9" s="4" customFormat="1">
      <c r="A193" s="236">
        <v>42751</v>
      </c>
      <c r="B193" s="237" t="s">
        <v>4634</v>
      </c>
      <c r="C193" s="237" t="s">
        <v>48</v>
      </c>
      <c r="D193" s="36" t="s">
        <v>4645</v>
      </c>
      <c r="E193" s="244" t="s">
        <v>4646</v>
      </c>
      <c r="F193" s="328">
        <v>10</v>
      </c>
      <c r="G193" s="9">
        <v>10.41</v>
      </c>
      <c r="H193" s="9">
        <v>31.22</v>
      </c>
      <c r="I193" s="169"/>
    </row>
    <row r="194" spans="1:9" s="4" customFormat="1">
      <c r="A194" s="236">
        <v>42751</v>
      </c>
      <c r="B194" s="237" t="s">
        <v>4634</v>
      </c>
      <c r="C194" s="237" t="s">
        <v>48</v>
      </c>
      <c r="D194" s="36" t="s">
        <v>155</v>
      </c>
      <c r="E194" s="244" t="s">
        <v>2919</v>
      </c>
      <c r="F194" s="328">
        <v>20</v>
      </c>
      <c r="G194" s="9">
        <v>24</v>
      </c>
      <c r="H194" s="9">
        <v>5</v>
      </c>
      <c r="I194" s="169" t="s">
        <v>3817</v>
      </c>
    </row>
    <row r="195" spans="1:9" s="4" customFormat="1">
      <c r="A195" s="236">
        <v>42751</v>
      </c>
      <c r="B195" s="237" t="s">
        <v>4634</v>
      </c>
      <c r="C195" s="237" t="s">
        <v>48</v>
      </c>
      <c r="D195" s="36" t="s">
        <v>2851</v>
      </c>
      <c r="E195" s="244" t="s">
        <v>2852</v>
      </c>
      <c r="F195" s="328">
        <v>20</v>
      </c>
      <c r="G195" s="9">
        <v>137.38</v>
      </c>
      <c r="H195" s="9">
        <v>286</v>
      </c>
      <c r="I195" s="169"/>
    </row>
    <row r="196" spans="1:9" s="4" customFormat="1">
      <c r="A196" s="236">
        <v>42751</v>
      </c>
      <c r="B196" s="237" t="s">
        <v>4634</v>
      </c>
      <c r="C196" s="237" t="s">
        <v>48</v>
      </c>
      <c r="D196" s="36" t="s">
        <v>2861</v>
      </c>
      <c r="E196" s="244" t="s">
        <v>2862</v>
      </c>
      <c r="F196" s="328">
        <v>15</v>
      </c>
      <c r="G196" s="9">
        <v>59.85</v>
      </c>
      <c r="H196" s="9">
        <v>182</v>
      </c>
      <c r="I196" s="169"/>
    </row>
    <row r="197" spans="1:9" s="4" customFormat="1">
      <c r="A197" s="236">
        <v>42751</v>
      </c>
      <c r="B197" s="237" t="s">
        <v>4634</v>
      </c>
      <c r="C197" s="237" t="s">
        <v>48</v>
      </c>
      <c r="D197" s="36" t="s">
        <v>649</v>
      </c>
      <c r="E197" s="244" t="s">
        <v>4647</v>
      </c>
      <c r="F197" s="328">
        <v>6</v>
      </c>
      <c r="G197" s="9">
        <v>0.19</v>
      </c>
      <c r="H197" s="9">
        <v>6</v>
      </c>
      <c r="I197" s="169"/>
    </row>
    <row r="198" spans="1:9" s="4" customFormat="1">
      <c r="A198" s="236">
        <v>42751</v>
      </c>
      <c r="B198" s="237" t="s">
        <v>4634</v>
      </c>
      <c r="C198" s="237" t="s">
        <v>48</v>
      </c>
      <c r="D198" s="36" t="s">
        <v>398</v>
      </c>
      <c r="E198" s="244" t="s">
        <v>2911</v>
      </c>
      <c r="F198" s="328">
        <v>4</v>
      </c>
      <c r="G198" s="9">
        <f>0.12*1.15</f>
        <v>0.13799999999999998</v>
      </c>
      <c r="H198" s="9">
        <v>1</v>
      </c>
      <c r="I198" s="169"/>
    </row>
    <row r="199" spans="1:9" s="4" customFormat="1">
      <c r="A199" s="236">
        <v>42751</v>
      </c>
      <c r="B199" s="237" t="s">
        <v>4634</v>
      </c>
      <c r="C199" s="237" t="s">
        <v>48</v>
      </c>
      <c r="D199" s="36">
        <v>125909</v>
      </c>
      <c r="E199" s="244" t="s">
        <v>2892</v>
      </c>
      <c r="F199" s="328">
        <v>16</v>
      </c>
      <c r="G199" s="9">
        <v>18.809999999999999</v>
      </c>
      <c r="H199" s="9">
        <v>77.16</v>
      </c>
      <c r="I199" s="169"/>
    </row>
    <row r="200" spans="1:9" s="4" customFormat="1">
      <c r="A200" s="236">
        <v>42751</v>
      </c>
      <c r="B200" s="237" t="s">
        <v>4634</v>
      </c>
      <c r="C200" s="237" t="s">
        <v>48</v>
      </c>
      <c r="D200" s="36" t="s">
        <v>203</v>
      </c>
      <c r="E200" s="244" t="s">
        <v>2940</v>
      </c>
      <c r="F200" s="328">
        <v>8</v>
      </c>
      <c r="G200" s="9">
        <v>0.15</v>
      </c>
      <c r="H200" s="9">
        <v>0.6</v>
      </c>
      <c r="I200" s="169"/>
    </row>
    <row r="201" spans="1:9" s="4" customFormat="1">
      <c r="A201" s="236">
        <v>42751</v>
      </c>
      <c r="B201" s="237" t="s">
        <v>4634</v>
      </c>
      <c r="C201" s="237" t="s">
        <v>48</v>
      </c>
      <c r="D201" s="36" t="s">
        <v>4041</v>
      </c>
      <c r="E201" s="244" t="s">
        <v>4042</v>
      </c>
      <c r="F201" s="328">
        <v>4</v>
      </c>
      <c r="G201" s="9">
        <v>0.13</v>
      </c>
      <c r="H201" s="9">
        <v>0.52</v>
      </c>
      <c r="I201" s="169"/>
    </row>
    <row r="202" spans="1:9" s="4" customFormat="1">
      <c r="A202" s="236">
        <v>42765</v>
      </c>
      <c r="B202" s="237" t="s">
        <v>4711</v>
      </c>
      <c r="C202" s="237" t="s">
        <v>48</v>
      </c>
      <c r="D202" s="19" t="s">
        <v>13</v>
      </c>
      <c r="E202" s="7" t="s">
        <v>4712</v>
      </c>
      <c r="F202" s="255">
        <v>3</v>
      </c>
      <c r="G202" s="9">
        <v>3.75</v>
      </c>
      <c r="H202" s="28">
        <v>9</v>
      </c>
      <c r="I202" s="169" t="s">
        <v>3817</v>
      </c>
    </row>
    <row r="203" spans="1:9" s="4" customFormat="1">
      <c r="A203" s="236">
        <v>42766</v>
      </c>
      <c r="B203" s="237" t="s">
        <v>4757</v>
      </c>
      <c r="C203" s="237" t="s">
        <v>48</v>
      </c>
      <c r="D203" s="19" t="s">
        <v>4758</v>
      </c>
      <c r="E203" s="7" t="s">
        <v>4759</v>
      </c>
      <c r="F203" s="255">
        <v>3</v>
      </c>
      <c r="G203" s="9">
        <v>1235</v>
      </c>
      <c r="H203" s="28">
        <v>2470</v>
      </c>
      <c r="I203" s="169"/>
    </row>
    <row r="204" spans="1:9" s="4" customFormat="1">
      <c r="A204" s="236">
        <v>43144</v>
      </c>
      <c r="B204" s="237" t="s">
        <v>4795</v>
      </c>
      <c r="C204" s="237" t="s">
        <v>48</v>
      </c>
      <c r="D204" s="19" t="s">
        <v>3117</v>
      </c>
      <c r="E204" s="7" t="s">
        <v>4094</v>
      </c>
      <c r="F204" s="255">
        <v>12</v>
      </c>
      <c r="G204" s="9">
        <v>2.1</v>
      </c>
      <c r="H204" s="28">
        <v>8.4</v>
      </c>
      <c r="I204" s="169"/>
    </row>
    <row r="205" spans="1:9" s="4" customFormat="1">
      <c r="A205" s="236">
        <v>43151</v>
      </c>
      <c r="B205" s="237" t="s">
        <v>4920</v>
      </c>
      <c r="C205" s="237" t="s">
        <v>48</v>
      </c>
      <c r="D205" s="19" t="s">
        <v>4921</v>
      </c>
      <c r="E205" s="7" t="s">
        <v>4922</v>
      </c>
      <c r="F205" s="255">
        <v>6</v>
      </c>
      <c r="G205" s="9">
        <v>70</v>
      </c>
      <c r="H205" s="28">
        <v>210</v>
      </c>
      <c r="I205" s="169"/>
    </row>
    <row r="206" spans="1:9" s="4" customFormat="1">
      <c r="A206" s="236">
        <v>43151</v>
      </c>
      <c r="B206" s="237" t="s">
        <v>4920</v>
      </c>
      <c r="C206" s="237" t="s">
        <v>48</v>
      </c>
      <c r="D206" s="19" t="s">
        <v>4923</v>
      </c>
      <c r="E206" s="7" t="s">
        <v>4924</v>
      </c>
      <c r="F206" s="255">
        <v>3</v>
      </c>
      <c r="G206" s="9">
        <v>942</v>
      </c>
      <c r="H206" s="28">
        <v>1884</v>
      </c>
      <c r="I206" s="169"/>
    </row>
    <row r="207" spans="1:9" s="4" customFormat="1">
      <c r="A207" s="236">
        <v>43151</v>
      </c>
      <c r="B207" s="237" t="s">
        <v>4920</v>
      </c>
      <c r="C207" s="237" t="s">
        <v>48</v>
      </c>
      <c r="D207" s="19">
        <v>43905</v>
      </c>
      <c r="E207" s="7" t="s">
        <v>4925</v>
      </c>
      <c r="F207" s="255">
        <v>6</v>
      </c>
      <c r="G207" s="9">
        <v>60</v>
      </c>
      <c r="H207" s="28">
        <v>180</v>
      </c>
      <c r="I207" s="169"/>
    </row>
    <row r="208" spans="1:9" s="4" customFormat="1">
      <c r="A208" s="236">
        <v>43151</v>
      </c>
      <c r="B208" s="237" t="s">
        <v>4920</v>
      </c>
      <c r="C208" s="237" t="s">
        <v>48</v>
      </c>
      <c r="D208" s="19" t="s">
        <v>4025</v>
      </c>
      <c r="E208" s="7" t="s">
        <v>4926</v>
      </c>
      <c r="F208" s="255">
        <v>3</v>
      </c>
      <c r="G208" s="9">
        <v>23.4</v>
      </c>
      <c r="H208" s="28">
        <v>99</v>
      </c>
      <c r="I208" s="169"/>
    </row>
    <row r="209" spans="1:9" s="4" customFormat="1">
      <c r="A209" s="236">
        <v>43193</v>
      </c>
      <c r="B209" s="237" t="s">
        <v>5029</v>
      </c>
      <c r="C209" s="237" t="s">
        <v>48</v>
      </c>
      <c r="D209" s="19" t="s">
        <v>5030</v>
      </c>
      <c r="E209" s="7" t="s">
        <v>5032</v>
      </c>
      <c r="F209" s="255">
        <v>3</v>
      </c>
      <c r="G209" s="9">
        <v>3356</v>
      </c>
      <c r="H209" s="28">
        <v>5163.08</v>
      </c>
      <c r="I209" s="169"/>
    </row>
    <row r="210" spans="1:9" s="4" customFormat="1">
      <c r="A210" s="236">
        <v>43193</v>
      </c>
      <c r="B210" s="237" t="s">
        <v>5029</v>
      </c>
      <c r="C210" s="237" t="s">
        <v>48</v>
      </c>
      <c r="D210" s="19" t="s">
        <v>5031</v>
      </c>
      <c r="E210" s="7" t="s">
        <v>5033</v>
      </c>
      <c r="F210" s="255">
        <v>5</v>
      </c>
      <c r="G210" s="9">
        <v>346</v>
      </c>
      <c r="H210" s="28">
        <v>692</v>
      </c>
      <c r="I210" s="169"/>
    </row>
    <row r="211" spans="1:9" s="4" customFormat="1">
      <c r="A211" s="236">
        <v>43186</v>
      </c>
      <c r="B211" s="237" t="s">
        <v>5059</v>
      </c>
      <c r="C211" s="237" t="s">
        <v>48</v>
      </c>
      <c r="D211" s="19" t="s">
        <v>5030</v>
      </c>
      <c r="E211" s="7" t="s">
        <v>5057</v>
      </c>
      <c r="F211" s="255">
        <v>5</v>
      </c>
      <c r="G211" s="9">
        <v>3356</v>
      </c>
      <c r="H211" s="28">
        <v>5163.08</v>
      </c>
      <c r="I211" s="169"/>
    </row>
    <row r="212" spans="1:9" s="4" customFormat="1">
      <c r="A212" s="236">
        <v>43186</v>
      </c>
      <c r="B212" s="237" t="s">
        <v>5059</v>
      </c>
      <c r="C212" s="237" t="s">
        <v>48</v>
      </c>
      <c r="D212" s="19" t="s">
        <v>5031</v>
      </c>
      <c r="E212" s="7" t="s">
        <v>5058</v>
      </c>
      <c r="F212" s="255">
        <v>5</v>
      </c>
      <c r="G212" s="9">
        <v>346</v>
      </c>
      <c r="H212" s="28">
        <v>692</v>
      </c>
      <c r="I212" s="169"/>
    </row>
    <row r="213" spans="1:9" s="4" customFormat="1">
      <c r="A213" s="236">
        <v>43207</v>
      </c>
      <c r="B213" s="237" t="s">
        <v>5029</v>
      </c>
      <c r="C213" s="237" t="s">
        <v>48</v>
      </c>
      <c r="D213" s="19" t="s">
        <v>5101</v>
      </c>
      <c r="E213" s="7" t="s">
        <v>5102</v>
      </c>
      <c r="F213" s="255">
        <v>2</v>
      </c>
      <c r="G213" s="9">
        <v>3040</v>
      </c>
      <c r="H213" s="28">
        <v>4676.92</v>
      </c>
      <c r="I213" s="169"/>
    </row>
    <row r="214" spans="1:9" s="4" customFormat="1">
      <c r="A214" s="236">
        <v>43236</v>
      </c>
      <c r="B214" s="237" t="s">
        <v>5156</v>
      </c>
      <c r="C214" s="237" t="s">
        <v>48</v>
      </c>
      <c r="D214" s="19">
        <v>484740</v>
      </c>
      <c r="E214" s="7" t="s">
        <v>5157</v>
      </c>
      <c r="F214" s="255">
        <v>1</v>
      </c>
      <c r="G214" s="9">
        <v>3533.25</v>
      </c>
      <c r="H214" s="28">
        <v>6025.85</v>
      </c>
      <c r="I214" s="169"/>
    </row>
    <row r="215" spans="1:9" s="4" customFormat="1">
      <c r="A215" s="236">
        <v>43236</v>
      </c>
      <c r="B215" s="237" t="s">
        <v>5156</v>
      </c>
      <c r="C215" s="237" t="s">
        <v>48</v>
      </c>
      <c r="D215" s="19">
        <v>480492</v>
      </c>
      <c r="E215" s="7" t="s">
        <v>5158</v>
      </c>
      <c r="F215" s="255">
        <v>2</v>
      </c>
      <c r="G215" s="9">
        <v>180.75</v>
      </c>
      <c r="H215" s="28">
        <v>361.5</v>
      </c>
      <c r="I215" s="169"/>
    </row>
    <row r="216" spans="1:9" s="4" customFormat="1">
      <c r="A216" s="236">
        <v>43236</v>
      </c>
      <c r="B216" s="237" t="s">
        <v>5156</v>
      </c>
      <c r="C216" s="237" t="s">
        <v>48</v>
      </c>
      <c r="D216" s="19">
        <v>481534</v>
      </c>
      <c r="E216" s="7" t="s">
        <v>2904</v>
      </c>
      <c r="F216" s="255">
        <v>1</v>
      </c>
      <c r="G216" s="9">
        <v>7.33</v>
      </c>
      <c r="H216" s="28">
        <v>29.33</v>
      </c>
      <c r="I216" s="169"/>
    </row>
    <row r="217" spans="1:9" s="4" customFormat="1">
      <c r="A217" s="236">
        <v>43236</v>
      </c>
      <c r="B217" s="237" t="s">
        <v>5156</v>
      </c>
      <c r="C217" s="237" t="s">
        <v>48</v>
      </c>
      <c r="D217" s="19">
        <v>480643</v>
      </c>
      <c r="E217" s="7" t="s">
        <v>2303</v>
      </c>
      <c r="F217" s="255">
        <v>1</v>
      </c>
      <c r="G217" s="9">
        <v>492.8</v>
      </c>
      <c r="H217" s="28">
        <v>985.6</v>
      </c>
      <c r="I217" s="169"/>
    </row>
    <row r="218" spans="1:9" s="4" customFormat="1">
      <c r="A218" s="236">
        <v>43236</v>
      </c>
      <c r="B218" s="237" t="s">
        <v>5156</v>
      </c>
      <c r="C218" s="237" t="s">
        <v>48</v>
      </c>
      <c r="D218" s="19">
        <v>484762</v>
      </c>
      <c r="E218" s="7" t="s">
        <v>5159</v>
      </c>
      <c r="F218" s="255">
        <v>1</v>
      </c>
      <c r="G218" s="9">
        <v>1530.1</v>
      </c>
      <c r="H218" s="28">
        <v>3060.2</v>
      </c>
      <c r="I218" s="169"/>
    </row>
    <row r="219" spans="1:9" s="4" customFormat="1">
      <c r="A219" s="236">
        <v>43236</v>
      </c>
      <c r="B219" s="237" t="s">
        <v>5160</v>
      </c>
      <c r="C219" s="237" t="s">
        <v>48</v>
      </c>
      <c r="D219" s="19">
        <v>484751</v>
      </c>
      <c r="E219" s="7" t="s">
        <v>5161</v>
      </c>
      <c r="F219" s="255">
        <v>1</v>
      </c>
      <c r="G219" s="9">
        <v>2920.92</v>
      </c>
      <c r="H219" s="28">
        <v>4673.47</v>
      </c>
      <c r="I219" s="169"/>
    </row>
    <row r="220" spans="1:9" s="4" customFormat="1">
      <c r="A220" s="236">
        <v>43189</v>
      </c>
      <c r="B220" s="237">
        <v>1732521</v>
      </c>
      <c r="C220" s="237" t="s">
        <v>337</v>
      </c>
      <c r="D220" s="19" t="s">
        <v>5308</v>
      </c>
      <c r="E220" s="7" t="s">
        <v>5309</v>
      </c>
      <c r="F220" s="255">
        <v>3</v>
      </c>
      <c r="G220" s="9">
        <v>21925.35</v>
      </c>
      <c r="H220" s="28">
        <v>29233.81</v>
      </c>
      <c r="I220" s="169"/>
    </row>
    <row r="221" spans="1:9" s="4" customFormat="1">
      <c r="A221" s="236">
        <v>43266</v>
      </c>
      <c r="B221" s="237">
        <v>1732455</v>
      </c>
      <c r="C221" s="237" t="s">
        <v>337</v>
      </c>
      <c r="D221" s="19" t="s">
        <v>5310</v>
      </c>
      <c r="E221" s="7" t="s">
        <v>5311</v>
      </c>
      <c r="F221" s="255">
        <v>1</v>
      </c>
      <c r="G221" s="9">
        <v>10338</v>
      </c>
      <c r="H221" s="28">
        <v>16674.189999999999</v>
      </c>
      <c r="I221" s="169"/>
    </row>
    <row r="222" spans="1:9" s="4" customFormat="1">
      <c r="A222" s="236">
        <v>43329</v>
      </c>
      <c r="B222" s="237">
        <v>1732525</v>
      </c>
      <c r="C222" s="237" t="s">
        <v>337</v>
      </c>
      <c r="D222" s="19" t="s">
        <v>5533</v>
      </c>
      <c r="E222" s="7" t="s">
        <v>5534</v>
      </c>
      <c r="F222" s="255">
        <v>1</v>
      </c>
      <c r="G222" s="9">
        <v>3971.06</v>
      </c>
      <c r="H222" s="28">
        <v>7074.25</v>
      </c>
      <c r="I222" s="169"/>
    </row>
    <row r="223" spans="1:9" s="4" customFormat="1">
      <c r="A223" s="236">
        <v>43397</v>
      </c>
      <c r="B223" s="237" t="s">
        <v>5968</v>
      </c>
      <c r="C223" s="237" t="s">
        <v>48</v>
      </c>
      <c r="D223" s="19" t="s">
        <v>5969</v>
      </c>
      <c r="E223" s="7" t="s">
        <v>5970</v>
      </c>
      <c r="F223" s="255">
        <v>5</v>
      </c>
      <c r="G223" s="9">
        <v>28.875</v>
      </c>
      <c r="H223" s="28">
        <v>86.639990162543072</v>
      </c>
      <c r="I223" s="169"/>
    </row>
    <row r="224" spans="1:9" s="4" customFormat="1">
      <c r="A224" s="236">
        <v>43397</v>
      </c>
      <c r="B224" s="237" t="s">
        <v>5968</v>
      </c>
      <c r="C224" s="237" t="s">
        <v>48</v>
      </c>
      <c r="D224" s="19" t="s">
        <v>162</v>
      </c>
      <c r="E224" s="7" t="s">
        <v>1130</v>
      </c>
      <c r="F224" s="255">
        <v>10</v>
      </c>
      <c r="G224" s="9">
        <v>3.927</v>
      </c>
      <c r="H224" s="28">
        <v>26.999964254021386</v>
      </c>
      <c r="I224" s="169"/>
    </row>
    <row r="225" spans="1:9" s="4" customFormat="1">
      <c r="A225" s="236">
        <v>43397</v>
      </c>
      <c r="B225" s="237" t="s">
        <v>5968</v>
      </c>
      <c r="C225" s="237" t="s">
        <v>48</v>
      </c>
      <c r="D225" s="19" t="s">
        <v>1583</v>
      </c>
      <c r="E225" s="7" t="s">
        <v>5971</v>
      </c>
      <c r="F225" s="255">
        <v>10</v>
      </c>
      <c r="G225" s="9">
        <v>2.9504999999999999</v>
      </c>
      <c r="H225" s="28">
        <v>11.799915364275938</v>
      </c>
      <c r="I225" s="169"/>
    </row>
    <row r="226" spans="1:9" s="4" customFormat="1">
      <c r="A226" s="236">
        <v>43397</v>
      </c>
      <c r="B226" s="237" t="s">
        <v>5968</v>
      </c>
      <c r="C226" s="237" t="s">
        <v>48</v>
      </c>
      <c r="D226" s="19" t="s">
        <v>1586</v>
      </c>
      <c r="E226" s="7" t="s">
        <v>2925</v>
      </c>
      <c r="F226" s="255">
        <v>10</v>
      </c>
      <c r="G226" s="9">
        <v>1.0289999999999999</v>
      </c>
      <c r="H226" s="28">
        <v>30.86999823592145</v>
      </c>
      <c r="I226" s="169"/>
    </row>
    <row r="227" spans="1:9" s="4" customFormat="1">
      <c r="A227" s="236">
        <v>43397</v>
      </c>
      <c r="B227" s="237" t="s">
        <v>5968</v>
      </c>
      <c r="C227" s="237" t="s">
        <v>48</v>
      </c>
      <c r="D227" s="19" t="s">
        <v>1126</v>
      </c>
      <c r="E227" s="7" t="s">
        <v>5972</v>
      </c>
      <c r="F227" s="255">
        <v>10</v>
      </c>
      <c r="G227" s="9">
        <v>181.25</v>
      </c>
      <c r="H227" s="28">
        <v>362.49982889945875</v>
      </c>
      <c r="I227" s="169"/>
    </row>
    <row r="228" spans="1:9" s="4" customFormat="1">
      <c r="A228" s="236">
        <v>43397</v>
      </c>
      <c r="B228" s="237" t="s">
        <v>5968</v>
      </c>
      <c r="C228" s="237" t="s">
        <v>48</v>
      </c>
      <c r="D228" s="19" t="s">
        <v>191</v>
      </c>
      <c r="E228" s="7" t="s">
        <v>1132</v>
      </c>
      <c r="F228" s="255">
        <v>10</v>
      </c>
      <c r="G228" s="9">
        <v>9.3125</v>
      </c>
      <c r="H228" s="28">
        <v>86.999476415437655</v>
      </c>
      <c r="I228" s="169"/>
    </row>
    <row r="229" spans="1:9" s="4" customFormat="1">
      <c r="A229" s="236">
        <v>43397</v>
      </c>
      <c r="B229" s="237" t="s">
        <v>5968</v>
      </c>
      <c r="C229" s="237" t="s">
        <v>48</v>
      </c>
      <c r="D229" s="19" t="s">
        <v>5973</v>
      </c>
      <c r="E229" s="7" t="s">
        <v>5974</v>
      </c>
      <c r="F229" s="255">
        <v>1</v>
      </c>
      <c r="G229" s="9">
        <v>186.9</v>
      </c>
      <c r="H229" s="28">
        <v>373.8</v>
      </c>
      <c r="I229" s="169"/>
    </row>
    <row r="230" spans="1:9" s="4" customFormat="1">
      <c r="A230" s="236">
        <v>43397</v>
      </c>
      <c r="B230" s="237" t="s">
        <v>5968</v>
      </c>
      <c r="C230" s="237" t="s">
        <v>48</v>
      </c>
      <c r="D230" s="19" t="s">
        <v>5975</v>
      </c>
      <c r="E230" s="7" t="s">
        <v>5976</v>
      </c>
      <c r="F230" s="255">
        <v>1</v>
      </c>
      <c r="G230" s="9">
        <v>155.4</v>
      </c>
      <c r="H230" s="28">
        <v>310.8</v>
      </c>
      <c r="I230" s="169"/>
    </row>
    <row r="231" spans="1:9" s="4" customFormat="1">
      <c r="A231" s="236">
        <v>43397</v>
      </c>
      <c r="B231" s="237" t="s">
        <v>5968</v>
      </c>
      <c r="C231" s="237" t="s">
        <v>48</v>
      </c>
      <c r="D231" s="19" t="s">
        <v>3117</v>
      </c>
      <c r="E231" s="7" t="s">
        <v>3567</v>
      </c>
      <c r="F231" s="255">
        <v>10</v>
      </c>
      <c r="G231" s="9">
        <v>2.2050000000000001</v>
      </c>
      <c r="H231" s="28">
        <v>8.4004578680319106</v>
      </c>
      <c r="I231" s="169"/>
    </row>
    <row r="232" spans="1:9" s="4" customFormat="1">
      <c r="A232" s="236">
        <v>43397</v>
      </c>
      <c r="B232" s="237" t="s">
        <v>5968</v>
      </c>
      <c r="C232" s="237" t="s">
        <v>48</v>
      </c>
      <c r="D232" s="19" t="s">
        <v>5977</v>
      </c>
      <c r="E232" s="7" t="s">
        <v>5978</v>
      </c>
      <c r="F232" s="255">
        <v>20</v>
      </c>
      <c r="G232" s="9">
        <v>26.25</v>
      </c>
      <c r="H232" s="28">
        <v>78.749990990177807</v>
      </c>
      <c r="I232" s="169" t="s">
        <v>5987</v>
      </c>
    </row>
    <row r="233" spans="1:9" s="4" customFormat="1">
      <c r="A233" s="236">
        <v>43397</v>
      </c>
      <c r="B233" s="237" t="s">
        <v>5968</v>
      </c>
      <c r="C233" s="237" t="s">
        <v>48</v>
      </c>
      <c r="D233" s="19" t="s">
        <v>5979</v>
      </c>
      <c r="E233" s="7" t="s">
        <v>5980</v>
      </c>
      <c r="F233" s="255">
        <v>10</v>
      </c>
      <c r="G233" s="9">
        <v>32.549999999999997</v>
      </c>
      <c r="H233" s="28">
        <v>277.00003786977874</v>
      </c>
      <c r="I233" s="169"/>
    </row>
    <row r="234" spans="1:9" s="4" customFormat="1">
      <c r="A234" s="236">
        <v>43397</v>
      </c>
      <c r="B234" s="237" t="s">
        <v>5968</v>
      </c>
      <c r="C234" s="237" t="s">
        <v>48</v>
      </c>
      <c r="D234" s="19" t="s">
        <v>5981</v>
      </c>
      <c r="E234" s="7" t="s">
        <v>5982</v>
      </c>
      <c r="F234" s="255">
        <v>16</v>
      </c>
      <c r="G234" s="9">
        <v>27.405000000000001</v>
      </c>
      <c r="H234" s="28">
        <v>82.229990667081523</v>
      </c>
      <c r="I234" s="169"/>
    </row>
    <row r="235" spans="1:9" s="4" customFormat="1">
      <c r="A235" s="236">
        <v>43397</v>
      </c>
      <c r="B235" s="237" t="s">
        <v>5968</v>
      </c>
      <c r="C235" s="237" t="s">
        <v>48</v>
      </c>
      <c r="D235" s="19" t="s">
        <v>970</v>
      </c>
      <c r="E235" s="7" t="s">
        <v>1974</v>
      </c>
      <c r="F235" s="255">
        <v>16</v>
      </c>
      <c r="G235" s="9">
        <v>40.424999999999997</v>
      </c>
      <c r="H235" s="28">
        <v>121.28998619828312</v>
      </c>
      <c r="I235" s="169"/>
    </row>
    <row r="236" spans="1:9" s="4" customFormat="1">
      <c r="A236" s="236">
        <v>43397</v>
      </c>
      <c r="B236" s="237" t="s">
        <v>5968</v>
      </c>
      <c r="C236" s="237" t="s">
        <v>48</v>
      </c>
      <c r="D236" s="19" t="s">
        <v>5983</v>
      </c>
      <c r="E236" s="7" t="s">
        <v>5984</v>
      </c>
      <c r="F236" s="255">
        <v>16</v>
      </c>
      <c r="G236" s="9">
        <v>28.297499999999999</v>
      </c>
      <c r="H236" s="28">
        <v>84.899990324138415</v>
      </c>
      <c r="I236" s="169"/>
    </row>
    <row r="237" spans="1:9" s="4" customFormat="1">
      <c r="A237" s="236">
        <v>43397</v>
      </c>
      <c r="B237" s="237" t="s">
        <v>5968</v>
      </c>
      <c r="C237" s="237" t="s">
        <v>48</v>
      </c>
      <c r="D237" s="19" t="s">
        <v>5985</v>
      </c>
      <c r="E237" s="7" t="s">
        <v>5986</v>
      </c>
      <c r="F237" s="255">
        <v>16</v>
      </c>
      <c r="G237" s="9">
        <v>25.2</v>
      </c>
      <c r="H237" s="28">
        <v>75.599991350570704</v>
      </c>
      <c r="I237" s="169"/>
    </row>
    <row r="238" spans="1:9" s="4" customFormat="1">
      <c r="A238" s="236">
        <v>43403</v>
      </c>
      <c r="B238" s="237" t="s">
        <v>6029</v>
      </c>
      <c r="C238" s="237" t="s">
        <v>48</v>
      </c>
      <c r="D238" s="19" t="s">
        <v>178</v>
      </c>
      <c r="E238" s="7" t="s">
        <v>6030</v>
      </c>
      <c r="F238" s="255">
        <v>20</v>
      </c>
      <c r="G238" s="9">
        <v>36.150000000000006</v>
      </c>
      <c r="H238" s="28">
        <v>75.000003277726549</v>
      </c>
      <c r="I238" s="169"/>
    </row>
    <row r="239" spans="1:9" s="4" customFormat="1">
      <c r="A239" s="236">
        <v>43403</v>
      </c>
      <c r="B239" s="237" t="s">
        <v>6029</v>
      </c>
      <c r="C239" s="237" t="s">
        <v>48</v>
      </c>
      <c r="D239" s="19" t="s">
        <v>583</v>
      </c>
      <c r="E239" s="7" t="s">
        <v>6031</v>
      </c>
      <c r="F239" s="255">
        <v>20</v>
      </c>
      <c r="G239" s="9">
        <v>10.878</v>
      </c>
      <c r="H239" s="28">
        <v>82.440009824370833</v>
      </c>
      <c r="I239" s="169"/>
    </row>
    <row r="240" spans="1:9" s="4" customFormat="1">
      <c r="A240" s="236">
        <v>43403</v>
      </c>
      <c r="B240" s="237" t="s">
        <v>6029</v>
      </c>
      <c r="C240" s="237" t="s">
        <v>48</v>
      </c>
      <c r="D240" s="19" t="s">
        <v>5138</v>
      </c>
      <c r="E240" s="7" t="s">
        <v>6032</v>
      </c>
      <c r="F240" s="255">
        <v>20</v>
      </c>
      <c r="G240" s="9">
        <v>12.138627499999998</v>
      </c>
      <c r="H240" s="28">
        <v>36.419995853797339</v>
      </c>
      <c r="I240" s="169"/>
    </row>
    <row r="241" spans="1:9" s="4" customFormat="1">
      <c r="A241" s="236">
        <v>43403</v>
      </c>
      <c r="B241" s="237" t="s">
        <v>6029</v>
      </c>
      <c r="C241" s="237" t="s">
        <v>48</v>
      </c>
      <c r="D241" s="19" t="s">
        <v>2851</v>
      </c>
      <c r="E241" s="7" t="s">
        <v>6033</v>
      </c>
      <c r="F241" s="255">
        <v>20</v>
      </c>
      <c r="G241" s="9">
        <v>5.5474750000000004</v>
      </c>
      <c r="H241" s="28">
        <v>285.99999999980508</v>
      </c>
      <c r="I241" s="169"/>
    </row>
    <row r="242" spans="1:9" s="4" customFormat="1">
      <c r="A242" s="236">
        <v>43403</v>
      </c>
      <c r="B242" s="237" t="s">
        <v>6029</v>
      </c>
      <c r="C242" s="237" t="s">
        <v>48</v>
      </c>
      <c r="D242" s="19" t="s">
        <v>13</v>
      </c>
      <c r="E242" s="7" t="s">
        <v>6034</v>
      </c>
      <c r="F242" s="255">
        <v>30</v>
      </c>
      <c r="G242" s="9">
        <v>0.38550249999999997</v>
      </c>
      <c r="H242" s="28">
        <v>8.999988653192478</v>
      </c>
      <c r="I242" s="169"/>
    </row>
    <row r="243" spans="1:9" s="4" customFormat="1">
      <c r="A243" s="236">
        <v>43403</v>
      </c>
      <c r="B243" s="237" t="s">
        <v>6029</v>
      </c>
      <c r="C243" s="237" t="s">
        <v>48</v>
      </c>
      <c r="D243" s="19">
        <v>117995</v>
      </c>
      <c r="E243" s="7" t="s">
        <v>6035</v>
      </c>
      <c r="F243" s="255">
        <v>32</v>
      </c>
      <c r="G243" s="9">
        <v>14.122554999999998</v>
      </c>
      <c r="H243" s="28">
        <v>42.359995114989637</v>
      </c>
      <c r="I243" s="169"/>
    </row>
    <row r="244" spans="1:9" s="4" customFormat="1">
      <c r="A244" s="236">
        <v>43448</v>
      </c>
      <c r="B244" s="237">
        <v>1943404</v>
      </c>
      <c r="C244" s="237" t="s">
        <v>8</v>
      </c>
      <c r="D244" s="19" t="s">
        <v>4344</v>
      </c>
      <c r="E244" s="7" t="s">
        <v>6273</v>
      </c>
      <c r="F244" s="255">
        <v>1</v>
      </c>
      <c r="G244" s="9">
        <v>882</v>
      </c>
      <c r="H244" s="28">
        <v>1470</v>
      </c>
      <c r="I244" s="169"/>
    </row>
    <row r="245" spans="1:9" s="4" customFormat="1">
      <c r="A245" s="236">
        <v>43448</v>
      </c>
      <c r="B245" s="237">
        <v>1943404</v>
      </c>
      <c r="C245" s="237" t="s">
        <v>8</v>
      </c>
      <c r="D245" s="19" t="s">
        <v>6274</v>
      </c>
      <c r="E245" s="7" t="s">
        <v>6275</v>
      </c>
      <c r="F245" s="255">
        <v>9</v>
      </c>
      <c r="G245" s="9">
        <v>19.010000000000002</v>
      </c>
      <c r="H245" s="28">
        <v>57.03</v>
      </c>
      <c r="I245" s="169"/>
    </row>
    <row r="246" spans="1:9" s="4" customFormat="1">
      <c r="A246" s="236">
        <v>43129</v>
      </c>
      <c r="B246" s="237" t="s">
        <v>6383</v>
      </c>
      <c r="C246" s="237" t="s">
        <v>48</v>
      </c>
      <c r="D246" s="19" t="s">
        <v>6384</v>
      </c>
      <c r="E246" s="7" t="s">
        <v>6385</v>
      </c>
      <c r="F246" s="255">
        <v>1</v>
      </c>
      <c r="G246" s="9">
        <v>4809</v>
      </c>
      <c r="H246" s="28">
        <v>8743.64</v>
      </c>
      <c r="I246" s="169"/>
    </row>
    <row r="247" spans="1:9" s="4" customFormat="1">
      <c r="A247" s="236">
        <v>43129</v>
      </c>
      <c r="B247" s="237" t="s">
        <v>6383</v>
      </c>
      <c r="C247" s="237" t="s">
        <v>48</v>
      </c>
      <c r="D247" s="19" t="s">
        <v>3432</v>
      </c>
      <c r="E247" s="7" t="s">
        <v>3433</v>
      </c>
      <c r="F247" s="255">
        <v>1</v>
      </c>
      <c r="G247" s="9">
        <v>165</v>
      </c>
      <c r="H247" s="28">
        <v>330</v>
      </c>
      <c r="I247" s="169"/>
    </row>
    <row r="248" spans="1:9" s="4" customFormat="1">
      <c r="A248" s="236">
        <v>43559</v>
      </c>
      <c r="B248" s="237" t="s">
        <v>7167</v>
      </c>
      <c r="C248" s="237" t="s">
        <v>48</v>
      </c>
      <c r="D248" s="19" t="s">
        <v>398</v>
      </c>
      <c r="E248" s="7" t="s">
        <v>7170</v>
      </c>
      <c r="F248" s="255">
        <v>4</v>
      </c>
      <c r="G248" s="9">
        <v>0.13</v>
      </c>
      <c r="H248" s="28">
        <v>1.0998475341766627</v>
      </c>
      <c r="I248" s="169"/>
    </row>
    <row r="249" spans="1:9" s="4" customFormat="1">
      <c r="A249" s="236">
        <v>43559</v>
      </c>
      <c r="B249" s="237" t="s">
        <v>7167</v>
      </c>
      <c r="C249" s="237" t="s">
        <v>48</v>
      </c>
      <c r="D249" s="19">
        <v>70254</v>
      </c>
      <c r="E249" s="49" t="s">
        <v>7171</v>
      </c>
      <c r="F249" s="255">
        <v>56</v>
      </c>
      <c r="G249" s="9">
        <v>9.6</v>
      </c>
      <c r="H249" s="28">
        <v>38.400102733837194</v>
      </c>
      <c r="I249" s="169"/>
    </row>
    <row r="250" spans="1:9" s="4" customFormat="1">
      <c r="A250" s="236">
        <v>43559</v>
      </c>
      <c r="B250" s="237" t="s">
        <v>7167</v>
      </c>
      <c r="C250" s="237" t="s">
        <v>48</v>
      </c>
      <c r="D250" s="237" t="s">
        <v>3434</v>
      </c>
      <c r="E250" s="7" t="s">
        <v>7172</v>
      </c>
      <c r="F250" s="255">
        <v>10</v>
      </c>
      <c r="G250" s="9">
        <v>69.95</v>
      </c>
      <c r="H250" s="9">
        <v>146.89500000000001</v>
      </c>
      <c r="I250" s="169"/>
    </row>
    <row r="251" spans="1:9" s="4" customFormat="1">
      <c r="A251" s="236">
        <v>43559</v>
      </c>
      <c r="B251" s="237" t="s">
        <v>7167</v>
      </c>
      <c r="C251" s="237" t="s">
        <v>48</v>
      </c>
      <c r="D251" s="237" t="s">
        <v>155</v>
      </c>
      <c r="E251" s="7" t="s">
        <v>7173</v>
      </c>
      <c r="F251" s="255">
        <v>20</v>
      </c>
      <c r="G251" s="9">
        <v>0.26</v>
      </c>
      <c r="H251" s="9">
        <v>5.059035453058855</v>
      </c>
      <c r="I251" s="169"/>
    </row>
    <row r="252" spans="1:9" s="4" customFormat="1">
      <c r="A252" s="236">
        <v>43559</v>
      </c>
      <c r="B252" s="237" t="s">
        <v>7167</v>
      </c>
      <c r="C252" s="237" t="s">
        <v>48</v>
      </c>
      <c r="D252" s="19" t="s">
        <v>13</v>
      </c>
      <c r="E252" s="7" t="s">
        <v>657</v>
      </c>
      <c r="F252" s="255">
        <v>40</v>
      </c>
      <c r="G252" s="9">
        <v>0.31</v>
      </c>
      <c r="H252" s="9">
        <v>9.1798748592555199</v>
      </c>
      <c r="I252" s="169"/>
    </row>
    <row r="253" spans="1:9" s="4" customFormat="1">
      <c r="A253" s="236">
        <v>43559</v>
      </c>
      <c r="B253" s="237" t="s">
        <v>7167</v>
      </c>
      <c r="C253" s="237" t="s">
        <v>48</v>
      </c>
      <c r="D253" s="237" t="s">
        <v>203</v>
      </c>
      <c r="E253" s="7" t="s">
        <v>7174</v>
      </c>
      <c r="F253" s="255">
        <v>8</v>
      </c>
      <c r="G253" s="9">
        <v>0.15</v>
      </c>
      <c r="H253" s="9">
        <v>0.60003270485942251</v>
      </c>
      <c r="I253" s="169"/>
    </row>
    <row r="254" spans="1:9" s="4" customFormat="1">
      <c r="A254" s="236">
        <v>43559</v>
      </c>
      <c r="B254" s="237" t="s">
        <v>7167</v>
      </c>
      <c r="C254" s="237" t="s">
        <v>48</v>
      </c>
      <c r="D254" s="237" t="s">
        <v>4041</v>
      </c>
      <c r="E254" s="7" t="s">
        <v>7175</v>
      </c>
      <c r="F254" s="255">
        <v>4</v>
      </c>
      <c r="G254" s="9">
        <v>0.13</v>
      </c>
      <c r="H254" s="9">
        <v>0.52002834421149957</v>
      </c>
      <c r="I254" s="169"/>
    </row>
    <row r="255" spans="1:9" s="4" customFormat="1">
      <c r="A255" s="236">
        <v>43559</v>
      </c>
      <c r="B255" s="237" t="s">
        <v>7167</v>
      </c>
      <c r="C255" s="237" t="s">
        <v>48</v>
      </c>
      <c r="D255" s="237" t="s">
        <v>3117</v>
      </c>
      <c r="E255" s="7" t="s">
        <v>7176</v>
      </c>
      <c r="F255" s="255">
        <v>10</v>
      </c>
      <c r="G255" s="9">
        <v>2.21</v>
      </c>
      <c r="H255" s="9">
        <v>8.4000086216214331</v>
      </c>
      <c r="I255" s="169"/>
    </row>
    <row r="256" spans="1:9" s="4" customFormat="1">
      <c r="A256" s="236">
        <v>43559</v>
      </c>
      <c r="B256" s="237" t="s">
        <v>7167</v>
      </c>
      <c r="C256" s="237" t="s">
        <v>48</v>
      </c>
      <c r="D256" s="237" t="s">
        <v>7168</v>
      </c>
      <c r="E256" s="7" t="s">
        <v>7177</v>
      </c>
      <c r="F256" s="255">
        <v>10</v>
      </c>
      <c r="G256" s="9">
        <v>15.14</v>
      </c>
      <c r="H256" s="9">
        <v>526.31999504485248</v>
      </c>
      <c r="I256" s="169"/>
    </row>
    <row r="257" spans="1:10" s="4" customFormat="1">
      <c r="A257" s="236">
        <v>43559</v>
      </c>
      <c r="B257" s="237" t="s">
        <v>7167</v>
      </c>
      <c r="C257" s="237" t="s">
        <v>48</v>
      </c>
      <c r="D257" s="237" t="s">
        <v>285</v>
      </c>
      <c r="E257" s="7" t="s">
        <v>7178</v>
      </c>
      <c r="F257" s="255">
        <v>20</v>
      </c>
      <c r="G257" s="9">
        <v>16.079999999999998</v>
      </c>
      <c r="H257" s="9">
        <v>108.2599965673616</v>
      </c>
      <c r="I257" s="169"/>
    </row>
    <row r="258" spans="1:10" s="4" customFormat="1">
      <c r="A258" s="236">
        <v>43559</v>
      </c>
      <c r="B258" s="237" t="s">
        <v>7167</v>
      </c>
      <c r="C258" s="237" t="s">
        <v>48</v>
      </c>
      <c r="D258" s="237" t="s">
        <v>5031</v>
      </c>
      <c r="E258" s="7" t="s">
        <v>5033</v>
      </c>
      <c r="F258" s="255">
        <v>5</v>
      </c>
      <c r="G258" s="9">
        <v>130</v>
      </c>
      <c r="H258" s="9">
        <v>692.00000211865779</v>
      </c>
      <c r="I258" s="239"/>
    </row>
    <row r="259" spans="1:10" s="4" customFormat="1">
      <c r="A259" s="236">
        <v>43559</v>
      </c>
      <c r="B259" s="237" t="s">
        <v>7167</v>
      </c>
      <c r="C259" s="237" t="s">
        <v>48</v>
      </c>
      <c r="D259" s="237">
        <v>140003</v>
      </c>
      <c r="E259" s="7" t="s">
        <v>7179</v>
      </c>
      <c r="F259" s="255">
        <v>24</v>
      </c>
      <c r="G259" s="9">
        <v>13.84</v>
      </c>
      <c r="H259" s="9">
        <v>49.829994328979559</v>
      </c>
      <c r="I259" s="169"/>
    </row>
    <row r="260" spans="1:10" s="4" customFormat="1">
      <c r="A260" s="236">
        <v>43559</v>
      </c>
      <c r="B260" s="237" t="s">
        <v>7167</v>
      </c>
      <c r="C260" s="237" t="s">
        <v>48</v>
      </c>
      <c r="D260" s="237" t="s">
        <v>2849</v>
      </c>
      <c r="E260" s="169" t="s">
        <v>7180</v>
      </c>
      <c r="F260" s="255">
        <v>48</v>
      </c>
      <c r="G260" s="50" t="s">
        <v>7184</v>
      </c>
      <c r="H260" s="9">
        <v>43.999918541026446</v>
      </c>
      <c r="I260" s="169"/>
    </row>
    <row r="261" spans="1:10" s="4" customFormat="1">
      <c r="A261" s="236">
        <v>43559</v>
      </c>
      <c r="B261" s="237" t="s">
        <v>7167</v>
      </c>
      <c r="C261" s="237" t="s">
        <v>48</v>
      </c>
      <c r="D261" s="237" t="s">
        <v>3423</v>
      </c>
      <c r="E261" s="169" t="s">
        <v>7181</v>
      </c>
      <c r="F261" s="255">
        <v>2</v>
      </c>
      <c r="G261" s="50" t="s">
        <v>7185</v>
      </c>
      <c r="H261" s="9">
        <v>4678.2000036419558</v>
      </c>
      <c r="I261" s="169"/>
    </row>
    <row r="262" spans="1:10" s="4" customFormat="1">
      <c r="A262" s="236">
        <v>43559</v>
      </c>
      <c r="B262" s="237" t="s">
        <v>7167</v>
      </c>
      <c r="C262" s="237" t="s">
        <v>48</v>
      </c>
      <c r="D262" s="237" t="s">
        <v>3442</v>
      </c>
      <c r="E262" s="169" t="s">
        <v>7182</v>
      </c>
      <c r="F262" s="255">
        <v>4</v>
      </c>
      <c r="G262" s="50" t="s">
        <v>7186</v>
      </c>
      <c r="H262" s="9">
        <v>317.60951490797044</v>
      </c>
      <c r="I262" s="169"/>
      <c r="J262" s="52"/>
    </row>
    <row r="263" spans="1:10" s="4" customFormat="1" ht="15.75" customHeight="1">
      <c r="A263" s="236">
        <v>43559</v>
      </c>
      <c r="B263" s="237" t="s">
        <v>7167</v>
      </c>
      <c r="C263" s="237" t="s">
        <v>48</v>
      </c>
      <c r="D263" s="237" t="s">
        <v>7169</v>
      </c>
      <c r="E263" s="169" t="s">
        <v>7183</v>
      </c>
      <c r="F263" s="255">
        <v>2</v>
      </c>
      <c r="G263" s="50" t="s">
        <v>7187</v>
      </c>
      <c r="H263" s="9">
        <v>1812.3</v>
      </c>
      <c r="I263" s="169"/>
    </row>
    <row r="264" spans="1:10" s="4" customFormat="1">
      <c r="A264" s="236"/>
      <c r="B264" s="237"/>
      <c r="C264" s="237"/>
      <c r="D264" s="237"/>
      <c r="E264" s="169"/>
      <c r="F264" s="255"/>
      <c r="G264" s="50"/>
      <c r="H264" s="9"/>
      <c r="I264" s="169"/>
    </row>
    <row r="265" spans="1:10" s="4" customFormat="1">
      <c r="A265" s="236"/>
      <c r="B265" s="237"/>
      <c r="C265" s="237"/>
      <c r="D265" s="237"/>
      <c r="E265" s="169"/>
      <c r="F265" s="255"/>
      <c r="G265" s="50"/>
      <c r="H265" s="9"/>
      <c r="I265" s="169"/>
    </row>
    <row r="266" spans="1:10" s="4" customFormat="1">
      <c r="A266" s="236"/>
      <c r="B266" s="237"/>
      <c r="C266" s="237"/>
      <c r="D266" s="237"/>
      <c r="E266" s="169"/>
      <c r="F266" s="255"/>
      <c r="G266" s="50"/>
      <c r="H266" s="9"/>
      <c r="I266" s="169"/>
    </row>
    <row r="267" spans="1:10" s="4" customFormat="1">
      <c r="A267" s="236"/>
      <c r="B267" s="237"/>
      <c r="C267" s="237"/>
      <c r="D267" s="237"/>
      <c r="E267" s="169"/>
      <c r="F267" s="255"/>
      <c r="G267" s="50"/>
      <c r="H267" s="9"/>
      <c r="I267" s="169"/>
    </row>
    <row r="268" spans="1:10" s="4" customFormat="1">
      <c r="A268" s="236"/>
      <c r="B268" s="237"/>
      <c r="C268" s="237"/>
      <c r="D268" s="237"/>
      <c r="E268" s="169"/>
      <c r="F268" s="255"/>
      <c r="G268" s="50"/>
      <c r="H268" s="9"/>
      <c r="I268" s="169"/>
      <c r="J268" s="466"/>
    </row>
    <row r="269" spans="1:10" s="4" customFormat="1">
      <c r="A269" s="236"/>
      <c r="B269" s="237"/>
      <c r="C269" s="237"/>
      <c r="D269" s="237"/>
      <c r="E269" s="169"/>
      <c r="F269" s="246"/>
      <c r="G269" s="8"/>
      <c r="H269" s="9"/>
      <c r="I269" s="169"/>
    </row>
    <row r="270" spans="1:10" s="4" customFormat="1">
      <c r="A270" s="236"/>
      <c r="B270" s="237"/>
      <c r="C270" s="237"/>
      <c r="D270" s="237"/>
      <c r="E270" s="169"/>
      <c r="F270" s="255"/>
      <c r="G270" s="50"/>
      <c r="H270" s="9"/>
      <c r="I270" s="169"/>
    </row>
    <row r="271" spans="1:10" s="4" customFormat="1">
      <c r="A271" s="236"/>
      <c r="B271" s="237"/>
      <c r="C271" s="237"/>
      <c r="D271" s="237"/>
      <c r="E271" s="169"/>
      <c r="F271" s="246"/>
      <c r="G271" s="8"/>
      <c r="H271" s="9"/>
      <c r="I271" s="169"/>
    </row>
    <row r="272" spans="1:10" s="4" customFormat="1">
      <c r="A272" s="236"/>
      <c r="B272" s="237"/>
      <c r="C272" s="237"/>
      <c r="D272" s="237"/>
      <c r="E272" s="169"/>
      <c r="F272" s="246"/>
      <c r="G272" s="8"/>
      <c r="H272" s="9"/>
      <c r="I272" s="169"/>
    </row>
    <row r="273" spans="1:9" s="4" customFormat="1">
      <c r="A273" s="236"/>
      <c r="B273" s="237"/>
      <c r="C273" s="237"/>
      <c r="D273" s="237"/>
      <c r="E273" s="169"/>
      <c r="F273" s="246"/>
      <c r="G273" s="8"/>
      <c r="H273" s="9"/>
      <c r="I273" s="169"/>
    </row>
    <row r="274" spans="1:9" s="4" customFormat="1">
      <c r="A274" s="236"/>
      <c r="B274" s="237"/>
      <c r="C274" s="237"/>
      <c r="D274" s="237"/>
      <c r="E274" s="169"/>
      <c r="F274" s="246"/>
      <c r="G274" s="8"/>
      <c r="H274" s="9"/>
      <c r="I274" s="169"/>
    </row>
    <row r="275" spans="1:9" s="4" customFormat="1">
      <c r="A275" s="236"/>
      <c r="B275" s="237"/>
      <c r="C275" s="237"/>
      <c r="D275" s="237"/>
      <c r="E275" s="169"/>
      <c r="F275" s="246"/>
      <c r="G275" s="8"/>
      <c r="H275" s="9"/>
      <c r="I275" s="169"/>
    </row>
    <row r="276" spans="1:9" s="4" customFormat="1">
      <c r="A276" s="236"/>
      <c r="B276" s="237"/>
      <c r="C276" s="237"/>
      <c r="D276" s="237"/>
      <c r="E276" s="169"/>
      <c r="F276" s="246"/>
      <c r="G276" s="8"/>
      <c r="H276" s="9"/>
      <c r="I276" s="169"/>
    </row>
    <row r="277" spans="1:9" s="4" customFormat="1">
      <c r="A277" s="236"/>
      <c r="B277" s="237"/>
      <c r="C277" s="237"/>
      <c r="D277" s="237"/>
      <c r="E277" s="169"/>
      <c r="F277" s="246"/>
      <c r="G277" s="8"/>
      <c r="H277" s="9"/>
      <c r="I277" s="169"/>
    </row>
    <row r="278" spans="1:9" s="4" customFormat="1">
      <c r="A278" s="236"/>
      <c r="B278" s="237"/>
      <c r="C278" s="237"/>
      <c r="D278" s="237"/>
      <c r="E278" s="169"/>
      <c r="F278" s="246"/>
      <c r="G278" s="8"/>
      <c r="H278" s="9"/>
      <c r="I278" s="169"/>
    </row>
    <row r="279" spans="1:9" s="4" customFormat="1">
      <c r="A279" s="236"/>
      <c r="B279" s="237"/>
      <c r="C279" s="237"/>
      <c r="D279" s="237"/>
      <c r="E279" s="169"/>
      <c r="F279" s="246"/>
      <c r="G279" s="8"/>
      <c r="H279" s="9"/>
      <c r="I279" s="169"/>
    </row>
    <row r="280" spans="1:9">
      <c r="A280" s="236"/>
      <c r="B280" s="237"/>
      <c r="C280" s="237"/>
      <c r="D280" s="237"/>
      <c r="E280" s="169"/>
      <c r="F280" s="246"/>
      <c r="G280" s="8"/>
      <c r="H280" s="139"/>
      <c r="I280" s="158"/>
    </row>
    <row r="281" spans="1:9">
      <c r="A281" s="236"/>
      <c r="B281" s="237"/>
      <c r="C281" s="237"/>
      <c r="D281" s="246"/>
      <c r="E281" s="169"/>
      <c r="F281" s="246"/>
      <c r="G281" s="247"/>
      <c r="H281" s="248"/>
      <c r="I281" s="158"/>
    </row>
    <row r="282" spans="1:9">
      <c r="A282" s="236"/>
      <c r="B282" s="237"/>
      <c r="C282" s="237"/>
      <c r="D282" s="246"/>
      <c r="E282" s="169"/>
      <c r="F282" s="246"/>
      <c r="G282" s="247"/>
      <c r="H282" s="248"/>
      <c r="I282" s="158"/>
    </row>
    <row r="283" spans="1:9">
      <c r="A283" s="236"/>
      <c r="B283" s="237"/>
      <c r="C283" s="237"/>
      <c r="D283" s="249"/>
      <c r="E283" s="59"/>
      <c r="F283" s="246"/>
      <c r="G283" s="247"/>
      <c r="H283" s="248"/>
      <c r="I283" s="158"/>
    </row>
    <row r="284" spans="1:9">
      <c r="A284" s="236"/>
      <c r="B284" s="237"/>
      <c r="C284" s="237"/>
      <c r="D284" s="249"/>
      <c r="E284" s="60"/>
      <c r="F284" s="246"/>
      <c r="G284" s="247"/>
      <c r="H284" s="139"/>
      <c r="I284" s="158"/>
    </row>
    <row r="285" spans="1:9">
      <c r="A285" s="236"/>
      <c r="B285" s="237"/>
      <c r="C285" s="237"/>
      <c r="D285" s="61"/>
      <c r="E285" s="62"/>
      <c r="F285" s="246"/>
      <c r="G285" s="247"/>
      <c r="H285" s="248"/>
      <c r="I285" s="158"/>
    </row>
    <row r="286" spans="1:9">
      <c r="A286" s="236"/>
      <c r="B286" s="237"/>
      <c r="C286" s="237"/>
      <c r="D286" s="249"/>
      <c r="E286" s="63"/>
      <c r="F286" s="246"/>
      <c r="G286" s="247"/>
      <c r="H286" s="250"/>
      <c r="I286" s="158"/>
    </row>
    <row r="287" spans="1:9">
      <c r="A287" s="236"/>
      <c r="B287" s="237"/>
      <c r="C287" s="237"/>
      <c r="D287" s="65"/>
      <c r="E287" s="66"/>
      <c r="F287" s="246"/>
      <c r="G287" s="247"/>
      <c r="H287" s="250"/>
      <c r="I287" s="158"/>
    </row>
    <row r="288" spans="1:9">
      <c r="A288" s="236"/>
      <c r="B288" s="237"/>
      <c r="C288" s="237"/>
      <c r="D288" s="67"/>
      <c r="E288" s="68"/>
      <c r="F288" s="246"/>
      <c r="G288" s="247"/>
      <c r="H288" s="250"/>
      <c r="I288" s="158"/>
    </row>
    <row r="289" spans="1:10">
      <c r="A289" s="236"/>
      <c r="B289" s="237"/>
      <c r="C289" s="237"/>
      <c r="D289" s="67"/>
      <c r="E289" s="68"/>
      <c r="F289" s="246"/>
      <c r="G289" s="247"/>
      <c r="H289" s="250"/>
      <c r="I289" s="158"/>
    </row>
    <row r="290" spans="1:10">
      <c r="A290" s="236"/>
      <c r="B290" s="237"/>
      <c r="C290" s="237"/>
      <c r="D290" s="67"/>
      <c r="E290" s="69"/>
      <c r="F290" s="246"/>
      <c r="G290" s="247"/>
      <c r="H290" s="250"/>
      <c r="I290" s="158"/>
    </row>
    <row r="291" spans="1:10">
      <c r="A291" s="236"/>
      <c r="B291" s="237"/>
      <c r="C291" s="237"/>
      <c r="D291" s="67"/>
      <c r="E291" s="69"/>
      <c r="F291" s="246"/>
      <c r="G291" s="247"/>
      <c r="H291" s="250"/>
      <c r="I291" s="158"/>
    </row>
    <row r="292" spans="1:10" ht="20.25" customHeight="1">
      <c r="A292" s="236"/>
      <c r="B292" s="237"/>
      <c r="C292" s="237"/>
      <c r="D292" s="196"/>
      <c r="E292" s="71"/>
      <c r="F292" s="246"/>
      <c r="G292" s="247"/>
      <c r="H292" s="139"/>
      <c r="I292" s="158"/>
    </row>
    <row r="293" spans="1:10">
      <c r="A293" s="236"/>
      <c r="B293" s="237"/>
      <c r="C293" s="237"/>
      <c r="D293" s="72"/>
      <c r="E293" s="73"/>
      <c r="F293" s="246"/>
      <c r="G293" s="247"/>
      <c r="H293" s="139"/>
      <c r="I293" s="158"/>
    </row>
    <row r="294" spans="1:10">
      <c r="A294" s="236"/>
      <c r="B294" s="237"/>
      <c r="C294" s="237"/>
      <c r="D294" s="74"/>
      <c r="E294" s="75"/>
      <c r="F294" s="246"/>
      <c r="G294" s="247"/>
      <c r="H294" s="139"/>
      <c r="I294" s="158"/>
    </row>
    <row r="295" spans="1:10">
      <c r="A295" s="236"/>
      <c r="B295" s="237"/>
      <c r="C295" s="237"/>
      <c r="D295" s="74"/>
      <c r="E295" s="75"/>
      <c r="F295" s="246"/>
      <c r="G295" s="247"/>
      <c r="H295" s="139"/>
      <c r="I295" s="158"/>
    </row>
    <row r="296" spans="1:10">
      <c r="A296" s="236"/>
      <c r="B296" s="237"/>
      <c r="C296" s="237"/>
      <c r="D296" s="196"/>
      <c r="E296" s="76"/>
      <c r="F296" s="246"/>
      <c r="G296" s="247"/>
      <c r="H296" s="139"/>
      <c r="I296" s="158"/>
    </row>
    <row r="297" spans="1:10">
      <c r="A297" s="236"/>
      <c r="B297" s="237"/>
      <c r="C297" s="237"/>
      <c r="D297" s="161"/>
      <c r="E297" s="158"/>
      <c r="F297" s="246"/>
      <c r="G297" s="247"/>
      <c r="H297" s="139"/>
      <c r="I297" s="158"/>
      <c r="J297" s="78" t="s">
        <v>359</v>
      </c>
    </row>
    <row r="298" spans="1:10">
      <c r="A298" s="236"/>
      <c r="B298" s="237"/>
      <c r="C298" s="237"/>
      <c r="D298" s="161"/>
      <c r="E298" s="158"/>
      <c r="F298" s="246"/>
      <c r="G298" s="247"/>
      <c r="H298" s="139"/>
      <c r="I298" s="158"/>
    </row>
    <row r="299" spans="1:10">
      <c r="A299" s="236"/>
      <c r="B299" s="237"/>
      <c r="C299" s="237"/>
      <c r="D299" s="161"/>
      <c r="E299" s="158"/>
      <c r="F299" s="246"/>
      <c r="G299" s="247"/>
      <c r="H299" s="139"/>
      <c r="I299" s="158"/>
    </row>
    <row r="300" spans="1:10">
      <c r="A300" s="236"/>
      <c r="B300" s="237"/>
      <c r="C300" s="237"/>
      <c r="D300" s="161"/>
      <c r="E300" s="158"/>
      <c r="F300" s="246"/>
      <c r="G300" s="247"/>
      <c r="H300" s="139"/>
      <c r="I300" s="158"/>
    </row>
    <row r="301" spans="1:10">
      <c r="A301" s="236"/>
      <c r="B301" s="237"/>
      <c r="C301" s="237"/>
      <c r="D301" s="196"/>
      <c r="E301" s="80"/>
      <c r="F301" s="82"/>
      <c r="G301" s="84"/>
      <c r="H301" s="248"/>
      <c r="I301" s="158"/>
    </row>
    <row r="302" spans="1:10">
      <c r="A302" s="236"/>
      <c r="B302" s="237"/>
      <c r="C302" s="237"/>
      <c r="D302" s="82"/>
      <c r="E302" s="83"/>
      <c r="F302" s="82"/>
      <c r="G302" s="84"/>
      <c r="H302" s="248"/>
      <c r="I302" s="158"/>
    </row>
    <row r="303" spans="1:10">
      <c r="A303" s="236"/>
      <c r="B303" s="237"/>
      <c r="C303" s="237"/>
      <c r="D303" s="86"/>
      <c r="E303" s="87"/>
      <c r="F303" s="86"/>
      <c r="G303" s="88"/>
      <c r="H303" s="248"/>
      <c r="I303" s="158"/>
    </row>
    <row r="304" spans="1:10">
      <c r="A304" s="236"/>
      <c r="B304" s="237"/>
      <c r="C304" s="237"/>
      <c r="D304" s="86"/>
      <c r="E304" s="87"/>
      <c r="F304" s="86"/>
      <c r="G304" s="88"/>
      <c r="H304" s="248"/>
      <c r="I304" s="158"/>
    </row>
    <row r="305" spans="1:9">
      <c r="A305" s="236"/>
      <c r="B305" s="237"/>
      <c r="C305" s="237"/>
      <c r="D305" s="86"/>
      <c r="E305" s="87"/>
      <c r="F305" s="255"/>
      <c r="G305" s="90"/>
      <c r="H305" s="248"/>
      <c r="I305" s="158"/>
    </row>
    <row r="306" spans="1:9">
      <c r="A306" s="236"/>
      <c r="B306" s="237"/>
      <c r="C306" s="237"/>
      <c r="D306" s="86"/>
      <c r="E306" s="87"/>
      <c r="F306" s="255"/>
      <c r="G306" s="90"/>
      <c r="H306" s="248"/>
      <c r="I306" s="158"/>
    </row>
    <row r="307" spans="1:9">
      <c r="A307" s="236"/>
      <c r="B307" s="237"/>
      <c r="C307" s="237"/>
      <c r="D307" s="86"/>
      <c r="E307" s="87"/>
      <c r="F307" s="246"/>
      <c r="G307" s="162"/>
      <c r="H307" s="139"/>
      <c r="I307" s="158"/>
    </row>
    <row r="308" spans="1:9">
      <c r="A308" s="236"/>
      <c r="B308" s="237"/>
      <c r="C308" s="237"/>
      <c r="D308" s="86"/>
      <c r="E308" s="87"/>
      <c r="F308" s="246"/>
      <c r="G308" s="162"/>
      <c r="H308" s="139"/>
      <c r="I308" s="158"/>
    </row>
    <row r="309" spans="1:9">
      <c r="A309" s="236"/>
      <c r="B309" s="237"/>
      <c r="C309" s="237"/>
      <c r="D309" s="86"/>
      <c r="E309" s="87"/>
      <c r="F309" s="246"/>
      <c r="G309" s="162"/>
      <c r="H309" s="139"/>
      <c r="I309" s="158"/>
    </row>
    <row r="310" spans="1:9">
      <c r="A310" s="236"/>
      <c r="B310" s="237"/>
      <c r="C310" s="237"/>
      <c r="D310" s="86"/>
      <c r="E310" s="87"/>
      <c r="F310" s="246"/>
      <c r="G310" s="162"/>
      <c r="H310" s="139"/>
      <c r="I310" s="158"/>
    </row>
    <row r="311" spans="1:9">
      <c r="A311" s="236"/>
      <c r="B311" s="237"/>
      <c r="C311" s="237"/>
      <c r="D311" s="86"/>
      <c r="E311" s="87"/>
      <c r="F311" s="246"/>
      <c r="G311" s="162"/>
      <c r="H311" s="139"/>
      <c r="I311" s="158"/>
    </row>
    <row r="312" spans="1:9">
      <c r="A312" s="236"/>
      <c r="B312" s="237"/>
      <c r="C312" s="237"/>
      <c r="D312" s="86"/>
      <c r="E312" s="87"/>
      <c r="F312" s="246"/>
      <c r="G312" s="162"/>
      <c r="H312" s="139"/>
      <c r="I312" s="158"/>
    </row>
    <row r="313" spans="1:9">
      <c r="A313" s="236"/>
      <c r="B313" s="237"/>
      <c r="C313" s="237"/>
      <c r="D313" s="86"/>
      <c r="E313" s="87"/>
      <c r="F313" s="246"/>
      <c r="G313" s="162"/>
      <c r="H313" s="139"/>
      <c r="I313" s="158"/>
    </row>
    <row r="314" spans="1:9">
      <c r="A314" s="236"/>
      <c r="B314" s="237"/>
      <c r="C314" s="237"/>
      <c r="D314" s="86"/>
      <c r="E314" s="87"/>
      <c r="F314" s="246"/>
      <c r="G314" s="162"/>
      <c r="H314" s="139"/>
      <c r="I314" s="158"/>
    </row>
    <row r="315" spans="1:9">
      <c r="A315" s="236"/>
      <c r="B315" s="237"/>
      <c r="C315" s="237"/>
      <c r="D315" s="86"/>
      <c r="E315" s="87"/>
      <c r="F315" s="246"/>
      <c r="G315" s="162"/>
      <c r="H315" s="139"/>
      <c r="I315" s="158"/>
    </row>
    <row r="316" spans="1:9">
      <c r="A316" s="236"/>
      <c r="B316" s="237"/>
      <c r="C316" s="237"/>
      <c r="D316" s="86"/>
      <c r="E316" s="87"/>
      <c r="F316" s="246"/>
      <c r="G316" s="162"/>
      <c r="H316" s="139"/>
      <c r="I316" s="158"/>
    </row>
    <row r="317" spans="1:9">
      <c r="A317" s="236"/>
      <c r="B317" s="237"/>
      <c r="C317" s="237"/>
      <c r="D317" s="86"/>
      <c r="E317" s="87"/>
      <c r="F317" s="246"/>
      <c r="G317" s="162"/>
      <c r="H317" s="139"/>
      <c r="I317" s="158"/>
    </row>
    <row r="318" spans="1:9">
      <c r="A318" s="236"/>
      <c r="B318" s="237"/>
      <c r="C318" s="237"/>
      <c r="D318" s="86"/>
      <c r="E318" s="87"/>
      <c r="F318" s="246"/>
      <c r="G318" s="162"/>
      <c r="H318" s="139"/>
      <c r="I318" s="158"/>
    </row>
    <row r="319" spans="1:9">
      <c r="A319" s="236"/>
      <c r="B319" s="237"/>
      <c r="C319" s="237"/>
      <c r="D319" s="86"/>
      <c r="E319" s="87"/>
      <c r="F319" s="246"/>
      <c r="G319" s="162"/>
      <c r="H319" s="139"/>
      <c r="I319" s="158"/>
    </row>
    <row r="320" spans="1:9">
      <c r="A320" s="236"/>
      <c r="B320" s="237"/>
      <c r="C320" s="237"/>
      <c r="D320" s="86"/>
      <c r="E320" s="87"/>
      <c r="F320" s="246"/>
      <c r="G320" s="162"/>
      <c r="H320" s="139"/>
      <c r="I320" s="158"/>
    </row>
    <row r="321" spans="1:10">
      <c r="A321" s="160"/>
      <c r="B321" s="161"/>
      <c r="C321" s="246"/>
      <c r="D321" s="86"/>
      <c r="E321" s="87"/>
      <c r="F321" s="246"/>
      <c r="G321" s="162"/>
      <c r="H321" s="139"/>
      <c r="I321" s="158"/>
    </row>
    <row r="322" spans="1:10">
      <c r="A322" s="160"/>
      <c r="B322" s="161"/>
      <c r="C322" s="246"/>
      <c r="D322" s="86"/>
      <c r="E322" s="87"/>
      <c r="F322" s="246"/>
      <c r="G322" s="162"/>
      <c r="H322" s="139"/>
      <c r="I322" s="158"/>
    </row>
    <row r="323" spans="1:10">
      <c r="A323" s="160"/>
      <c r="B323" s="161"/>
      <c r="C323" s="246"/>
      <c r="D323" s="161"/>
      <c r="E323" s="87"/>
      <c r="F323" s="246"/>
      <c r="G323" s="162"/>
      <c r="H323" s="139"/>
      <c r="I323" s="158"/>
    </row>
    <row r="324" spans="1:10">
      <c r="A324" s="160"/>
      <c r="B324" s="161"/>
      <c r="C324" s="246"/>
      <c r="D324" s="86"/>
      <c r="E324" s="87"/>
      <c r="F324" s="246"/>
      <c r="G324" s="162"/>
      <c r="H324" s="139"/>
      <c r="I324" s="158"/>
    </row>
    <row r="325" spans="1:10">
      <c r="A325" s="160"/>
      <c r="B325" s="161"/>
      <c r="C325" s="246"/>
      <c r="D325" s="86"/>
      <c r="E325" s="87"/>
      <c r="F325" s="246"/>
      <c r="G325" s="162"/>
      <c r="H325" s="139"/>
      <c r="I325" s="158"/>
    </row>
    <row r="326" spans="1:10">
      <c r="A326" s="160"/>
      <c r="B326" s="161"/>
      <c r="C326" s="246"/>
      <c r="D326" s="86"/>
      <c r="E326" s="87"/>
      <c r="F326" s="246"/>
      <c r="G326" s="162"/>
      <c r="H326" s="139"/>
      <c r="I326" s="158"/>
    </row>
    <row r="327" spans="1:10">
      <c r="A327" s="160"/>
      <c r="B327" s="161"/>
      <c r="C327" s="246"/>
      <c r="D327" s="86"/>
      <c r="E327" s="87"/>
      <c r="F327" s="246"/>
      <c r="G327" s="162"/>
      <c r="H327" s="139"/>
      <c r="I327" s="158"/>
      <c r="J327" s="78" t="s">
        <v>359</v>
      </c>
    </row>
    <row r="328" spans="1:10" s="4" customFormat="1">
      <c r="A328" s="236"/>
      <c r="B328" s="237"/>
      <c r="C328" s="237"/>
      <c r="D328" s="19"/>
      <c r="E328" s="169"/>
      <c r="F328" s="246"/>
      <c r="G328" s="8"/>
      <c r="H328" s="9"/>
      <c r="I328" s="169"/>
    </row>
    <row r="329" spans="1:10" s="4" customFormat="1">
      <c r="A329" s="236"/>
      <c r="B329" s="237"/>
      <c r="C329" s="237"/>
      <c r="D329" s="19"/>
      <c r="E329" s="169"/>
      <c r="F329" s="246"/>
      <c r="G329" s="8"/>
      <c r="H329" s="9"/>
      <c r="I329" s="169"/>
    </row>
    <row r="330" spans="1:10">
      <c r="A330" s="245"/>
      <c r="B330" s="246"/>
      <c r="C330" s="246"/>
      <c r="D330" s="86"/>
      <c r="E330" s="246"/>
      <c r="F330" s="246"/>
      <c r="G330" s="247"/>
      <c r="H330" s="248"/>
      <c r="I330" s="246"/>
      <c r="J330" s="78" t="s">
        <v>359</v>
      </c>
    </row>
    <row r="331" spans="1:10">
      <c r="A331" s="160"/>
      <c r="B331" s="161"/>
      <c r="C331" s="251"/>
      <c r="D331" s="196"/>
      <c r="E331" s="80"/>
      <c r="F331" s="82"/>
      <c r="G331" s="84"/>
      <c r="H331" s="139"/>
      <c r="I331" s="158"/>
    </row>
    <row r="332" spans="1:10">
      <c r="A332" s="160"/>
      <c r="B332" s="161"/>
      <c r="C332" s="251"/>
      <c r="D332" s="82"/>
      <c r="E332" s="83"/>
      <c r="F332" s="82"/>
      <c r="G332" s="84"/>
      <c r="H332" s="139"/>
      <c r="I332" s="158"/>
    </row>
    <row r="333" spans="1:10">
      <c r="A333" s="160"/>
      <c r="B333" s="161"/>
      <c r="C333" s="161"/>
      <c r="D333" s="196"/>
      <c r="E333" s="80"/>
      <c r="F333" s="246"/>
      <c r="G333" s="162"/>
      <c r="H333" s="139"/>
      <c r="I333" s="158"/>
    </row>
    <row r="334" spans="1:10">
      <c r="A334" s="160"/>
      <c r="B334" s="161"/>
      <c r="C334" s="161"/>
      <c r="D334" s="161"/>
      <c r="E334" s="76"/>
      <c r="F334" s="246"/>
      <c r="G334" s="162"/>
      <c r="H334" s="139"/>
      <c r="I334" s="158"/>
    </row>
    <row r="335" spans="1:10">
      <c r="A335" s="160"/>
      <c r="B335" s="161"/>
      <c r="C335" s="161"/>
      <c r="D335" s="161"/>
      <c r="E335" s="158"/>
      <c r="F335" s="246"/>
      <c r="G335" s="162"/>
      <c r="H335" s="139"/>
      <c r="I335" s="158"/>
    </row>
    <row r="336" spans="1:10" s="95" customFormat="1">
      <c r="A336" s="245"/>
      <c r="B336" s="246"/>
      <c r="C336" s="246"/>
      <c r="D336" s="249"/>
      <c r="E336" s="80"/>
      <c r="F336" s="82"/>
      <c r="G336" s="84"/>
      <c r="H336" s="102"/>
      <c r="I336" s="158"/>
    </row>
    <row r="337" spans="1:9" s="95" customFormat="1">
      <c r="A337" s="245"/>
      <c r="B337" s="246"/>
      <c r="C337" s="246"/>
      <c r="D337" s="82"/>
      <c r="E337" s="80"/>
      <c r="F337" s="82"/>
      <c r="G337" s="84"/>
      <c r="H337" s="102"/>
      <c r="I337" s="158"/>
    </row>
    <row r="338" spans="1:9" s="95" customFormat="1">
      <c r="A338" s="245"/>
      <c r="B338" s="246"/>
      <c r="C338" s="246"/>
      <c r="D338" s="86"/>
      <c r="E338" s="96"/>
      <c r="F338" s="86"/>
      <c r="G338" s="88"/>
      <c r="H338" s="102"/>
      <c r="I338" s="158"/>
    </row>
    <row r="339" spans="1:9" s="95" customFormat="1">
      <c r="A339" s="245"/>
      <c r="B339" s="246"/>
      <c r="C339" s="246"/>
      <c r="D339" s="86"/>
      <c r="E339" s="96"/>
      <c r="F339" s="86"/>
      <c r="G339" s="88"/>
      <c r="H339" s="102"/>
      <c r="I339" s="158"/>
    </row>
    <row r="340" spans="1:9" s="95" customFormat="1">
      <c r="A340" s="245"/>
      <c r="B340" s="246"/>
      <c r="C340" s="246"/>
      <c r="D340" s="86"/>
      <c r="E340" s="96"/>
      <c r="F340" s="86"/>
      <c r="G340" s="88"/>
      <c r="H340" s="102"/>
      <c r="I340" s="158"/>
    </row>
    <row r="341" spans="1:9" s="95" customFormat="1">
      <c r="A341" s="245"/>
      <c r="B341" s="246"/>
      <c r="C341" s="246"/>
      <c r="D341" s="86"/>
      <c r="E341" s="96"/>
      <c r="F341" s="86"/>
      <c r="G341" s="88"/>
      <c r="H341" s="102"/>
      <c r="I341" s="158"/>
    </row>
    <row r="342" spans="1:9" s="95" customFormat="1">
      <c r="A342" s="245"/>
      <c r="B342" s="246"/>
      <c r="C342" s="246"/>
      <c r="D342" s="86"/>
      <c r="E342" s="96"/>
      <c r="F342" s="86"/>
      <c r="G342" s="88"/>
      <c r="H342" s="102"/>
      <c r="I342" s="158"/>
    </row>
    <row r="343" spans="1:9" s="95" customFormat="1">
      <c r="A343" s="245"/>
      <c r="B343" s="246"/>
      <c r="C343" s="246"/>
      <c r="D343" s="86"/>
      <c r="E343" s="252"/>
      <c r="F343" s="86"/>
      <c r="G343" s="88"/>
      <c r="H343" s="102"/>
      <c r="I343" s="158"/>
    </row>
    <row r="344" spans="1:9" s="95" customFormat="1">
      <c r="A344" s="245"/>
      <c r="B344" s="246"/>
      <c r="C344" s="246"/>
      <c r="D344" s="86"/>
      <c r="E344" s="96"/>
      <c r="F344" s="86"/>
      <c r="G344" s="88"/>
      <c r="H344" s="102"/>
      <c r="I344" s="158"/>
    </row>
    <row r="345" spans="1:9" s="95" customFormat="1">
      <c r="A345" s="245"/>
      <c r="B345" s="246"/>
      <c r="C345" s="246"/>
      <c r="D345" s="86"/>
      <c r="E345" s="96"/>
      <c r="F345" s="86"/>
      <c r="G345" s="88"/>
      <c r="H345" s="102"/>
      <c r="I345" s="158"/>
    </row>
    <row r="346" spans="1:9" s="95" customFormat="1">
      <c r="A346" s="245"/>
      <c r="B346" s="246"/>
      <c r="C346" s="246"/>
      <c r="D346" s="86"/>
      <c r="E346" s="96"/>
      <c r="F346" s="86"/>
      <c r="G346" s="88"/>
      <c r="H346" s="102"/>
      <c r="I346" s="158"/>
    </row>
    <row r="347" spans="1:9" s="95" customFormat="1">
      <c r="A347" s="245"/>
      <c r="B347" s="246"/>
      <c r="C347" s="246"/>
      <c r="D347" s="82"/>
      <c r="E347" s="80"/>
      <c r="F347" s="82"/>
      <c r="G347" s="84"/>
      <c r="H347" s="102"/>
      <c r="I347" s="158"/>
    </row>
    <row r="348" spans="1:9" s="95" customFormat="1">
      <c r="A348" s="245"/>
      <c r="B348" s="246"/>
      <c r="C348" s="246"/>
      <c r="D348" s="82"/>
      <c r="E348" s="80"/>
      <c r="F348" s="82"/>
      <c r="G348" s="84"/>
      <c r="H348" s="102"/>
      <c r="I348" s="158"/>
    </row>
    <row r="349" spans="1:9" s="95" customFormat="1">
      <c r="A349" s="245"/>
      <c r="B349" s="246"/>
      <c r="C349" s="246"/>
      <c r="D349" s="82"/>
      <c r="E349" s="80"/>
      <c r="F349" s="82"/>
      <c r="G349" s="84"/>
      <c r="H349" s="102"/>
      <c r="I349" s="158"/>
    </row>
    <row r="350" spans="1:9" s="95" customFormat="1">
      <c r="A350" s="245"/>
      <c r="B350" s="246"/>
      <c r="C350" s="246"/>
      <c r="D350" s="82"/>
      <c r="E350" s="80"/>
      <c r="F350" s="82"/>
      <c r="G350" s="84"/>
      <c r="H350" s="102"/>
      <c r="I350" s="158"/>
    </row>
    <row r="351" spans="1:9" s="95" customFormat="1">
      <c r="A351" s="245"/>
      <c r="B351" s="246"/>
      <c r="C351" s="246"/>
      <c r="D351" s="82"/>
      <c r="E351" s="80"/>
      <c r="F351" s="82"/>
      <c r="G351" s="84"/>
      <c r="H351" s="102"/>
      <c r="I351" s="158"/>
    </row>
    <row r="352" spans="1:9" s="95" customFormat="1">
      <c r="A352" s="245"/>
      <c r="B352" s="246"/>
      <c r="C352" s="246"/>
      <c r="D352" s="82"/>
      <c r="E352" s="80"/>
      <c r="F352" s="82"/>
      <c r="G352" s="84"/>
      <c r="H352" s="102"/>
      <c r="I352" s="158"/>
    </row>
    <row r="353" spans="1:9" s="95" customFormat="1">
      <c r="A353" s="245"/>
      <c r="B353" s="246"/>
      <c r="C353" s="246"/>
      <c r="D353" s="82"/>
      <c r="E353" s="80"/>
      <c r="F353" s="82"/>
      <c r="G353" s="84"/>
      <c r="H353" s="102"/>
      <c r="I353" s="158"/>
    </row>
    <row r="354" spans="1:9" s="95" customFormat="1">
      <c r="A354" s="245"/>
      <c r="B354" s="246"/>
      <c r="C354" s="246"/>
      <c r="D354" s="82"/>
      <c r="E354" s="80"/>
      <c r="F354" s="82"/>
      <c r="G354" s="84"/>
      <c r="H354" s="102"/>
      <c r="I354" s="158"/>
    </row>
    <row r="355" spans="1:9" s="95" customFormat="1">
      <c r="A355" s="245"/>
      <c r="B355" s="246"/>
      <c r="C355" s="246"/>
      <c r="D355" s="82"/>
      <c r="E355" s="80"/>
      <c r="F355" s="82"/>
      <c r="G355" s="84"/>
      <c r="H355" s="102"/>
      <c r="I355" s="158"/>
    </row>
    <row r="356" spans="1:9" s="95" customFormat="1">
      <c r="A356" s="245"/>
      <c r="B356" s="246"/>
      <c r="C356" s="246"/>
      <c r="D356" s="82"/>
      <c r="E356" s="80"/>
      <c r="F356" s="82"/>
      <c r="G356" s="84"/>
      <c r="H356" s="102"/>
      <c r="I356" s="158"/>
    </row>
    <row r="357" spans="1:9" s="95" customFormat="1">
      <c r="A357" s="245"/>
      <c r="B357" s="246"/>
      <c r="C357" s="246"/>
      <c r="D357" s="82"/>
      <c r="E357" s="80"/>
      <c r="F357" s="82"/>
      <c r="G357" s="84"/>
      <c r="H357" s="102"/>
      <c r="I357" s="158"/>
    </row>
    <row r="358" spans="1:9" s="95" customFormat="1">
      <c r="A358" s="245"/>
      <c r="B358" s="246"/>
      <c r="C358" s="246"/>
      <c r="D358" s="82"/>
      <c r="E358" s="80"/>
      <c r="F358" s="82"/>
      <c r="G358" s="84"/>
      <c r="H358" s="102"/>
      <c r="I358" s="158"/>
    </row>
    <row r="359" spans="1:9" s="95" customFormat="1">
      <c r="A359" s="245"/>
      <c r="B359" s="246"/>
      <c r="C359" s="246"/>
      <c r="D359" s="82"/>
      <c r="E359" s="80"/>
      <c r="F359" s="82"/>
      <c r="G359" s="84"/>
      <c r="H359" s="102"/>
      <c r="I359" s="158"/>
    </row>
    <row r="360" spans="1:9" s="95" customFormat="1">
      <c r="A360" s="245"/>
      <c r="B360" s="246"/>
      <c r="C360" s="246"/>
      <c r="D360" s="82"/>
      <c r="E360" s="80"/>
      <c r="F360" s="82"/>
      <c r="G360" s="84"/>
      <c r="H360" s="102"/>
      <c r="I360" s="158"/>
    </row>
    <row r="361" spans="1:9" s="95" customFormat="1">
      <c r="A361" s="245"/>
      <c r="B361" s="246"/>
      <c r="C361" s="246"/>
      <c r="D361" s="82"/>
      <c r="E361" s="80"/>
      <c r="F361" s="82"/>
      <c r="G361" s="84"/>
      <c r="H361" s="102"/>
      <c r="I361" s="253"/>
    </row>
    <row r="362" spans="1:9" s="95" customFormat="1">
      <c r="A362" s="245"/>
      <c r="B362" s="246"/>
      <c r="C362" s="246"/>
      <c r="D362" s="82"/>
      <c r="E362" s="80"/>
      <c r="F362" s="82"/>
      <c r="G362" s="84"/>
      <c r="H362" s="102"/>
      <c r="I362" s="158"/>
    </row>
    <row r="363" spans="1:9" s="95" customFormat="1">
      <c r="A363" s="245"/>
      <c r="B363" s="246"/>
      <c r="C363" s="246"/>
      <c r="D363" s="82"/>
      <c r="E363" s="80"/>
      <c r="F363" s="82"/>
      <c r="G363" s="84"/>
      <c r="H363" s="102"/>
      <c r="I363" s="158"/>
    </row>
    <row r="364" spans="1:9" s="95" customFormat="1">
      <c r="A364" s="245"/>
      <c r="B364" s="246"/>
      <c r="C364" s="246"/>
      <c r="D364" s="82"/>
      <c r="E364" s="80"/>
      <c r="F364" s="82"/>
      <c r="G364" s="84"/>
      <c r="H364" s="102"/>
      <c r="I364" s="158"/>
    </row>
    <row r="365" spans="1:9" s="95" customFormat="1">
      <c r="A365" s="245"/>
      <c r="B365" s="246"/>
      <c r="C365" s="246"/>
      <c r="D365" s="82"/>
      <c r="E365" s="80"/>
      <c r="F365" s="82"/>
      <c r="G365" s="84"/>
      <c r="H365" s="102"/>
      <c r="I365" s="158"/>
    </row>
    <row r="366" spans="1:9" s="95" customFormat="1">
      <c r="A366" s="245"/>
      <c r="B366" s="246"/>
      <c r="C366" s="246"/>
      <c r="D366" s="82"/>
      <c r="E366" s="80"/>
      <c r="F366" s="82"/>
      <c r="G366" s="84"/>
      <c r="H366" s="102"/>
      <c r="I366" s="158"/>
    </row>
    <row r="367" spans="1:9" s="95" customFormat="1">
      <c r="A367" s="245"/>
      <c r="B367" s="246"/>
      <c r="C367" s="246"/>
      <c r="D367" s="82"/>
      <c r="E367" s="80"/>
      <c r="F367" s="82"/>
      <c r="G367" s="84"/>
      <c r="H367" s="102"/>
      <c r="I367" s="158"/>
    </row>
    <row r="368" spans="1:9" s="95" customFormat="1">
      <c r="A368" s="245"/>
      <c r="B368" s="246"/>
      <c r="C368" s="246"/>
      <c r="D368" s="82"/>
      <c r="E368" s="80"/>
      <c r="F368" s="82"/>
      <c r="G368" s="84"/>
      <c r="H368" s="102"/>
      <c r="I368" s="158"/>
    </row>
    <row r="369" spans="1:9" s="95" customFormat="1">
      <c r="A369" s="245"/>
      <c r="B369" s="246"/>
      <c r="C369" s="246"/>
      <c r="D369" s="82"/>
      <c r="E369" s="80"/>
      <c r="F369" s="82"/>
      <c r="G369" s="84"/>
      <c r="H369" s="102"/>
      <c r="I369" s="158"/>
    </row>
    <row r="370" spans="1:9" s="95" customFormat="1">
      <c r="A370" s="245"/>
      <c r="B370" s="246"/>
      <c r="C370" s="246"/>
      <c r="D370" s="82"/>
      <c r="E370" s="80"/>
      <c r="F370" s="82"/>
      <c r="G370" s="84"/>
      <c r="H370" s="102"/>
      <c r="I370" s="158"/>
    </row>
    <row r="371" spans="1:9" s="95" customFormat="1">
      <c r="A371" s="245"/>
      <c r="B371" s="246"/>
      <c r="C371" s="246"/>
      <c r="D371" s="82"/>
      <c r="E371" s="80"/>
      <c r="F371" s="82"/>
      <c r="G371" s="84"/>
      <c r="H371" s="102"/>
      <c r="I371" s="158"/>
    </row>
    <row r="372" spans="1:9" s="95" customFormat="1">
      <c r="A372" s="245"/>
      <c r="B372" s="246"/>
      <c r="C372" s="246"/>
      <c r="D372" s="82"/>
      <c r="E372" s="80"/>
      <c r="F372" s="82"/>
      <c r="G372" s="84"/>
      <c r="H372" s="102"/>
      <c r="I372" s="158"/>
    </row>
    <row r="373" spans="1:9" s="95" customFormat="1">
      <c r="A373" s="245"/>
      <c r="B373" s="246"/>
      <c r="C373" s="246"/>
      <c r="D373" s="82"/>
      <c r="E373" s="80"/>
      <c r="F373" s="82"/>
      <c r="G373" s="84"/>
      <c r="H373" s="102"/>
      <c r="I373" s="158"/>
    </row>
    <row r="374" spans="1:9" s="95" customFormat="1">
      <c r="A374" s="245"/>
      <c r="B374" s="246"/>
      <c r="C374" s="246"/>
      <c r="D374" s="82"/>
      <c r="E374" s="80"/>
      <c r="F374" s="82"/>
      <c r="G374" s="84"/>
      <c r="H374" s="102"/>
      <c r="I374" s="158"/>
    </row>
    <row r="375" spans="1:9" s="95" customFormat="1">
      <c r="A375" s="245"/>
      <c r="B375" s="246"/>
      <c r="C375" s="246"/>
      <c r="D375" s="82"/>
      <c r="E375" s="80"/>
      <c r="F375" s="82"/>
      <c r="G375" s="84"/>
      <c r="H375" s="102"/>
      <c r="I375" s="158"/>
    </row>
    <row r="376" spans="1:9" s="95" customFormat="1">
      <c r="A376" s="245"/>
      <c r="B376" s="246"/>
      <c r="C376" s="246"/>
      <c r="D376" s="82"/>
      <c r="E376" s="80"/>
      <c r="F376" s="82"/>
      <c r="G376" s="84"/>
      <c r="H376" s="102"/>
      <c r="I376" s="158"/>
    </row>
    <row r="377" spans="1:9" s="95" customFormat="1">
      <c r="A377" s="245"/>
      <c r="B377" s="246"/>
      <c r="C377" s="246"/>
      <c r="D377" s="82"/>
      <c r="E377" s="80"/>
      <c r="F377" s="82"/>
      <c r="G377" s="84"/>
      <c r="H377" s="102"/>
      <c r="I377" s="158"/>
    </row>
    <row r="378" spans="1:9" s="95" customFormat="1">
      <c r="A378" s="245"/>
      <c r="B378" s="246"/>
      <c r="C378" s="246"/>
      <c r="D378" s="82"/>
      <c r="E378" s="80"/>
      <c r="F378" s="82"/>
      <c r="G378" s="84"/>
      <c r="H378" s="102"/>
      <c r="I378" s="158"/>
    </row>
    <row r="379" spans="1:9" s="95" customFormat="1">
      <c r="A379" s="245"/>
      <c r="B379" s="246"/>
      <c r="C379" s="246"/>
      <c r="D379" s="82"/>
      <c r="E379" s="80"/>
      <c r="F379" s="82"/>
      <c r="G379" s="84"/>
      <c r="H379" s="102"/>
      <c r="I379" s="158"/>
    </row>
    <row r="380" spans="1:9">
      <c r="A380" s="160"/>
      <c r="B380" s="161"/>
      <c r="C380" s="161"/>
      <c r="D380" s="161"/>
      <c r="E380" s="158"/>
      <c r="F380" s="246"/>
      <c r="G380" s="162"/>
      <c r="H380" s="139"/>
      <c r="I380" s="158"/>
    </row>
    <row r="381" spans="1:9">
      <c r="A381" s="160"/>
      <c r="B381" s="161"/>
      <c r="C381" s="161"/>
      <c r="D381" s="161"/>
      <c r="E381" s="158"/>
      <c r="F381" s="246"/>
      <c r="G381" s="162"/>
      <c r="H381" s="139"/>
      <c r="I381" s="158"/>
    </row>
    <row r="382" spans="1:9">
      <c r="A382" s="160"/>
      <c r="B382" s="161"/>
      <c r="C382" s="161"/>
      <c r="D382" s="161"/>
      <c r="E382" s="158"/>
      <c r="F382" s="246"/>
      <c r="G382" s="162"/>
      <c r="H382" s="139"/>
      <c r="I382" s="158"/>
    </row>
    <row r="383" spans="1:9">
      <c r="A383" s="160"/>
      <c r="B383" s="161"/>
      <c r="C383" s="161"/>
      <c r="D383" s="161"/>
      <c r="E383" s="158"/>
      <c r="F383" s="246"/>
      <c r="G383" s="162"/>
      <c r="H383" s="139"/>
      <c r="I383" s="158"/>
    </row>
    <row r="384" spans="1:9">
      <c r="A384" s="160"/>
      <c r="B384" s="161"/>
      <c r="C384" s="161"/>
      <c r="D384" s="161"/>
      <c r="E384" s="158"/>
      <c r="F384" s="246"/>
      <c r="G384" s="162"/>
      <c r="H384" s="139"/>
      <c r="I384" s="158"/>
    </row>
    <row r="385" spans="1:9">
      <c r="A385" s="160"/>
      <c r="B385" s="161"/>
      <c r="C385" s="161"/>
      <c r="D385" s="161"/>
      <c r="E385" s="158"/>
      <c r="F385" s="246"/>
      <c r="G385" s="162"/>
      <c r="H385" s="139"/>
      <c r="I385" s="158"/>
    </row>
    <row r="386" spans="1:9">
      <c r="A386" s="160"/>
      <c r="B386" s="161"/>
      <c r="C386" s="161"/>
      <c r="D386" s="161"/>
      <c r="E386" s="158"/>
      <c r="F386" s="246"/>
      <c r="G386" s="162"/>
      <c r="H386" s="139"/>
      <c r="I386" s="158"/>
    </row>
    <row r="387" spans="1:9">
      <c r="A387" s="245"/>
      <c r="B387" s="246"/>
      <c r="C387" s="246"/>
      <c r="D387" s="246"/>
      <c r="E387" s="152"/>
      <c r="F387" s="246"/>
      <c r="G387" s="247"/>
      <c r="H387" s="248"/>
      <c r="I387" s="158"/>
    </row>
    <row r="388" spans="1:9">
      <c r="A388" s="160"/>
      <c r="B388" s="161"/>
      <c r="C388" s="161"/>
      <c r="D388" s="161"/>
      <c r="E388" s="158"/>
      <c r="F388" s="246"/>
      <c r="G388" s="162"/>
      <c r="H388" s="139"/>
      <c r="I388" s="158"/>
    </row>
    <row r="389" spans="1:9">
      <c r="A389" s="160"/>
      <c r="B389" s="161"/>
      <c r="C389" s="161"/>
      <c r="D389" s="161"/>
      <c r="E389" s="158"/>
      <c r="F389" s="246"/>
      <c r="G389" s="162"/>
      <c r="H389" s="139"/>
      <c r="I389" s="158"/>
    </row>
    <row r="390" spans="1:9">
      <c r="A390" s="160"/>
      <c r="B390" s="161"/>
      <c r="C390" s="161"/>
      <c r="D390" s="161"/>
      <c r="E390" s="158"/>
      <c r="F390" s="246"/>
      <c r="G390" s="162"/>
      <c r="H390" s="139"/>
      <c r="I390" s="158"/>
    </row>
    <row r="391" spans="1:9">
      <c r="A391" s="160"/>
      <c r="B391" s="161"/>
      <c r="C391" s="161"/>
      <c r="D391" s="161"/>
      <c r="E391" s="158"/>
      <c r="F391" s="246"/>
      <c r="G391" s="162"/>
      <c r="H391" s="139"/>
      <c r="I391" s="158"/>
    </row>
    <row r="392" spans="1:9">
      <c r="A392" s="160"/>
      <c r="B392" s="161"/>
      <c r="C392" s="161"/>
      <c r="D392" s="161"/>
      <c r="E392" s="158"/>
      <c r="F392" s="246"/>
      <c r="G392" s="162"/>
      <c r="H392" s="139"/>
      <c r="I392" s="158"/>
    </row>
    <row r="393" spans="1:9">
      <c r="A393" s="245"/>
      <c r="B393" s="246"/>
      <c r="C393" s="246"/>
      <c r="D393" s="246"/>
      <c r="E393" s="158"/>
      <c r="F393" s="246"/>
      <c r="G393" s="162"/>
      <c r="H393" s="139"/>
      <c r="I393" s="158"/>
    </row>
    <row r="394" spans="1:9" s="106" customFormat="1">
      <c r="A394" s="254"/>
      <c r="B394" s="255"/>
      <c r="C394" s="246"/>
      <c r="D394" s="196"/>
      <c r="E394" s="80"/>
      <c r="F394" s="82"/>
      <c r="G394" s="84"/>
      <c r="H394" s="91"/>
      <c r="I394" s="256"/>
    </row>
    <row r="395" spans="1:9" s="106" customFormat="1">
      <c r="A395" s="254"/>
      <c r="B395" s="255"/>
      <c r="C395" s="246"/>
      <c r="D395" s="82"/>
      <c r="E395" s="83"/>
      <c r="F395" s="82"/>
      <c r="G395" s="84"/>
      <c r="H395" s="91"/>
      <c r="I395" s="256"/>
    </row>
    <row r="396" spans="1:9" s="106" customFormat="1">
      <c r="A396" s="254"/>
      <c r="B396" s="255"/>
      <c r="C396" s="246"/>
      <c r="D396" s="86"/>
      <c r="E396" s="87"/>
      <c r="F396" s="86"/>
      <c r="G396" s="88"/>
      <c r="H396" s="91"/>
      <c r="I396" s="256"/>
    </row>
    <row r="397" spans="1:9" ht="15.75" customHeight="1">
      <c r="A397" s="160"/>
      <c r="B397" s="161"/>
      <c r="C397" s="161"/>
      <c r="D397" s="161"/>
      <c r="E397" s="158"/>
      <c r="F397" s="246"/>
      <c r="G397" s="162"/>
      <c r="H397" s="139"/>
      <c r="I397" s="158"/>
    </row>
    <row r="398" spans="1:9">
      <c r="A398" s="160"/>
      <c r="B398" s="161"/>
      <c r="C398" s="161"/>
      <c r="D398" s="257"/>
      <c r="E398" s="80"/>
      <c r="F398" s="246"/>
      <c r="G398" s="162"/>
      <c r="H398" s="139"/>
      <c r="I398" s="158"/>
    </row>
    <row r="399" spans="1:9">
      <c r="A399" s="160"/>
      <c r="B399" s="161"/>
      <c r="C399" s="161"/>
      <c r="D399" s="196"/>
      <c r="E399" s="80"/>
      <c r="F399" s="82"/>
      <c r="G399" s="84"/>
      <c r="H399" s="85"/>
      <c r="I399" s="158"/>
    </row>
    <row r="400" spans="1:9">
      <c r="A400" s="160"/>
      <c r="B400" s="161"/>
      <c r="C400" s="161"/>
      <c r="D400" s="82"/>
      <c r="E400" s="83"/>
      <c r="F400" s="82"/>
      <c r="G400" s="84"/>
      <c r="H400" s="85"/>
      <c r="I400" s="158"/>
    </row>
    <row r="401" spans="1:9">
      <c r="A401" s="160"/>
      <c r="B401" s="161"/>
      <c r="C401" s="161"/>
      <c r="D401" s="86"/>
      <c r="E401" s="87"/>
      <c r="F401" s="86"/>
      <c r="G401" s="88"/>
      <c r="H401" s="85"/>
      <c r="I401" s="158"/>
    </row>
    <row r="402" spans="1:9" s="95" customFormat="1">
      <c r="A402" s="245"/>
      <c r="B402" s="246"/>
      <c r="C402" s="246"/>
      <c r="D402" s="86"/>
      <c r="E402" s="87"/>
      <c r="F402" s="86"/>
      <c r="G402" s="88"/>
      <c r="H402" s="85"/>
      <c r="I402" s="152"/>
    </row>
    <row r="403" spans="1:9" s="95" customFormat="1">
      <c r="A403" s="245"/>
      <c r="B403" s="246"/>
      <c r="C403" s="246"/>
      <c r="D403" s="86"/>
      <c r="E403" s="87"/>
      <c r="F403" s="255"/>
      <c r="G403" s="90"/>
      <c r="H403" s="85"/>
      <c r="I403" s="152"/>
    </row>
    <row r="404" spans="1:9" s="95" customFormat="1">
      <c r="A404" s="245"/>
      <c r="B404" s="246"/>
      <c r="C404" s="246"/>
      <c r="D404" s="86"/>
      <c r="E404" s="87"/>
      <c r="F404" s="255"/>
      <c r="G404" s="90"/>
      <c r="H404" s="85"/>
      <c r="I404" s="152"/>
    </row>
    <row r="405" spans="1:9" s="95" customFormat="1">
      <c r="A405" s="245"/>
      <c r="B405" s="246"/>
      <c r="C405" s="246"/>
      <c r="D405" s="86"/>
      <c r="E405" s="87"/>
      <c r="F405" s="255"/>
      <c r="G405" s="90"/>
      <c r="H405" s="85"/>
      <c r="I405" s="152"/>
    </row>
    <row r="406" spans="1:9" s="95" customFormat="1">
      <c r="A406" s="245"/>
      <c r="B406" s="246"/>
      <c r="C406" s="246"/>
      <c r="D406" s="152"/>
      <c r="E406" s="152"/>
      <c r="F406" s="246"/>
      <c r="G406" s="247"/>
      <c r="H406" s="248"/>
      <c r="I406" s="152"/>
    </row>
    <row r="407" spans="1:9">
      <c r="A407" s="160"/>
      <c r="B407" s="161"/>
      <c r="C407" s="161"/>
      <c r="D407" s="161"/>
      <c r="E407" s="87"/>
      <c r="F407" s="246"/>
      <c r="G407" s="162"/>
      <c r="H407" s="139"/>
      <c r="I407" s="158"/>
    </row>
    <row r="408" spans="1:9">
      <c r="A408" s="160"/>
      <c r="B408" s="161"/>
      <c r="C408" s="161"/>
      <c r="D408" s="161"/>
      <c r="E408" s="158"/>
      <c r="F408" s="246"/>
      <c r="G408" s="162"/>
      <c r="H408" s="139"/>
      <c r="I408" s="158"/>
    </row>
    <row r="409" spans="1:9">
      <c r="A409" s="160"/>
      <c r="B409" s="161"/>
      <c r="C409" s="161"/>
      <c r="D409" s="161"/>
      <c r="E409" s="87"/>
      <c r="F409" s="246"/>
      <c r="G409" s="162"/>
      <c r="H409" s="139"/>
      <c r="I409" s="158"/>
    </row>
    <row r="410" spans="1:9">
      <c r="A410" s="160"/>
      <c r="B410" s="161"/>
      <c r="C410" s="161"/>
      <c r="D410" s="161"/>
      <c r="E410" s="87"/>
      <c r="F410" s="246"/>
      <c r="G410" s="162"/>
      <c r="H410" s="139"/>
      <c r="I410" s="158"/>
    </row>
    <row r="411" spans="1:9">
      <c r="A411" s="161"/>
      <c r="B411" s="161"/>
      <c r="C411" s="161"/>
      <c r="D411" s="161"/>
      <c r="E411" s="87"/>
      <c r="F411" s="246"/>
      <c r="G411" s="162"/>
      <c r="H411" s="139"/>
      <c r="I411" s="158"/>
    </row>
    <row r="412" spans="1:9">
      <c r="A412" s="160"/>
      <c r="B412" s="161"/>
      <c r="C412" s="161"/>
      <c r="D412" s="161"/>
      <c r="E412" s="87"/>
      <c r="F412" s="246"/>
      <c r="G412" s="162"/>
      <c r="H412" s="139"/>
      <c r="I412" s="158"/>
    </row>
    <row r="413" spans="1:9">
      <c r="A413" s="160"/>
      <c r="B413" s="161"/>
      <c r="C413" s="161"/>
      <c r="D413" s="161"/>
      <c r="E413" s="87"/>
      <c r="F413" s="246"/>
      <c r="G413" s="162"/>
      <c r="H413" s="139"/>
      <c r="I413" s="158"/>
    </row>
    <row r="414" spans="1:9">
      <c r="A414" s="160"/>
      <c r="B414" s="161"/>
      <c r="C414" s="161"/>
      <c r="D414" s="161"/>
      <c r="E414" s="87"/>
      <c r="F414" s="246"/>
      <c r="G414" s="162"/>
      <c r="H414" s="139"/>
      <c r="I414" s="158"/>
    </row>
    <row r="415" spans="1:9">
      <c r="A415" s="160"/>
      <c r="B415" s="161"/>
      <c r="C415" s="161"/>
      <c r="D415" s="161"/>
      <c r="E415" s="87"/>
      <c r="F415" s="246"/>
      <c r="G415" s="162"/>
      <c r="H415" s="139"/>
      <c r="I415" s="158"/>
    </row>
    <row r="416" spans="1:9" s="111" customFormat="1">
      <c r="A416" s="258"/>
      <c r="B416" s="251"/>
      <c r="C416" s="251"/>
      <c r="D416" s="196"/>
      <c r="E416" s="80"/>
      <c r="F416" s="82"/>
      <c r="G416" s="84"/>
      <c r="H416" s="85"/>
      <c r="I416" s="259"/>
    </row>
    <row r="417" spans="1:9" s="111" customFormat="1">
      <c r="A417" s="258"/>
      <c r="B417" s="251"/>
      <c r="C417" s="251"/>
      <c r="D417" s="82"/>
      <c r="E417" s="83"/>
      <c r="F417" s="82"/>
      <c r="G417" s="84"/>
      <c r="H417" s="85"/>
      <c r="I417" s="259"/>
    </row>
    <row r="418" spans="1:9" s="111" customFormat="1">
      <c r="A418" s="258"/>
      <c r="B418" s="251"/>
      <c r="C418" s="251"/>
      <c r="D418" s="86"/>
      <c r="E418" s="87"/>
      <c r="F418" s="86"/>
      <c r="G418" s="88"/>
      <c r="H418" s="85"/>
      <c r="I418" s="259"/>
    </row>
    <row r="419" spans="1:9" s="111" customFormat="1">
      <c r="A419" s="258"/>
      <c r="B419" s="251"/>
      <c r="C419" s="251"/>
      <c r="D419" s="86"/>
      <c r="E419" s="87"/>
      <c r="F419" s="86"/>
      <c r="G419" s="88"/>
      <c r="H419" s="85"/>
      <c r="I419" s="259"/>
    </row>
    <row r="420" spans="1:9" s="111" customFormat="1">
      <c r="A420" s="258"/>
      <c r="B420" s="251"/>
      <c r="C420" s="251"/>
      <c r="D420" s="86"/>
      <c r="E420" s="87"/>
      <c r="F420" s="86"/>
      <c r="G420" s="88"/>
      <c r="H420" s="85"/>
      <c r="I420" s="259"/>
    </row>
    <row r="421" spans="1:9" s="111" customFormat="1">
      <c r="A421" s="258"/>
      <c r="B421" s="251"/>
      <c r="C421" s="251"/>
      <c r="D421" s="86"/>
      <c r="E421" s="87"/>
      <c r="F421" s="86"/>
      <c r="G421" s="88"/>
      <c r="H421" s="85"/>
      <c r="I421" s="259"/>
    </row>
    <row r="422" spans="1:9" s="111" customFormat="1">
      <c r="A422" s="258"/>
      <c r="B422" s="251"/>
      <c r="C422" s="251"/>
      <c r="D422" s="86"/>
      <c r="E422" s="260"/>
      <c r="F422" s="86"/>
      <c r="G422" s="88"/>
      <c r="H422" s="85"/>
      <c r="I422" s="259"/>
    </row>
    <row r="423" spans="1:9" s="111" customFormat="1">
      <c r="A423" s="258"/>
      <c r="B423" s="251"/>
      <c r="C423" s="251"/>
      <c r="D423" s="86"/>
      <c r="E423" s="261"/>
      <c r="F423" s="86"/>
      <c r="G423" s="88"/>
      <c r="H423" s="85"/>
      <c r="I423" s="259"/>
    </row>
    <row r="424" spans="1:9" s="111" customFormat="1">
      <c r="A424" s="258"/>
      <c r="B424" s="251"/>
      <c r="C424" s="251"/>
      <c r="D424" s="86"/>
      <c r="E424" s="25"/>
      <c r="F424" s="86"/>
      <c r="G424" s="88"/>
      <c r="H424" s="85"/>
      <c r="I424" s="259"/>
    </row>
    <row r="425" spans="1:9" s="111" customFormat="1">
      <c r="A425" s="258"/>
      <c r="B425" s="251"/>
      <c r="C425" s="251"/>
      <c r="D425" s="86"/>
      <c r="E425" s="25"/>
      <c r="F425" s="86"/>
      <c r="G425" s="88"/>
      <c r="H425" s="85"/>
      <c r="I425" s="259"/>
    </row>
    <row r="426" spans="1:9" s="111" customFormat="1">
      <c r="A426" s="258"/>
      <c r="B426" s="251"/>
      <c r="C426" s="251"/>
      <c r="D426" s="86"/>
      <c r="E426" s="25"/>
      <c r="F426" s="86"/>
      <c r="G426" s="88"/>
      <c r="H426" s="85"/>
      <c r="I426" s="259"/>
    </row>
    <row r="427" spans="1:9" s="111" customFormat="1">
      <c r="A427" s="258"/>
      <c r="B427" s="251"/>
      <c r="C427" s="251"/>
      <c r="D427" s="82"/>
      <c r="E427" s="25"/>
      <c r="F427" s="82"/>
      <c r="G427" s="84"/>
      <c r="H427" s="85"/>
      <c r="I427" s="259"/>
    </row>
    <row r="428" spans="1:9" s="111" customFormat="1">
      <c r="A428" s="258"/>
      <c r="B428" s="251"/>
      <c r="C428" s="251"/>
      <c r="D428" s="82"/>
      <c r="E428" s="261"/>
      <c r="F428" s="82"/>
      <c r="G428" s="84"/>
      <c r="H428" s="85"/>
      <c r="I428" s="259"/>
    </row>
    <row r="429" spans="1:9" s="111" customFormat="1">
      <c r="A429" s="258"/>
      <c r="B429" s="251"/>
      <c r="C429" s="251"/>
      <c r="D429" s="82"/>
      <c r="E429" s="25"/>
      <c r="F429" s="82"/>
      <c r="G429" s="84"/>
      <c r="H429" s="85"/>
      <c r="I429" s="259"/>
    </row>
    <row r="430" spans="1:9" s="112" customFormat="1">
      <c r="A430" s="262"/>
      <c r="B430" s="199"/>
      <c r="C430" s="199"/>
      <c r="D430" s="117"/>
      <c r="E430" s="118"/>
      <c r="F430" s="86"/>
      <c r="G430" s="263"/>
      <c r="H430" s="264"/>
      <c r="I430" s="260"/>
    </row>
    <row r="431" spans="1:9" s="112" customFormat="1">
      <c r="A431" s="262"/>
      <c r="B431" s="199"/>
      <c r="C431" s="199"/>
      <c r="D431" s="82"/>
      <c r="E431" s="83"/>
      <c r="F431" s="86"/>
      <c r="G431" s="263"/>
      <c r="H431" s="264"/>
      <c r="I431" s="260"/>
    </row>
    <row r="432" spans="1:9" s="112" customFormat="1">
      <c r="A432" s="262"/>
      <c r="B432" s="199"/>
      <c r="C432" s="199"/>
      <c r="D432" s="82"/>
      <c r="E432" s="83"/>
      <c r="F432" s="86"/>
      <c r="G432" s="263"/>
      <c r="H432" s="264"/>
      <c r="I432" s="260"/>
    </row>
    <row r="433" spans="1:9" s="112" customFormat="1">
      <c r="A433" s="262"/>
      <c r="B433" s="199"/>
      <c r="C433" s="199"/>
      <c r="D433" s="82"/>
      <c r="E433" s="83"/>
      <c r="F433" s="86"/>
      <c r="G433" s="263"/>
      <c r="H433" s="264"/>
      <c r="I433" s="260"/>
    </row>
    <row r="434" spans="1:9" s="112" customFormat="1">
      <c r="A434" s="262"/>
      <c r="B434" s="199"/>
      <c r="C434" s="199"/>
      <c r="D434" s="82"/>
      <c r="E434" s="83"/>
      <c r="F434" s="86"/>
      <c r="G434" s="263"/>
      <c r="H434" s="264"/>
      <c r="I434" s="260"/>
    </row>
    <row r="435" spans="1:9" s="112" customFormat="1">
      <c r="A435" s="262"/>
      <c r="B435" s="199"/>
      <c r="C435" s="199"/>
      <c r="D435" s="82"/>
      <c r="E435" s="83"/>
      <c r="F435" s="86"/>
      <c r="G435" s="263"/>
      <c r="H435" s="264"/>
      <c r="I435" s="260"/>
    </row>
    <row r="436" spans="1:9" s="111" customFormat="1">
      <c r="A436" s="258"/>
      <c r="B436" s="251"/>
      <c r="C436" s="251"/>
      <c r="D436" s="251"/>
      <c r="E436" s="83"/>
      <c r="F436" s="255"/>
      <c r="G436" s="265"/>
      <c r="H436" s="266"/>
      <c r="I436" s="259"/>
    </row>
    <row r="437" spans="1:9" s="111" customFormat="1">
      <c r="A437" s="258"/>
      <c r="B437" s="251"/>
      <c r="C437" s="251"/>
      <c r="D437" s="196"/>
      <c r="E437" s="123"/>
      <c r="F437" s="329"/>
      <c r="G437" s="267"/>
      <c r="H437" s="266"/>
      <c r="I437" s="259"/>
    </row>
    <row r="438" spans="1:9" s="111" customFormat="1">
      <c r="A438" s="258"/>
      <c r="B438" s="251"/>
      <c r="C438" s="251"/>
      <c r="D438" s="251"/>
      <c r="E438" s="259"/>
      <c r="F438" s="255"/>
      <c r="G438" s="265"/>
      <c r="H438" s="266"/>
      <c r="I438" s="259"/>
    </row>
    <row r="439" spans="1:9" s="111" customFormat="1">
      <c r="A439" s="258"/>
      <c r="B439" s="251"/>
      <c r="C439" s="251"/>
      <c r="D439" s="251"/>
      <c r="E439" s="268"/>
      <c r="F439" s="255"/>
      <c r="G439" s="265"/>
      <c r="H439" s="266"/>
      <c r="I439" s="259"/>
    </row>
    <row r="440" spans="1:9" s="111" customFormat="1">
      <c r="A440" s="258"/>
      <c r="B440" s="258"/>
      <c r="C440" s="258"/>
      <c r="D440" s="258"/>
      <c r="E440" s="269"/>
      <c r="F440" s="255"/>
      <c r="G440" s="265"/>
      <c r="H440" s="266"/>
      <c r="I440" s="259"/>
    </row>
    <row r="441" spans="1:9" s="111" customFormat="1">
      <c r="A441" s="258"/>
      <c r="B441" s="258"/>
      <c r="C441" s="258"/>
      <c r="D441" s="258"/>
      <c r="E441" s="269"/>
      <c r="F441" s="255"/>
      <c r="G441" s="265"/>
      <c r="H441" s="266"/>
      <c r="I441" s="259"/>
    </row>
    <row r="442" spans="1:9" s="111" customFormat="1">
      <c r="A442" s="258"/>
      <c r="B442" s="258"/>
      <c r="C442" s="258"/>
      <c r="D442" s="258"/>
      <c r="E442" s="269"/>
      <c r="F442" s="255"/>
      <c r="G442" s="265"/>
      <c r="H442" s="266"/>
      <c r="I442" s="259"/>
    </row>
    <row r="443" spans="1:9" s="111" customFormat="1">
      <c r="A443" s="258"/>
      <c r="B443" s="258"/>
      <c r="C443" s="258"/>
      <c r="D443" s="258"/>
      <c r="E443" s="269"/>
      <c r="F443" s="255"/>
      <c r="G443" s="265"/>
      <c r="H443" s="266"/>
      <c r="I443" s="259"/>
    </row>
    <row r="444" spans="1:9" s="111" customFormat="1">
      <c r="A444" s="258"/>
      <c r="B444" s="258"/>
      <c r="C444" s="258"/>
      <c r="D444" s="258"/>
      <c r="E444" s="269"/>
      <c r="F444" s="255"/>
      <c r="G444" s="265"/>
      <c r="H444" s="266"/>
      <c r="I444" s="259"/>
    </row>
    <row r="445" spans="1:9" s="111" customFormat="1">
      <c r="A445" s="258"/>
      <c r="B445" s="258"/>
      <c r="C445" s="258"/>
      <c r="D445" s="258"/>
      <c r="E445" s="269"/>
      <c r="F445" s="255"/>
      <c r="G445" s="265"/>
      <c r="H445" s="266"/>
      <c r="I445" s="259"/>
    </row>
    <row r="446" spans="1:9" s="111" customFormat="1">
      <c r="A446" s="258"/>
      <c r="B446" s="258"/>
      <c r="C446" s="258"/>
      <c r="D446" s="258"/>
      <c r="E446" s="269"/>
      <c r="F446" s="255"/>
      <c r="G446" s="265"/>
      <c r="H446" s="266"/>
      <c r="I446" s="259"/>
    </row>
    <row r="447" spans="1:9" s="111" customFormat="1">
      <c r="A447" s="258"/>
      <c r="B447" s="258"/>
      <c r="C447" s="258"/>
      <c r="D447" s="258"/>
      <c r="E447" s="269"/>
      <c r="F447" s="255"/>
      <c r="G447" s="265"/>
      <c r="H447" s="266"/>
      <c r="I447" s="259"/>
    </row>
    <row r="448" spans="1:9" s="111" customFormat="1">
      <c r="A448" s="258"/>
      <c r="B448" s="258"/>
      <c r="C448" s="258"/>
      <c r="D448" s="258"/>
      <c r="E448" s="269"/>
      <c r="F448" s="255"/>
      <c r="G448" s="265"/>
      <c r="H448" s="266"/>
      <c r="I448" s="259"/>
    </row>
    <row r="449" spans="1:9" s="111" customFormat="1">
      <c r="A449" s="258"/>
      <c r="B449" s="258"/>
      <c r="C449" s="258"/>
      <c r="D449" s="258"/>
      <c r="E449" s="269"/>
      <c r="F449" s="255"/>
      <c r="G449" s="265"/>
      <c r="H449" s="266"/>
      <c r="I449" s="259"/>
    </row>
    <row r="450" spans="1:9" s="111" customFormat="1">
      <c r="A450" s="258"/>
      <c r="B450" s="258"/>
      <c r="C450" s="258"/>
      <c r="D450" s="258"/>
      <c r="E450" s="269"/>
      <c r="F450" s="255"/>
      <c r="G450" s="265"/>
      <c r="H450" s="266"/>
      <c r="I450" s="259"/>
    </row>
    <row r="451" spans="1:9" s="111" customFormat="1">
      <c r="A451" s="258"/>
      <c r="B451" s="258"/>
      <c r="C451" s="258"/>
      <c r="D451" s="258"/>
      <c r="E451" s="269"/>
      <c r="F451" s="255"/>
      <c r="G451" s="265"/>
      <c r="H451" s="266"/>
      <c r="I451" s="259"/>
    </row>
    <row r="452" spans="1:9" s="111" customFormat="1">
      <c r="A452" s="258"/>
      <c r="B452" s="258"/>
      <c r="C452" s="258"/>
      <c r="D452" s="258"/>
      <c r="E452" s="269"/>
      <c r="F452" s="255"/>
      <c r="G452" s="265"/>
      <c r="H452" s="266"/>
      <c r="I452" s="253"/>
    </row>
    <row r="453" spans="1:9" s="111" customFormat="1">
      <c r="A453" s="258"/>
      <c r="B453" s="251"/>
      <c r="C453" s="251"/>
      <c r="D453" s="251"/>
      <c r="E453" s="268"/>
      <c r="F453" s="255"/>
      <c r="G453" s="265"/>
      <c r="H453" s="266"/>
      <c r="I453" s="259"/>
    </row>
    <row r="454" spans="1:9" s="111" customFormat="1">
      <c r="A454" s="258"/>
      <c r="B454" s="251"/>
      <c r="C454" s="251"/>
      <c r="D454" s="251"/>
      <c r="E454" s="259"/>
      <c r="F454" s="255"/>
      <c r="G454" s="265"/>
      <c r="H454" s="266"/>
      <c r="I454" s="259"/>
    </row>
    <row r="455" spans="1:9" s="111" customFormat="1">
      <c r="A455" s="258"/>
      <c r="B455" s="251"/>
      <c r="C455" s="251"/>
      <c r="D455" s="251"/>
      <c r="E455" s="259"/>
      <c r="F455" s="255"/>
      <c r="G455" s="265"/>
      <c r="H455" s="266"/>
      <c r="I455" s="259"/>
    </row>
    <row r="456" spans="1:9" s="111" customFormat="1">
      <c r="A456" s="258"/>
      <c r="B456" s="251"/>
      <c r="C456" s="251"/>
      <c r="D456" s="251"/>
      <c r="E456" s="259"/>
      <c r="F456" s="255"/>
      <c r="G456" s="265"/>
      <c r="H456" s="266"/>
      <c r="I456" s="259"/>
    </row>
    <row r="457" spans="1:9" s="111" customFormat="1">
      <c r="A457" s="258"/>
      <c r="B457" s="251"/>
      <c r="C457" s="251"/>
      <c r="D457" s="251"/>
      <c r="E457" s="259"/>
      <c r="F457" s="255"/>
      <c r="G457" s="265"/>
      <c r="H457" s="266"/>
      <c r="I457" s="259"/>
    </row>
    <row r="458" spans="1:9" s="111" customFormat="1">
      <c r="A458" s="258"/>
      <c r="B458" s="251"/>
      <c r="C458" s="251"/>
      <c r="D458" s="251"/>
      <c r="E458" s="259"/>
      <c r="F458" s="255"/>
      <c r="G458" s="265"/>
      <c r="H458" s="266"/>
      <c r="I458" s="259"/>
    </row>
    <row r="459" spans="1:9" s="111" customFormat="1">
      <c r="A459" s="258"/>
      <c r="B459" s="258"/>
      <c r="C459" s="258"/>
      <c r="D459" s="258"/>
      <c r="E459" s="269"/>
      <c r="F459" s="255"/>
      <c r="G459" s="265"/>
      <c r="H459" s="266"/>
      <c r="I459" s="259"/>
    </row>
    <row r="460" spans="1:9" s="111" customFormat="1" ht="14.25" customHeight="1">
      <c r="A460" s="258"/>
      <c r="B460" s="258"/>
      <c r="C460" s="258"/>
      <c r="D460" s="258"/>
      <c r="E460" s="269"/>
      <c r="F460" s="255"/>
      <c r="G460" s="265"/>
      <c r="H460" s="266"/>
      <c r="I460" s="259"/>
    </row>
    <row r="461" spans="1:9" s="111" customFormat="1">
      <c r="A461" s="258"/>
      <c r="B461" s="258"/>
      <c r="C461" s="258"/>
      <c r="D461" s="258"/>
      <c r="E461" s="269"/>
      <c r="F461" s="255"/>
      <c r="G461" s="265"/>
      <c r="H461" s="266"/>
      <c r="I461" s="259"/>
    </row>
    <row r="462" spans="1:9" s="111" customFormat="1">
      <c r="A462" s="258"/>
      <c r="B462" s="258"/>
      <c r="C462" s="258"/>
      <c r="D462" s="258"/>
      <c r="E462" s="269"/>
      <c r="F462" s="255"/>
      <c r="G462" s="265"/>
      <c r="H462" s="266"/>
      <c r="I462" s="259"/>
    </row>
    <row r="463" spans="1:9" s="111" customFormat="1">
      <c r="A463" s="258"/>
      <c r="B463" s="258"/>
      <c r="C463" s="258"/>
      <c r="D463" s="258"/>
      <c r="E463" s="269"/>
      <c r="F463" s="255"/>
      <c r="G463" s="265"/>
      <c r="H463" s="266"/>
      <c r="I463" s="259"/>
    </row>
    <row r="464" spans="1:9" s="111" customFormat="1">
      <c r="A464" s="258"/>
      <c r="B464" s="258"/>
      <c r="C464" s="258"/>
      <c r="D464" s="258"/>
      <c r="E464" s="269"/>
      <c r="F464" s="255"/>
      <c r="G464" s="265"/>
      <c r="H464" s="266"/>
      <c r="I464" s="259"/>
    </row>
    <row r="465" spans="1:9" s="111" customFormat="1">
      <c r="A465" s="258"/>
      <c r="B465" s="258"/>
      <c r="C465" s="258"/>
      <c r="D465" s="258"/>
      <c r="E465" s="269"/>
      <c r="F465" s="255"/>
      <c r="G465" s="259"/>
      <c r="H465" s="266"/>
      <c r="I465" s="259"/>
    </row>
    <row r="466" spans="1:9" s="111" customFormat="1">
      <c r="A466" s="258"/>
      <c r="B466" s="258"/>
      <c r="C466" s="258"/>
      <c r="D466" s="258"/>
      <c r="E466" s="269"/>
      <c r="F466" s="255"/>
      <c r="G466" s="259"/>
      <c r="H466" s="266"/>
      <c r="I466" s="259"/>
    </row>
    <row r="467" spans="1:9" s="111" customFormat="1">
      <c r="A467" s="258"/>
      <c r="B467" s="258"/>
      <c r="C467" s="258"/>
      <c r="D467" s="251"/>
      <c r="E467" s="270"/>
      <c r="F467" s="255"/>
      <c r="G467" s="259"/>
      <c r="H467" s="266"/>
      <c r="I467" s="259"/>
    </row>
    <row r="468" spans="1:9" s="111" customFormat="1">
      <c r="A468" s="258"/>
      <c r="B468" s="251"/>
      <c r="C468" s="271"/>
      <c r="D468" s="271"/>
      <c r="E468" s="129"/>
      <c r="F468" s="255"/>
      <c r="G468" s="265"/>
      <c r="H468" s="266"/>
      <c r="I468" s="259"/>
    </row>
    <row r="469" spans="1:9" s="111" customFormat="1">
      <c r="A469" s="258"/>
      <c r="B469" s="251"/>
      <c r="C469" s="251"/>
      <c r="D469" s="251"/>
      <c r="E469" s="129"/>
      <c r="F469" s="255"/>
      <c r="G469" s="265"/>
      <c r="H469" s="266"/>
      <c r="I469" s="259"/>
    </row>
    <row r="470" spans="1:9" s="111" customFormat="1">
      <c r="A470" s="258"/>
      <c r="B470" s="251"/>
      <c r="C470" s="251"/>
      <c r="D470" s="251"/>
      <c r="E470" s="129"/>
      <c r="F470" s="255"/>
      <c r="G470" s="265"/>
      <c r="H470" s="266"/>
      <c r="I470" s="259"/>
    </row>
    <row r="471" spans="1:9" s="111" customFormat="1">
      <c r="A471" s="258"/>
      <c r="B471" s="251"/>
      <c r="C471" s="251"/>
      <c r="D471" s="251"/>
      <c r="E471" s="129"/>
      <c r="F471" s="255"/>
      <c r="G471" s="265"/>
      <c r="H471" s="266"/>
      <c r="I471" s="272"/>
    </row>
    <row r="472" spans="1:9" s="111" customFormat="1" ht="14.25" customHeight="1">
      <c r="A472" s="258"/>
      <c r="B472" s="251"/>
      <c r="C472" s="251"/>
      <c r="D472" s="251"/>
      <c r="E472" s="131"/>
      <c r="F472" s="255"/>
      <c r="G472" s="265"/>
      <c r="H472" s="266"/>
      <c r="I472" s="272"/>
    </row>
    <row r="473" spans="1:9" s="111" customFormat="1">
      <c r="A473" s="258"/>
      <c r="B473" s="251"/>
      <c r="C473" s="251"/>
      <c r="D473" s="251"/>
      <c r="E473" s="129"/>
      <c r="F473" s="255"/>
      <c r="G473" s="265"/>
      <c r="H473" s="266"/>
      <c r="I473" s="272"/>
    </row>
    <row r="474" spans="1:9" s="111" customFormat="1">
      <c r="A474" s="258"/>
      <c r="B474" s="251"/>
      <c r="C474" s="251"/>
      <c r="D474" s="251"/>
      <c r="E474" s="259"/>
      <c r="F474" s="255"/>
      <c r="G474" s="265"/>
      <c r="H474" s="266"/>
      <c r="I474" s="259"/>
    </row>
    <row r="475" spans="1:9">
      <c r="A475" s="258"/>
      <c r="B475" s="161"/>
      <c r="C475" s="161"/>
      <c r="D475" s="161"/>
      <c r="E475" s="158"/>
      <c r="F475" s="246"/>
      <c r="G475" s="162"/>
      <c r="H475" s="139"/>
      <c r="I475" s="158"/>
    </row>
    <row r="476" spans="1:9">
      <c r="A476" s="258"/>
      <c r="B476" s="161"/>
      <c r="C476" s="161"/>
      <c r="D476" s="161"/>
      <c r="E476" s="259"/>
      <c r="F476" s="246"/>
      <c r="G476" s="162"/>
      <c r="H476" s="139"/>
      <c r="I476" s="158"/>
    </row>
    <row r="477" spans="1:9">
      <c r="A477" s="258"/>
      <c r="B477" s="161"/>
      <c r="C477" s="161"/>
      <c r="D477" s="161"/>
      <c r="E477" s="259"/>
      <c r="F477" s="246"/>
      <c r="G477" s="162"/>
      <c r="H477" s="139"/>
      <c r="I477" s="158"/>
    </row>
    <row r="478" spans="1:9">
      <c r="A478" s="258"/>
      <c r="B478" s="161"/>
      <c r="C478" s="161"/>
      <c r="D478" s="161"/>
      <c r="E478" s="259"/>
      <c r="F478" s="246"/>
      <c r="G478" s="162"/>
      <c r="H478" s="139"/>
      <c r="I478" s="158"/>
    </row>
    <row r="479" spans="1:9">
      <c r="A479" s="258"/>
      <c r="B479" s="161"/>
      <c r="C479" s="161"/>
      <c r="D479" s="161"/>
      <c r="E479" s="158"/>
      <c r="F479" s="246"/>
      <c r="G479" s="162"/>
      <c r="H479" s="139"/>
      <c r="I479" s="158"/>
    </row>
    <row r="480" spans="1:9">
      <c r="A480" s="160"/>
      <c r="B480" s="161"/>
      <c r="C480" s="251"/>
      <c r="D480" s="161"/>
      <c r="E480" s="158"/>
      <c r="F480" s="246"/>
      <c r="G480" s="162"/>
      <c r="H480" s="139"/>
      <c r="I480" s="158"/>
    </row>
    <row r="481" spans="1:12">
      <c r="A481" s="160"/>
      <c r="B481" s="161"/>
      <c r="C481" s="251"/>
      <c r="D481" s="161"/>
      <c r="E481" s="158"/>
      <c r="F481" s="246"/>
      <c r="G481" s="162"/>
      <c r="H481" s="139"/>
      <c r="I481" s="158"/>
      <c r="J481" s="79"/>
      <c r="K481" s="77"/>
      <c r="L481" s="93"/>
    </row>
    <row r="482" spans="1:12">
      <c r="A482" s="160"/>
      <c r="B482" s="161"/>
      <c r="C482" s="251"/>
      <c r="D482" s="161"/>
      <c r="E482" s="158"/>
      <c r="F482" s="246"/>
      <c r="G482" s="162"/>
      <c r="H482" s="139"/>
      <c r="I482" s="158"/>
      <c r="J482" s="79"/>
      <c r="K482" s="77"/>
      <c r="L482" s="93"/>
    </row>
    <row r="483" spans="1:12" ht="15.75" customHeight="1">
      <c r="A483" s="262"/>
      <c r="B483" s="199"/>
      <c r="C483" s="199"/>
      <c r="D483" s="82"/>
      <c r="E483" s="132"/>
      <c r="F483" s="86"/>
      <c r="G483" s="263"/>
      <c r="H483" s="264"/>
      <c r="I483" s="158"/>
      <c r="J483" s="79"/>
      <c r="K483" s="77"/>
      <c r="L483" s="93"/>
    </row>
    <row r="484" spans="1:12">
      <c r="A484" s="160"/>
      <c r="B484" s="161"/>
      <c r="C484" s="251"/>
      <c r="D484" s="161"/>
      <c r="E484" s="158"/>
      <c r="F484" s="246"/>
      <c r="G484" s="162"/>
      <c r="H484" s="139"/>
      <c r="I484" s="158"/>
      <c r="J484" s="79"/>
      <c r="K484" s="77"/>
      <c r="L484" s="93"/>
    </row>
    <row r="485" spans="1:12">
      <c r="A485" s="160"/>
      <c r="B485" s="161"/>
      <c r="C485" s="251"/>
      <c r="D485" s="161"/>
      <c r="E485" s="158"/>
      <c r="F485" s="246"/>
      <c r="G485" s="162"/>
      <c r="H485" s="139"/>
      <c r="I485" s="158"/>
      <c r="J485" s="79"/>
      <c r="K485" s="77"/>
      <c r="L485" s="93"/>
    </row>
    <row r="486" spans="1:12">
      <c r="A486" s="160"/>
      <c r="B486" s="161"/>
      <c r="C486" s="251"/>
      <c r="D486" s="161"/>
      <c r="E486" s="158"/>
      <c r="F486" s="246"/>
      <c r="G486" s="162"/>
      <c r="H486" s="139"/>
      <c r="I486" s="158"/>
    </row>
    <row r="487" spans="1:12">
      <c r="A487" s="160"/>
      <c r="B487" s="161"/>
      <c r="C487" s="251"/>
      <c r="D487" s="133"/>
      <c r="E487" s="134"/>
      <c r="F487" s="246"/>
      <c r="G487" s="162"/>
      <c r="H487" s="139"/>
      <c r="I487" s="158"/>
    </row>
    <row r="488" spans="1:12">
      <c r="A488" s="258"/>
      <c r="B488" s="258"/>
      <c r="C488" s="258"/>
      <c r="D488" s="258"/>
      <c r="E488" s="269"/>
      <c r="F488" s="255"/>
      <c r="G488" s="265"/>
      <c r="H488" s="266"/>
      <c r="I488" s="259"/>
    </row>
    <row r="489" spans="1:12">
      <c r="A489" s="258"/>
      <c r="B489" s="258"/>
      <c r="C489" s="258"/>
      <c r="D489" s="258"/>
      <c r="E489" s="269"/>
      <c r="F489" s="255"/>
      <c r="G489" s="265"/>
      <c r="H489" s="266"/>
      <c r="I489" s="259"/>
    </row>
    <row r="490" spans="1:12">
      <c r="A490" s="258"/>
      <c r="B490" s="258"/>
      <c r="C490" s="258"/>
      <c r="D490" s="258"/>
      <c r="E490" s="269"/>
      <c r="F490" s="255"/>
      <c r="G490" s="265"/>
      <c r="H490" s="266"/>
      <c r="I490" s="259"/>
    </row>
    <row r="491" spans="1:12" s="95" customFormat="1">
      <c r="A491" s="258"/>
      <c r="B491" s="258"/>
      <c r="C491" s="258"/>
      <c r="D491" s="258"/>
      <c r="E491" s="269"/>
      <c r="F491" s="255"/>
      <c r="G491" s="265"/>
      <c r="H491" s="266"/>
      <c r="I491" s="259"/>
    </row>
    <row r="492" spans="1:12" s="95" customFormat="1">
      <c r="A492" s="258"/>
      <c r="B492" s="258"/>
      <c r="C492" s="258"/>
      <c r="D492" s="258"/>
      <c r="E492" s="269"/>
      <c r="F492" s="255"/>
      <c r="G492" s="265"/>
      <c r="H492" s="266"/>
      <c r="I492" s="259"/>
    </row>
    <row r="493" spans="1:12" s="95" customFormat="1">
      <c r="A493" s="258"/>
      <c r="B493" s="258"/>
      <c r="C493" s="258"/>
      <c r="D493" s="258"/>
      <c r="E493" s="269"/>
      <c r="F493" s="255"/>
      <c r="G493" s="265"/>
      <c r="H493" s="266"/>
      <c r="I493" s="259"/>
    </row>
    <row r="494" spans="1:12" s="95" customFormat="1">
      <c r="A494" s="258"/>
      <c r="B494" s="258"/>
      <c r="C494" s="258"/>
      <c r="D494" s="258"/>
      <c r="E494" s="269"/>
      <c r="F494" s="255"/>
      <c r="G494" s="265"/>
      <c r="H494" s="266"/>
      <c r="I494" s="259"/>
    </row>
    <row r="495" spans="1:12" s="95" customFormat="1">
      <c r="A495" s="258"/>
      <c r="B495" s="258"/>
      <c r="C495" s="258"/>
      <c r="D495" s="258"/>
      <c r="E495" s="269"/>
      <c r="F495" s="255"/>
      <c r="G495" s="265"/>
      <c r="H495" s="266"/>
      <c r="I495" s="259"/>
    </row>
    <row r="496" spans="1:12" s="95" customFormat="1">
      <c r="A496" s="258"/>
      <c r="B496" s="258"/>
      <c r="C496" s="258"/>
      <c r="D496" s="258"/>
      <c r="E496" s="269"/>
      <c r="F496" s="255"/>
      <c r="G496" s="265"/>
      <c r="H496" s="266"/>
      <c r="I496" s="259"/>
    </row>
    <row r="497" spans="1:9" s="95" customFormat="1">
      <c r="A497" s="258"/>
      <c r="B497" s="258"/>
      <c r="C497" s="258"/>
      <c r="D497" s="258"/>
      <c r="E497" s="269"/>
      <c r="F497" s="255"/>
      <c r="G497" s="265"/>
      <c r="H497" s="266"/>
      <c r="I497" s="259"/>
    </row>
    <row r="498" spans="1:9" s="95" customFormat="1">
      <c r="A498" s="258"/>
      <c r="B498" s="258"/>
      <c r="C498" s="258"/>
      <c r="D498" s="258"/>
      <c r="E498" s="269"/>
      <c r="F498" s="255"/>
      <c r="G498" s="265"/>
      <c r="H498" s="266"/>
      <c r="I498" s="259"/>
    </row>
    <row r="499" spans="1:9" s="95" customFormat="1">
      <c r="A499" s="258"/>
      <c r="B499" s="258"/>
      <c r="C499" s="258"/>
      <c r="D499" s="258"/>
      <c r="E499" s="269"/>
      <c r="F499" s="255"/>
      <c r="G499" s="265"/>
      <c r="H499" s="266"/>
      <c r="I499" s="259"/>
    </row>
    <row r="500" spans="1:9" s="95" customFormat="1">
      <c r="A500" s="258"/>
      <c r="B500" s="258"/>
      <c r="C500" s="258"/>
      <c r="D500" s="258"/>
      <c r="E500" s="269"/>
      <c r="F500" s="255"/>
      <c r="G500" s="265"/>
      <c r="H500" s="266"/>
      <c r="I500" s="259"/>
    </row>
    <row r="501" spans="1:9" s="95" customFormat="1">
      <c r="A501" s="258"/>
      <c r="B501" s="258"/>
      <c r="C501" s="258"/>
      <c r="D501" s="258"/>
      <c r="E501" s="269"/>
      <c r="F501" s="255"/>
      <c r="G501" s="265"/>
      <c r="H501" s="266"/>
      <c r="I501" s="259"/>
    </row>
    <row r="502" spans="1:9" s="95" customFormat="1">
      <c r="A502" s="258"/>
      <c r="B502" s="258"/>
      <c r="C502" s="258"/>
      <c r="D502" s="258"/>
      <c r="E502" s="269"/>
      <c r="F502" s="255"/>
      <c r="G502" s="265"/>
      <c r="H502" s="266"/>
      <c r="I502" s="259"/>
    </row>
    <row r="503" spans="1:9" s="95" customFormat="1">
      <c r="A503" s="258"/>
      <c r="B503" s="258"/>
      <c r="C503" s="258"/>
      <c r="D503" s="258"/>
      <c r="E503" s="269"/>
      <c r="F503" s="255"/>
      <c r="G503" s="265"/>
      <c r="H503" s="266"/>
      <c r="I503" s="259"/>
    </row>
    <row r="504" spans="1:9" s="95" customFormat="1">
      <c r="A504" s="258"/>
      <c r="B504" s="258"/>
      <c r="C504" s="258"/>
      <c r="D504" s="258"/>
      <c r="E504" s="269"/>
      <c r="F504" s="255"/>
      <c r="G504" s="265"/>
      <c r="H504" s="266"/>
      <c r="I504" s="259"/>
    </row>
    <row r="505" spans="1:9" s="95" customFormat="1">
      <c r="A505" s="258"/>
      <c r="B505" s="258"/>
      <c r="C505" s="258"/>
      <c r="D505" s="258"/>
      <c r="E505" s="269"/>
      <c r="F505" s="255"/>
      <c r="G505" s="265"/>
      <c r="H505" s="266"/>
      <c r="I505" s="259"/>
    </row>
    <row r="506" spans="1:9" s="95" customFormat="1">
      <c r="A506" s="258"/>
      <c r="B506" s="258"/>
      <c r="C506" s="258"/>
      <c r="D506" s="258"/>
      <c r="E506" s="269"/>
      <c r="F506" s="255"/>
      <c r="G506" s="265"/>
      <c r="H506" s="266"/>
      <c r="I506" s="259"/>
    </row>
    <row r="507" spans="1:9" s="95" customFormat="1">
      <c r="A507" s="258"/>
      <c r="B507" s="258"/>
      <c r="C507" s="258"/>
      <c r="D507" s="258"/>
      <c r="E507" s="269"/>
      <c r="F507" s="255"/>
      <c r="G507" s="265"/>
      <c r="H507" s="266"/>
      <c r="I507" s="259"/>
    </row>
    <row r="508" spans="1:9" s="95" customFormat="1">
      <c r="A508" s="258"/>
      <c r="B508" s="258"/>
      <c r="C508" s="258"/>
      <c r="D508" s="258"/>
      <c r="E508" s="269"/>
      <c r="F508" s="255"/>
      <c r="G508" s="265"/>
      <c r="H508" s="266"/>
      <c r="I508" s="259"/>
    </row>
    <row r="509" spans="1:9" s="95" customFormat="1">
      <c r="A509" s="258"/>
      <c r="B509" s="258"/>
      <c r="C509" s="258"/>
      <c r="D509" s="258"/>
      <c r="E509" s="269"/>
      <c r="F509" s="255"/>
      <c r="G509" s="265"/>
      <c r="H509" s="266"/>
      <c r="I509" s="259"/>
    </row>
    <row r="510" spans="1:9" s="95" customFormat="1">
      <c r="A510" s="258"/>
      <c r="B510" s="258"/>
      <c r="C510" s="258"/>
      <c r="D510" s="258"/>
      <c r="E510" s="269"/>
      <c r="F510" s="255"/>
      <c r="G510" s="265"/>
      <c r="H510" s="266"/>
      <c r="I510" s="259"/>
    </row>
    <row r="511" spans="1:9">
      <c r="A511" s="258"/>
      <c r="B511" s="258"/>
      <c r="C511" s="258"/>
      <c r="D511" s="258"/>
      <c r="E511" s="269"/>
      <c r="F511" s="255"/>
      <c r="G511" s="265"/>
      <c r="H511" s="266"/>
      <c r="I511" s="158"/>
    </row>
    <row r="512" spans="1:9">
      <c r="A512" s="258"/>
      <c r="B512" s="258"/>
      <c r="C512" s="258"/>
      <c r="D512" s="258"/>
      <c r="E512" s="269"/>
      <c r="F512" s="255"/>
      <c r="G512" s="265"/>
      <c r="H512" s="266"/>
      <c r="I512" s="253"/>
    </row>
    <row r="513" spans="1:9">
      <c r="A513" s="258"/>
      <c r="B513" s="258"/>
      <c r="C513" s="258"/>
      <c r="D513" s="258"/>
      <c r="E513" s="269"/>
      <c r="F513" s="255"/>
      <c r="G513" s="265"/>
      <c r="H513" s="266"/>
      <c r="I513" s="158"/>
    </row>
    <row r="514" spans="1:9">
      <c r="A514" s="258"/>
      <c r="B514" s="258"/>
      <c r="C514" s="258"/>
      <c r="D514" s="258"/>
      <c r="E514" s="269"/>
      <c r="F514" s="255"/>
      <c r="G514" s="265"/>
      <c r="H514" s="266"/>
      <c r="I514" s="158"/>
    </row>
    <row r="515" spans="1:9">
      <c r="A515" s="258"/>
      <c r="B515" s="258"/>
      <c r="C515" s="258"/>
      <c r="D515" s="258"/>
      <c r="E515" s="269"/>
      <c r="F515" s="255"/>
      <c r="G515" s="265"/>
      <c r="H515" s="266"/>
      <c r="I515" s="158"/>
    </row>
    <row r="516" spans="1:9">
      <c r="A516" s="258"/>
      <c r="B516" s="258"/>
      <c r="C516" s="258"/>
      <c r="D516" s="258"/>
      <c r="E516" s="269"/>
      <c r="F516" s="255"/>
      <c r="G516" s="265"/>
      <c r="H516" s="266"/>
      <c r="I516" s="158"/>
    </row>
    <row r="517" spans="1:9">
      <c r="A517" s="258"/>
      <c r="B517" s="258"/>
      <c r="C517" s="258"/>
      <c r="D517" s="258"/>
      <c r="E517" s="269"/>
      <c r="F517" s="255"/>
      <c r="G517" s="265"/>
      <c r="H517" s="266"/>
      <c r="I517" s="158"/>
    </row>
    <row r="518" spans="1:9">
      <c r="A518" s="258"/>
      <c r="B518" s="258"/>
      <c r="C518" s="258"/>
      <c r="D518" s="258"/>
      <c r="E518" s="269"/>
      <c r="F518" s="255"/>
      <c r="G518" s="265"/>
      <c r="H518" s="266"/>
      <c r="I518" s="158"/>
    </row>
    <row r="519" spans="1:9">
      <c r="A519" s="258"/>
      <c r="B519" s="258"/>
      <c r="C519" s="258"/>
      <c r="D519" s="258"/>
      <c r="E519" s="269"/>
      <c r="F519" s="255"/>
      <c r="G519" s="265"/>
      <c r="H519" s="266"/>
      <c r="I519" s="158"/>
    </row>
    <row r="520" spans="1:9">
      <c r="A520" s="258"/>
      <c r="B520" s="258"/>
      <c r="C520" s="258"/>
      <c r="D520" s="258"/>
      <c r="E520" s="269"/>
      <c r="F520" s="255"/>
      <c r="G520" s="265"/>
      <c r="H520" s="266"/>
      <c r="I520" s="158"/>
    </row>
    <row r="521" spans="1:9">
      <c r="A521" s="258"/>
      <c r="B521" s="258"/>
      <c r="C521" s="258"/>
      <c r="D521" s="258"/>
      <c r="E521" s="269"/>
      <c r="F521" s="255"/>
      <c r="G521" s="265"/>
      <c r="H521" s="266"/>
      <c r="I521" s="158"/>
    </row>
    <row r="522" spans="1:9">
      <c r="A522" s="258"/>
      <c r="B522" s="258"/>
      <c r="C522" s="258"/>
      <c r="D522" s="258"/>
      <c r="E522" s="269"/>
      <c r="F522" s="255"/>
      <c r="G522" s="265"/>
      <c r="H522" s="266"/>
      <c r="I522" s="158"/>
    </row>
    <row r="523" spans="1:9">
      <c r="A523" s="258"/>
      <c r="B523" s="258"/>
      <c r="C523" s="258"/>
      <c r="D523" s="258"/>
      <c r="E523" s="269"/>
      <c r="F523" s="255"/>
      <c r="G523" s="265"/>
      <c r="H523" s="266"/>
      <c r="I523" s="158"/>
    </row>
    <row r="524" spans="1:9">
      <c r="A524" s="258"/>
      <c r="B524" s="258"/>
      <c r="C524" s="258"/>
      <c r="D524" s="258"/>
      <c r="E524" s="269"/>
      <c r="F524" s="255"/>
      <c r="G524" s="265"/>
      <c r="H524" s="266"/>
      <c r="I524" s="158"/>
    </row>
    <row r="525" spans="1:9">
      <c r="A525" s="258"/>
      <c r="B525" s="258"/>
      <c r="C525" s="258"/>
      <c r="D525" s="258"/>
      <c r="E525" s="269"/>
      <c r="F525" s="255"/>
      <c r="G525" s="265"/>
      <c r="H525" s="266"/>
      <c r="I525" s="158"/>
    </row>
    <row r="526" spans="1:9">
      <c r="A526" s="258"/>
      <c r="B526" s="258"/>
      <c r="C526" s="258"/>
      <c r="D526" s="258"/>
      <c r="E526" s="269"/>
      <c r="F526" s="255"/>
      <c r="G526" s="265"/>
      <c r="H526" s="266"/>
      <c r="I526" s="158"/>
    </row>
    <row r="527" spans="1:9">
      <c r="A527" s="258"/>
      <c r="B527" s="258"/>
      <c r="C527" s="258"/>
      <c r="D527" s="258"/>
      <c r="E527" s="269"/>
      <c r="F527" s="255"/>
      <c r="G527" s="265"/>
      <c r="H527" s="266"/>
      <c r="I527" s="158"/>
    </row>
    <row r="528" spans="1:9">
      <c r="A528" s="258"/>
      <c r="B528" s="258"/>
      <c r="C528" s="258"/>
      <c r="D528" s="258"/>
      <c r="E528" s="269"/>
      <c r="F528" s="255"/>
      <c r="G528" s="265"/>
      <c r="H528" s="266"/>
      <c r="I528" s="158"/>
    </row>
    <row r="529" spans="1:9">
      <c r="A529" s="258"/>
      <c r="B529" s="258"/>
      <c r="C529" s="258"/>
      <c r="D529" s="258"/>
      <c r="E529" s="269"/>
      <c r="F529" s="255"/>
      <c r="G529" s="265"/>
      <c r="H529" s="266"/>
      <c r="I529" s="158"/>
    </row>
    <row r="530" spans="1:9">
      <c r="A530" s="258"/>
      <c r="B530" s="258"/>
      <c r="C530" s="258"/>
      <c r="D530" s="258"/>
      <c r="E530" s="269"/>
      <c r="F530" s="255"/>
      <c r="G530" s="265"/>
      <c r="H530" s="266"/>
      <c r="I530" s="158"/>
    </row>
    <row r="531" spans="1:9">
      <c r="A531" s="258"/>
      <c r="B531" s="258"/>
      <c r="C531" s="258"/>
      <c r="D531" s="258"/>
      <c r="E531" s="269"/>
      <c r="F531" s="255"/>
      <c r="G531" s="265"/>
      <c r="H531" s="266"/>
      <c r="I531" s="158"/>
    </row>
    <row r="532" spans="1:9">
      <c r="A532" s="258"/>
      <c r="B532" s="258"/>
      <c r="C532" s="258"/>
      <c r="D532" s="258"/>
      <c r="E532" s="269"/>
      <c r="F532" s="255"/>
      <c r="G532" s="265"/>
      <c r="H532" s="266"/>
      <c r="I532" s="158"/>
    </row>
    <row r="533" spans="1:9">
      <c r="A533" s="258"/>
      <c r="B533" s="258"/>
      <c r="C533" s="258"/>
      <c r="D533" s="258"/>
      <c r="E533" s="269"/>
      <c r="F533" s="255"/>
      <c r="G533" s="265"/>
      <c r="H533" s="266"/>
      <c r="I533" s="158"/>
    </row>
    <row r="534" spans="1:9">
      <c r="A534" s="258"/>
      <c r="B534" s="258"/>
      <c r="C534" s="258"/>
      <c r="D534" s="258"/>
      <c r="E534" s="269"/>
      <c r="F534" s="255"/>
      <c r="G534" s="265"/>
      <c r="H534" s="266"/>
      <c r="I534" s="158"/>
    </row>
    <row r="535" spans="1:9">
      <c r="A535" s="258"/>
      <c r="B535" s="258"/>
      <c r="C535" s="258"/>
      <c r="D535" s="258"/>
      <c r="E535" s="269"/>
      <c r="F535" s="255"/>
      <c r="G535" s="265"/>
      <c r="H535" s="266"/>
      <c r="I535" s="158"/>
    </row>
    <row r="536" spans="1:9">
      <c r="A536" s="258"/>
      <c r="B536" s="258"/>
      <c r="C536" s="258"/>
      <c r="D536" s="258"/>
      <c r="E536" s="269"/>
      <c r="F536" s="255"/>
      <c r="G536" s="265"/>
      <c r="H536" s="266"/>
      <c r="I536" s="158"/>
    </row>
    <row r="537" spans="1:9">
      <c r="A537" s="258"/>
      <c r="B537" s="258"/>
      <c r="C537" s="258"/>
      <c r="D537" s="258"/>
      <c r="E537" s="269"/>
      <c r="F537" s="255"/>
      <c r="G537" s="265"/>
      <c r="H537" s="266"/>
      <c r="I537" s="158"/>
    </row>
    <row r="538" spans="1:9">
      <c r="A538" s="258"/>
      <c r="B538" s="258"/>
      <c r="C538" s="258"/>
      <c r="D538" s="258"/>
      <c r="E538" s="269"/>
      <c r="F538" s="255"/>
      <c r="G538" s="265"/>
      <c r="H538" s="266"/>
      <c r="I538" s="158"/>
    </row>
    <row r="539" spans="1:9">
      <c r="A539" s="258"/>
      <c r="B539" s="258"/>
      <c r="C539" s="258"/>
      <c r="D539" s="258"/>
      <c r="E539" s="269"/>
      <c r="F539" s="255"/>
      <c r="G539" s="265"/>
      <c r="H539" s="266"/>
      <c r="I539" s="158"/>
    </row>
    <row r="540" spans="1:9">
      <c r="A540" s="258"/>
      <c r="B540" s="258"/>
      <c r="C540" s="258"/>
      <c r="D540" s="258"/>
      <c r="E540" s="269"/>
      <c r="F540" s="255"/>
      <c r="G540" s="265"/>
      <c r="H540" s="266"/>
      <c r="I540" s="158"/>
    </row>
    <row r="541" spans="1:9">
      <c r="A541" s="258"/>
      <c r="B541" s="258"/>
      <c r="C541" s="258"/>
      <c r="D541" s="258"/>
      <c r="E541" s="269"/>
      <c r="F541" s="255"/>
      <c r="G541" s="265"/>
      <c r="H541" s="266"/>
      <c r="I541" s="158"/>
    </row>
    <row r="542" spans="1:9">
      <c r="A542" s="258"/>
      <c r="B542" s="258"/>
      <c r="C542" s="258"/>
      <c r="D542" s="258"/>
      <c r="E542" s="269"/>
      <c r="F542" s="255"/>
      <c r="G542" s="265"/>
      <c r="H542" s="266"/>
      <c r="I542" s="158"/>
    </row>
    <row r="543" spans="1:9">
      <c r="A543" s="160"/>
      <c r="B543" s="161"/>
      <c r="C543" s="161"/>
      <c r="D543" s="161"/>
      <c r="E543" s="253"/>
      <c r="F543" s="246"/>
      <c r="G543" s="162"/>
      <c r="H543" s="139"/>
      <c r="I543" s="158"/>
    </row>
    <row r="544" spans="1:9">
      <c r="A544" s="160"/>
      <c r="B544" s="161"/>
      <c r="C544" s="161"/>
      <c r="D544" s="161"/>
      <c r="E544" s="253"/>
      <c r="F544" s="246"/>
      <c r="G544" s="162"/>
      <c r="H544" s="139"/>
      <c r="I544" s="158"/>
    </row>
    <row r="545" spans="1:9">
      <c r="A545" s="160"/>
      <c r="B545" s="258"/>
      <c r="C545" s="258"/>
      <c r="D545" s="161"/>
      <c r="E545" s="158"/>
      <c r="F545" s="246"/>
      <c r="G545" s="162"/>
      <c r="H545" s="139"/>
      <c r="I545" s="158"/>
    </row>
    <row r="546" spans="1:9">
      <c r="A546" s="160"/>
      <c r="B546" s="161"/>
      <c r="C546" s="161"/>
      <c r="D546" s="161"/>
      <c r="E546" s="158"/>
      <c r="F546" s="246"/>
      <c r="G546" s="162"/>
      <c r="H546" s="139"/>
      <c r="I546" s="158"/>
    </row>
    <row r="547" spans="1:9">
      <c r="A547" s="160"/>
      <c r="B547" s="161"/>
      <c r="C547" s="161"/>
      <c r="D547" s="161"/>
      <c r="E547" s="253"/>
      <c r="F547" s="246"/>
      <c r="G547" s="162"/>
      <c r="H547" s="139"/>
      <c r="I547" s="158"/>
    </row>
    <row r="548" spans="1:9">
      <c r="A548" s="160"/>
      <c r="B548" s="161"/>
      <c r="C548" s="161"/>
      <c r="D548" s="161"/>
      <c r="E548" s="253"/>
      <c r="F548" s="246"/>
      <c r="G548" s="162"/>
      <c r="H548" s="139"/>
      <c r="I548" s="158"/>
    </row>
    <row r="549" spans="1:9">
      <c r="A549" s="160"/>
      <c r="B549" s="161"/>
      <c r="C549" s="161"/>
      <c r="D549" s="161"/>
      <c r="E549" s="158"/>
      <c r="F549" s="246"/>
      <c r="G549" s="162"/>
      <c r="H549" s="139"/>
      <c r="I549" s="158"/>
    </row>
    <row r="550" spans="1:9">
      <c r="A550" s="160"/>
      <c r="B550" s="161"/>
      <c r="C550" s="161"/>
      <c r="D550" s="161"/>
      <c r="E550" s="158"/>
      <c r="F550" s="246"/>
      <c r="G550" s="162"/>
      <c r="H550" s="139"/>
      <c r="I550" s="158"/>
    </row>
    <row r="551" spans="1:9">
      <c r="A551" s="160"/>
      <c r="B551" s="161"/>
      <c r="C551" s="161"/>
      <c r="D551" s="161"/>
      <c r="E551" s="253"/>
      <c r="F551" s="246"/>
      <c r="G551" s="162"/>
      <c r="H551" s="139"/>
      <c r="I551" s="158"/>
    </row>
    <row r="552" spans="1:9">
      <c r="A552" s="160"/>
      <c r="B552" s="161"/>
      <c r="C552" s="161"/>
      <c r="D552" s="161"/>
      <c r="E552" s="158"/>
      <c r="F552" s="246"/>
      <c r="G552" s="162"/>
      <c r="H552" s="139"/>
      <c r="I552" s="158"/>
    </row>
    <row r="553" spans="1:9">
      <c r="A553" s="160"/>
      <c r="B553" s="161"/>
      <c r="C553" s="161"/>
      <c r="D553" s="161"/>
      <c r="E553" s="158"/>
      <c r="F553" s="246"/>
      <c r="G553" s="162"/>
      <c r="H553" s="139"/>
      <c r="I553" s="158"/>
    </row>
    <row r="554" spans="1:9">
      <c r="A554" s="160"/>
      <c r="B554" s="161"/>
      <c r="C554" s="161"/>
      <c r="D554" s="161"/>
      <c r="E554" s="158"/>
      <c r="F554" s="246"/>
      <c r="G554" s="162"/>
      <c r="H554" s="139"/>
      <c r="I554" s="158"/>
    </row>
    <row r="555" spans="1:9">
      <c r="A555" s="160"/>
      <c r="B555" s="161"/>
      <c r="C555" s="161"/>
      <c r="D555" s="161"/>
      <c r="E555" s="158"/>
      <c r="F555" s="246"/>
      <c r="G555" s="162"/>
      <c r="H555" s="139"/>
      <c r="I555" s="158"/>
    </row>
    <row r="556" spans="1:9">
      <c r="A556" s="160"/>
      <c r="B556" s="199"/>
      <c r="C556" s="199"/>
      <c r="D556" s="82"/>
      <c r="E556" s="135"/>
      <c r="F556" s="246"/>
      <c r="G556" s="162"/>
      <c r="H556" s="139"/>
      <c r="I556" s="158"/>
    </row>
    <row r="557" spans="1:9">
      <c r="A557" s="160"/>
      <c r="B557" s="199"/>
      <c r="C557" s="199"/>
      <c r="D557" s="82"/>
      <c r="E557" s="135"/>
      <c r="F557" s="246"/>
      <c r="G557" s="162"/>
      <c r="H557" s="139"/>
      <c r="I557" s="158"/>
    </row>
    <row r="558" spans="1:9">
      <c r="A558" s="160"/>
      <c r="B558" s="161"/>
      <c r="C558" s="161"/>
      <c r="D558" s="161"/>
      <c r="E558" s="158"/>
      <c r="F558" s="246"/>
      <c r="G558" s="162"/>
      <c r="H558" s="139"/>
      <c r="I558" s="158"/>
    </row>
    <row r="559" spans="1:9">
      <c r="A559" s="160"/>
      <c r="B559" s="161"/>
      <c r="C559" s="161"/>
      <c r="D559" s="161"/>
      <c r="E559" s="158"/>
      <c r="F559" s="246"/>
      <c r="G559" s="162"/>
      <c r="H559" s="139"/>
      <c r="I559" s="158"/>
    </row>
    <row r="560" spans="1:9">
      <c r="A560" s="160"/>
      <c r="B560" s="161"/>
      <c r="C560" s="161"/>
      <c r="D560" s="161"/>
      <c r="E560" s="158"/>
      <c r="F560" s="246"/>
      <c r="G560" s="162"/>
      <c r="H560" s="139"/>
      <c r="I560" s="158"/>
    </row>
    <row r="561" spans="1:10">
      <c r="A561" s="160"/>
      <c r="B561" s="161"/>
      <c r="C561" s="161"/>
      <c r="D561" s="161"/>
      <c r="E561" s="158"/>
      <c r="F561" s="246"/>
      <c r="G561" s="162"/>
      <c r="H561" s="139"/>
      <c r="I561" s="158"/>
    </row>
    <row r="562" spans="1:10">
      <c r="A562" s="160"/>
      <c r="B562" s="161"/>
      <c r="C562" s="161"/>
      <c r="D562" s="161"/>
      <c r="E562" s="158"/>
      <c r="F562" s="246"/>
      <c r="G562" s="162"/>
      <c r="H562" s="139"/>
      <c r="I562" s="158"/>
    </row>
    <row r="563" spans="1:10">
      <c r="A563" s="160"/>
      <c r="B563" s="161"/>
      <c r="C563" s="161"/>
      <c r="D563" s="161"/>
      <c r="E563" s="158"/>
      <c r="F563" s="246"/>
      <c r="G563" s="162"/>
      <c r="H563" s="139"/>
      <c r="I563" s="158"/>
    </row>
    <row r="564" spans="1:10">
      <c r="A564" s="160"/>
      <c r="B564" s="161"/>
      <c r="C564" s="161"/>
      <c r="D564" s="161"/>
      <c r="E564" s="158"/>
      <c r="F564" s="246"/>
      <c r="G564" s="162"/>
      <c r="H564" s="139"/>
      <c r="I564" s="158"/>
    </row>
    <row r="565" spans="1:10">
      <c r="A565" s="160"/>
      <c r="B565" s="161"/>
      <c r="C565" s="161"/>
      <c r="D565" s="161"/>
      <c r="E565" s="158"/>
      <c r="F565" s="246"/>
      <c r="G565" s="162"/>
      <c r="H565" s="139"/>
      <c r="I565" s="158"/>
    </row>
    <row r="566" spans="1:10">
      <c r="A566" s="160"/>
      <c r="B566" s="161"/>
      <c r="C566" s="161"/>
      <c r="D566" s="161"/>
      <c r="E566" s="158"/>
      <c r="F566" s="246"/>
      <c r="G566" s="162"/>
      <c r="H566" s="139"/>
      <c r="I566" s="158"/>
    </row>
    <row r="567" spans="1:10">
      <c r="A567" s="160"/>
      <c r="B567" s="161"/>
      <c r="C567" s="161"/>
      <c r="D567" s="161"/>
      <c r="E567" s="158"/>
      <c r="F567" s="246"/>
      <c r="G567" s="162"/>
      <c r="H567" s="139"/>
      <c r="I567" s="158"/>
    </row>
    <row r="568" spans="1:10">
      <c r="A568" s="160"/>
      <c r="B568" s="161"/>
      <c r="C568" s="161"/>
      <c r="D568" s="161"/>
      <c r="E568" s="158"/>
      <c r="F568" s="246"/>
      <c r="G568" s="162"/>
      <c r="H568" s="139"/>
      <c r="I568" s="158"/>
    </row>
    <row r="569" spans="1:10">
      <c r="A569" s="160"/>
      <c r="B569" s="161"/>
      <c r="C569" s="161"/>
      <c r="D569" s="161"/>
      <c r="E569" s="158"/>
      <c r="F569" s="246"/>
      <c r="G569" s="162"/>
      <c r="H569" s="139"/>
      <c r="I569" s="158"/>
    </row>
    <row r="570" spans="1:10">
      <c r="A570" s="160"/>
      <c r="B570" s="161"/>
      <c r="C570" s="161"/>
      <c r="D570" s="161"/>
      <c r="E570" s="158"/>
      <c r="F570" s="246"/>
      <c r="G570" s="162"/>
      <c r="H570" s="139"/>
      <c r="I570" s="158"/>
      <c r="J570" s="55" t="s">
        <v>672</v>
      </c>
    </row>
    <row r="571" spans="1:10">
      <c r="A571" s="160"/>
      <c r="B571" s="161"/>
      <c r="C571" s="161"/>
      <c r="D571" s="161"/>
      <c r="E571" s="158"/>
      <c r="F571" s="246"/>
      <c r="G571" s="162"/>
      <c r="H571" s="139"/>
      <c r="I571" s="158"/>
    </row>
    <row r="572" spans="1:10">
      <c r="A572" s="160"/>
      <c r="B572" s="161"/>
      <c r="C572" s="161"/>
      <c r="D572" s="273"/>
      <c r="E572" s="158"/>
      <c r="F572" s="246"/>
      <c r="G572" s="162"/>
      <c r="H572" s="139"/>
      <c r="I572" s="158"/>
    </row>
    <row r="573" spans="1:10">
      <c r="A573" s="160"/>
      <c r="B573" s="161"/>
      <c r="C573" s="161"/>
      <c r="D573" s="273"/>
      <c r="E573" s="158"/>
      <c r="F573" s="246"/>
      <c r="G573" s="162"/>
      <c r="H573" s="139"/>
      <c r="I573" s="158"/>
    </row>
    <row r="574" spans="1:10">
      <c r="A574" s="160"/>
      <c r="B574" s="161"/>
      <c r="C574" s="161"/>
      <c r="D574" s="273"/>
      <c r="E574" s="158"/>
      <c r="F574" s="246"/>
      <c r="G574" s="162"/>
      <c r="H574" s="139"/>
      <c r="I574" s="158"/>
    </row>
    <row r="575" spans="1:10">
      <c r="A575" s="160"/>
      <c r="B575" s="161"/>
      <c r="C575" s="161"/>
      <c r="D575" s="273"/>
      <c r="E575" s="158"/>
      <c r="F575" s="246"/>
      <c r="G575" s="162"/>
      <c r="H575" s="139"/>
      <c r="I575" s="158"/>
    </row>
    <row r="576" spans="1:10">
      <c r="A576" s="160"/>
      <c r="B576" s="161"/>
      <c r="C576" s="161"/>
      <c r="D576" s="273"/>
      <c r="E576" s="158"/>
      <c r="F576" s="246"/>
      <c r="G576" s="162"/>
      <c r="H576" s="139"/>
      <c r="I576" s="158"/>
    </row>
    <row r="577" spans="1:9">
      <c r="A577" s="160"/>
      <c r="B577" s="161"/>
      <c r="C577" s="161"/>
      <c r="D577" s="273"/>
      <c r="E577" s="158"/>
      <c r="F577" s="246"/>
      <c r="G577" s="162"/>
      <c r="H577" s="139"/>
      <c r="I577" s="158"/>
    </row>
    <row r="578" spans="1:9">
      <c r="A578" s="160"/>
      <c r="B578" s="161"/>
      <c r="C578" s="161"/>
      <c r="D578" s="273"/>
      <c r="E578" s="158"/>
      <c r="F578" s="246"/>
      <c r="G578" s="162"/>
      <c r="H578" s="139"/>
      <c r="I578" s="274"/>
    </row>
    <row r="579" spans="1:9">
      <c r="A579" s="160"/>
      <c r="B579" s="161"/>
      <c r="C579" s="161"/>
      <c r="D579" s="273"/>
      <c r="E579" s="158"/>
      <c r="F579" s="246"/>
      <c r="G579" s="162"/>
      <c r="H579" s="139"/>
      <c r="I579" s="158"/>
    </row>
    <row r="580" spans="1:9">
      <c r="A580" s="160"/>
      <c r="B580" s="161"/>
      <c r="C580" s="161"/>
      <c r="D580" s="273"/>
      <c r="E580" s="158"/>
      <c r="F580" s="246"/>
      <c r="G580" s="162"/>
      <c r="H580" s="139"/>
      <c r="I580" s="158"/>
    </row>
    <row r="581" spans="1:9">
      <c r="A581" s="160"/>
      <c r="B581" s="161"/>
      <c r="C581" s="161"/>
      <c r="D581" s="273"/>
      <c r="E581" s="158"/>
      <c r="F581" s="246"/>
      <c r="G581" s="162"/>
      <c r="H581" s="139"/>
      <c r="I581" s="158"/>
    </row>
    <row r="582" spans="1:9">
      <c r="A582" s="160"/>
      <c r="B582" s="161"/>
      <c r="C582" s="161"/>
      <c r="D582" s="273"/>
      <c r="E582" s="158"/>
      <c r="F582" s="246"/>
      <c r="G582" s="162"/>
      <c r="H582" s="139"/>
      <c r="I582" s="158"/>
    </row>
    <row r="583" spans="1:9">
      <c r="A583" s="160"/>
      <c r="B583" s="161"/>
      <c r="C583" s="161"/>
      <c r="D583" s="273"/>
      <c r="E583" s="158"/>
      <c r="F583" s="246"/>
      <c r="G583" s="162"/>
      <c r="H583" s="139"/>
      <c r="I583" s="158"/>
    </row>
    <row r="584" spans="1:9">
      <c r="A584" s="160"/>
      <c r="B584" s="161"/>
      <c r="C584" s="161"/>
      <c r="D584" s="273"/>
      <c r="E584" s="158"/>
      <c r="F584" s="246"/>
      <c r="G584" s="162"/>
      <c r="H584" s="139"/>
      <c r="I584" s="158"/>
    </row>
    <row r="585" spans="1:9">
      <c r="A585" s="160"/>
      <c r="B585" s="161"/>
      <c r="C585" s="161"/>
      <c r="D585" s="273"/>
      <c r="E585" s="158"/>
      <c r="F585" s="246"/>
      <c r="G585" s="162"/>
      <c r="H585" s="139"/>
      <c r="I585" s="158"/>
    </row>
    <row r="586" spans="1:9">
      <c r="A586" s="160"/>
      <c r="B586" s="161"/>
      <c r="C586" s="161"/>
      <c r="D586" s="273"/>
      <c r="E586" s="158"/>
      <c r="F586" s="246"/>
      <c r="G586" s="162"/>
      <c r="H586" s="139"/>
      <c r="I586" s="158"/>
    </row>
    <row r="587" spans="1:9">
      <c r="A587" s="160"/>
      <c r="B587" s="161"/>
      <c r="C587" s="161"/>
      <c r="D587" s="273"/>
      <c r="E587" s="158"/>
      <c r="F587" s="246"/>
      <c r="G587" s="162"/>
      <c r="H587" s="139"/>
      <c r="I587" s="158"/>
    </row>
    <row r="588" spans="1:9">
      <c r="A588" s="160"/>
      <c r="B588" s="161"/>
      <c r="C588" s="161"/>
      <c r="D588" s="273"/>
      <c r="E588" s="158"/>
      <c r="F588" s="246"/>
      <c r="G588" s="162"/>
      <c r="H588" s="139"/>
      <c r="I588" s="158"/>
    </row>
    <row r="589" spans="1:9">
      <c r="A589" s="160"/>
      <c r="B589" s="161"/>
      <c r="C589" s="161"/>
      <c r="D589" s="273"/>
      <c r="E589" s="158"/>
      <c r="F589" s="246"/>
      <c r="G589" s="162"/>
      <c r="H589" s="139"/>
      <c r="I589" s="158"/>
    </row>
    <row r="590" spans="1:9">
      <c r="A590" s="160"/>
      <c r="B590" s="161"/>
      <c r="C590" s="161"/>
      <c r="D590" s="273"/>
      <c r="E590" s="158"/>
      <c r="F590" s="246"/>
      <c r="G590" s="162"/>
      <c r="H590" s="139"/>
      <c r="I590" s="158"/>
    </row>
    <row r="591" spans="1:9">
      <c r="A591" s="160"/>
      <c r="B591" s="161"/>
      <c r="C591" s="161"/>
      <c r="D591" s="273"/>
      <c r="E591" s="158"/>
      <c r="F591" s="246"/>
      <c r="G591" s="162"/>
      <c r="H591" s="139"/>
      <c r="I591" s="158"/>
    </row>
    <row r="592" spans="1:9">
      <c r="A592" s="160"/>
      <c r="B592" s="161"/>
      <c r="C592" s="161"/>
      <c r="D592" s="273"/>
      <c r="E592" s="158"/>
      <c r="F592" s="246"/>
      <c r="G592" s="162"/>
      <c r="H592" s="139"/>
      <c r="I592" s="158"/>
    </row>
    <row r="593" spans="1:9">
      <c r="A593" s="160"/>
      <c r="B593" s="161"/>
      <c r="C593" s="161"/>
      <c r="D593" s="273"/>
      <c r="E593" s="158"/>
      <c r="F593" s="246"/>
      <c r="G593" s="162"/>
      <c r="H593" s="139"/>
      <c r="I593" s="158"/>
    </row>
    <row r="594" spans="1:9">
      <c r="A594" s="160"/>
      <c r="B594" s="161"/>
      <c r="C594" s="161"/>
      <c r="D594" s="273"/>
      <c r="E594" s="158"/>
      <c r="F594" s="246"/>
      <c r="G594" s="162"/>
      <c r="H594" s="139"/>
      <c r="I594" s="158"/>
    </row>
    <row r="595" spans="1:9">
      <c r="A595" s="160"/>
      <c r="B595" s="161"/>
      <c r="C595" s="161"/>
      <c r="D595" s="273"/>
      <c r="E595" s="158"/>
      <c r="F595" s="246"/>
      <c r="G595" s="162"/>
      <c r="H595" s="139"/>
      <c r="I595" s="158"/>
    </row>
    <row r="596" spans="1:9">
      <c r="A596" s="160"/>
      <c r="B596" s="161"/>
      <c r="C596" s="161"/>
      <c r="D596" s="273"/>
      <c r="E596" s="158"/>
      <c r="F596" s="246"/>
      <c r="G596" s="162"/>
      <c r="H596" s="139"/>
      <c r="I596" s="158"/>
    </row>
    <row r="597" spans="1:9">
      <c r="A597" s="160"/>
      <c r="B597" s="161"/>
      <c r="C597" s="161"/>
      <c r="D597" s="273"/>
      <c r="E597" s="158"/>
      <c r="F597" s="246"/>
      <c r="G597" s="162"/>
      <c r="H597" s="139"/>
      <c r="I597" s="158"/>
    </row>
    <row r="598" spans="1:9">
      <c r="A598" s="160"/>
      <c r="B598" s="161"/>
      <c r="C598" s="161"/>
      <c r="D598" s="273"/>
      <c r="E598" s="158"/>
      <c r="F598" s="246"/>
      <c r="G598" s="162"/>
      <c r="H598" s="139"/>
      <c r="I598" s="158"/>
    </row>
    <row r="599" spans="1:9">
      <c r="A599" s="160"/>
      <c r="B599" s="161"/>
      <c r="C599" s="161"/>
      <c r="D599" s="273"/>
      <c r="E599" s="158"/>
      <c r="F599" s="246"/>
      <c r="G599" s="162"/>
      <c r="H599" s="139"/>
      <c r="I599" s="158"/>
    </row>
    <row r="600" spans="1:9">
      <c r="A600" s="160"/>
      <c r="B600" s="161"/>
      <c r="C600" s="161"/>
      <c r="D600" s="273"/>
      <c r="E600" s="158"/>
      <c r="F600" s="246"/>
      <c r="G600" s="162"/>
      <c r="H600" s="139"/>
      <c r="I600" s="158"/>
    </row>
    <row r="601" spans="1:9">
      <c r="A601" s="160"/>
      <c r="B601" s="161"/>
      <c r="C601" s="161"/>
      <c r="D601" s="273"/>
      <c r="E601" s="158"/>
      <c r="F601" s="246"/>
      <c r="G601" s="162"/>
      <c r="H601" s="139"/>
      <c r="I601" s="158"/>
    </row>
    <row r="602" spans="1:9">
      <c r="A602" s="160"/>
      <c r="B602" s="161"/>
      <c r="C602" s="161"/>
      <c r="D602" s="273"/>
      <c r="E602" s="158"/>
      <c r="F602" s="246"/>
      <c r="G602" s="162"/>
      <c r="H602" s="139"/>
      <c r="I602" s="158"/>
    </row>
    <row r="603" spans="1:9">
      <c r="A603" s="160"/>
      <c r="B603" s="161"/>
      <c r="C603" s="161"/>
      <c r="D603" s="273"/>
      <c r="E603" s="158"/>
      <c r="F603" s="246"/>
      <c r="G603" s="162"/>
      <c r="H603" s="139"/>
      <c r="I603" s="158"/>
    </row>
    <row r="604" spans="1:9">
      <c r="A604" s="160"/>
      <c r="B604" s="161"/>
      <c r="C604" s="161"/>
      <c r="D604" s="273"/>
      <c r="E604" s="158"/>
      <c r="F604" s="246"/>
      <c r="G604" s="162"/>
      <c r="H604" s="139"/>
      <c r="I604" s="158"/>
    </row>
    <row r="605" spans="1:9">
      <c r="A605" s="160"/>
      <c r="B605" s="161"/>
      <c r="C605" s="161"/>
      <c r="D605" s="273"/>
      <c r="E605" s="158"/>
      <c r="F605" s="246"/>
      <c r="G605" s="162"/>
      <c r="H605" s="139"/>
      <c r="I605" s="158"/>
    </row>
    <row r="606" spans="1:9" ht="14.25" customHeight="1">
      <c r="A606" s="160"/>
      <c r="B606" s="161"/>
      <c r="C606" s="161"/>
      <c r="D606" s="273"/>
      <c r="E606" s="158"/>
      <c r="F606" s="246"/>
      <c r="G606" s="162"/>
      <c r="H606" s="139"/>
      <c r="I606" s="158"/>
    </row>
    <row r="607" spans="1:9">
      <c r="A607" s="160"/>
      <c r="B607" s="161"/>
      <c r="C607" s="161"/>
      <c r="D607" s="273"/>
      <c r="E607" s="158"/>
      <c r="F607" s="246"/>
      <c r="G607" s="162"/>
      <c r="H607" s="139"/>
      <c r="I607" s="158"/>
    </row>
    <row r="608" spans="1:9">
      <c r="A608" s="160"/>
      <c r="B608" s="161"/>
      <c r="C608" s="161"/>
      <c r="D608" s="273"/>
      <c r="E608" s="158"/>
      <c r="F608" s="246"/>
      <c r="G608" s="162"/>
      <c r="H608" s="139"/>
      <c r="I608" s="158"/>
    </row>
    <row r="609" spans="1:9">
      <c r="A609" s="160"/>
      <c r="B609" s="161"/>
      <c r="C609" s="161"/>
      <c r="D609" s="273"/>
      <c r="E609" s="158"/>
      <c r="F609" s="246"/>
      <c r="G609" s="162"/>
      <c r="H609" s="139"/>
      <c r="I609" s="158"/>
    </row>
    <row r="610" spans="1:9">
      <c r="A610" s="160"/>
      <c r="B610" s="161"/>
      <c r="C610" s="161"/>
      <c r="D610" s="273"/>
      <c r="E610" s="158"/>
      <c r="F610" s="246"/>
      <c r="G610" s="162"/>
      <c r="H610" s="139"/>
      <c r="I610" s="158"/>
    </row>
    <row r="611" spans="1:9">
      <c r="A611" s="160"/>
      <c r="B611" s="161"/>
      <c r="C611" s="161"/>
      <c r="D611" s="273"/>
      <c r="E611" s="158"/>
      <c r="F611" s="246"/>
      <c r="G611" s="162"/>
      <c r="H611" s="139"/>
      <c r="I611" s="158"/>
    </row>
    <row r="612" spans="1:9">
      <c r="A612" s="160"/>
      <c r="B612" s="161"/>
      <c r="C612" s="161"/>
      <c r="D612" s="273"/>
      <c r="E612" s="158"/>
      <c r="F612" s="246"/>
      <c r="G612" s="162"/>
      <c r="H612" s="139"/>
      <c r="I612" s="158"/>
    </row>
    <row r="613" spans="1:9">
      <c r="A613" s="160"/>
      <c r="B613" s="161"/>
      <c r="C613" s="161"/>
      <c r="D613" s="273"/>
      <c r="E613" s="158"/>
      <c r="F613" s="246"/>
      <c r="G613" s="162"/>
      <c r="H613" s="139"/>
      <c r="I613" s="158"/>
    </row>
    <row r="614" spans="1:9">
      <c r="A614" s="160"/>
      <c r="B614" s="161"/>
      <c r="C614" s="161"/>
      <c r="D614" s="273"/>
      <c r="E614" s="158"/>
      <c r="F614" s="246"/>
      <c r="G614" s="162"/>
      <c r="H614" s="139"/>
      <c r="I614" s="158"/>
    </row>
    <row r="615" spans="1:9">
      <c r="A615" s="160"/>
      <c r="B615" s="161"/>
      <c r="C615" s="161"/>
      <c r="D615" s="273"/>
      <c r="E615" s="158"/>
      <c r="F615" s="246"/>
      <c r="G615" s="162"/>
      <c r="H615" s="139"/>
      <c r="I615" s="158"/>
    </row>
    <row r="616" spans="1:9">
      <c r="A616" s="160"/>
      <c r="B616" s="161"/>
      <c r="C616" s="161"/>
      <c r="D616" s="273"/>
      <c r="E616" s="158"/>
      <c r="F616" s="246"/>
      <c r="G616" s="162"/>
      <c r="H616" s="139"/>
      <c r="I616" s="158"/>
    </row>
    <row r="617" spans="1:9">
      <c r="A617" s="160"/>
      <c r="B617" s="161"/>
      <c r="C617" s="161"/>
      <c r="D617" s="273"/>
      <c r="E617" s="158"/>
      <c r="F617" s="246"/>
      <c r="G617" s="162"/>
      <c r="H617" s="139"/>
      <c r="I617" s="158"/>
    </row>
    <row r="618" spans="1:9">
      <c r="A618" s="160"/>
      <c r="B618" s="161"/>
      <c r="C618" s="161"/>
      <c r="D618" s="273"/>
      <c r="E618" s="158"/>
      <c r="F618" s="246"/>
      <c r="G618" s="162"/>
      <c r="H618" s="139"/>
      <c r="I618" s="158"/>
    </row>
    <row r="619" spans="1:9">
      <c r="A619" s="160"/>
      <c r="B619" s="161"/>
      <c r="C619" s="161"/>
      <c r="D619" s="273"/>
      <c r="E619" s="158"/>
      <c r="F619" s="246"/>
      <c r="G619" s="162"/>
      <c r="H619" s="139"/>
      <c r="I619" s="158"/>
    </row>
    <row r="620" spans="1:9">
      <c r="A620" s="160"/>
      <c r="B620" s="161"/>
      <c r="C620" s="161"/>
      <c r="D620" s="273"/>
      <c r="E620" s="158"/>
      <c r="F620" s="246"/>
      <c r="G620" s="162"/>
      <c r="H620" s="139"/>
      <c r="I620" s="158"/>
    </row>
    <row r="621" spans="1:9">
      <c r="A621" s="160"/>
      <c r="B621" s="161"/>
      <c r="C621" s="161"/>
      <c r="D621" s="273"/>
      <c r="E621" s="158"/>
      <c r="F621" s="246"/>
      <c r="G621" s="162"/>
      <c r="H621" s="139"/>
      <c r="I621" s="158"/>
    </row>
    <row r="622" spans="1:9">
      <c r="A622" s="160"/>
      <c r="B622" s="161"/>
      <c r="C622" s="161"/>
      <c r="D622" s="273"/>
      <c r="E622" s="158"/>
      <c r="F622" s="246"/>
      <c r="G622" s="162"/>
      <c r="H622" s="139"/>
      <c r="I622" s="158"/>
    </row>
    <row r="623" spans="1:9">
      <c r="A623" s="160"/>
      <c r="B623" s="161"/>
      <c r="C623" s="161"/>
      <c r="D623" s="273"/>
      <c r="E623" s="158"/>
      <c r="F623" s="246"/>
      <c r="G623" s="162"/>
      <c r="H623" s="139"/>
      <c r="I623" s="158"/>
    </row>
    <row r="624" spans="1:9">
      <c r="A624" s="160"/>
      <c r="B624" s="161"/>
      <c r="C624" s="161"/>
      <c r="D624" s="273"/>
      <c r="E624" s="158"/>
      <c r="F624" s="246"/>
      <c r="G624" s="162"/>
      <c r="H624" s="139"/>
      <c r="I624" s="158"/>
    </row>
    <row r="625" spans="1:9">
      <c r="A625" s="160"/>
      <c r="B625" s="161"/>
      <c r="C625" s="161"/>
      <c r="D625" s="273"/>
      <c r="E625" s="158"/>
      <c r="F625" s="246"/>
      <c r="G625" s="162"/>
      <c r="H625" s="139"/>
      <c r="I625" s="158"/>
    </row>
    <row r="626" spans="1:9">
      <c r="A626" s="160"/>
      <c r="B626" s="161"/>
      <c r="C626" s="161"/>
      <c r="D626" s="273"/>
      <c r="E626" s="158"/>
      <c r="F626" s="246"/>
      <c r="G626" s="162"/>
      <c r="H626" s="139"/>
      <c r="I626" s="158"/>
    </row>
    <row r="627" spans="1:9">
      <c r="A627" s="160"/>
      <c r="B627" s="161"/>
      <c r="C627" s="161"/>
      <c r="D627" s="273"/>
      <c r="E627" s="158"/>
      <c r="F627" s="246"/>
      <c r="G627" s="162"/>
      <c r="H627" s="139"/>
      <c r="I627" s="158"/>
    </row>
    <row r="628" spans="1:9">
      <c r="A628" s="160"/>
      <c r="B628" s="161"/>
      <c r="C628" s="161"/>
      <c r="D628" s="273"/>
      <c r="E628" s="158"/>
      <c r="F628" s="246"/>
      <c r="G628" s="162"/>
      <c r="H628" s="139"/>
      <c r="I628" s="158"/>
    </row>
    <row r="629" spans="1:9">
      <c r="A629" s="160"/>
      <c r="B629" s="161"/>
      <c r="C629" s="161"/>
      <c r="D629" s="273"/>
      <c r="E629" s="158"/>
      <c r="F629" s="246"/>
      <c r="G629" s="162"/>
      <c r="H629" s="139"/>
      <c r="I629" s="158"/>
    </row>
    <row r="630" spans="1:9">
      <c r="A630" s="160"/>
      <c r="B630" s="161"/>
      <c r="C630" s="161"/>
      <c r="D630" s="273"/>
      <c r="E630" s="158"/>
      <c r="F630" s="246"/>
      <c r="G630" s="162"/>
      <c r="H630" s="139"/>
      <c r="I630" s="158"/>
    </row>
    <row r="631" spans="1:9">
      <c r="A631" s="160"/>
      <c r="B631" s="161"/>
      <c r="C631" s="161"/>
      <c r="D631" s="273"/>
      <c r="E631" s="158"/>
      <c r="F631" s="246"/>
      <c r="G631" s="162"/>
      <c r="H631" s="139"/>
      <c r="I631" s="158"/>
    </row>
    <row r="632" spans="1:9">
      <c r="A632" s="160"/>
      <c r="B632" s="161"/>
      <c r="C632" s="161"/>
      <c r="D632" s="273"/>
      <c r="E632" s="158"/>
      <c r="F632" s="246"/>
      <c r="G632" s="162"/>
      <c r="H632" s="139"/>
      <c r="I632" s="158"/>
    </row>
    <row r="633" spans="1:9">
      <c r="A633" s="160"/>
      <c r="B633" s="161"/>
      <c r="C633" s="161"/>
      <c r="D633" s="273"/>
      <c r="E633" s="158"/>
      <c r="F633" s="246"/>
      <c r="G633" s="162"/>
      <c r="H633" s="139"/>
      <c r="I633" s="158"/>
    </row>
    <row r="634" spans="1:9">
      <c r="A634" s="160"/>
      <c r="B634" s="161"/>
      <c r="C634" s="161"/>
      <c r="D634" s="273"/>
      <c r="E634" s="158"/>
      <c r="F634" s="246"/>
      <c r="G634" s="162"/>
      <c r="H634" s="139"/>
      <c r="I634" s="158"/>
    </row>
    <row r="635" spans="1:9">
      <c r="A635" s="160"/>
      <c r="B635" s="161"/>
      <c r="C635" s="161"/>
      <c r="D635" s="273"/>
      <c r="E635" s="158"/>
      <c r="F635" s="246"/>
      <c r="G635" s="162"/>
      <c r="H635" s="139"/>
      <c r="I635" s="158"/>
    </row>
    <row r="636" spans="1:9">
      <c r="A636" s="160"/>
      <c r="B636" s="161"/>
      <c r="C636" s="161"/>
      <c r="D636" s="273"/>
      <c r="E636" s="158"/>
      <c r="F636" s="246"/>
      <c r="G636" s="162"/>
      <c r="H636" s="139"/>
      <c r="I636" s="158"/>
    </row>
    <row r="637" spans="1:9">
      <c r="A637" s="160"/>
      <c r="B637" s="161"/>
      <c r="C637" s="161"/>
      <c r="D637" s="273"/>
      <c r="E637" s="158"/>
      <c r="F637" s="246"/>
      <c r="G637" s="162"/>
      <c r="H637" s="139"/>
      <c r="I637" s="158"/>
    </row>
    <row r="638" spans="1:9">
      <c r="A638" s="160"/>
      <c r="B638" s="161"/>
      <c r="C638" s="161"/>
      <c r="D638" s="273"/>
      <c r="E638" s="158"/>
      <c r="F638" s="246"/>
      <c r="G638" s="162"/>
      <c r="H638" s="139"/>
      <c r="I638" s="158"/>
    </row>
    <row r="639" spans="1:9">
      <c r="A639" s="160"/>
      <c r="B639" s="161"/>
      <c r="C639" s="161"/>
      <c r="D639" s="273"/>
      <c r="E639" s="158"/>
      <c r="F639" s="246"/>
      <c r="G639" s="162"/>
      <c r="H639" s="139"/>
      <c r="I639" s="158"/>
    </row>
    <row r="640" spans="1:9">
      <c r="A640" s="160"/>
      <c r="B640" s="161"/>
      <c r="C640" s="161"/>
      <c r="D640" s="273"/>
      <c r="E640" s="158"/>
      <c r="F640" s="246"/>
      <c r="G640" s="162"/>
      <c r="H640" s="139"/>
      <c r="I640" s="158"/>
    </row>
    <row r="641" spans="1:9">
      <c r="A641" s="160"/>
      <c r="B641" s="161"/>
      <c r="C641" s="161"/>
      <c r="D641" s="273"/>
      <c r="E641" s="158"/>
      <c r="F641" s="246"/>
      <c r="G641" s="162"/>
      <c r="H641" s="139"/>
      <c r="I641" s="158"/>
    </row>
    <row r="642" spans="1:9">
      <c r="A642" s="160"/>
      <c r="B642" s="161"/>
      <c r="C642" s="161"/>
      <c r="D642" s="273"/>
      <c r="E642" s="158"/>
      <c r="F642" s="246"/>
      <c r="G642" s="162"/>
      <c r="H642" s="139"/>
      <c r="I642" s="158"/>
    </row>
    <row r="643" spans="1:9">
      <c r="A643" s="160"/>
      <c r="B643" s="161"/>
      <c r="C643" s="161"/>
      <c r="D643" s="273"/>
      <c r="E643" s="158"/>
      <c r="F643" s="246"/>
      <c r="G643" s="162"/>
      <c r="H643" s="139"/>
      <c r="I643" s="158"/>
    </row>
    <row r="644" spans="1:9">
      <c r="A644" s="160"/>
      <c r="B644" s="161"/>
      <c r="C644" s="161"/>
      <c r="D644" s="273"/>
      <c r="E644" s="158"/>
      <c r="F644" s="246"/>
      <c r="G644" s="162"/>
      <c r="H644" s="139"/>
      <c r="I644" s="158"/>
    </row>
    <row r="645" spans="1:9">
      <c r="A645" s="160"/>
      <c r="B645" s="161"/>
      <c r="C645" s="161"/>
      <c r="D645" s="273"/>
      <c r="E645" s="158"/>
      <c r="F645" s="246"/>
      <c r="G645" s="162"/>
      <c r="H645" s="139"/>
      <c r="I645" s="158"/>
    </row>
    <row r="646" spans="1:9">
      <c r="A646" s="160"/>
      <c r="B646" s="161"/>
      <c r="C646" s="161"/>
      <c r="D646" s="273"/>
      <c r="E646" s="158"/>
      <c r="F646" s="246"/>
      <c r="G646" s="162"/>
      <c r="H646" s="139"/>
      <c r="I646" s="158"/>
    </row>
    <row r="647" spans="1:9">
      <c r="A647" s="160"/>
      <c r="B647" s="161"/>
      <c r="C647" s="161"/>
      <c r="D647" s="273"/>
      <c r="E647" s="158"/>
      <c r="F647" s="246"/>
      <c r="G647" s="162"/>
      <c r="H647" s="139"/>
      <c r="I647" s="158"/>
    </row>
    <row r="648" spans="1:9">
      <c r="A648" s="160"/>
      <c r="B648" s="161"/>
      <c r="C648" s="161"/>
      <c r="D648" s="273"/>
      <c r="E648" s="158"/>
      <c r="F648" s="246"/>
      <c r="G648" s="162"/>
      <c r="H648" s="139"/>
      <c r="I648" s="158"/>
    </row>
    <row r="649" spans="1:9">
      <c r="A649" s="160"/>
      <c r="B649" s="161"/>
      <c r="C649" s="161"/>
      <c r="D649" s="273"/>
      <c r="E649" s="158"/>
      <c r="F649" s="246"/>
      <c r="G649" s="162"/>
      <c r="H649" s="139"/>
      <c r="I649" s="158"/>
    </row>
    <row r="650" spans="1:9">
      <c r="A650" s="160"/>
      <c r="B650" s="161"/>
      <c r="C650" s="161"/>
      <c r="D650" s="273"/>
      <c r="E650" s="158"/>
      <c r="F650" s="246"/>
      <c r="G650" s="162"/>
      <c r="H650" s="139"/>
      <c r="I650" s="158"/>
    </row>
    <row r="651" spans="1:9">
      <c r="A651" s="160"/>
      <c r="B651" s="161"/>
      <c r="C651" s="161"/>
      <c r="D651" s="273"/>
      <c r="E651" s="158"/>
      <c r="F651" s="246"/>
      <c r="G651" s="162"/>
      <c r="H651" s="139"/>
      <c r="I651" s="158"/>
    </row>
    <row r="652" spans="1:9">
      <c r="A652" s="160"/>
      <c r="B652" s="161"/>
      <c r="C652" s="161"/>
      <c r="D652" s="273"/>
      <c r="E652" s="158"/>
      <c r="F652" s="246"/>
      <c r="G652" s="162"/>
      <c r="H652" s="139"/>
      <c r="I652" s="158"/>
    </row>
    <row r="653" spans="1:9">
      <c r="A653" s="160"/>
      <c r="B653" s="161"/>
      <c r="C653" s="161"/>
      <c r="D653" s="273"/>
      <c r="E653" s="158"/>
      <c r="F653" s="246"/>
      <c r="G653" s="162"/>
      <c r="H653" s="139"/>
      <c r="I653" s="158"/>
    </row>
    <row r="654" spans="1:9">
      <c r="A654" s="160"/>
      <c r="B654" s="161"/>
      <c r="C654" s="161"/>
      <c r="D654" s="273"/>
      <c r="E654" s="158"/>
      <c r="F654" s="246"/>
      <c r="G654" s="162"/>
      <c r="H654" s="139"/>
      <c r="I654" s="158"/>
    </row>
    <row r="655" spans="1:9">
      <c r="A655" s="160"/>
      <c r="B655" s="161"/>
      <c r="C655" s="161"/>
      <c r="D655" s="273"/>
      <c r="E655" s="158"/>
      <c r="F655" s="246"/>
      <c r="G655" s="162"/>
      <c r="H655" s="139"/>
      <c r="I655" s="158"/>
    </row>
    <row r="656" spans="1:9">
      <c r="A656" s="160"/>
      <c r="B656" s="161"/>
      <c r="C656" s="161"/>
      <c r="D656" s="273"/>
      <c r="E656" s="158"/>
      <c r="F656" s="246"/>
      <c r="G656" s="162"/>
      <c r="H656" s="139"/>
      <c r="I656" s="158"/>
    </row>
    <row r="657" spans="1:9">
      <c r="A657" s="160"/>
      <c r="B657" s="161"/>
      <c r="C657" s="161"/>
      <c r="D657" s="273"/>
      <c r="E657" s="158"/>
      <c r="F657" s="246"/>
      <c r="G657" s="162"/>
      <c r="H657" s="139"/>
      <c r="I657" s="158"/>
    </row>
    <row r="658" spans="1:9">
      <c r="A658" s="160"/>
      <c r="B658" s="161"/>
      <c r="C658" s="161"/>
      <c r="D658" s="273"/>
      <c r="E658" s="158"/>
      <c r="F658" s="246"/>
      <c r="G658" s="162"/>
      <c r="H658" s="139"/>
      <c r="I658" s="158"/>
    </row>
    <row r="659" spans="1:9">
      <c r="A659" s="160"/>
      <c r="B659" s="161"/>
      <c r="C659" s="161"/>
      <c r="D659" s="273"/>
      <c r="E659" s="158"/>
      <c r="F659" s="246"/>
      <c r="G659" s="162"/>
      <c r="H659" s="139"/>
      <c r="I659" s="158"/>
    </row>
    <row r="660" spans="1:9">
      <c r="A660" s="160"/>
      <c r="B660" s="161"/>
      <c r="C660" s="161"/>
      <c r="D660" s="273"/>
      <c r="E660" s="158"/>
      <c r="F660" s="246"/>
      <c r="G660" s="162"/>
      <c r="H660" s="139"/>
      <c r="I660" s="158"/>
    </row>
    <row r="661" spans="1:9">
      <c r="A661" s="160"/>
      <c r="B661" s="161"/>
      <c r="C661" s="161"/>
      <c r="D661" s="273"/>
      <c r="E661" s="158"/>
      <c r="F661" s="246"/>
      <c r="G661" s="162"/>
      <c r="H661" s="139"/>
      <c r="I661" s="158"/>
    </row>
    <row r="662" spans="1:9">
      <c r="A662" s="160"/>
      <c r="B662" s="161"/>
      <c r="C662" s="161"/>
      <c r="D662" s="273"/>
      <c r="E662" s="158"/>
      <c r="F662" s="246"/>
      <c r="G662" s="162"/>
      <c r="H662" s="139"/>
      <c r="I662" s="158"/>
    </row>
    <row r="663" spans="1:9">
      <c r="A663" s="160"/>
      <c r="B663" s="161"/>
      <c r="C663" s="161"/>
      <c r="D663" s="273"/>
      <c r="E663" s="158"/>
      <c r="F663" s="246"/>
      <c r="G663" s="162"/>
      <c r="H663" s="139"/>
      <c r="I663" s="158"/>
    </row>
    <row r="664" spans="1:9">
      <c r="A664" s="160"/>
      <c r="B664" s="161"/>
      <c r="C664" s="161"/>
      <c r="D664" s="273"/>
      <c r="E664" s="158"/>
      <c r="F664" s="246"/>
      <c r="G664" s="162"/>
      <c r="H664" s="139"/>
      <c r="I664" s="158"/>
    </row>
    <row r="665" spans="1:9">
      <c r="A665" s="160"/>
      <c r="B665" s="161"/>
      <c r="C665" s="161"/>
      <c r="D665" s="273"/>
      <c r="E665" s="158"/>
      <c r="F665" s="246"/>
      <c r="G665" s="162"/>
      <c r="H665" s="139"/>
      <c r="I665" s="158"/>
    </row>
    <row r="666" spans="1:9">
      <c r="A666" s="160"/>
      <c r="B666" s="161"/>
      <c r="C666" s="161"/>
      <c r="D666" s="273"/>
      <c r="E666" s="158"/>
      <c r="F666" s="246"/>
      <c r="G666" s="162"/>
      <c r="H666" s="139"/>
      <c r="I666" s="158"/>
    </row>
    <row r="667" spans="1:9">
      <c r="A667" s="160"/>
      <c r="B667" s="161"/>
      <c r="C667" s="161"/>
      <c r="D667" s="273"/>
      <c r="E667" s="158"/>
      <c r="F667" s="246"/>
      <c r="G667" s="162"/>
      <c r="H667" s="139"/>
      <c r="I667" s="158"/>
    </row>
    <row r="668" spans="1:9">
      <c r="A668" s="160"/>
      <c r="B668" s="161"/>
      <c r="C668" s="161"/>
      <c r="D668" s="273"/>
      <c r="E668" s="158"/>
      <c r="F668" s="246"/>
      <c r="G668" s="162"/>
      <c r="H668" s="139"/>
      <c r="I668" s="158"/>
    </row>
    <row r="669" spans="1:9">
      <c r="A669" s="160"/>
      <c r="B669" s="161"/>
      <c r="C669" s="161"/>
      <c r="D669" s="273"/>
      <c r="E669" s="158"/>
      <c r="F669" s="246"/>
      <c r="G669" s="162"/>
      <c r="H669" s="139"/>
      <c r="I669" s="158"/>
    </row>
    <row r="670" spans="1:9">
      <c r="A670" s="160"/>
      <c r="B670" s="161"/>
      <c r="C670" s="161"/>
      <c r="D670" s="273"/>
      <c r="E670" s="158"/>
      <c r="F670" s="246"/>
      <c r="G670" s="162"/>
      <c r="H670" s="139"/>
      <c r="I670" s="158"/>
    </row>
    <row r="671" spans="1:9">
      <c r="A671" s="160"/>
      <c r="B671" s="161"/>
      <c r="C671" s="161"/>
      <c r="D671" s="273"/>
      <c r="E671" s="158"/>
      <c r="F671" s="246"/>
      <c r="G671" s="162"/>
      <c r="H671" s="139"/>
      <c r="I671" s="158"/>
    </row>
    <row r="672" spans="1:9">
      <c r="A672" s="160"/>
      <c r="B672" s="161"/>
      <c r="C672" s="161"/>
      <c r="D672" s="273"/>
      <c r="E672" s="158"/>
      <c r="F672" s="246"/>
      <c r="G672" s="162"/>
      <c r="H672" s="139"/>
      <c r="I672" s="158"/>
    </row>
    <row r="673" spans="1:9">
      <c r="A673" s="160"/>
      <c r="B673" s="161"/>
      <c r="C673" s="161"/>
      <c r="D673" s="273"/>
      <c r="E673" s="158"/>
      <c r="F673" s="246"/>
      <c r="G673" s="162"/>
      <c r="H673" s="139"/>
      <c r="I673" s="158"/>
    </row>
    <row r="674" spans="1:9">
      <c r="A674" s="160"/>
      <c r="B674" s="161"/>
      <c r="C674" s="161"/>
      <c r="D674" s="273"/>
      <c r="E674" s="158"/>
      <c r="F674" s="246"/>
      <c r="G674" s="162"/>
      <c r="H674" s="139"/>
      <c r="I674" s="158"/>
    </row>
    <row r="675" spans="1:9">
      <c r="A675" s="160"/>
      <c r="B675" s="161"/>
      <c r="C675" s="161"/>
      <c r="D675" s="273"/>
      <c r="E675" s="158"/>
      <c r="F675" s="246"/>
      <c r="G675" s="162"/>
      <c r="H675" s="139"/>
      <c r="I675" s="158"/>
    </row>
    <row r="676" spans="1:9">
      <c r="A676" s="160"/>
      <c r="B676" s="161"/>
      <c r="C676" s="161"/>
      <c r="D676" s="273"/>
      <c r="E676" s="158"/>
      <c r="F676" s="246"/>
      <c r="G676" s="162"/>
      <c r="H676" s="139"/>
      <c r="I676" s="158"/>
    </row>
    <row r="677" spans="1:9">
      <c r="A677" s="160"/>
      <c r="B677" s="161"/>
      <c r="C677" s="161"/>
      <c r="D677" s="273"/>
      <c r="E677" s="158"/>
      <c r="F677" s="246"/>
      <c r="G677" s="162"/>
      <c r="H677" s="139"/>
      <c r="I677" s="158"/>
    </row>
    <row r="678" spans="1:9">
      <c r="A678" s="160"/>
      <c r="B678" s="161"/>
      <c r="C678" s="161"/>
      <c r="D678" s="273"/>
      <c r="E678" s="158"/>
      <c r="F678" s="246"/>
      <c r="G678" s="162"/>
      <c r="H678" s="139"/>
      <c r="I678" s="158"/>
    </row>
    <row r="679" spans="1:9">
      <c r="A679" s="160"/>
      <c r="B679" s="161"/>
      <c r="C679" s="161"/>
      <c r="D679" s="273"/>
      <c r="E679" s="158"/>
      <c r="F679" s="246"/>
      <c r="G679" s="162"/>
      <c r="H679" s="139"/>
      <c r="I679" s="158"/>
    </row>
    <row r="680" spans="1:9">
      <c r="A680" s="160"/>
      <c r="B680" s="161"/>
      <c r="C680" s="161"/>
      <c r="D680" s="273"/>
      <c r="E680" s="158"/>
      <c r="F680" s="246"/>
      <c r="G680" s="162"/>
      <c r="H680" s="139"/>
      <c r="I680" s="158"/>
    </row>
    <row r="681" spans="1:9">
      <c r="A681" s="160"/>
      <c r="B681" s="161"/>
      <c r="C681" s="161"/>
      <c r="D681" s="273"/>
      <c r="E681" s="158"/>
      <c r="F681" s="246"/>
      <c r="G681" s="162"/>
      <c r="H681" s="139"/>
      <c r="I681" s="158"/>
    </row>
    <row r="682" spans="1:9">
      <c r="A682" s="160"/>
      <c r="B682" s="161"/>
      <c r="C682" s="161"/>
      <c r="D682" s="273"/>
      <c r="E682" s="158"/>
      <c r="F682" s="246"/>
      <c r="G682" s="162"/>
      <c r="H682" s="139"/>
      <c r="I682" s="158"/>
    </row>
    <row r="683" spans="1:9">
      <c r="A683" s="160"/>
      <c r="B683" s="161"/>
      <c r="C683" s="161"/>
      <c r="D683" s="273"/>
      <c r="E683" s="158"/>
      <c r="F683" s="246"/>
      <c r="G683" s="162"/>
      <c r="H683" s="139"/>
      <c r="I683" s="158"/>
    </row>
    <row r="684" spans="1:9">
      <c r="A684" s="160"/>
      <c r="B684" s="161"/>
      <c r="C684" s="161"/>
      <c r="D684" s="273"/>
      <c r="E684" s="158"/>
      <c r="F684" s="246"/>
      <c r="G684" s="162"/>
      <c r="H684" s="139"/>
      <c r="I684" s="158"/>
    </row>
    <row r="685" spans="1:9">
      <c r="A685" s="160"/>
      <c r="B685" s="161"/>
      <c r="C685" s="161"/>
      <c r="D685" s="273"/>
      <c r="E685" s="158"/>
      <c r="F685" s="246"/>
      <c r="G685" s="162"/>
      <c r="H685" s="139"/>
      <c r="I685" s="158"/>
    </row>
    <row r="686" spans="1:9">
      <c r="A686" s="160"/>
      <c r="B686" s="161"/>
      <c r="C686" s="161"/>
      <c r="D686" s="273"/>
      <c r="E686" s="158"/>
      <c r="F686" s="246"/>
      <c r="G686" s="162"/>
      <c r="H686" s="139"/>
      <c r="I686" s="158"/>
    </row>
    <row r="687" spans="1:9">
      <c r="A687" s="160"/>
      <c r="B687" s="161"/>
      <c r="C687" s="161"/>
      <c r="D687" s="273"/>
      <c r="E687" s="158"/>
      <c r="F687" s="246"/>
      <c r="G687" s="162"/>
      <c r="H687" s="139"/>
      <c r="I687" s="158"/>
    </row>
    <row r="688" spans="1:9">
      <c r="A688" s="160"/>
      <c r="B688" s="161"/>
      <c r="C688" s="161"/>
      <c r="D688" s="273"/>
      <c r="E688" s="158"/>
      <c r="F688" s="246"/>
      <c r="G688" s="162"/>
      <c r="H688" s="139"/>
      <c r="I688" s="158"/>
    </row>
    <row r="689" spans="1:9">
      <c r="A689" s="160"/>
      <c r="B689" s="161"/>
      <c r="C689" s="161"/>
      <c r="D689" s="273"/>
      <c r="E689" s="158"/>
      <c r="F689" s="246"/>
      <c r="G689" s="162"/>
      <c r="H689" s="139"/>
      <c r="I689" s="158"/>
    </row>
    <row r="690" spans="1:9">
      <c r="A690" s="160"/>
      <c r="B690" s="161"/>
      <c r="C690" s="161"/>
      <c r="D690" s="273"/>
      <c r="E690" s="158"/>
      <c r="F690" s="246"/>
      <c r="G690" s="162"/>
      <c r="H690" s="139"/>
      <c r="I690" s="158"/>
    </row>
    <row r="691" spans="1:9">
      <c r="A691" s="160"/>
      <c r="B691" s="161"/>
      <c r="C691" s="161"/>
      <c r="D691" s="273"/>
      <c r="E691" s="158"/>
      <c r="F691" s="246"/>
      <c r="G691" s="162"/>
      <c r="H691" s="139"/>
      <c r="I691" s="158"/>
    </row>
    <row r="692" spans="1:9">
      <c r="A692" s="160"/>
      <c r="B692" s="161"/>
      <c r="C692" s="161"/>
      <c r="D692" s="273"/>
      <c r="E692" s="158"/>
      <c r="F692" s="246"/>
      <c r="G692" s="162"/>
      <c r="H692" s="139"/>
      <c r="I692" s="158"/>
    </row>
    <row r="693" spans="1:9">
      <c r="A693" s="160"/>
      <c r="B693" s="161"/>
      <c r="C693" s="161"/>
      <c r="D693" s="273"/>
      <c r="E693" s="158"/>
      <c r="F693" s="246"/>
      <c r="G693" s="162"/>
      <c r="H693" s="139"/>
      <c r="I693" s="158"/>
    </row>
    <row r="694" spans="1:9">
      <c r="A694" s="160"/>
      <c r="B694" s="161"/>
      <c r="C694" s="161"/>
      <c r="D694" s="273"/>
      <c r="E694" s="158"/>
      <c r="F694" s="246"/>
      <c r="G694" s="162"/>
      <c r="H694" s="139"/>
      <c r="I694" s="158"/>
    </row>
    <row r="695" spans="1:9">
      <c r="A695" s="160"/>
      <c r="B695" s="161"/>
      <c r="C695" s="161"/>
      <c r="D695" s="273"/>
      <c r="E695" s="158"/>
      <c r="F695" s="246"/>
      <c r="G695" s="162"/>
      <c r="H695" s="139"/>
      <c r="I695" s="158"/>
    </row>
    <row r="696" spans="1:9">
      <c r="A696" s="160"/>
      <c r="B696" s="161"/>
      <c r="C696" s="161"/>
      <c r="D696" s="273"/>
      <c r="E696" s="158"/>
      <c r="F696" s="246"/>
      <c r="G696" s="162"/>
      <c r="H696" s="139"/>
      <c r="I696" s="158"/>
    </row>
    <row r="697" spans="1:9">
      <c r="A697" s="160"/>
      <c r="B697" s="161"/>
      <c r="C697" s="161"/>
      <c r="D697" s="273"/>
      <c r="E697" s="158"/>
      <c r="F697" s="246"/>
      <c r="G697" s="162"/>
      <c r="H697" s="139"/>
      <c r="I697" s="158"/>
    </row>
    <row r="698" spans="1:9">
      <c r="A698" s="160"/>
      <c r="B698" s="161"/>
      <c r="C698" s="161"/>
      <c r="D698" s="273"/>
      <c r="E698" s="158"/>
      <c r="F698" s="246"/>
      <c r="G698" s="162"/>
      <c r="H698" s="139"/>
      <c r="I698" s="158"/>
    </row>
    <row r="699" spans="1:9">
      <c r="A699" s="160"/>
      <c r="B699" s="161"/>
      <c r="C699" s="161"/>
      <c r="D699" s="273"/>
      <c r="E699" s="158"/>
      <c r="F699" s="246"/>
      <c r="G699" s="162"/>
      <c r="H699" s="139"/>
      <c r="I699" s="158"/>
    </row>
    <row r="700" spans="1:9">
      <c r="A700" s="160"/>
      <c r="B700" s="161"/>
      <c r="C700" s="161"/>
      <c r="D700" s="273"/>
      <c r="E700" s="158"/>
      <c r="F700" s="246"/>
      <c r="G700" s="162"/>
      <c r="H700" s="139"/>
      <c r="I700" s="158"/>
    </row>
    <row r="701" spans="1:9">
      <c r="A701" s="160"/>
      <c r="B701" s="161"/>
      <c r="C701" s="161"/>
      <c r="D701" s="273"/>
      <c r="E701" s="158"/>
      <c r="F701" s="246"/>
      <c r="G701" s="162"/>
      <c r="H701" s="139"/>
      <c r="I701" s="158"/>
    </row>
    <row r="702" spans="1:9">
      <c r="A702" s="160"/>
      <c r="B702" s="161"/>
      <c r="C702" s="161"/>
      <c r="D702" s="273"/>
      <c r="E702" s="158"/>
      <c r="F702" s="246"/>
      <c r="G702" s="162"/>
      <c r="H702" s="139"/>
      <c r="I702" s="158"/>
    </row>
    <row r="703" spans="1:9">
      <c r="A703" s="160"/>
      <c r="B703" s="161"/>
      <c r="C703" s="161"/>
      <c r="D703" s="273"/>
      <c r="E703" s="158"/>
      <c r="F703" s="246"/>
      <c r="G703" s="162"/>
      <c r="H703" s="139"/>
      <c r="I703" s="158"/>
    </row>
    <row r="704" spans="1:9">
      <c r="A704" s="160"/>
      <c r="B704" s="161"/>
      <c r="C704" s="161"/>
      <c r="D704" s="273"/>
      <c r="E704" s="158"/>
      <c r="F704" s="246"/>
      <c r="G704" s="162"/>
      <c r="H704" s="139"/>
      <c r="I704" s="158"/>
    </row>
    <row r="705" spans="1:9" ht="18.75" customHeight="1">
      <c r="A705" s="160"/>
      <c r="B705" s="161"/>
      <c r="C705" s="161"/>
      <c r="D705" s="273"/>
      <c r="E705" s="158"/>
      <c r="F705" s="246"/>
      <c r="G705" s="162"/>
      <c r="H705" s="139"/>
      <c r="I705" s="158"/>
    </row>
    <row r="706" spans="1:9">
      <c r="A706" s="160"/>
      <c r="B706" s="161"/>
      <c r="C706" s="161"/>
      <c r="D706" s="273"/>
      <c r="E706" s="158"/>
      <c r="F706" s="246"/>
      <c r="G706" s="162"/>
      <c r="H706" s="139"/>
      <c r="I706" s="158"/>
    </row>
    <row r="707" spans="1:9">
      <c r="A707" s="160"/>
      <c r="B707" s="161"/>
      <c r="C707" s="161"/>
      <c r="D707" s="273"/>
      <c r="E707" s="158"/>
      <c r="F707" s="246"/>
      <c r="G707" s="162"/>
      <c r="H707" s="139"/>
      <c r="I707" s="158"/>
    </row>
    <row r="708" spans="1:9">
      <c r="A708" s="160"/>
      <c r="B708" s="161"/>
      <c r="C708" s="161"/>
      <c r="D708" s="273"/>
      <c r="E708" s="158"/>
      <c r="F708" s="246"/>
      <c r="G708" s="162"/>
      <c r="H708" s="139"/>
      <c r="I708" s="158"/>
    </row>
    <row r="709" spans="1:9">
      <c r="A709" s="160"/>
      <c r="B709" s="161"/>
      <c r="C709" s="161"/>
      <c r="D709" s="273"/>
      <c r="E709" s="158"/>
      <c r="F709" s="246"/>
      <c r="G709" s="162"/>
      <c r="H709" s="139"/>
      <c r="I709" s="158"/>
    </row>
    <row r="710" spans="1:9">
      <c r="A710" s="160"/>
      <c r="B710" s="161"/>
      <c r="C710" s="161"/>
      <c r="D710" s="273"/>
      <c r="E710" s="158"/>
      <c r="F710" s="246"/>
      <c r="G710" s="162"/>
      <c r="H710" s="139"/>
      <c r="I710" s="158"/>
    </row>
    <row r="711" spans="1:9">
      <c r="A711" s="160"/>
      <c r="B711" s="161"/>
      <c r="C711" s="161"/>
      <c r="D711" s="273"/>
      <c r="E711" s="158"/>
      <c r="F711" s="246"/>
      <c r="G711" s="162"/>
      <c r="H711" s="139"/>
      <c r="I711" s="158"/>
    </row>
    <row r="712" spans="1:9">
      <c r="A712" s="160"/>
      <c r="B712" s="161"/>
      <c r="C712" s="161"/>
      <c r="D712" s="273"/>
      <c r="E712" s="158"/>
      <c r="F712" s="246"/>
      <c r="G712" s="162"/>
      <c r="H712" s="139"/>
      <c r="I712" s="158"/>
    </row>
    <row r="713" spans="1:9">
      <c r="A713" s="160"/>
      <c r="B713" s="161"/>
      <c r="C713" s="161"/>
      <c r="D713" s="273"/>
      <c r="E713" s="158"/>
      <c r="F713" s="246"/>
      <c r="G713" s="162"/>
      <c r="H713" s="139"/>
      <c r="I713" s="158"/>
    </row>
    <row r="714" spans="1:9">
      <c r="A714" s="160"/>
      <c r="B714" s="161"/>
      <c r="C714" s="161"/>
      <c r="D714" s="273"/>
      <c r="E714" s="158"/>
      <c r="F714" s="246"/>
      <c r="G714" s="162"/>
      <c r="H714" s="139"/>
      <c r="I714" s="158"/>
    </row>
    <row r="715" spans="1:9">
      <c r="A715" s="160"/>
      <c r="B715" s="161"/>
      <c r="C715" s="161"/>
      <c r="D715" s="273"/>
      <c r="E715" s="158"/>
      <c r="F715" s="246"/>
      <c r="G715" s="162"/>
      <c r="H715" s="139"/>
      <c r="I715" s="158"/>
    </row>
    <row r="716" spans="1:9">
      <c r="A716" s="160"/>
      <c r="B716" s="161"/>
      <c r="C716" s="161"/>
      <c r="D716" s="273"/>
      <c r="E716" s="158"/>
      <c r="F716" s="246"/>
      <c r="G716" s="162"/>
      <c r="H716" s="139"/>
      <c r="I716" s="158"/>
    </row>
    <row r="717" spans="1:9">
      <c r="A717" s="160"/>
      <c r="B717" s="161"/>
      <c r="C717" s="161"/>
      <c r="D717" s="273"/>
      <c r="E717" s="158"/>
      <c r="F717" s="246"/>
      <c r="G717" s="162"/>
      <c r="H717" s="139"/>
      <c r="I717" s="158"/>
    </row>
    <row r="718" spans="1:9">
      <c r="A718" s="160"/>
      <c r="B718" s="161"/>
      <c r="C718" s="161"/>
      <c r="D718" s="273"/>
      <c r="E718" s="158"/>
      <c r="F718" s="246"/>
      <c r="G718" s="162"/>
      <c r="H718" s="139"/>
      <c r="I718" s="158"/>
    </row>
    <row r="719" spans="1:9">
      <c r="A719" s="160"/>
      <c r="B719" s="161"/>
      <c r="C719" s="161"/>
      <c r="D719" s="273"/>
      <c r="E719" s="158"/>
      <c r="F719" s="246"/>
      <c r="G719" s="162"/>
      <c r="H719" s="139"/>
      <c r="I719" s="158"/>
    </row>
    <row r="720" spans="1:9">
      <c r="A720" s="160"/>
      <c r="B720" s="161"/>
      <c r="C720" s="161"/>
      <c r="D720" s="273"/>
      <c r="E720" s="158"/>
      <c r="F720" s="246"/>
      <c r="G720" s="162"/>
      <c r="H720" s="139"/>
      <c r="I720" s="158"/>
    </row>
    <row r="721" spans="1:9">
      <c r="A721" s="160"/>
      <c r="B721" s="161"/>
      <c r="C721" s="161"/>
      <c r="D721" s="273"/>
      <c r="E721" s="158"/>
      <c r="F721" s="246"/>
      <c r="G721" s="162"/>
      <c r="H721" s="139"/>
      <c r="I721" s="158"/>
    </row>
    <row r="722" spans="1:9">
      <c r="A722" s="160"/>
      <c r="B722" s="161"/>
      <c r="C722" s="161"/>
      <c r="D722" s="273"/>
      <c r="E722" s="158"/>
      <c r="F722" s="246"/>
      <c r="G722" s="162"/>
      <c r="H722" s="139"/>
      <c r="I722" s="158"/>
    </row>
    <row r="723" spans="1:9">
      <c r="A723" s="160"/>
      <c r="B723" s="161"/>
      <c r="C723" s="161"/>
      <c r="D723" s="273"/>
      <c r="E723" s="158"/>
      <c r="F723" s="246"/>
      <c r="G723" s="162"/>
      <c r="H723" s="139"/>
      <c r="I723" s="158"/>
    </row>
    <row r="724" spans="1:9">
      <c r="A724" s="160"/>
      <c r="B724" s="161"/>
      <c r="C724" s="161"/>
      <c r="D724" s="273"/>
      <c r="E724" s="158"/>
      <c r="F724" s="246"/>
      <c r="G724" s="162"/>
      <c r="H724" s="139"/>
      <c r="I724" s="158"/>
    </row>
    <row r="725" spans="1:9">
      <c r="A725" s="160"/>
      <c r="B725" s="161"/>
      <c r="C725" s="161"/>
      <c r="D725" s="273"/>
      <c r="E725" s="158"/>
      <c r="F725" s="246"/>
      <c r="G725" s="162"/>
      <c r="H725" s="139"/>
      <c r="I725" s="158"/>
    </row>
    <row r="726" spans="1:9">
      <c r="A726" s="160"/>
      <c r="B726" s="161"/>
      <c r="C726" s="161"/>
      <c r="D726" s="273"/>
      <c r="E726" s="158"/>
      <c r="F726" s="246"/>
      <c r="G726" s="162"/>
      <c r="H726" s="139"/>
      <c r="I726" s="158"/>
    </row>
    <row r="727" spans="1:9">
      <c r="A727" s="160"/>
      <c r="B727" s="161"/>
      <c r="C727" s="161"/>
      <c r="D727" s="273"/>
      <c r="E727" s="158"/>
      <c r="F727" s="246"/>
      <c r="G727" s="162"/>
      <c r="H727" s="139"/>
      <c r="I727" s="158"/>
    </row>
    <row r="728" spans="1:9">
      <c r="A728" s="160"/>
      <c r="B728" s="161"/>
      <c r="C728" s="161"/>
      <c r="D728" s="273"/>
      <c r="E728" s="158"/>
      <c r="F728" s="246"/>
      <c r="G728" s="162"/>
      <c r="H728" s="139"/>
      <c r="I728" s="158"/>
    </row>
    <row r="729" spans="1:9">
      <c r="A729" s="160"/>
      <c r="B729" s="161"/>
      <c r="C729" s="161"/>
      <c r="D729" s="273"/>
      <c r="E729" s="158"/>
      <c r="F729" s="246"/>
      <c r="G729" s="162"/>
      <c r="H729" s="139"/>
      <c r="I729" s="158"/>
    </row>
    <row r="730" spans="1:9">
      <c r="A730" s="160"/>
      <c r="B730" s="161"/>
      <c r="C730" s="161"/>
      <c r="D730" s="161"/>
      <c r="E730" s="158"/>
      <c r="F730" s="246"/>
      <c r="G730" s="162"/>
      <c r="H730" s="139"/>
      <c r="I730" s="158"/>
    </row>
    <row r="731" spans="1:9">
      <c r="A731" s="245"/>
      <c r="B731" s="246"/>
      <c r="C731" s="246"/>
      <c r="D731" s="246"/>
      <c r="E731" s="158"/>
      <c r="F731" s="246"/>
      <c r="G731" s="162"/>
      <c r="H731" s="139"/>
      <c r="I731" s="158"/>
    </row>
    <row r="732" spans="1:9">
      <c r="A732" s="245"/>
      <c r="B732" s="246"/>
      <c r="C732" s="246"/>
      <c r="D732" s="246"/>
      <c r="E732" s="158"/>
      <c r="F732" s="246"/>
      <c r="G732" s="162"/>
      <c r="H732" s="139"/>
      <c r="I732" s="158"/>
    </row>
    <row r="733" spans="1:9">
      <c r="A733" s="160"/>
      <c r="B733" s="161"/>
      <c r="C733" s="161"/>
      <c r="D733" s="161"/>
      <c r="E733" s="158"/>
      <c r="F733" s="246"/>
      <c r="G733" s="162"/>
      <c r="H733" s="139"/>
      <c r="I733" s="158"/>
    </row>
    <row r="734" spans="1:9">
      <c r="A734" s="160"/>
      <c r="B734" s="161"/>
      <c r="C734" s="161"/>
      <c r="D734" s="161"/>
      <c r="E734" s="158"/>
      <c r="F734" s="246"/>
      <c r="G734" s="162"/>
      <c r="H734" s="139"/>
      <c r="I734" s="158"/>
    </row>
    <row r="735" spans="1:9">
      <c r="A735" s="160"/>
      <c r="B735" s="161"/>
      <c r="C735" s="161"/>
      <c r="D735" s="161"/>
      <c r="E735" s="158"/>
      <c r="F735" s="246"/>
      <c r="G735" s="162"/>
      <c r="H735" s="139"/>
      <c r="I735" s="158"/>
    </row>
    <row r="736" spans="1:9">
      <c r="A736" s="160"/>
      <c r="B736" s="161"/>
      <c r="C736" s="161"/>
      <c r="D736" s="161"/>
      <c r="E736" s="158"/>
      <c r="F736" s="246"/>
      <c r="G736" s="162"/>
      <c r="H736" s="139"/>
      <c r="I736" s="158"/>
    </row>
    <row r="737" spans="1:9">
      <c r="A737" s="160"/>
      <c r="B737" s="161"/>
      <c r="C737" s="161"/>
      <c r="D737" s="161"/>
      <c r="E737" s="158"/>
      <c r="F737" s="246"/>
      <c r="G737" s="162"/>
      <c r="H737" s="139"/>
      <c r="I737" s="158"/>
    </row>
    <row r="738" spans="1:9">
      <c r="A738" s="160"/>
      <c r="B738" s="161"/>
      <c r="C738" s="161"/>
      <c r="D738" s="161"/>
      <c r="E738" s="158"/>
      <c r="F738" s="246"/>
      <c r="G738" s="162"/>
      <c r="H738" s="139"/>
      <c r="I738" s="158"/>
    </row>
    <row r="739" spans="1:9">
      <c r="A739" s="160"/>
      <c r="B739" s="161"/>
      <c r="C739" s="161"/>
      <c r="D739" s="161"/>
      <c r="E739" s="158"/>
      <c r="F739" s="246"/>
      <c r="G739" s="162"/>
      <c r="H739" s="139"/>
      <c r="I739" s="158"/>
    </row>
    <row r="740" spans="1:9">
      <c r="A740" s="160"/>
      <c r="B740" s="161"/>
      <c r="C740" s="161"/>
      <c r="D740" s="161"/>
      <c r="E740" s="158"/>
      <c r="F740" s="246"/>
      <c r="G740" s="162"/>
      <c r="H740" s="139"/>
      <c r="I740" s="158"/>
    </row>
    <row r="741" spans="1:9">
      <c r="A741" s="160"/>
      <c r="B741" s="161"/>
      <c r="C741" s="161"/>
      <c r="D741" s="161"/>
      <c r="E741" s="158"/>
      <c r="F741" s="246"/>
      <c r="G741" s="162"/>
      <c r="H741" s="139"/>
      <c r="I741" s="158"/>
    </row>
    <row r="742" spans="1:9">
      <c r="A742" s="160"/>
      <c r="B742" s="161"/>
      <c r="C742" s="161"/>
      <c r="D742" s="161"/>
      <c r="E742" s="158"/>
      <c r="F742" s="246"/>
      <c r="G742" s="162"/>
      <c r="H742" s="139"/>
      <c r="I742" s="158"/>
    </row>
    <row r="743" spans="1:9">
      <c r="A743" s="160"/>
      <c r="B743" s="161"/>
      <c r="C743" s="161"/>
      <c r="D743" s="161"/>
      <c r="E743" s="158"/>
      <c r="F743" s="246"/>
      <c r="G743" s="162"/>
      <c r="H743" s="139"/>
      <c r="I743" s="158"/>
    </row>
    <row r="744" spans="1:9">
      <c r="A744" s="160"/>
      <c r="B744" s="161"/>
      <c r="C744" s="161"/>
      <c r="D744" s="161"/>
      <c r="E744" s="158"/>
      <c r="F744" s="246"/>
      <c r="G744" s="162"/>
      <c r="H744" s="139"/>
      <c r="I744" s="158"/>
    </row>
    <row r="745" spans="1:9">
      <c r="A745" s="160"/>
      <c r="B745" s="161"/>
      <c r="C745" s="161"/>
      <c r="D745" s="161"/>
      <c r="E745" s="275"/>
      <c r="F745" s="246"/>
      <c r="G745" s="162"/>
      <c r="H745" s="139"/>
      <c r="I745" s="158"/>
    </row>
    <row r="746" spans="1:9">
      <c r="A746" s="160"/>
      <c r="B746" s="161"/>
      <c r="C746" s="161"/>
      <c r="D746" s="251"/>
      <c r="E746" s="259"/>
      <c r="F746" s="255"/>
      <c r="G746" s="265"/>
      <c r="H746" s="139"/>
      <c r="I746" s="158"/>
    </row>
    <row r="747" spans="1:9">
      <c r="A747" s="160"/>
      <c r="B747" s="161"/>
      <c r="C747" s="161"/>
      <c r="D747" s="251"/>
      <c r="E747" s="259"/>
      <c r="F747" s="255"/>
      <c r="G747" s="265"/>
      <c r="H747" s="139"/>
      <c r="I747" s="158"/>
    </row>
    <row r="748" spans="1:9">
      <c r="A748" s="160"/>
      <c r="B748" s="161"/>
      <c r="C748" s="161"/>
      <c r="D748" s="251"/>
      <c r="E748" s="259"/>
      <c r="F748" s="255"/>
      <c r="G748" s="265"/>
      <c r="H748" s="139"/>
      <c r="I748" s="158"/>
    </row>
    <row r="749" spans="1:9">
      <c r="A749" s="160"/>
      <c r="B749" s="161"/>
      <c r="C749" s="161"/>
      <c r="D749" s="251"/>
      <c r="E749" s="259"/>
      <c r="F749" s="255"/>
      <c r="G749" s="265"/>
      <c r="H749" s="139"/>
      <c r="I749" s="158"/>
    </row>
    <row r="750" spans="1:9">
      <c r="A750" s="160"/>
      <c r="B750" s="161"/>
      <c r="C750" s="161"/>
      <c r="D750" s="251"/>
      <c r="E750" s="259"/>
      <c r="F750" s="255"/>
      <c r="G750" s="265"/>
      <c r="H750" s="139"/>
      <c r="I750" s="158"/>
    </row>
    <row r="751" spans="1:9">
      <c r="A751" s="160"/>
      <c r="B751" s="161"/>
      <c r="C751" s="161"/>
      <c r="D751" s="251"/>
      <c r="E751" s="259"/>
      <c r="F751" s="255"/>
      <c r="G751" s="265"/>
      <c r="H751" s="139"/>
      <c r="I751" s="158"/>
    </row>
    <row r="752" spans="1:9" s="95" customFormat="1">
      <c r="A752" s="245"/>
      <c r="B752" s="246"/>
      <c r="C752" s="276"/>
      <c r="D752" s="277"/>
      <c r="E752" s="144"/>
      <c r="F752" s="255"/>
      <c r="G752" s="90"/>
      <c r="H752" s="248"/>
      <c r="I752" s="152"/>
    </row>
    <row r="753" spans="1:9">
      <c r="A753" s="160"/>
      <c r="B753" s="161"/>
      <c r="C753" s="161"/>
      <c r="D753" s="161"/>
      <c r="E753" s="158"/>
      <c r="F753" s="246"/>
      <c r="G753" s="162"/>
      <c r="H753" s="139"/>
      <c r="I753" s="158"/>
    </row>
    <row r="754" spans="1:9">
      <c r="A754" s="160"/>
      <c r="B754" s="161"/>
      <c r="C754" s="161"/>
      <c r="D754" s="161"/>
      <c r="E754" s="158"/>
      <c r="F754" s="246"/>
      <c r="G754" s="162"/>
      <c r="H754" s="139"/>
      <c r="I754" s="158"/>
    </row>
    <row r="755" spans="1:9">
      <c r="A755" s="160"/>
      <c r="B755" s="161"/>
      <c r="C755" s="161"/>
      <c r="D755" s="161"/>
      <c r="E755" s="158"/>
      <c r="F755" s="246"/>
      <c r="G755" s="162"/>
      <c r="H755" s="139"/>
      <c r="I755" s="158"/>
    </row>
    <row r="756" spans="1:9">
      <c r="A756" s="160"/>
      <c r="B756" s="161"/>
      <c r="C756" s="161"/>
      <c r="D756" s="161"/>
      <c r="E756" s="158"/>
      <c r="F756" s="246"/>
      <c r="G756" s="162"/>
      <c r="H756" s="139"/>
      <c r="I756" s="158"/>
    </row>
    <row r="757" spans="1:9">
      <c r="A757" s="160"/>
      <c r="B757" s="161"/>
      <c r="C757" s="161"/>
      <c r="D757" s="161"/>
      <c r="E757" s="158"/>
      <c r="F757" s="246"/>
      <c r="G757" s="162"/>
      <c r="H757" s="139"/>
      <c r="I757" s="158"/>
    </row>
    <row r="758" spans="1:9">
      <c r="A758" s="160"/>
      <c r="B758" s="161"/>
      <c r="C758" s="161"/>
      <c r="D758" s="161"/>
      <c r="E758" s="158"/>
      <c r="F758" s="246"/>
      <c r="G758" s="162"/>
      <c r="H758" s="139"/>
      <c r="I758" s="158"/>
    </row>
    <row r="759" spans="1:9">
      <c r="A759" s="160"/>
      <c r="B759" s="161"/>
      <c r="C759" s="161"/>
      <c r="D759" s="161"/>
      <c r="E759" s="158"/>
      <c r="F759" s="246"/>
      <c r="G759" s="162"/>
      <c r="H759" s="139"/>
      <c r="I759" s="158"/>
    </row>
    <row r="760" spans="1:9">
      <c r="A760" s="160"/>
      <c r="B760" s="161"/>
      <c r="C760" s="161"/>
      <c r="D760" s="161"/>
      <c r="E760" s="158"/>
      <c r="F760" s="246"/>
      <c r="G760" s="162"/>
      <c r="H760" s="139"/>
      <c r="I760" s="158"/>
    </row>
    <row r="761" spans="1:9">
      <c r="A761" s="160"/>
      <c r="B761" s="161"/>
      <c r="C761" s="161"/>
      <c r="D761" s="161"/>
      <c r="E761" s="158"/>
      <c r="F761" s="246"/>
      <c r="G761" s="162"/>
      <c r="H761" s="139"/>
      <c r="I761" s="158"/>
    </row>
    <row r="762" spans="1:9">
      <c r="A762" s="160"/>
      <c r="B762" s="161"/>
      <c r="C762" s="161"/>
      <c r="D762" s="161"/>
      <c r="E762" s="158"/>
      <c r="F762" s="246"/>
      <c r="G762" s="162"/>
      <c r="H762" s="139"/>
      <c r="I762" s="158"/>
    </row>
    <row r="763" spans="1:9">
      <c r="A763" s="160"/>
      <c r="B763" s="161"/>
      <c r="C763" s="161"/>
      <c r="D763" s="161"/>
      <c r="E763" s="158"/>
      <c r="F763" s="246"/>
      <c r="G763" s="162"/>
      <c r="H763" s="139"/>
      <c r="I763" s="158"/>
    </row>
    <row r="764" spans="1:9">
      <c r="A764" s="160"/>
      <c r="B764" s="161"/>
      <c r="C764" s="161"/>
      <c r="D764" s="161"/>
      <c r="E764" s="158"/>
      <c r="F764" s="246"/>
      <c r="G764" s="162"/>
      <c r="H764" s="139"/>
      <c r="I764" s="158"/>
    </row>
    <row r="765" spans="1:9">
      <c r="A765" s="160"/>
      <c r="B765" s="160"/>
      <c r="C765" s="161"/>
      <c r="D765" s="161"/>
      <c r="E765" s="158"/>
      <c r="F765" s="246"/>
      <c r="G765" s="158"/>
      <c r="H765" s="139"/>
      <c r="I765" s="158"/>
    </row>
    <row r="766" spans="1:9">
      <c r="A766" s="160"/>
      <c r="B766" s="160"/>
      <c r="C766" s="161"/>
      <c r="D766" s="161"/>
      <c r="E766" s="158"/>
      <c r="F766" s="246"/>
      <c r="G766" s="158"/>
      <c r="H766" s="139"/>
      <c r="I766" s="158"/>
    </row>
    <row r="767" spans="1:9">
      <c r="A767" s="160"/>
      <c r="B767" s="160"/>
      <c r="C767" s="161"/>
      <c r="D767" s="161"/>
      <c r="E767" s="158"/>
      <c r="F767" s="246"/>
      <c r="G767" s="158"/>
      <c r="H767" s="139"/>
      <c r="I767" s="158"/>
    </row>
    <row r="768" spans="1:9">
      <c r="A768" s="160"/>
      <c r="B768" s="160"/>
      <c r="C768" s="161"/>
      <c r="D768" s="161"/>
      <c r="E768" s="158"/>
      <c r="F768" s="246"/>
      <c r="G768" s="158"/>
      <c r="H768" s="139"/>
      <c r="I768" s="158"/>
    </row>
    <row r="769" spans="1:9">
      <c r="A769" s="160"/>
      <c r="B769" s="160"/>
      <c r="C769" s="161"/>
      <c r="D769" s="161"/>
      <c r="E769" s="158"/>
      <c r="F769" s="246"/>
      <c r="G769" s="158"/>
      <c r="H769" s="139"/>
      <c r="I769" s="158"/>
    </row>
    <row r="770" spans="1:9">
      <c r="A770" s="160"/>
      <c r="B770" s="160"/>
      <c r="C770" s="161"/>
      <c r="D770" s="161"/>
      <c r="E770" s="158"/>
      <c r="F770" s="246"/>
      <c r="G770" s="158"/>
      <c r="H770" s="139"/>
      <c r="I770" s="158"/>
    </row>
    <row r="771" spans="1:9">
      <c r="A771" s="160"/>
      <c r="B771" s="160"/>
      <c r="C771" s="161"/>
      <c r="D771" s="161"/>
      <c r="E771" s="158"/>
      <c r="F771" s="246"/>
      <c r="G771" s="158"/>
      <c r="H771" s="139"/>
      <c r="I771" s="158"/>
    </row>
    <row r="772" spans="1:9">
      <c r="A772" s="160"/>
      <c r="B772" s="160"/>
      <c r="C772" s="161"/>
      <c r="D772" s="161"/>
      <c r="E772" s="158"/>
      <c r="F772" s="246"/>
      <c r="G772" s="158"/>
      <c r="H772" s="139"/>
      <c r="I772" s="158"/>
    </row>
    <row r="773" spans="1:9">
      <c r="A773" s="160"/>
      <c r="B773" s="160"/>
      <c r="C773" s="161"/>
      <c r="D773" s="161"/>
      <c r="E773" s="158"/>
      <c r="F773" s="246"/>
      <c r="G773" s="158"/>
      <c r="H773" s="139"/>
      <c r="I773" s="158"/>
    </row>
    <row r="774" spans="1:9">
      <c r="A774" s="160"/>
      <c r="B774" s="160"/>
      <c r="C774" s="161"/>
      <c r="D774" s="161"/>
      <c r="E774" s="158"/>
      <c r="F774" s="246"/>
      <c r="G774" s="158"/>
      <c r="H774" s="139"/>
      <c r="I774" s="158"/>
    </row>
    <row r="775" spans="1:9">
      <c r="A775" s="160"/>
      <c r="B775" s="160"/>
      <c r="C775" s="161"/>
      <c r="D775" s="161"/>
      <c r="E775" s="158"/>
      <c r="F775" s="246"/>
      <c r="G775" s="158"/>
      <c r="H775" s="139"/>
      <c r="I775" s="158"/>
    </row>
    <row r="776" spans="1:9">
      <c r="A776" s="160"/>
      <c r="B776" s="160"/>
      <c r="C776" s="161"/>
      <c r="D776" s="161"/>
      <c r="E776" s="158"/>
      <c r="F776" s="246"/>
      <c r="G776" s="158"/>
      <c r="H776" s="139"/>
      <c r="I776" s="158"/>
    </row>
    <row r="777" spans="1:9">
      <c r="A777" s="160"/>
      <c r="B777" s="160"/>
      <c r="C777" s="161"/>
      <c r="D777" s="161"/>
      <c r="E777" s="158"/>
      <c r="F777" s="246"/>
      <c r="G777" s="158"/>
      <c r="H777" s="139"/>
      <c r="I777" s="158"/>
    </row>
    <row r="778" spans="1:9">
      <c r="A778" s="160"/>
      <c r="B778" s="160"/>
      <c r="C778" s="161"/>
      <c r="D778" s="161"/>
      <c r="E778" s="158"/>
      <c r="F778" s="246"/>
      <c r="G778" s="158"/>
      <c r="H778" s="139"/>
      <c r="I778" s="158"/>
    </row>
    <row r="779" spans="1:9">
      <c r="A779" s="160"/>
      <c r="B779" s="160"/>
      <c r="C779" s="161"/>
      <c r="D779" s="161"/>
      <c r="E779" s="158"/>
      <c r="F779" s="246"/>
      <c r="G779" s="158"/>
      <c r="H779" s="139"/>
      <c r="I779" s="158"/>
    </row>
    <row r="780" spans="1:9">
      <c r="A780" s="160"/>
      <c r="B780" s="160"/>
      <c r="C780" s="161"/>
      <c r="D780" s="161"/>
      <c r="E780" s="158"/>
      <c r="F780" s="246"/>
      <c r="G780" s="158"/>
      <c r="H780" s="139"/>
      <c r="I780" s="158"/>
    </row>
    <row r="781" spans="1:9">
      <c r="A781" s="160"/>
      <c r="B781" s="160"/>
      <c r="C781" s="161"/>
      <c r="D781" s="161"/>
      <c r="E781" s="158"/>
      <c r="F781" s="246"/>
      <c r="G781" s="158"/>
      <c r="H781" s="139"/>
      <c r="I781" s="158"/>
    </row>
    <row r="782" spans="1:9">
      <c r="A782" s="160"/>
      <c r="B782" s="160"/>
      <c r="C782" s="161"/>
      <c r="D782" s="161"/>
      <c r="E782" s="158"/>
      <c r="F782" s="246"/>
      <c r="G782" s="158"/>
      <c r="H782" s="139"/>
      <c r="I782" s="158"/>
    </row>
    <row r="783" spans="1:9">
      <c r="A783" s="160"/>
      <c r="B783" s="160"/>
      <c r="C783" s="161"/>
      <c r="D783" s="161"/>
      <c r="E783" s="158"/>
      <c r="F783" s="246"/>
      <c r="G783" s="158"/>
      <c r="H783" s="139"/>
      <c r="I783" s="158"/>
    </row>
    <row r="784" spans="1:9">
      <c r="A784" s="160"/>
      <c r="B784" s="160"/>
      <c r="C784" s="161"/>
      <c r="D784" s="161"/>
      <c r="E784" s="158"/>
      <c r="F784" s="246"/>
      <c r="G784" s="158"/>
      <c r="H784" s="139"/>
      <c r="I784" s="158"/>
    </row>
    <row r="785" spans="1:9">
      <c r="A785" s="160"/>
      <c r="B785" s="160"/>
      <c r="C785" s="161"/>
      <c r="D785" s="161"/>
      <c r="E785" s="158"/>
      <c r="F785" s="246"/>
      <c r="G785" s="158"/>
      <c r="H785" s="139"/>
      <c r="I785" s="158"/>
    </row>
    <row r="786" spans="1:9" s="111" customFormat="1" ht="12.75" customHeight="1">
      <c r="A786" s="258"/>
      <c r="B786" s="251"/>
      <c r="C786" s="251"/>
      <c r="D786" s="147"/>
      <c r="E786" s="148"/>
      <c r="F786" s="255"/>
      <c r="G786" s="265"/>
      <c r="H786" s="266"/>
      <c r="I786" s="259"/>
    </row>
    <row r="787" spans="1:9">
      <c r="A787" s="160"/>
      <c r="B787" s="160"/>
      <c r="C787" s="161"/>
      <c r="D787" s="161"/>
      <c r="E787" s="158"/>
      <c r="F787" s="246"/>
      <c r="G787" s="158"/>
      <c r="H787" s="139"/>
      <c r="I787" s="158"/>
    </row>
    <row r="788" spans="1:9">
      <c r="A788" s="160"/>
      <c r="B788" s="160"/>
      <c r="C788" s="161"/>
      <c r="D788" s="161"/>
      <c r="E788" s="158"/>
      <c r="F788" s="246"/>
      <c r="G788" s="158"/>
      <c r="H788" s="139"/>
      <c r="I788" s="158"/>
    </row>
    <row r="789" spans="1:9">
      <c r="A789" s="160"/>
      <c r="B789" s="160"/>
      <c r="C789" s="161"/>
      <c r="D789" s="161"/>
      <c r="E789" s="158"/>
      <c r="F789" s="246"/>
      <c r="G789" s="158"/>
      <c r="H789" s="139"/>
      <c r="I789" s="158"/>
    </row>
    <row r="790" spans="1:9">
      <c r="A790" s="160"/>
      <c r="B790" s="160"/>
      <c r="C790" s="161"/>
      <c r="D790" s="161"/>
      <c r="E790" s="158"/>
      <c r="F790" s="246"/>
      <c r="G790" s="158"/>
      <c r="H790" s="139"/>
      <c r="I790" s="158"/>
    </row>
    <row r="791" spans="1:9">
      <c r="A791" s="160"/>
      <c r="B791" s="160"/>
      <c r="C791" s="161"/>
      <c r="D791" s="161"/>
      <c r="E791" s="158"/>
      <c r="F791" s="246"/>
      <c r="G791" s="158"/>
      <c r="H791" s="139"/>
      <c r="I791" s="158"/>
    </row>
    <row r="792" spans="1:9">
      <c r="A792" s="160"/>
      <c r="B792" s="160"/>
      <c r="C792" s="161"/>
      <c r="D792" s="161"/>
      <c r="E792" s="158"/>
      <c r="F792" s="246"/>
      <c r="G792" s="158"/>
      <c r="H792" s="139"/>
      <c r="I792" s="158"/>
    </row>
    <row r="793" spans="1:9">
      <c r="A793" s="160"/>
      <c r="B793" s="160"/>
      <c r="C793" s="161"/>
      <c r="D793" s="161"/>
      <c r="E793" s="158"/>
      <c r="F793" s="246"/>
      <c r="G793" s="158"/>
      <c r="H793" s="139"/>
      <c r="I793" s="158"/>
    </row>
    <row r="794" spans="1:9">
      <c r="A794" s="160"/>
      <c r="B794" s="160"/>
      <c r="C794" s="161"/>
      <c r="D794" s="161"/>
      <c r="E794" s="158"/>
      <c r="F794" s="246"/>
      <c r="G794" s="158"/>
      <c r="H794" s="139"/>
      <c r="I794" s="158"/>
    </row>
    <row r="795" spans="1:9">
      <c r="A795" s="160"/>
      <c r="B795" s="161"/>
      <c r="C795" s="161"/>
      <c r="D795" s="161"/>
      <c r="E795" s="158"/>
      <c r="F795" s="246"/>
      <c r="G795" s="162"/>
      <c r="H795" s="139"/>
      <c r="I795" s="158"/>
    </row>
    <row r="796" spans="1:9" ht="12.75" customHeight="1">
      <c r="A796" s="160"/>
      <c r="B796" s="161"/>
      <c r="C796" s="161"/>
      <c r="D796" s="161"/>
      <c r="E796" s="253"/>
      <c r="F796" s="246"/>
      <c r="G796" s="162"/>
      <c r="H796" s="139"/>
      <c r="I796" s="158"/>
    </row>
    <row r="797" spans="1:9">
      <c r="A797" s="160"/>
      <c r="B797" s="161"/>
      <c r="C797" s="161"/>
      <c r="D797" s="161"/>
      <c r="E797" s="158"/>
      <c r="F797" s="246"/>
      <c r="G797" s="162"/>
      <c r="H797" s="139"/>
      <c r="I797" s="158"/>
    </row>
    <row r="798" spans="1:9">
      <c r="A798" s="160"/>
      <c r="B798" s="161"/>
      <c r="C798" s="161"/>
      <c r="D798" s="161"/>
      <c r="E798" s="158"/>
      <c r="F798" s="246"/>
      <c r="G798" s="162"/>
      <c r="H798" s="139"/>
      <c r="I798" s="158"/>
    </row>
    <row r="799" spans="1:9">
      <c r="A799" s="160"/>
      <c r="B799" s="161"/>
      <c r="C799" s="161"/>
      <c r="D799" s="161"/>
      <c r="E799" s="158"/>
      <c r="F799" s="246"/>
      <c r="G799" s="162"/>
      <c r="H799" s="139"/>
      <c r="I799" s="158"/>
    </row>
    <row r="800" spans="1:9">
      <c r="A800" s="160"/>
      <c r="B800" s="161"/>
      <c r="C800" s="161"/>
      <c r="D800" s="161"/>
      <c r="E800" s="253"/>
      <c r="F800" s="246"/>
      <c r="G800" s="162"/>
      <c r="H800" s="139"/>
      <c r="I800" s="158"/>
    </row>
    <row r="801" spans="1:9">
      <c r="A801" s="160"/>
      <c r="B801" s="161"/>
      <c r="C801" s="161"/>
      <c r="D801" s="161"/>
      <c r="E801" s="158"/>
      <c r="F801" s="246"/>
      <c r="G801" s="162"/>
      <c r="H801" s="139"/>
      <c r="I801" s="158"/>
    </row>
    <row r="802" spans="1:9">
      <c r="A802" s="160"/>
      <c r="B802" s="161"/>
      <c r="C802" s="161"/>
      <c r="D802" s="161"/>
      <c r="E802" s="158"/>
      <c r="F802" s="246"/>
      <c r="G802" s="162"/>
      <c r="H802" s="139"/>
      <c r="I802" s="158"/>
    </row>
    <row r="803" spans="1:9">
      <c r="A803" s="160"/>
      <c r="B803" s="161"/>
      <c r="C803" s="161"/>
      <c r="D803" s="161"/>
      <c r="E803" s="158"/>
      <c r="F803" s="246"/>
      <c r="G803" s="162"/>
      <c r="H803" s="139"/>
      <c r="I803" s="158"/>
    </row>
    <row r="804" spans="1:9">
      <c r="A804" s="160"/>
      <c r="B804" s="161"/>
      <c r="C804" s="161"/>
      <c r="D804" s="161"/>
      <c r="E804" s="158"/>
      <c r="F804" s="246"/>
      <c r="G804" s="162"/>
      <c r="H804" s="139"/>
      <c r="I804" s="158"/>
    </row>
    <row r="805" spans="1:9">
      <c r="A805" s="160"/>
      <c r="B805" s="161"/>
      <c r="C805" s="161"/>
      <c r="D805" s="161"/>
      <c r="E805" s="158"/>
      <c r="F805" s="246"/>
      <c r="G805" s="162"/>
      <c r="H805" s="139"/>
      <c r="I805" s="158"/>
    </row>
    <row r="806" spans="1:9">
      <c r="A806" s="160"/>
      <c r="B806" s="161"/>
      <c r="C806" s="161"/>
      <c r="D806" s="161"/>
      <c r="E806" s="158"/>
      <c r="F806" s="246"/>
      <c r="G806" s="162"/>
      <c r="H806" s="139"/>
      <c r="I806" s="158"/>
    </row>
    <row r="807" spans="1:9">
      <c r="A807" s="160"/>
      <c r="B807" s="161"/>
      <c r="C807" s="161"/>
      <c r="D807" s="161"/>
      <c r="E807" s="158"/>
      <c r="F807" s="246"/>
      <c r="G807" s="162"/>
      <c r="H807" s="139"/>
      <c r="I807" s="158"/>
    </row>
    <row r="808" spans="1:9">
      <c r="A808" s="160"/>
      <c r="B808" s="161"/>
      <c r="C808" s="161"/>
      <c r="D808" s="161"/>
      <c r="E808" s="158"/>
      <c r="F808" s="246"/>
      <c r="G808" s="162"/>
      <c r="H808" s="139"/>
      <c r="I808" s="158"/>
    </row>
    <row r="809" spans="1:9">
      <c r="A809" s="160"/>
      <c r="B809" s="161"/>
      <c r="C809" s="161"/>
      <c r="D809" s="161"/>
      <c r="E809" s="158"/>
      <c r="F809" s="246"/>
      <c r="G809" s="162"/>
      <c r="H809" s="139"/>
      <c r="I809" s="158"/>
    </row>
    <row r="810" spans="1:9">
      <c r="A810" s="160"/>
      <c r="B810" s="161"/>
      <c r="C810" s="161"/>
      <c r="D810" s="161"/>
      <c r="E810" s="158"/>
      <c r="F810" s="246"/>
      <c r="G810" s="162"/>
      <c r="H810" s="139"/>
      <c r="I810" s="158"/>
    </row>
    <row r="811" spans="1:9">
      <c r="A811" s="160"/>
      <c r="B811" s="161"/>
      <c r="C811" s="161"/>
      <c r="D811" s="161"/>
      <c r="E811" s="158"/>
      <c r="F811" s="246"/>
      <c r="G811" s="162"/>
      <c r="H811" s="139"/>
      <c r="I811" s="158"/>
    </row>
    <row r="812" spans="1:9">
      <c r="A812" s="160"/>
      <c r="B812" s="161"/>
      <c r="C812" s="161"/>
      <c r="D812" s="161"/>
      <c r="E812" s="158"/>
      <c r="F812" s="246"/>
      <c r="G812" s="162"/>
      <c r="H812" s="139"/>
      <c r="I812" s="158"/>
    </row>
    <row r="813" spans="1:9">
      <c r="A813" s="160"/>
      <c r="B813" s="161"/>
      <c r="C813" s="161"/>
      <c r="D813" s="161"/>
      <c r="E813" s="158"/>
      <c r="F813" s="246"/>
      <c r="G813" s="162"/>
      <c r="H813" s="139"/>
      <c r="I813" s="158"/>
    </row>
    <row r="814" spans="1:9">
      <c r="A814" s="160"/>
      <c r="B814" s="161"/>
      <c r="C814" s="161"/>
      <c r="D814" s="161"/>
      <c r="E814" s="158"/>
      <c r="F814" s="246"/>
      <c r="G814" s="162"/>
      <c r="H814" s="139"/>
      <c r="I814" s="158"/>
    </row>
    <row r="815" spans="1:9">
      <c r="A815" s="160"/>
      <c r="B815" s="161"/>
      <c r="C815" s="161"/>
      <c r="D815" s="161"/>
      <c r="E815" s="158"/>
      <c r="F815" s="246"/>
      <c r="G815" s="162"/>
      <c r="H815" s="139"/>
      <c r="I815" s="158"/>
    </row>
    <row r="816" spans="1:9">
      <c r="A816" s="160"/>
      <c r="B816" s="161"/>
      <c r="C816" s="161"/>
      <c r="D816" s="161"/>
      <c r="E816" s="158"/>
      <c r="F816" s="246"/>
      <c r="G816" s="162"/>
      <c r="H816" s="139"/>
      <c r="I816" s="158"/>
    </row>
    <row r="817" spans="1:9">
      <c r="A817" s="160"/>
      <c r="B817" s="161"/>
      <c r="C817" s="161"/>
      <c r="D817" s="161"/>
      <c r="E817" s="158"/>
      <c r="F817" s="246"/>
      <c r="G817" s="162"/>
      <c r="H817" s="139"/>
      <c r="I817" s="158"/>
    </row>
    <row r="818" spans="1:9">
      <c r="A818" s="160"/>
      <c r="B818" s="161"/>
      <c r="C818" s="161"/>
      <c r="D818" s="161"/>
      <c r="E818" s="158"/>
      <c r="F818" s="246"/>
      <c r="G818" s="162"/>
      <c r="H818" s="139"/>
      <c r="I818" s="158"/>
    </row>
    <row r="819" spans="1:9">
      <c r="A819" s="160"/>
      <c r="B819" s="161"/>
      <c r="C819" s="161"/>
      <c r="D819" s="161"/>
      <c r="E819" s="158"/>
      <c r="F819" s="246"/>
      <c r="G819" s="162"/>
      <c r="H819" s="139"/>
      <c r="I819" s="158"/>
    </row>
    <row r="820" spans="1:9">
      <c r="A820" s="160"/>
      <c r="B820" s="161"/>
      <c r="C820" s="161"/>
      <c r="D820" s="161"/>
      <c r="E820" s="158"/>
      <c r="F820" s="246"/>
      <c r="G820" s="162"/>
      <c r="H820" s="139"/>
      <c r="I820" s="158"/>
    </row>
    <row r="821" spans="1:9">
      <c r="A821" s="160"/>
      <c r="B821" s="161"/>
      <c r="C821" s="161"/>
      <c r="D821" s="161"/>
      <c r="E821" s="158"/>
      <c r="F821" s="246"/>
      <c r="G821" s="162"/>
      <c r="H821" s="139"/>
      <c r="I821" s="158"/>
    </row>
    <row r="822" spans="1:9">
      <c r="A822" s="160"/>
      <c r="B822" s="161"/>
      <c r="C822" s="161"/>
      <c r="D822" s="161"/>
      <c r="E822" s="158"/>
      <c r="F822" s="246"/>
      <c r="G822" s="162"/>
      <c r="H822" s="139"/>
      <c r="I822" s="158"/>
    </row>
    <row r="823" spans="1:9">
      <c r="A823" s="160"/>
      <c r="B823" s="161"/>
      <c r="C823" s="161"/>
      <c r="D823" s="161"/>
      <c r="E823" s="158"/>
      <c r="F823" s="246"/>
      <c r="G823" s="162"/>
      <c r="H823" s="139"/>
      <c r="I823" s="158"/>
    </row>
    <row r="824" spans="1:9">
      <c r="A824" s="160"/>
      <c r="B824" s="161"/>
      <c r="C824" s="161"/>
      <c r="D824" s="161"/>
      <c r="E824" s="158"/>
      <c r="F824" s="246"/>
      <c r="G824" s="162"/>
      <c r="H824" s="139"/>
      <c r="I824" s="158"/>
    </row>
    <row r="825" spans="1:9">
      <c r="A825" s="160"/>
      <c r="B825" s="161"/>
      <c r="C825" s="161"/>
      <c r="D825" s="161"/>
      <c r="E825" s="158"/>
      <c r="F825" s="246"/>
      <c r="G825" s="162"/>
      <c r="H825" s="139"/>
      <c r="I825" s="158"/>
    </row>
    <row r="826" spans="1:9">
      <c r="A826" s="160"/>
      <c r="B826" s="161"/>
      <c r="C826" s="161"/>
      <c r="D826" s="161"/>
      <c r="E826" s="158"/>
      <c r="F826" s="246"/>
      <c r="G826" s="162"/>
      <c r="H826" s="139"/>
      <c r="I826" s="158"/>
    </row>
    <row r="827" spans="1:9">
      <c r="A827" s="160"/>
      <c r="B827" s="161"/>
      <c r="C827" s="161"/>
      <c r="D827" s="161"/>
      <c r="E827" s="158"/>
      <c r="F827" s="246"/>
      <c r="G827" s="162"/>
      <c r="H827" s="139"/>
      <c r="I827" s="158"/>
    </row>
    <row r="828" spans="1:9">
      <c r="A828" s="160"/>
      <c r="B828" s="161"/>
      <c r="C828" s="161"/>
      <c r="D828" s="161"/>
      <c r="E828" s="158"/>
      <c r="F828" s="246"/>
      <c r="G828" s="162"/>
      <c r="H828" s="139"/>
      <c r="I828" s="158"/>
    </row>
    <row r="829" spans="1:9">
      <c r="A829" s="160"/>
      <c r="B829" s="161"/>
      <c r="C829" s="161"/>
      <c r="D829" s="161"/>
      <c r="E829" s="158"/>
      <c r="F829" s="246"/>
      <c r="G829" s="162"/>
      <c r="H829" s="139"/>
      <c r="I829" s="158"/>
    </row>
    <row r="830" spans="1:9">
      <c r="A830" s="160"/>
      <c r="B830" s="161"/>
      <c r="C830" s="161"/>
      <c r="D830" s="161"/>
      <c r="E830" s="158"/>
      <c r="F830" s="246"/>
      <c r="G830" s="162"/>
      <c r="H830" s="139"/>
      <c r="I830" s="158"/>
    </row>
    <row r="831" spans="1:9">
      <c r="A831" s="160"/>
      <c r="B831" s="161"/>
      <c r="C831" s="161"/>
      <c r="D831" s="161"/>
      <c r="E831" s="158"/>
      <c r="F831" s="246"/>
      <c r="G831" s="162"/>
      <c r="H831" s="139"/>
      <c r="I831" s="158"/>
    </row>
    <row r="832" spans="1:9">
      <c r="A832" s="160"/>
      <c r="B832" s="161"/>
      <c r="C832" s="161"/>
      <c r="D832" s="161"/>
      <c r="E832" s="158"/>
      <c r="F832" s="246"/>
      <c r="G832" s="162"/>
      <c r="H832" s="139"/>
      <c r="I832" s="158"/>
    </row>
    <row r="833" spans="1:9">
      <c r="A833" s="160"/>
      <c r="B833" s="161"/>
      <c r="C833" s="161"/>
      <c r="D833" s="161"/>
      <c r="E833" s="158"/>
      <c r="F833" s="246"/>
      <c r="G833" s="162"/>
      <c r="H833" s="139"/>
      <c r="I833" s="158"/>
    </row>
    <row r="834" spans="1:9">
      <c r="A834" s="160"/>
      <c r="B834" s="161"/>
      <c r="C834" s="161"/>
      <c r="D834" s="161"/>
      <c r="E834" s="158"/>
      <c r="F834" s="246"/>
      <c r="G834" s="162"/>
      <c r="H834" s="139"/>
      <c r="I834" s="158"/>
    </row>
    <row r="835" spans="1:9">
      <c r="A835" s="160"/>
      <c r="B835" s="161"/>
      <c r="C835" s="161"/>
      <c r="D835" s="161"/>
      <c r="E835" s="158"/>
      <c r="F835" s="246"/>
      <c r="G835" s="162"/>
      <c r="H835" s="139"/>
      <c r="I835" s="158"/>
    </row>
    <row r="836" spans="1:9">
      <c r="A836" s="160"/>
      <c r="B836" s="161"/>
      <c r="C836" s="161"/>
      <c r="D836" s="161"/>
      <c r="E836" s="158"/>
      <c r="F836" s="246"/>
      <c r="G836" s="162"/>
      <c r="H836" s="139"/>
      <c r="I836" s="158"/>
    </row>
    <row r="837" spans="1:9">
      <c r="A837" s="160"/>
      <c r="B837" s="161"/>
      <c r="C837" s="161"/>
      <c r="D837" s="161"/>
      <c r="E837" s="158"/>
      <c r="F837" s="246"/>
      <c r="G837" s="162"/>
      <c r="H837" s="139"/>
      <c r="I837" s="158"/>
    </row>
    <row r="838" spans="1:9">
      <c r="A838" s="160"/>
      <c r="B838" s="161"/>
      <c r="C838" s="161"/>
      <c r="D838" s="161"/>
      <c r="E838" s="158"/>
      <c r="F838" s="246"/>
      <c r="G838" s="162"/>
      <c r="H838" s="139"/>
      <c r="I838" s="158"/>
    </row>
    <row r="839" spans="1:9">
      <c r="A839" s="160"/>
      <c r="B839" s="161"/>
      <c r="C839" s="161"/>
      <c r="D839" s="161"/>
      <c r="E839" s="158"/>
      <c r="F839" s="246"/>
      <c r="G839" s="162"/>
      <c r="H839" s="139"/>
      <c r="I839" s="158"/>
    </row>
    <row r="840" spans="1:9">
      <c r="A840" s="160"/>
      <c r="B840" s="161"/>
      <c r="C840" s="161"/>
      <c r="D840" s="161"/>
      <c r="E840" s="158"/>
      <c r="F840" s="246"/>
      <c r="G840" s="162"/>
      <c r="H840" s="139"/>
      <c r="I840" s="158"/>
    </row>
    <row r="841" spans="1:9">
      <c r="A841" s="160"/>
      <c r="B841" s="161"/>
      <c r="C841" s="161"/>
      <c r="D841" s="161"/>
      <c r="E841" s="158"/>
      <c r="F841" s="246"/>
      <c r="G841" s="162"/>
      <c r="H841" s="139"/>
      <c r="I841" s="158"/>
    </row>
    <row r="842" spans="1:9">
      <c r="A842" s="160"/>
      <c r="B842" s="161"/>
      <c r="C842" s="161"/>
      <c r="D842" s="161"/>
      <c r="E842" s="158"/>
      <c r="F842" s="246"/>
      <c r="G842" s="162"/>
      <c r="H842" s="139"/>
      <c r="I842" s="158"/>
    </row>
    <row r="843" spans="1:9">
      <c r="A843" s="160"/>
      <c r="B843" s="161"/>
      <c r="C843" s="161"/>
      <c r="D843" s="161"/>
      <c r="E843" s="158"/>
      <c r="F843" s="246"/>
      <c r="G843" s="162"/>
      <c r="H843" s="139"/>
      <c r="I843" s="158"/>
    </row>
    <row r="844" spans="1:9">
      <c r="A844" s="160"/>
      <c r="B844" s="161"/>
      <c r="C844" s="161"/>
      <c r="D844" s="161"/>
      <c r="E844" s="158"/>
      <c r="F844" s="246"/>
      <c r="G844" s="162"/>
      <c r="H844" s="139"/>
      <c r="I844" s="158"/>
    </row>
    <row r="845" spans="1:9">
      <c r="A845" s="160"/>
      <c r="B845" s="161"/>
      <c r="C845" s="161"/>
      <c r="D845" s="161"/>
      <c r="E845" s="158"/>
      <c r="F845" s="246"/>
      <c r="G845" s="162"/>
      <c r="H845" s="139"/>
      <c r="I845" s="158"/>
    </row>
    <row r="846" spans="1:9">
      <c r="A846" s="160"/>
      <c r="B846" s="161"/>
      <c r="C846" s="161"/>
      <c r="D846" s="161"/>
      <c r="E846" s="158"/>
      <c r="F846" s="246"/>
      <c r="G846" s="162"/>
      <c r="H846" s="139"/>
      <c r="I846" s="158"/>
    </row>
    <row r="847" spans="1:9">
      <c r="A847" s="160"/>
      <c r="B847" s="161"/>
      <c r="C847" s="161"/>
      <c r="D847" s="161"/>
      <c r="E847" s="158"/>
      <c r="F847" s="246"/>
      <c r="G847" s="162"/>
      <c r="H847" s="139"/>
      <c r="I847" s="158"/>
    </row>
    <row r="848" spans="1:9">
      <c r="A848" s="160"/>
      <c r="B848" s="161"/>
      <c r="C848" s="161"/>
      <c r="D848" s="161"/>
      <c r="E848" s="158"/>
      <c r="F848" s="246"/>
      <c r="G848" s="162"/>
      <c r="H848" s="139"/>
      <c r="I848" s="158"/>
    </row>
    <row r="849" spans="1:9">
      <c r="A849" s="160"/>
      <c r="B849" s="161"/>
      <c r="C849" s="161"/>
      <c r="D849" s="161"/>
      <c r="E849" s="158"/>
      <c r="F849" s="246"/>
      <c r="G849" s="162"/>
      <c r="H849" s="139"/>
      <c r="I849" s="158"/>
    </row>
    <row r="850" spans="1:9">
      <c r="A850" s="160"/>
      <c r="B850" s="161"/>
      <c r="C850" s="161"/>
      <c r="D850" s="161"/>
      <c r="E850" s="158"/>
      <c r="F850" s="246"/>
      <c r="G850" s="162"/>
      <c r="H850" s="139"/>
      <c r="I850" s="158"/>
    </row>
    <row r="851" spans="1:9">
      <c r="A851" s="160"/>
      <c r="B851" s="161"/>
      <c r="C851" s="161"/>
      <c r="D851" s="161"/>
      <c r="E851" s="158"/>
      <c r="F851" s="246"/>
      <c r="G851" s="162"/>
      <c r="H851" s="139"/>
      <c r="I851" s="158"/>
    </row>
    <row r="852" spans="1:9">
      <c r="A852" s="160"/>
      <c r="B852" s="161"/>
      <c r="C852" s="161"/>
      <c r="D852" s="161"/>
      <c r="E852" s="158"/>
      <c r="F852" s="246"/>
      <c r="G852" s="162"/>
      <c r="H852" s="139"/>
      <c r="I852" s="158"/>
    </row>
    <row r="853" spans="1:9">
      <c r="A853" s="160"/>
      <c r="B853" s="161"/>
      <c r="C853" s="161"/>
      <c r="D853" s="161"/>
      <c r="E853" s="158"/>
      <c r="F853" s="246"/>
      <c r="G853" s="162"/>
      <c r="H853" s="139"/>
      <c r="I853" s="158"/>
    </row>
    <row r="854" spans="1:9">
      <c r="A854" s="160"/>
      <c r="B854" s="161"/>
      <c r="C854" s="161"/>
      <c r="D854" s="161"/>
      <c r="E854" s="158"/>
      <c r="F854" s="246"/>
      <c r="G854" s="162"/>
      <c r="H854" s="139"/>
      <c r="I854" s="158"/>
    </row>
    <row r="855" spans="1:9">
      <c r="A855" s="160"/>
      <c r="B855" s="161"/>
      <c r="C855" s="161"/>
      <c r="D855" s="161"/>
      <c r="E855" s="158"/>
      <c r="F855" s="246"/>
      <c r="G855" s="162"/>
      <c r="H855" s="139"/>
      <c r="I855" s="158"/>
    </row>
    <row r="856" spans="1:9">
      <c r="A856" s="160"/>
      <c r="B856" s="161"/>
      <c r="C856" s="161"/>
      <c r="D856" s="161"/>
      <c r="E856" s="158"/>
      <c r="F856" s="246"/>
      <c r="G856" s="162"/>
      <c r="H856" s="139"/>
      <c r="I856" s="158"/>
    </row>
    <row r="857" spans="1:9">
      <c r="A857" s="160"/>
      <c r="B857" s="161"/>
      <c r="C857" s="161"/>
      <c r="D857" s="161"/>
      <c r="E857" s="158"/>
      <c r="F857" s="246"/>
      <c r="G857" s="162"/>
      <c r="H857" s="139"/>
      <c r="I857" s="158"/>
    </row>
    <row r="858" spans="1:9">
      <c r="A858" s="160"/>
      <c r="B858" s="161"/>
      <c r="C858" s="161"/>
      <c r="D858" s="161"/>
      <c r="E858" s="158"/>
      <c r="F858" s="246"/>
      <c r="G858" s="162"/>
      <c r="H858" s="139"/>
      <c r="I858" s="158"/>
    </row>
    <row r="859" spans="1:9">
      <c r="A859" s="160"/>
      <c r="B859" s="161"/>
      <c r="C859" s="161"/>
      <c r="D859" s="161"/>
      <c r="E859" s="158"/>
      <c r="F859" s="246"/>
      <c r="G859" s="162"/>
      <c r="H859" s="139"/>
      <c r="I859" s="158"/>
    </row>
    <row r="860" spans="1:9">
      <c r="A860" s="160"/>
      <c r="B860" s="161"/>
      <c r="C860" s="161"/>
      <c r="D860" s="161"/>
      <c r="E860" s="158"/>
      <c r="F860" s="246"/>
      <c r="G860" s="162"/>
      <c r="H860" s="139"/>
      <c r="I860" s="158"/>
    </row>
    <row r="861" spans="1:9">
      <c r="A861" s="160"/>
      <c r="B861" s="161"/>
      <c r="C861" s="161"/>
      <c r="D861" s="161"/>
      <c r="E861" s="158"/>
      <c r="F861" s="246"/>
      <c r="G861" s="162"/>
      <c r="H861" s="139"/>
      <c r="I861" s="158"/>
    </row>
    <row r="862" spans="1:9">
      <c r="A862" s="160"/>
      <c r="B862" s="161"/>
      <c r="C862" s="161"/>
      <c r="D862" s="161"/>
      <c r="E862" s="158"/>
      <c r="F862" s="246"/>
      <c r="G862" s="162"/>
      <c r="H862" s="139"/>
      <c r="I862" s="158"/>
    </row>
    <row r="863" spans="1:9">
      <c r="A863" s="160"/>
      <c r="B863" s="161"/>
      <c r="C863" s="161"/>
      <c r="D863" s="161"/>
      <c r="E863" s="158"/>
      <c r="F863" s="246"/>
      <c r="G863" s="162"/>
      <c r="H863" s="139"/>
      <c r="I863" s="158"/>
    </row>
    <row r="864" spans="1:9">
      <c r="A864" s="160"/>
      <c r="B864" s="161"/>
      <c r="C864" s="161"/>
      <c r="D864" s="161"/>
      <c r="E864" s="158"/>
      <c r="F864" s="246"/>
      <c r="G864" s="162"/>
      <c r="H864" s="139"/>
      <c r="I864" s="158"/>
    </row>
    <row r="865" spans="1:9">
      <c r="A865" s="160"/>
      <c r="B865" s="161"/>
      <c r="C865" s="161"/>
      <c r="D865" s="161"/>
      <c r="E865" s="158"/>
      <c r="F865" s="246"/>
      <c r="G865" s="162"/>
      <c r="H865" s="139"/>
      <c r="I865" s="158"/>
    </row>
    <row r="866" spans="1:9">
      <c r="A866" s="160"/>
      <c r="B866" s="161"/>
      <c r="C866" s="161"/>
      <c r="D866" s="161"/>
      <c r="E866" s="158"/>
      <c r="F866" s="246"/>
      <c r="G866" s="162"/>
      <c r="H866" s="139"/>
      <c r="I866" s="158"/>
    </row>
    <row r="867" spans="1:9">
      <c r="A867" s="160"/>
      <c r="B867" s="161"/>
      <c r="C867" s="161"/>
      <c r="D867" s="161"/>
      <c r="E867" s="158"/>
      <c r="F867" s="246"/>
      <c r="G867" s="162"/>
      <c r="H867" s="139"/>
      <c r="I867" s="158"/>
    </row>
    <row r="868" spans="1:9">
      <c r="A868" s="160"/>
      <c r="B868" s="161"/>
      <c r="C868" s="161"/>
      <c r="D868" s="161"/>
      <c r="E868" s="158"/>
      <c r="F868" s="246"/>
      <c r="G868" s="162"/>
      <c r="H868" s="139"/>
      <c r="I868" s="158"/>
    </row>
    <row r="869" spans="1:9">
      <c r="A869" s="160"/>
      <c r="B869" s="161"/>
      <c r="C869" s="161"/>
      <c r="D869" s="161"/>
      <c r="E869" s="158"/>
      <c r="F869" s="246"/>
      <c r="G869" s="162"/>
      <c r="H869" s="139"/>
      <c r="I869" s="158"/>
    </row>
    <row r="870" spans="1:9">
      <c r="A870" s="160"/>
      <c r="B870" s="161"/>
      <c r="C870" s="161"/>
      <c r="D870" s="161"/>
      <c r="E870" s="158"/>
      <c r="F870" s="246"/>
      <c r="G870" s="162"/>
      <c r="H870" s="139"/>
      <c r="I870" s="158"/>
    </row>
    <row r="871" spans="1:9">
      <c r="A871" s="160"/>
      <c r="B871" s="161"/>
      <c r="C871" s="161"/>
      <c r="D871" s="161"/>
      <c r="E871" s="158"/>
      <c r="F871" s="246"/>
      <c r="G871" s="162"/>
      <c r="H871" s="139"/>
      <c r="I871" s="158"/>
    </row>
    <row r="872" spans="1:9">
      <c r="A872" s="160"/>
      <c r="B872" s="161"/>
      <c r="C872" s="161"/>
      <c r="D872" s="161"/>
      <c r="E872" s="158"/>
      <c r="F872" s="246"/>
      <c r="G872" s="162"/>
      <c r="H872" s="139"/>
      <c r="I872" s="158"/>
    </row>
    <row r="873" spans="1:9">
      <c r="A873" s="160"/>
      <c r="B873" s="161"/>
      <c r="C873" s="161"/>
      <c r="D873" s="161"/>
      <c r="E873" s="158"/>
      <c r="F873" s="246"/>
      <c r="G873" s="162"/>
      <c r="H873" s="139"/>
      <c r="I873" s="158"/>
    </row>
    <row r="874" spans="1:9">
      <c r="A874" s="160"/>
      <c r="B874" s="161"/>
      <c r="C874" s="161"/>
      <c r="D874" s="161"/>
      <c r="E874" s="158"/>
      <c r="F874" s="246"/>
      <c r="G874" s="162"/>
      <c r="H874" s="139"/>
      <c r="I874" s="158"/>
    </row>
    <row r="875" spans="1:9">
      <c r="A875" s="160"/>
      <c r="B875" s="161"/>
      <c r="C875" s="161"/>
      <c r="D875" s="161"/>
      <c r="E875" s="158"/>
      <c r="F875" s="246"/>
      <c r="G875" s="162"/>
      <c r="H875" s="139"/>
      <c r="I875" s="158"/>
    </row>
    <row r="876" spans="1:9">
      <c r="A876" s="160"/>
      <c r="B876" s="161"/>
      <c r="C876" s="161"/>
      <c r="D876" s="161"/>
      <c r="E876" s="158"/>
      <c r="F876" s="246"/>
      <c r="G876" s="162"/>
      <c r="H876" s="139"/>
      <c r="I876" s="158"/>
    </row>
    <row r="877" spans="1:9">
      <c r="A877" s="160"/>
      <c r="B877" s="161"/>
      <c r="C877" s="161"/>
      <c r="D877" s="161"/>
      <c r="E877" s="158"/>
      <c r="F877" s="246"/>
      <c r="G877" s="162"/>
      <c r="H877" s="139"/>
      <c r="I877" s="158"/>
    </row>
    <row r="878" spans="1:9">
      <c r="A878" s="160"/>
      <c r="B878" s="161"/>
      <c r="C878" s="161"/>
      <c r="D878" s="161"/>
      <c r="E878" s="158"/>
      <c r="F878" s="246"/>
      <c r="G878" s="162"/>
      <c r="H878" s="139"/>
      <c r="I878" s="158"/>
    </row>
    <row r="879" spans="1:9">
      <c r="A879" s="160"/>
      <c r="B879" s="161"/>
      <c r="C879" s="161"/>
      <c r="D879" s="161"/>
      <c r="E879" s="158"/>
      <c r="F879" s="246"/>
      <c r="G879" s="162"/>
      <c r="H879" s="139"/>
      <c r="I879" s="158"/>
    </row>
    <row r="880" spans="1:9">
      <c r="A880" s="160"/>
      <c r="B880" s="161"/>
      <c r="C880" s="161"/>
      <c r="D880" s="161"/>
      <c r="E880" s="158"/>
      <c r="F880" s="246"/>
      <c r="G880" s="162"/>
      <c r="H880" s="139"/>
      <c r="I880" s="158"/>
    </row>
    <row r="881" spans="1:9">
      <c r="A881" s="160"/>
      <c r="B881" s="161"/>
      <c r="C881" s="161"/>
      <c r="D881" s="161"/>
      <c r="E881" s="158"/>
      <c r="F881" s="246"/>
      <c r="G881" s="162"/>
      <c r="H881" s="139"/>
      <c r="I881" s="158"/>
    </row>
    <row r="882" spans="1:9">
      <c r="A882" s="160"/>
      <c r="B882" s="161"/>
      <c r="C882" s="161"/>
      <c r="D882" s="161"/>
      <c r="E882" s="158"/>
      <c r="F882" s="246"/>
      <c r="G882" s="162"/>
      <c r="H882" s="139"/>
      <c r="I882" s="158"/>
    </row>
    <row r="883" spans="1:9">
      <c r="A883" s="160"/>
      <c r="B883" s="161"/>
      <c r="C883" s="161"/>
      <c r="D883" s="161"/>
      <c r="E883" s="158"/>
      <c r="F883" s="246"/>
      <c r="G883" s="162"/>
      <c r="H883" s="139"/>
      <c r="I883" s="158"/>
    </row>
    <row r="884" spans="1:9">
      <c r="A884" s="160"/>
      <c r="B884" s="161"/>
      <c r="C884" s="161"/>
      <c r="D884" s="161"/>
      <c r="E884" s="158"/>
      <c r="F884" s="246"/>
      <c r="G884" s="162"/>
      <c r="H884" s="139"/>
      <c r="I884" s="158"/>
    </row>
    <row r="885" spans="1:9">
      <c r="A885" s="160"/>
      <c r="B885" s="161"/>
      <c r="C885" s="161"/>
      <c r="D885" s="161"/>
      <c r="E885" s="158"/>
      <c r="F885" s="246"/>
      <c r="G885" s="162"/>
      <c r="H885" s="139"/>
      <c r="I885" s="158"/>
    </row>
    <row r="886" spans="1:9">
      <c r="A886" s="160"/>
      <c r="B886" s="161"/>
      <c r="C886" s="161"/>
      <c r="D886" s="161"/>
      <c r="E886" s="158"/>
      <c r="F886" s="246"/>
      <c r="G886" s="162"/>
      <c r="H886" s="139"/>
      <c r="I886" s="158"/>
    </row>
    <row r="887" spans="1:9">
      <c r="A887" s="160"/>
      <c r="B887" s="161"/>
      <c r="C887" s="161"/>
      <c r="D887" s="161"/>
      <c r="E887" s="158"/>
      <c r="F887" s="246"/>
      <c r="G887" s="162"/>
      <c r="H887" s="139"/>
      <c r="I887" s="158"/>
    </row>
    <row r="888" spans="1:9">
      <c r="A888" s="160"/>
      <c r="B888" s="161"/>
      <c r="C888" s="161"/>
      <c r="D888" s="161"/>
      <c r="E888" s="158"/>
      <c r="F888" s="246"/>
      <c r="G888" s="162"/>
      <c r="H888" s="139"/>
      <c r="I888" s="158"/>
    </row>
    <row r="889" spans="1:9">
      <c r="A889" s="160"/>
      <c r="B889" s="161"/>
      <c r="C889" s="161"/>
      <c r="D889" s="161"/>
      <c r="E889" s="158"/>
      <c r="F889" s="246"/>
      <c r="G889" s="162"/>
      <c r="H889" s="139"/>
      <c r="I889" s="158"/>
    </row>
    <row r="890" spans="1:9">
      <c r="A890" s="160"/>
      <c r="B890" s="161"/>
      <c r="C890" s="161"/>
      <c r="D890" s="161"/>
      <c r="E890" s="158"/>
      <c r="F890" s="246"/>
      <c r="G890" s="162"/>
      <c r="H890" s="139"/>
      <c r="I890" s="158"/>
    </row>
    <row r="891" spans="1:9">
      <c r="A891" s="160"/>
      <c r="B891" s="161"/>
      <c r="C891" s="161"/>
      <c r="D891" s="161"/>
      <c r="E891" s="158"/>
      <c r="F891" s="246"/>
      <c r="G891" s="162"/>
      <c r="H891" s="139"/>
      <c r="I891" s="158"/>
    </row>
    <row r="892" spans="1:9">
      <c r="A892" s="160"/>
      <c r="B892" s="161"/>
      <c r="C892" s="161"/>
      <c r="D892" s="161"/>
      <c r="E892" s="158"/>
      <c r="F892" s="246"/>
      <c r="G892" s="162"/>
      <c r="H892" s="139"/>
      <c r="I892" s="158"/>
    </row>
    <row r="893" spans="1:9">
      <c r="A893" s="160"/>
      <c r="B893" s="161"/>
      <c r="C893" s="161"/>
      <c r="D893" s="161"/>
      <c r="E893" s="158"/>
      <c r="F893" s="246"/>
      <c r="G893" s="162"/>
      <c r="H893" s="139"/>
      <c r="I893" s="158"/>
    </row>
    <row r="894" spans="1:9">
      <c r="A894" s="160"/>
      <c r="B894" s="161"/>
      <c r="C894" s="161"/>
      <c r="D894" s="161"/>
      <c r="E894" s="158"/>
      <c r="F894" s="246"/>
      <c r="G894" s="162"/>
      <c r="H894" s="139"/>
      <c r="I894" s="158"/>
    </row>
    <row r="895" spans="1:9">
      <c r="A895" s="160"/>
      <c r="B895" s="161"/>
      <c r="C895" s="161"/>
      <c r="D895" s="161"/>
      <c r="E895" s="158"/>
      <c r="F895" s="246"/>
      <c r="G895" s="162"/>
      <c r="H895" s="139"/>
      <c r="I895" s="158"/>
    </row>
    <row r="896" spans="1:9">
      <c r="A896" s="160"/>
      <c r="B896" s="161"/>
      <c r="C896" s="161"/>
      <c r="D896" s="161"/>
      <c r="E896" s="158"/>
      <c r="F896" s="246"/>
      <c r="G896" s="162"/>
      <c r="H896" s="139"/>
      <c r="I896" s="158"/>
    </row>
    <row r="897" spans="1:9">
      <c r="A897" s="160"/>
      <c r="B897" s="161"/>
      <c r="C897" s="161"/>
      <c r="D897" s="161"/>
      <c r="E897" s="158"/>
      <c r="F897" s="246"/>
      <c r="G897" s="162"/>
      <c r="H897" s="139"/>
      <c r="I897" s="158"/>
    </row>
    <row r="898" spans="1:9">
      <c r="A898" s="160"/>
      <c r="B898" s="161"/>
      <c r="C898" s="161"/>
      <c r="D898" s="161"/>
      <c r="E898" s="158"/>
      <c r="F898" s="246"/>
      <c r="G898" s="162"/>
      <c r="H898" s="139"/>
      <c r="I898" s="158"/>
    </row>
    <row r="899" spans="1:9">
      <c r="A899" s="160"/>
      <c r="B899" s="161"/>
      <c r="C899" s="161"/>
      <c r="D899" s="161"/>
      <c r="E899" s="158"/>
      <c r="F899" s="246"/>
      <c r="G899" s="162"/>
      <c r="H899" s="139"/>
      <c r="I899" s="158"/>
    </row>
    <row r="900" spans="1:9">
      <c r="A900" s="160"/>
      <c r="B900" s="161"/>
      <c r="C900" s="161"/>
      <c r="D900" s="161"/>
      <c r="E900" s="158"/>
      <c r="F900" s="246"/>
      <c r="G900" s="162"/>
      <c r="H900" s="139"/>
      <c r="I900" s="158"/>
    </row>
    <row r="901" spans="1:9">
      <c r="A901" s="160"/>
      <c r="B901" s="161"/>
      <c r="C901" s="161"/>
      <c r="D901" s="161"/>
      <c r="E901" s="158"/>
      <c r="F901" s="246"/>
      <c r="G901" s="162"/>
      <c r="H901" s="139"/>
      <c r="I901" s="158"/>
    </row>
    <row r="902" spans="1:9">
      <c r="A902" s="160"/>
      <c r="B902" s="161"/>
      <c r="C902" s="161"/>
      <c r="D902" s="161"/>
      <c r="E902" s="158"/>
      <c r="F902" s="246"/>
      <c r="G902" s="162"/>
      <c r="H902" s="139"/>
      <c r="I902" s="158"/>
    </row>
    <row r="903" spans="1:9">
      <c r="A903" s="160"/>
      <c r="B903" s="161"/>
      <c r="C903" s="161"/>
      <c r="D903" s="161"/>
      <c r="E903" s="158"/>
      <c r="F903" s="246"/>
      <c r="G903" s="162"/>
      <c r="H903" s="139"/>
      <c r="I903" s="158"/>
    </row>
    <row r="904" spans="1:9">
      <c r="A904" s="160"/>
      <c r="B904" s="161"/>
      <c r="C904" s="161"/>
      <c r="D904" s="161"/>
      <c r="E904" s="158"/>
      <c r="F904" s="246"/>
      <c r="G904" s="162"/>
      <c r="H904" s="139"/>
      <c r="I904" s="158"/>
    </row>
    <row r="905" spans="1:9">
      <c r="A905" s="160"/>
      <c r="B905" s="161"/>
      <c r="C905" s="161"/>
      <c r="D905" s="161"/>
      <c r="E905" s="158"/>
      <c r="F905" s="246"/>
      <c r="G905" s="162"/>
      <c r="H905" s="139"/>
      <c r="I905" s="158"/>
    </row>
    <row r="906" spans="1:9">
      <c r="A906" s="160"/>
      <c r="B906" s="161"/>
      <c r="C906" s="161"/>
      <c r="D906" s="161"/>
      <c r="E906" s="158"/>
      <c r="F906" s="246"/>
      <c r="G906" s="162"/>
      <c r="H906" s="139"/>
      <c r="I906" s="158"/>
    </row>
    <row r="907" spans="1:9">
      <c r="A907" s="160"/>
      <c r="B907" s="161"/>
      <c r="C907" s="161"/>
      <c r="D907" s="161"/>
      <c r="E907" s="158"/>
      <c r="F907" s="246"/>
      <c r="G907" s="162"/>
      <c r="H907" s="139"/>
      <c r="I907" s="158"/>
    </row>
    <row r="908" spans="1:9">
      <c r="A908" s="160"/>
      <c r="B908" s="161"/>
      <c r="C908" s="161"/>
      <c r="D908" s="161"/>
      <c r="E908" s="158"/>
      <c r="F908" s="246"/>
      <c r="G908" s="162"/>
      <c r="H908" s="139"/>
      <c r="I908" s="158"/>
    </row>
    <row r="909" spans="1:9">
      <c r="A909" s="160"/>
      <c r="B909" s="161"/>
      <c r="C909" s="161"/>
      <c r="D909" s="161"/>
      <c r="E909" s="158"/>
      <c r="F909" s="246"/>
      <c r="G909" s="162"/>
      <c r="H909" s="139"/>
      <c r="I909" s="158"/>
    </row>
    <row r="910" spans="1:9">
      <c r="A910" s="160"/>
      <c r="B910" s="161"/>
      <c r="C910" s="161"/>
      <c r="D910" s="161"/>
      <c r="E910" s="158"/>
      <c r="F910" s="246"/>
      <c r="G910" s="162"/>
      <c r="H910" s="139"/>
      <c r="I910" s="158"/>
    </row>
    <row r="911" spans="1:9">
      <c r="A911" s="160"/>
      <c r="B911" s="161"/>
      <c r="C911" s="161"/>
      <c r="D911" s="161"/>
      <c r="E911" s="158"/>
      <c r="F911" s="246"/>
      <c r="G911" s="162"/>
      <c r="H911" s="139"/>
      <c r="I911" s="158"/>
    </row>
    <row r="912" spans="1:9">
      <c r="A912" s="160"/>
      <c r="B912" s="161"/>
      <c r="C912" s="161"/>
      <c r="D912" s="161"/>
      <c r="E912" s="158"/>
      <c r="F912" s="246"/>
      <c r="G912" s="162"/>
      <c r="H912" s="139"/>
      <c r="I912" s="158"/>
    </row>
    <row r="913" spans="1:9">
      <c r="A913" s="160"/>
      <c r="B913" s="161"/>
      <c r="C913" s="161"/>
      <c r="D913" s="161"/>
      <c r="E913" s="158"/>
      <c r="F913" s="246"/>
      <c r="G913" s="162"/>
      <c r="H913" s="139"/>
      <c r="I913" s="158"/>
    </row>
    <row r="914" spans="1:9">
      <c r="A914" s="160"/>
      <c r="B914" s="161"/>
      <c r="C914" s="161"/>
      <c r="D914" s="161"/>
      <c r="E914" s="158"/>
      <c r="F914" s="246"/>
      <c r="G914" s="162"/>
      <c r="H914" s="139"/>
      <c r="I914" s="158"/>
    </row>
    <row r="915" spans="1:9">
      <c r="A915" s="160"/>
      <c r="B915" s="161"/>
      <c r="C915" s="161"/>
      <c r="D915" s="161"/>
      <c r="E915" s="158"/>
      <c r="F915" s="246"/>
      <c r="G915" s="162"/>
      <c r="H915" s="139"/>
      <c r="I915" s="158"/>
    </row>
    <row r="916" spans="1:9">
      <c r="A916" s="160"/>
      <c r="B916" s="161"/>
      <c r="C916" s="161"/>
      <c r="D916" s="161"/>
      <c r="E916" s="158"/>
      <c r="F916" s="246"/>
      <c r="G916" s="162"/>
      <c r="H916" s="139"/>
      <c r="I916" s="158"/>
    </row>
    <row r="917" spans="1:9">
      <c r="A917" s="160"/>
      <c r="B917" s="161"/>
      <c r="C917" s="161"/>
      <c r="D917" s="161"/>
      <c r="E917" s="158"/>
      <c r="F917" s="246"/>
      <c r="G917" s="162"/>
      <c r="H917" s="139"/>
      <c r="I917" s="158"/>
    </row>
    <row r="918" spans="1:9">
      <c r="A918" s="160"/>
      <c r="B918" s="161"/>
      <c r="C918" s="161"/>
      <c r="D918" s="161"/>
      <c r="E918" s="158"/>
      <c r="F918" s="246"/>
      <c r="G918" s="162"/>
      <c r="H918" s="139"/>
      <c r="I918" s="158"/>
    </row>
    <row r="919" spans="1:9">
      <c r="A919" s="160"/>
      <c r="B919" s="161"/>
      <c r="C919" s="161"/>
      <c r="D919" s="161"/>
      <c r="E919" s="158"/>
      <c r="F919" s="246"/>
      <c r="G919" s="162"/>
      <c r="H919" s="139"/>
      <c r="I919" s="158"/>
    </row>
    <row r="920" spans="1:9">
      <c r="A920" s="160"/>
      <c r="B920" s="161"/>
      <c r="C920" s="161"/>
      <c r="D920" s="161"/>
      <c r="E920" s="158"/>
      <c r="F920" s="246"/>
      <c r="G920" s="162"/>
      <c r="H920" s="139"/>
      <c r="I920" s="158"/>
    </row>
    <row r="921" spans="1:9">
      <c r="A921" s="160"/>
      <c r="B921" s="161"/>
      <c r="C921" s="161"/>
      <c r="D921" s="161"/>
      <c r="E921" s="158"/>
      <c r="F921" s="246"/>
      <c r="G921" s="162"/>
      <c r="H921" s="139"/>
      <c r="I921" s="158"/>
    </row>
    <row r="922" spans="1:9">
      <c r="A922" s="160"/>
      <c r="B922" s="161"/>
      <c r="C922" s="161"/>
      <c r="D922" s="161"/>
      <c r="E922" s="158"/>
      <c r="F922" s="246"/>
      <c r="G922" s="162"/>
      <c r="H922" s="139"/>
      <c r="I922" s="158"/>
    </row>
    <row r="923" spans="1:9">
      <c r="A923" s="160"/>
      <c r="B923" s="161"/>
      <c r="C923" s="161"/>
      <c r="D923" s="161"/>
      <c r="E923" s="158"/>
      <c r="F923" s="246"/>
      <c r="G923" s="162"/>
      <c r="H923" s="139"/>
      <c r="I923" s="158"/>
    </row>
    <row r="924" spans="1:9">
      <c r="A924" s="160"/>
      <c r="B924" s="161"/>
      <c r="C924" s="161"/>
      <c r="D924" s="161"/>
      <c r="E924" s="158"/>
      <c r="F924" s="246"/>
      <c r="G924" s="162"/>
      <c r="H924" s="139"/>
      <c r="I924" s="158"/>
    </row>
    <row r="925" spans="1:9">
      <c r="A925" s="160"/>
      <c r="B925" s="161"/>
      <c r="C925" s="161"/>
      <c r="D925" s="161"/>
      <c r="E925" s="158"/>
      <c r="F925" s="246"/>
      <c r="G925" s="162"/>
      <c r="H925" s="139"/>
      <c r="I925" s="158"/>
    </row>
    <row r="926" spans="1:9">
      <c r="A926" s="160"/>
      <c r="B926" s="161"/>
      <c r="C926" s="161"/>
      <c r="D926" s="161"/>
      <c r="E926" s="158"/>
      <c r="F926" s="246"/>
      <c r="G926" s="162"/>
      <c r="H926" s="139"/>
      <c r="I926" s="158"/>
    </row>
    <row r="927" spans="1:9">
      <c r="A927" s="160"/>
      <c r="B927" s="161"/>
      <c r="C927" s="161"/>
      <c r="D927" s="161"/>
      <c r="E927" s="158"/>
      <c r="F927" s="246"/>
      <c r="G927" s="162"/>
      <c r="H927" s="139"/>
      <c r="I927" s="158"/>
    </row>
    <row r="928" spans="1:9">
      <c r="A928" s="160"/>
      <c r="B928" s="161"/>
      <c r="C928" s="161"/>
      <c r="D928" s="161"/>
      <c r="E928" s="158"/>
      <c r="F928" s="246"/>
      <c r="G928" s="162"/>
      <c r="H928" s="139"/>
      <c r="I928" s="158"/>
    </row>
    <row r="929" spans="1:9">
      <c r="A929" s="160"/>
      <c r="B929" s="161"/>
      <c r="C929" s="161"/>
      <c r="D929" s="161"/>
      <c r="E929" s="158"/>
      <c r="F929" s="246"/>
      <c r="G929" s="162"/>
      <c r="H929" s="139"/>
      <c r="I929" s="158"/>
    </row>
    <row r="930" spans="1:9">
      <c r="A930" s="160"/>
      <c r="B930" s="161"/>
      <c r="C930" s="161"/>
      <c r="D930" s="161"/>
      <c r="E930" s="158"/>
      <c r="F930" s="246"/>
      <c r="G930" s="162"/>
      <c r="H930" s="139"/>
      <c r="I930" s="158"/>
    </row>
    <row r="931" spans="1:9">
      <c r="A931" s="160"/>
      <c r="B931" s="161"/>
      <c r="C931" s="161"/>
      <c r="D931" s="161"/>
      <c r="E931" s="158"/>
      <c r="F931" s="246"/>
      <c r="G931" s="162"/>
      <c r="H931" s="139"/>
      <c r="I931" s="158"/>
    </row>
    <row r="932" spans="1:9">
      <c r="A932" s="160"/>
      <c r="B932" s="161"/>
      <c r="C932" s="161"/>
      <c r="D932" s="161"/>
      <c r="E932" s="158"/>
      <c r="F932" s="246"/>
      <c r="G932" s="162"/>
      <c r="H932" s="139"/>
      <c r="I932" s="158"/>
    </row>
    <row r="933" spans="1:9">
      <c r="A933" s="160"/>
      <c r="B933" s="161"/>
      <c r="C933" s="161"/>
      <c r="D933" s="161"/>
      <c r="E933" s="158"/>
      <c r="F933" s="246"/>
      <c r="G933" s="162"/>
      <c r="H933" s="139"/>
      <c r="I933" s="158"/>
    </row>
    <row r="934" spans="1:9">
      <c r="A934" s="160"/>
      <c r="B934" s="161"/>
      <c r="C934" s="161"/>
      <c r="D934" s="161"/>
      <c r="E934" s="158"/>
      <c r="F934" s="246"/>
      <c r="G934" s="162"/>
      <c r="H934" s="139"/>
      <c r="I934" s="158"/>
    </row>
    <row r="935" spans="1:9">
      <c r="A935" s="160"/>
      <c r="B935" s="161"/>
      <c r="C935" s="161"/>
      <c r="D935" s="161"/>
      <c r="E935" s="158"/>
      <c r="F935" s="246"/>
      <c r="G935" s="162"/>
      <c r="H935" s="139"/>
      <c r="I935" s="158"/>
    </row>
    <row r="936" spans="1:9">
      <c r="A936" s="160"/>
      <c r="B936" s="161"/>
      <c r="C936" s="161"/>
      <c r="D936" s="161"/>
      <c r="E936" s="158"/>
      <c r="F936" s="246"/>
      <c r="G936" s="162"/>
      <c r="H936" s="139"/>
      <c r="I936" s="158"/>
    </row>
    <row r="937" spans="1:9">
      <c r="A937" s="160"/>
      <c r="B937" s="161"/>
      <c r="C937" s="161"/>
      <c r="D937" s="161"/>
      <c r="E937" s="158"/>
      <c r="F937" s="246"/>
      <c r="G937" s="162"/>
      <c r="H937" s="139"/>
      <c r="I937" s="158"/>
    </row>
    <row r="938" spans="1:9">
      <c r="A938" s="160"/>
      <c r="B938" s="161"/>
      <c r="C938" s="161"/>
      <c r="D938" s="161"/>
      <c r="E938" s="158"/>
      <c r="F938" s="246"/>
      <c r="G938" s="162"/>
      <c r="H938" s="139"/>
      <c r="I938" s="158"/>
    </row>
    <row r="939" spans="1:9">
      <c r="A939" s="160"/>
      <c r="B939" s="161"/>
      <c r="C939" s="161"/>
      <c r="D939" s="161"/>
      <c r="E939" s="158"/>
      <c r="F939" s="246"/>
      <c r="G939" s="162"/>
      <c r="H939" s="139"/>
      <c r="I939" s="158"/>
    </row>
    <row r="940" spans="1:9">
      <c r="A940" s="160"/>
      <c r="B940" s="161"/>
      <c r="C940" s="161"/>
      <c r="D940" s="161"/>
      <c r="E940" s="158"/>
      <c r="F940" s="246"/>
      <c r="G940" s="162"/>
      <c r="H940" s="139"/>
      <c r="I940" s="158"/>
    </row>
    <row r="941" spans="1:9">
      <c r="A941" s="160"/>
      <c r="B941" s="161"/>
      <c r="C941" s="161"/>
      <c r="D941" s="161"/>
      <c r="E941" s="158"/>
      <c r="F941" s="246"/>
      <c r="G941" s="162"/>
      <c r="H941" s="139"/>
      <c r="I941" s="158"/>
    </row>
    <row r="942" spans="1:9">
      <c r="A942" s="160"/>
      <c r="B942" s="161"/>
      <c r="C942" s="161"/>
      <c r="D942" s="161"/>
      <c r="E942" s="158"/>
      <c r="F942" s="246"/>
      <c r="G942" s="162"/>
      <c r="H942" s="139"/>
      <c r="I942" s="278"/>
    </row>
    <row r="943" spans="1:9">
      <c r="A943" s="160"/>
      <c r="B943" s="161"/>
      <c r="C943" s="161"/>
      <c r="D943" s="161"/>
      <c r="E943" s="158"/>
      <c r="F943" s="246"/>
      <c r="G943" s="162"/>
      <c r="H943" s="139"/>
      <c r="I943" s="158"/>
    </row>
    <row r="944" spans="1:9">
      <c r="A944" s="160"/>
      <c r="B944" s="160"/>
      <c r="C944" s="161"/>
      <c r="D944" s="161"/>
      <c r="E944" s="158"/>
      <c r="F944" s="246"/>
      <c r="G944" s="158"/>
      <c r="H944" s="139"/>
      <c r="I944" s="158"/>
    </row>
    <row r="945" spans="1:9">
      <c r="A945" s="160"/>
      <c r="B945" s="161"/>
      <c r="C945" s="161"/>
      <c r="D945" s="161"/>
      <c r="E945" s="158"/>
      <c r="F945" s="246"/>
      <c r="G945" s="162"/>
      <c r="H945" s="139"/>
      <c r="I945" s="158"/>
    </row>
    <row r="946" spans="1:9" ht="15" customHeight="1">
      <c r="A946" s="160"/>
      <c r="B946" s="161"/>
      <c r="C946" s="161"/>
      <c r="D946" s="161"/>
      <c r="E946" s="253"/>
      <c r="F946" s="246"/>
      <c r="G946" s="162"/>
      <c r="H946" s="139"/>
      <c r="I946" s="158"/>
    </row>
    <row r="947" spans="1:9" ht="15" customHeight="1">
      <c r="A947" s="160"/>
      <c r="B947" s="161"/>
      <c r="C947" s="161"/>
      <c r="D947" s="161"/>
      <c r="E947" s="158"/>
      <c r="F947" s="246"/>
      <c r="G947" s="162"/>
      <c r="H947" s="139"/>
      <c r="I947" s="158"/>
    </row>
    <row r="948" spans="1:9" ht="15" customHeight="1">
      <c r="A948" s="160"/>
      <c r="B948" s="161"/>
      <c r="C948" s="161"/>
      <c r="D948" s="161"/>
      <c r="E948" s="158"/>
      <c r="F948" s="246"/>
      <c r="G948" s="162"/>
      <c r="H948" s="139"/>
      <c r="I948" s="158"/>
    </row>
    <row r="949" spans="1:9" ht="15" customHeight="1">
      <c r="A949" s="160"/>
      <c r="B949" s="161"/>
      <c r="C949" s="161"/>
      <c r="D949" s="161"/>
      <c r="E949" s="253"/>
      <c r="F949" s="246"/>
      <c r="G949" s="162"/>
      <c r="H949" s="139"/>
      <c r="I949" s="158"/>
    </row>
    <row r="950" spans="1:9">
      <c r="A950" s="160"/>
      <c r="B950" s="161"/>
      <c r="C950" s="161"/>
      <c r="D950" s="161"/>
      <c r="E950" s="158"/>
      <c r="F950" s="246"/>
      <c r="G950" s="162"/>
      <c r="H950" s="139"/>
      <c r="I950" s="158"/>
    </row>
    <row r="951" spans="1:9">
      <c r="A951" s="160"/>
      <c r="B951" s="161"/>
      <c r="C951" s="161"/>
      <c r="D951" s="161"/>
      <c r="E951" s="158"/>
      <c r="F951" s="246"/>
      <c r="G951" s="162"/>
      <c r="H951" s="139"/>
      <c r="I951" s="158"/>
    </row>
    <row r="952" spans="1:9">
      <c r="A952" s="160"/>
      <c r="B952" s="161"/>
      <c r="C952" s="161"/>
      <c r="D952" s="161"/>
      <c r="E952" s="158"/>
      <c r="F952" s="246"/>
      <c r="G952" s="162"/>
      <c r="H952" s="139"/>
      <c r="I952" s="158"/>
    </row>
    <row r="953" spans="1:9">
      <c r="A953" s="160"/>
      <c r="B953" s="161"/>
      <c r="C953" s="161"/>
      <c r="D953" s="161"/>
      <c r="E953" s="158"/>
      <c r="F953" s="246"/>
      <c r="G953" s="162"/>
      <c r="H953" s="139"/>
      <c r="I953" s="158"/>
    </row>
    <row r="954" spans="1:9">
      <c r="A954" s="160"/>
      <c r="B954" s="161"/>
      <c r="C954" s="161"/>
      <c r="D954" s="161"/>
      <c r="E954" s="158"/>
      <c r="F954" s="246"/>
      <c r="G954" s="162"/>
      <c r="H954" s="139"/>
      <c r="I954" s="158"/>
    </row>
    <row r="955" spans="1:9">
      <c r="A955" s="160"/>
      <c r="B955" s="161"/>
      <c r="C955" s="161"/>
      <c r="D955" s="161"/>
      <c r="E955" s="158"/>
      <c r="F955" s="246"/>
      <c r="G955" s="162"/>
      <c r="H955" s="139"/>
      <c r="I955" s="158"/>
    </row>
    <row r="956" spans="1:9" s="95" customFormat="1">
      <c r="A956" s="279"/>
      <c r="B956" s="86"/>
      <c r="C956" s="86"/>
      <c r="D956" s="133"/>
      <c r="E956" s="151"/>
      <c r="F956" s="86"/>
      <c r="G956" s="88"/>
      <c r="H956" s="248"/>
      <c r="I956" s="152"/>
    </row>
    <row r="957" spans="1:9" s="95" customFormat="1">
      <c r="A957" s="279"/>
      <c r="B957" s="86"/>
      <c r="C957" s="86"/>
      <c r="D957" s="133"/>
      <c r="E957" s="280"/>
      <c r="F957" s="86"/>
      <c r="G957" s="88"/>
      <c r="H957" s="248"/>
      <c r="I957" s="152"/>
    </row>
    <row r="958" spans="1:9">
      <c r="A958" s="262"/>
      <c r="B958" s="199"/>
      <c r="C958" s="199"/>
      <c r="D958" s="199"/>
      <c r="E958" s="260"/>
      <c r="F958" s="86"/>
      <c r="G958" s="263"/>
      <c r="H958" s="139"/>
      <c r="I958" s="158"/>
    </row>
    <row r="959" spans="1:9">
      <c r="A959" s="160"/>
      <c r="B959" s="161"/>
      <c r="C959" s="161"/>
      <c r="D959" s="161"/>
      <c r="E959" s="158"/>
      <c r="F959" s="246"/>
      <c r="G959" s="162"/>
      <c r="H959" s="139"/>
      <c r="I959" s="158"/>
    </row>
    <row r="960" spans="1:9">
      <c r="A960" s="160"/>
      <c r="B960" s="161"/>
      <c r="C960" s="161"/>
      <c r="D960" s="161"/>
      <c r="E960" s="158"/>
      <c r="F960" s="246"/>
      <c r="G960" s="162"/>
      <c r="H960" s="139"/>
      <c r="I960" s="158"/>
    </row>
    <row r="961" spans="1:9">
      <c r="A961" s="160"/>
      <c r="B961" s="161"/>
      <c r="C961" s="161"/>
      <c r="D961" s="161"/>
      <c r="E961" s="158"/>
      <c r="F961" s="246"/>
      <c r="G961" s="162"/>
      <c r="H961" s="139"/>
      <c r="I961" s="158"/>
    </row>
    <row r="962" spans="1:9">
      <c r="A962" s="160"/>
      <c r="B962" s="161"/>
      <c r="C962" s="161"/>
      <c r="D962" s="161"/>
      <c r="E962" s="158"/>
      <c r="F962" s="246"/>
      <c r="G962" s="162"/>
      <c r="H962" s="139"/>
      <c r="I962" s="158"/>
    </row>
    <row r="963" spans="1:9">
      <c r="A963" s="160"/>
      <c r="B963" s="161"/>
      <c r="C963" s="161"/>
      <c r="D963" s="161"/>
      <c r="E963" s="158"/>
      <c r="F963" s="246"/>
      <c r="G963" s="162"/>
      <c r="H963" s="139"/>
      <c r="I963" s="158"/>
    </row>
    <row r="964" spans="1:9">
      <c r="A964" s="160"/>
      <c r="B964" s="161"/>
      <c r="C964" s="161"/>
      <c r="D964" s="161"/>
      <c r="E964" s="158"/>
      <c r="F964" s="246"/>
      <c r="G964" s="162"/>
      <c r="H964" s="139"/>
      <c r="I964" s="158"/>
    </row>
    <row r="965" spans="1:9">
      <c r="A965" s="160"/>
      <c r="B965" s="161"/>
      <c r="C965" s="161"/>
      <c r="D965" s="161"/>
      <c r="E965" s="158"/>
      <c r="F965" s="246"/>
      <c r="G965" s="162"/>
      <c r="H965" s="139"/>
      <c r="I965" s="158"/>
    </row>
    <row r="966" spans="1:9">
      <c r="A966" s="160"/>
      <c r="B966" s="161"/>
      <c r="C966" s="161"/>
      <c r="D966" s="161"/>
      <c r="E966" s="158"/>
      <c r="F966" s="246"/>
      <c r="G966" s="162"/>
      <c r="H966" s="139"/>
      <c r="I966" s="158"/>
    </row>
    <row r="967" spans="1:9">
      <c r="A967" s="160"/>
      <c r="B967" s="161"/>
      <c r="C967" s="161"/>
      <c r="D967" s="161"/>
      <c r="E967" s="158"/>
      <c r="F967" s="246"/>
      <c r="G967" s="162"/>
      <c r="H967" s="139"/>
      <c r="I967" s="158"/>
    </row>
    <row r="968" spans="1:9" s="4" customFormat="1" ht="15" customHeight="1">
      <c r="A968" s="236"/>
      <c r="B968" s="237"/>
      <c r="C968" s="237"/>
      <c r="D968" s="237"/>
      <c r="E968" s="201"/>
      <c r="F968" s="246"/>
      <c r="G968" s="8"/>
      <c r="H968" s="9"/>
      <c r="I968" s="169"/>
    </row>
    <row r="969" spans="1:9" s="4" customFormat="1" ht="15" customHeight="1">
      <c r="A969" s="236"/>
      <c r="B969" s="237"/>
      <c r="C969" s="237"/>
      <c r="D969" s="237"/>
      <c r="E969" s="169"/>
      <c r="F969" s="246"/>
      <c r="G969" s="8"/>
      <c r="H969" s="9"/>
      <c r="I969" s="169"/>
    </row>
    <row r="970" spans="1:9" s="4" customFormat="1" ht="15" customHeight="1">
      <c r="A970" s="236"/>
      <c r="B970" s="237"/>
      <c r="C970" s="237"/>
      <c r="D970" s="237"/>
      <c r="E970" s="169"/>
      <c r="F970" s="246"/>
      <c r="G970" s="8"/>
      <c r="H970" s="9"/>
      <c r="I970" s="169"/>
    </row>
    <row r="971" spans="1:9" s="4" customFormat="1" ht="15" customHeight="1">
      <c r="A971" s="236"/>
      <c r="B971" s="237"/>
      <c r="C971" s="237"/>
      <c r="D971" s="237"/>
      <c r="E971" s="169"/>
      <c r="F971" s="246"/>
      <c r="G971" s="8"/>
      <c r="H971" s="9"/>
      <c r="I971" s="169"/>
    </row>
    <row r="972" spans="1:9" s="4" customFormat="1" ht="15" customHeight="1">
      <c r="A972" s="236"/>
      <c r="B972" s="237"/>
      <c r="C972" s="237"/>
      <c r="D972" s="237"/>
      <c r="E972" s="201"/>
      <c r="F972" s="246"/>
      <c r="G972" s="8"/>
      <c r="H972" s="9"/>
      <c r="I972" s="169"/>
    </row>
    <row r="973" spans="1:9">
      <c r="A973" s="160"/>
      <c r="B973" s="161"/>
      <c r="C973" s="161"/>
      <c r="D973" s="161"/>
      <c r="E973" s="158"/>
      <c r="F973" s="246"/>
      <c r="G973" s="162"/>
      <c r="H973" s="139"/>
      <c r="I973" s="158"/>
    </row>
    <row r="974" spans="1:9">
      <c r="A974" s="160"/>
      <c r="B974" s="161"/>
      <c r="C974" s="161"/>
      <c r="D974" s="161"/>
      <c r="E974" s="158"/>
      <c r="F974" s="246"/>
      <c r="G974" s="162"/>
      <c r="H974" s="139"/>
      <c r="I974" s="158"/>
    </row>
    <row r="975" spans="1:9">
      <c r="A975" s="160"/>
      <c r="B975" s="161"/>
      <c r="C975" s="161"/>
      <c r="D975" s="161"/>
      <c r="E975" s="158"/>
      <c r="F975" s="246"/>
      <c r="G975" s="162"/>
      <c r="H975" s="139"/>
      <c r="I975" s="158"/>
    </row>
    <row r="976" spans="1:9">
      <c r="A976" s="160"/>
      <c r="B976" s="161"/>
      <c r="C976" s="161"/>
      <c r="D976" s="161"/>
      <c r="E976" s="158"/>
      <c r="F976" s="246"/>
      <c r="G976" s="162"/>
      <c r="H976" s="139"/>
      <c r="I976" s="158"/>
    </row>
    <row r="977" spans="1:9">
      <c r="A977" s="160"/>
      <c r="B977" s="161"/>
      <c r="C977" s="161"/>
      <c r="D977" s="161"/>
      <c r="E977" s="158"/>
      <c r="F977" s="246"/>
      <c r="G977" s="162"/>
      <c r="H977" s="139"/>
      <c r="I977" s="158"/>
    </row>
    <row r="978" spans="1:9">
      <c r="A978" s="160"/>
      <c r="B978" s="161"/>
      <c r="C978" s="161"/>
      <c r="D978" s="161"/>
      <c r="E978" s="158"/>
      <c r="F978" s="246"/>
      <c r="G978" s="162"/>
      <c r="H978" s="139"/>
      <c r="I978" s="158"/>
    </row>
    <row r="979" spans="1:9">
      <c r="A979" s="160"/>
      <c r="B979" s="161"/>
      <c r="C979" s="161"/>
      <c r="D979" s="161"/>
      <c r="E979" s="158"/>
      <c r="F979" s="246"/>
      <c r="G979" s="162"/>
      <c r="H979" s="139"/>
      <c r="I979" s="158"/>
    </row>
    <row r="980" spans="1:9">
      <c r="A980" s="160"/>
      <c r="B980" s="161"/>
      <c r="C980" s="161"/>
      <c r="D980" s="161"/>
      <c r="E980" s="158"/>
      <c r="F980" s="246"/>
      <c r="G980" s="162"/>
      <c r="H980" s="139"/>
      <c r="I980" s="158"/>
    </row>
    <row r="981" spans="1:9">
      <c r="A981" s="160"/>
      <c r="B981" s="161"/>
      <c r="C981" s="161"/>
      <c r="D981" s="161"/>
      <c r="E981" s="158"/>
      <c r="F981" s="246"/>
      <c r="G981" s="162"/>
      <c r="H981" s="139"/>
      <c r="I981" s="158"/>
    </row>
    <row r="982" spans="1:9">
      <c r="A982" s="160"/>
      <c r="B982" s="161"/>
      <c r="C982" s="161"/>
      <c r="D982" s="161"/>
      <c r="E982" s="158"/>
      <c r="F982" s="246"/>
      <c r="G982" s="162"/>
      <c r="H982" s="139"/>
      <c r="I982" s="158"/>
    </row>
    <row r="983" spans="1:9">
      <c r="A983" s="160"/>
      <c r="B983" s="161"/>
      <c r="C983" s="161"/>
      <c r="D983" s="161"/>
      <c r="E983" s="158"/>
      <c r="F983" s="246"/>
      <c r="G983" s="162"/>
      <c r="H983" s="139"/>
      <c r="I983" s="158"/>
    </row>
    <row r="984" spans="1:9">
      <c r="A984" s="160"/>
      <c r="B984" s="161"/>
      <c r="C984" s="161"/>
      <c r="D984" s="161"/>
      <c r="E984" s="158"/>
      <c r="F984" s="246"/>
      <c r="G984" s="162"/>
      <c r="H984" s="139"/>
      <c r="I984" s="158"/>
    </row>
    <row r="985" spans="1:9">
      <c r="A985" s="160"/>
      <c r="B985" s="161"/>
      <c r="C985" s="161"/>
      <c r="D985" s="161"/>
      <c r="E985" s="158"/>
      <c r="F985" s="246"/>
      <c r="G985" s="162"/>
      <c r="H985" s="139"/>
      <c r="I985" s="158"/>
    </row>
    <row r="986" spans="1:9">
      <c r="A986" s="160"/>
      <c r="B986" s="161"/>
      <c r="C986" s="161"/>
      <c r="D986" s="161"/>
      <c r="E986" s="158"/>
      <c r="F986" s="246"/>
      <c r="G986" s="162"/>
      <c r="H986" s="139"/>
      <c r="I986" s="158"/>
    </row>
    <row r="987" spans="1:9">
      <c r="A987" s="160"/>
      <c r="B987" s="161"/>
      <c r="C987" s="161"/>
      <c r="D987" s="161"/>
      <c r="E987" s="158"/>
      <c r="F987" s="246"/>
      <c r="G987" s="162"/>
      <c r="H987" s="139"/>
      <c r="I987" s="158"/>
    </row>
    <row r="988" spans="1:9">
      <c r="A988" s="160"/>
      <c r="B988" s="161"/>
      <c r="C988" s="161"/>
      <c r="D988" s="161"/>
      <c r="E988" s="158"/>
      <c r="F988" s="246"/>
      <c r="G988" s="162"/>
      <c r="H988" s="139"/>
      <c r="I988" s="158"/>
    </row>
    <row r="989" spans="1:9">
      <c r="A989" s="160"/>
      <c r="B989" s="161"/>
      <c r="C989" s="161"/>
      <c r="D989" s="161"/>
      <c r="E989" s="158"/>
      <c r="F989" s="246"/>
      <c r="G989" s="162"/>
      <c r="H989" s="139"/>
      <c r="I989" s="158"/>
    </row>
    <row r="990" spans="1:9">
      <c r="A990" s="160"/>
      <c r="B990" s="161"/>
      <c r="C990" s="161"/>
      <c r="D990" s="161"/>
      <c r="E990" s="158"/>
      <c r="F990" s="246"/>
      <c r="G990" s="162"/>
      <c r="H990" s="139"/>
      <c r="I990" s="158"/>
    </row>
    <row r="991" spans="1:9">
      <c r="A991" s="160"/>
      <c r="B991" s="161"/>
      <c r="C991" s="161"/>
      <c r="D991" s="161"/>
      <c r="E991" s="158"/>
      <c r="F991" s="246"/>
      <c r="G991" s="162"/>
      <c r="H991" s="139"/>
      <c r="I991" s="158"/>
    </row>
    <row r="992" spans="1:9">
      <c r="A992" s="160"/>
      <c r="B992" s="161"/>
      <c r="C992" s="161"/>
      <c r="D992" s="161"/>
      <c r="E992" s="158"/>
      <c r="F992" s="246"/>
      <c r="G992" s="162"/>
      <c r="H992" s="139"/>
      <c r="I992" s="158"/>
    </row>
    <row r="993" spans="1:9">
      <c r="A993" s="160"/>
      <c r="B993" s="161"/>
      <c r="C993" s="161"/>
      <c r="D993" s="161"/>
      <c r="E993" s="158"/>
      <c r="F993" s="246"/>
      <c r="G993" s="162"/>
      <c r="H993" s="139"/>
      <c r="I993" s="158"/>
    </row>
    <row r="994" spans="1:9">
      <c r="A994" s="160"/>
      <c r="B994" s="161"/>
      <c r="C994" s="161"/>
      <c r="D994" s="161"/>
      <c r="E994" s="158"/>
      <c r="F994" s="246"/>
      <c r="G994" s="162"/>
      <c r="H994" s="139"/>
      <c r="I994" s="158"/>
    </row>
    <row r="995" spans="1:9">
      <c r="A995" s="160"/>
      <c r="B995" s="161"/>
      <c r="C995" s="161"/>
      <c r="D995" s="161"/>
      <c r="E995" s="158"/>
      <c r="F995" s="246"/>
      <c r="G995" s="162"/>
      <c r="H995" s="139"/>
      <c r="I995" s="158"/>
    </row>
    <row r="996" spans="1:9">
      <c r="A996" s="160"/>
      <c r="B996" s="161"/>
      <c r="C996" s="161"/>
      <c r="D996" s="161"/>
      <c r="E996" s="158"/>
      <c r="F996" s="246"/>
      <c r="G996" s="162"/>
      <c r="H996" s="139"/>
      <c r="I996" s="158"/>
    </row>
    <row r="997" spans="1:9">
      <c r="A997" s="160"/>
      <c r="B997" s="161"/>
      <c r="C997" s="161"/>
      <c r="D997" s="161"/>
      <c r="E997" s="158"/>
      <c r="F997" s="246"/>
      <c r="G997" s="162"/>
      <c r="H997" s="139"/>
      <c r="I997" s="158"/>
    </row>
    <row r="998" spans="1:9">
      <c r="A998" s="160"/>
      <c r="B998" s="161"/>
      <c r="C998" s="161"/>
      <c r="D998" s="161"/>
      <c r="E998" s="158"/>
      <c r="F998" s="246"/>
      <c r="G998" s="162"/>
      <c r="H998" s="139"/>
      <c r="I998" s="158"/>
    </row>
    <row r="999" spans="1:9">
      <c r="A999" s="160"/>
      <c r="B999" s="161"/>
      <c r="C999" s="161"/>
      <c r="D999" s="161"/>
      <c r="E999" s="158"/>
      <c r="F999" s="246"/>
      <c r="G999" s="162"/>
      <c r="H999" s="139"/>
      <c r="I999" s="158"/>
    </row>
    <row r="1000" spans="1:9">
      <c r="A1000" s="160"/>
      <c r="B1000" s="161"/>
      <c r="C1000" s="161"/>
      <c r="D1000" s="161"/>
      <c r="E1000" s="158"/>
      <c r="F1000" s="246"/>
      <c r="G1000" s="162"/>
      <c r="H1000" s="139"/>
      <c r="I1000" s="158"/>
    </row>
    <row r="1001" spans="1:9">
      <c r="A1001" s="160"/>
      <c r="B1001" s="161"/>
      <c r="C1001" s="161"/>
      <c r="D1001" s="161"/>
      <c r="E1001" s="158"/>
      <c r="F1001" s="246"/>
      <c r="G1001" s="162"/>
      <c r="H1001" s="139"/>
      <c r="I1001" s="158"/>
    </row>
    <row r="1002" spans="1:9">
      <c r="A1002" s="160"/>
      <c r="B1002" s="161"/>
      <c r="C1002" s="161"/>
      <c r="D1002" s="161"/>
      <c r="E1002" s="158"/>
      <c r="F1002" s="246"/>
      <c r="G1002" s="162"/>
      <c r="H1002" s="139"/>
      <c r="I1002" s="158"/>
    </row>
    <row r="1003" spans="1:9">
      <c r="A1003" s="160"/>
      <c r="B1003" s="161"/>
      <c r="C1003" s="161"/>
      <c r="D1003" s="161"/>
      <c r="E1003" s="158"/>
      <c r="F1003" s="246"/>
      <c r="G1003" s="162"/>
      <c r="H1003" s="139"/>
      <c r="I1003" s="158"/>
    </row>
    <row r="1004" spans="1:9">
      <c r="A1004" s="160"/>
      <c r="B1004" s="161"/>
      <c r="C1004" s="161"/>
      <c r="D1004" s="161"/>
      <c r="E1004" s="158"/>
      <c r="F1004" s="246"/>
      <c r="G1004" s="162"/>
      <c r="H1004" s="139"/>
      <c r="I1004" s="158"/>
    </row>
    <row r="1005" spans="1:9">
      <c r="A1005" s="160"/>
      <c r="B1005" s="161"/>
      <c r="C1005" s="161"/>
      <c r="D1005" s="161"/>
      <c r="E1005" s="158"/>
      <c r="F1005" s="246"/>
      <c r="G1005" s="162"/>
      <c r="H1005" s="139"/>
      <c r="I1005" s="158"/>
    </row>
    <row r="1006" spans="1:9">
      <c r="A1006" s="160"/>
      <c r="B1006" s="161"/>
      <c r="C1006" s="161"/>
      <c r="D1006" s="161"/>
      <c r="E1006" s="158"/>
      <c r="F1006" s="246"/>
      <c r="G1006" s="162"/>
      <c r="H1006" s="139"/>
      <c r="I1006" s="278"/>
    </row>
    <row r="1007" spans="1:9">
      <c r="A1007" s="160"/>
      <c r="B1007" s="161"/>
      <c r="C1007" s="161"/>
      <c r="D1007" s="161"/>
      <c r="E1007" s="158"/>
      <c r="F1007" s="246"/>
      <c r="G1007" s="162"/>
      <c r="H1007" s="139"/>
      <c r="I1007" s="278"/>
    </row>
    <row r="1008" spans="1:9">
      <c r="A1008" s="160"/>
      <c r="B1008" s="161"/>
      <c r="C1008" s="161"/>
      <c r="D1008" s="161"/>
      <c r="E1008" s="158"/>
      <c r="F1008" s="246"/>
      <c r="G1008" s="162"/>
      <c r="H1008" s="139"/>
      <c r="I1008" s="278"/>
    </row>
    <row r="1009" spans="1:9">
      <c r="A1009" s="160"/>
      <c r="B1009" s="161"/>
      <c r="C1009" s="161"/>
      <c r="D1009" s="161"/>
      <c r="E1009" s="158"/>
      <c r="F1009" s="246"/>
      <c r="G1009" s="162"/>
      <c r="H1009" s="139"/>
      <c r="I1009" s="278"/>
    </row>
    <row r="1010" spans="1:9">
      <c r="A1010" s="160"/>
      <c r="B1010" s="161"/>
      <c r="C1010" s="161"/>
      <c r="D1010" s="161"/>
      <c r="E1010" s="158"/>
      <c r="F1010" s="246"/>
      <c r="G1010" s="162"/>
      <c r="H1010" s="139"/>
      <c r="I1010" s="278"/>
    </row>
    <row r="1011" spans="1:9">
      <c r="A1011" s="160"/>
      <c r="B1011" s="161"/>
      <c r="C1011" s="161"/>
      <c r="D1011" s="161"/>
      <c r="E1011" s="158"/>
      <c r="F1011" s="246"/>
      <c r="G1011" s="162"/>
      <c r="H1011" s="139"/>
      <c r="I1011" s="278"/>
    </row>
    <row r="1012" spans="1:9">
      <c r="A1012" s="160"/>
      <c r="B1012" s="161"/>
      <c r="C1012" s="161"/>
      <c r="D1012" s="161"/>
      <c r="E1012" s="158"/>
      <c r="F1012" s="246"/>
      <c r="G1012" s="162"/>
      <c r="H1012" s="139"/>
      <c r="I1012" s="278"/>
    </row>
    <row r="1013" spans="1:9">
      <c r="A1013" s="160"/>
      <c r="B1013" s="161"/>
      <c r="C1013" s="161"/>
      <c r="D1013" s="161"/>
      <c r="E1013" s="158"/>
      <c r="F1013" s="246"/>
      <c r="G1013" s="162"/>
      <c r="H1013" s="139"/>
      <c r="I1013" s="278"/>
    </row>
    <row r="1014" spans="1:9">
      <c r="A1014" s="160"/>
      <c r="B1014" s="161"/>
      <c r="C1014" s="161"/>
      <c r="D1014" s="161"/>
      <c r="E1014" s="158"/>
      <c r="F1014" s="246"/>
      <c r="G1014" s="162"/>
      <c r="H1014" s="139"/>
      <c r="I1014" s="278"/>
    </row>
    <row r="1015" spans="1:9">
      <c r="A1015" s="160"/>
      <c r="B1015" s="161"/>
      <c r="C1015" s="161"/>
      <c r="D1015" s="161"/>
      <c r="E1015" s="158"/>
      <c r="F1015" s="246"/>
      <c r="G1015" s="162"/>
      <c r="H1015" s="139"/>
      <c r="I1015" s="278"/>
    </row>
    <row r="1016" spans="1:9">
      <c r="A1016" s="160"/>
      <c r="B1016" s="161"/>
      <c r="C1016" s="161"/>
      <c r="D1016" s="161"/>
      <c r="E1016" s="158"/>
      <c r="F1016" s="246"/>
      <c r="G1016" s="162"/>
      <c r="H1016" s="139"/>
      <c r="I1016" s="278"/>
    </row>
    <row r="1017" spans="1:9">
      <c r="A1017" s="160"/>
      <c r="B1017" s="161"/>
      <c r="C1017" s="161"/>
      <c r="D1017" s="161"/>
      <c r="E1017" s="158"/>
      <c r="F1017" s="246"/>
      <c r="G1017" s="162"/>
      <c r="H1017" s="139"/>
      <c r="I1017" s="158"/>
    </row>
    <row r="1018" spans="1:9">
      <c r="A1018" s="160"/>
      <c r="B1018" s="161"/>
      <c r="C1018" s="161"/>
      <c r="D1018" s="161"/>
      <c r="E1018" s="158"/>
      <c r="F1018" s="246"/>
      <c r="G1018" s="162"/>
      <c r="H1018" s="139"/>
      <c r="I1018" s="158"/>
    </row>
    <row r="1019" spans="1:9">
      <c r="A1019" s="160"/>
      <c r="B1019" s="161"/>
      <c r="C1019" s="161"/>
      <c r="D1019" s="161"/>
      <c r="E1019" s="158"/>
      <c r="F1019" s="246"/>
      <c r="G1019" s="162"/>
      <c r="H1019" s="139"/>
      <c r="I1019" s="158"/>
    </row>
    <row r="1020" spans="1:9">
      <c r="A1020" s="161"/>
      <c r="B1020" s="161"/>
      <c r="C1020" s="161"/>
      <c r="D1020" s="161"/>
      <c r="E1020" s="158"/>
      <c r="F1020" s="246"/>
      <c r="G1020" s="162"/>
      <c r="H1020" s="139"/>
      <c r="I1020" s="158"/>
    </row>
    <row r="1021" spans="1:9">
      <c r="A1021" s="161"/>
      <c r="B1021" s="161"/>
      <c r="C1021" s="161"/>
      <c r="D1021" s="161"/>
      <c r="E1021" s="158"/>
      <c r="F1021" s="246"/>
      <c r="G1021" s="162"/>
      <c r="H1021" s="139"/>
      <c r="I1021" s="158"/>
    </row>
    <row r="1022" spans="1:9">
      <c r="A1022" s="161"/>
      <c r="B1022" s="161"/>
      <c r="C1022" s="161"/>
      <c r="D1022" s="161"/>
      <c r="E1022" s="158"/>
      <c r="F1022" s="246"/>
      <c r="G1022" s="162"/>
      <c r="H1022" s="139"/>
      <c r="I1022" s="158"/>
    </row>
    <row r="1023" spans="1:9">
      <c r="A1023" s="160"/>
      <c r="B1023" s="161"/>
      <c r="C1023" s="161"/>
      <c r="D1023" s="161"/>
      <c r="E1023" s="158"/>
      <c r="F1023" s="246"/>
      <c r="G1023" s="162"/>
      <c r="H1023" s="139"/>
      <c r="I1023" s="158"/>
    </row>
    <row r="1024" spans="1:9">
      <c r="A1024" s="160"/>
      <c r="B1024" s="161"/>
      <c r="C1024" s="161"/>
      <c r="D1024" s="161"/>
      <c r="E1024" s="158"/>
      <c r="F1024" s="246"/>
      <c r="G1024" s="162"/>
      <c r="H1024" s="139"/>
      <c r="I1024" s="158"/>
    </row>
    <row r="1025" spans="1:9">
      <c r="A1025" s="160"/>
      <c r="B1025" s="161"/>
      <c r="C1025" s="161"/>
      <c r="D1025" s="161"/>
      <c r="E1025" s="158"/>
      <c r="F1025" s="246"/>
      <c r="G1025" s="162"/>
      <c r="H1025" s="139"/>
      <c r="I1025" s="158"/>
    </row>
    <row r="1026" spans="1:9">
      <c r="A1026" s="160"/>
      <c r="B1026" s="161"/>
      <c r="C1026" s="161"/>
      <c r="D1026" s="161"/>
      <c r="E1026" s="158"/>
      <c r="F1026" s="246"/>
      <c r="G1026" s="162"/>
      <c r="H1026" s="139"/>
      <c r="I1026" s="158"/>
    </row>
    <row r="1027" spans="1:9">
      <c r="A1027" s="160"/>
      <c r="B1027" s="161"/>
      <c r="C1027" s="161"/>
      <c r="D1027" s="161"/>
      <c r="E1027" s="158"/>
      <c r="F1027" s="246"/>
      <c r="G1027" s="162"/>
      <c r="H1027" s="139"/>
      <c r="I1027" s="158"/>
    </row>
    <row r="1028" spans="1:9">
      <c r="A1028" s="160"/>
      <c r="B1028" s="161"/>
      <c r="C1028" s="161"/>
      <c r="D1028" s="161"/>
      <c r="E1028" s="158"/>
      <c r="F1028" s="246"/>
      <c r="G1028" s="162"/>
      <c r="H1028" s="139"/>
      <c r="I1028" s="278"/>
    </row>
    <row r="1029" spans="1:9">
      <c r="A1029" s="160"/>
      <c r="B1029" s="161"/>
      <c r="C1029" s="161"/>
      <c r="D1029" s="161"/>
      <c r="E1029" s="158"/>
      <c r="F1029" s="246"/>
      <c r="G1029" s="162"/>
      <c r="H1029" s="139"/>
      <c r="I1029" s="278"/>
    </row>
    <row r="1030" spans="1:9">
      <c r="A1030" s="160"/>
      <c r="B1030" s="161"/>
      <c r="C1030" s="161"/>
      <c r="D1030" s="161"/>
      <c r="E1030" s="158"/>
      <c r="F1030" s="246"/>
      <c r="G1030" s="162"/>
      <c r="H1030" s="139"/>
      <c r="I1030" s="278"/>
    </row>
    <row r="1031" spans="1:9">
      <c r="A1031" s="160"/>
      <c r="B1031" s="161"/>
      <c r="C1031" s="161"/>
      <c r="D1031" s="161"/>
      <c r="E1031" s="158"/>
      <c r="F1031" s="246"/>
      <c r="G1031" s="162"/>
      <c r="H1031" s="139"/>
      <c r="I1031" s="278"/>
    </row>
    <row r="1032" spans="1:9">
      <c r="A1032" s="281"/>
      <c r="B1032" s="161"/>
      <c r="C1032" s="161"/>
      <c r="D1032" s="161"/>
      <c r="E1032" s="158"/>
      <c r="F1032" s="246"/>
      <c r="G1032" s="162"/>
      <c r="H1032" s="139"/>
      <c r="I1032" s="158"/>
    </row>
    <row r="1033" spans="1:9">
      <c r="A1033" s="160"/>
      <c r="B1033" s="161"/>
      <c r="C1033" s="161"/>
      <c r="D1033" s="161"/>
      <c r="E1033" s="158"/>
      <c r="F1033" s="246"/>
      <c r="G1033" s="162"/>
      <c r="H1033" s="139"/>
      <c r="I1033" s="158"/>
    </row>
    <row r="1034" spans="1:9">
      <c r="A1034" s="160"/>
      <c r="B1034" s="161"/>
      <c r="C1034" s="161"/>
      <c r="D1034" s="161"/>
      <c r="E1034" s="158"/>
      <c r="F1034" s="246"/>
      <c r="G1034" s="162"/>
      <c r="H1034" s="139"/>
      <c r="I1034" s="158"/>
    </row>
    <row r="1035" spans="1:9">
      <c r="A1035" s="160"/>
      <c r="B1035" s="161"/>
      <c r="C1035" s="161"/>
      <c r="D1035" s="161"/>
      <c r="E1035" s="158"/>
      <c r="F1035" s="246"/>
      <c r="G1035" s="162"/>
      <c r="H1035" s="139"/>
      <c r="I1035" s="158"/>
    </row>
    <row r="1036" spans="1:9">
      <c r="A1036" s="160"/>
      <c r="B1036" s="161"/>
      <c r="C1036" s="161"/>
      <c r="D1036" s="161"/>
      <c r="E1036" s="158"/>
      <c r="F1036" s="246"/>
      <c r="G1036" s="162"/>
      <c r="H1036" s="139"/>
      <c r="I1036" s="158"/>
    </row>
    <row r="1037" spans="1:9">
      <c r="A1037" s="160"/>
      <c r="B1037" s="161"/>
      <c r="C1037" s="161"/>
      <c r="D1037" s="161"/>
      <c r="E1037" s="158"/>
      <c r="F1037" s="246"/>
      <c r="G1037" s="162"/>
      <c r="H1037" s="139"/>
      <c r="I1037" s="158"/>
    </row>
    <row r="1038" spans="1:9">
      <c r="A1038" s="160"/>
      <c r="B1038" s="161"/>
      <c r="C1038" s="161"/>
      <c r="D1038" s="161"/>
      <c r="E1038" s="158"/>
      <c r="F1038" s="246"/>
      <c r="G1038" s="162"/>
      <c r="H1038" s="139"/>
      <c r="I1038" s="158"/>
    </row>
    <row r="1039" spans="1:9">
      <c r="A1039" s="160"/>
      <c r="B1039" s="161"/>
      <c r="C1039" s="161"/>
      <c r="D1039" s="161"/>
      <c r="E1039" s="158"/>
      <c r="F1039" s="246"/>
      <c r="G1039" s="162"/>
      <c r="H1039" s="139"/>
      <c r="I1039" s="158"/>
    </row>
    <row r="1040" spans="1:9">
      <c r="A1040" s="160"/>
      <c r="B1040" s="161"/>
      <c r="C1040" s="161"/>
      <c r="D1040" s="161"/>
      <c r="E1040" s="158"/>
      <c r="F1040" s="246"/>
      <c r="G1040" s="162"/>
      <c r="H1040" s="139"/>
      <c r="I1040" s="158"/>
    </row>
    <row r="1041" spans="1:9">
      <c r="A1041" s="160"/>
      <c r="B1041" s="161"/>
      <c r="C1041" s="161"/>
      <c r="D1041" s="161"/>
      <c r="E1041" s="158"/>
      <c r="F1041" s="246"/>
      <c r="G1041" s="162"/>
      <c r="H1041" s="139"/>
      <c r="I1041" s="158"/>
    </row>
    <row r="1042" spans="1:9">
      <c r="A1042" s="160"/>
      <c r="B1042" s="161"/>
      <c r="C1042" s="161"/>
      <c r="D1042" s="161"/>
      <c r="E1042" s="158"/>
      <c r="F1042" s="246"/>
      <c r="G1042" s="162"/>
      <c r="H1042" s="139"/>
      <c r="I1042" s="158"/>
    </row>
    <row r="1043" spans="1:9">
      <c r="A1043" s="160"/>
      <c r="B1043" s="161"/>
      <c r="C1043" s="161"/>
      <c r="D1043" s="161"/>
      <c r="E1043" s="158"/>
      <c r="F1043" s="246"/>
      <c r="G1043" s="162"/>
      <c r="H1043" s="139"/>
      <c r="I1043" s="158"/>
    </row>
    <row r="1044" spans="1:9">
      <c r="A1044" s="160"/>
      <c r="B1044" s="161"/>
      <c r="C1044" s="161"/>
      <c r="D1044" s="161"/>
      <c r="E1044" s="158"/>
      <c r="F1044" s="246"/>
      <c r="G1044" s="162"/>
      <c r="H1044" s="139"/>
      <c r="I1044" s="158"/>
    </row>
    <row r="1045" spans="1:9">
      <c r="A1045" s="160"/>
      <c r="B1045" s="161"/>
      <c r="C1045" s="161"/>
      <c r="D1045" s="161"/>
      <c r="E1045" s="158"/>
      <c r="F1045" s="246"/>
      <c r="G1045" s="162"/>
      <c r="H1045" s="139"/>
      <c r="I1045" s="158"/>
    </row>
    <row r="1046" spans="1:9">
      <c r="A1046" s="160"/>
      <c r="B1046" s="161"/>
      <c r="C1046" s="161"/>
      <c r="D1046" s="161"/>
      <c r="E1046" s="158"/>
      <c r="F1046" s="246"/>
      <c r="G1046" s="162"/>
      <c r="H1046" s="139"/>
      <c r="I1046" s="158"/>
    </row>
    <row r="1047" spans="1:9">
      <c r="A1047" s="160"/>
      <c r="B1047" s="161"/>
      <c r="C1047" s="161"/>
      <c r="D1047" s="161"/>
      <c r="E1047" s="158"/>
      <c r="F1047" s="246"/>
      <c r="G1047" s="162"/>
      <c r="H1047" s="139"/>
      <c r="I1047" s="158"/>
    </row>
    <row r="1048" spans="1:9">
      <c r="A1048" s="160"/>
      <c r="B1048" s="161"/>
      <c r="C1048" s="161"/>
      <c r="D1048" s="161"/>
      <c r="E1048" s="158"/>
      <c r="F1048" s="246"/>
      <c r="G1048" s="162"/>
      <c r="H1048" s="139"/>
      <c r="I1048" s="158"/>
    </row>
    <row r="1049" spans="1:9">
      <c r="A1049" s="160"/>
      <c r="B1049" s="161"/>
      <c r="C1049" s="161"/>
      <c r="D1049" s="161"/>
      <c r="E1049" s="158"/>
      <c r="F1049" s="246"/>
      <c r="G1049" s="162"/>
      <c r="H1049" s="139"/>
      <c r="I1049" s="158"/>
    </row>
    <row r="1050" spans="1:9">
      <c r="A1050" s="160"/>
      <c r="B1050" s="161"/>
      <c r="C1050" s="161"/>
      <c r="D1050" s="161"/>
      <c r="E1050" s="158"/>
      <c r="F1050" s="246"/>
      <c r="G1050" s="162"/>
      <c r="H1050" s="139"/>
      <c r="I1050" s="158"/>
    </row>
    <row r="1051" spans="1:9">
      <c r="A1051" s="160"/>
      <c r="B1051" s="161"/>
      <c r="C1051" s="161"/>
      <c r="D1051" s="161"/>
      <c r="E1051" s="158"/>
      <c r="F1051" s="246"/>
      <c r="G1051" s="162"/>
      <c r="H1051" s="139"/>
      <c r="I1051" s="158"/>
    </row>
    <row r="1052" spans="1:9">
      <c r="A1052" s="160"/>
      <c r="B1052" s="161"/>
      <c r="C1052" s="161"/>
      <c r="D1052" s="161"/>
      <c r="E1052" s="158"/>
      <c r="F1052" s="246"/>
      <c r="G1052" s="162"/>
      <c r="H1052" s="139"/>
      <c r="I1052" s="158"/>
    </row>
    <row r="1053" spans="1:9">
      <c r="A1053" s="160"/>
      <c r="B1053" s="161"/>
      <c r="C1053" s="161"/>
      <c r="D1053" s="161"/>
      <c r="E1053" s="158"/>
      <c r="F1053" s="246"/>
      <c r="G1053" s="162"/>
      <c r="H1053" s="139"/>
      <c r="I1053" s="158"/>
    </row>
    <row r="1054" spans="1:9">
      <c r="A1054" s="160"/>
      <c r="B1054" s="161"/>
      <c r="C1054" s="161"/>
      <c r="D1054" s="161"/>
      <c r="E1054" s="158"/>
      <c r="F1054" s="246"/>
      <c r="G1054" s="162"/>
      <c r="H1054" s="139"/>
      <c r="I1054" s="158"/>
    </row>
    <row r="1055" spans="1:9">
      <c r="A1055" s="160"/>
      <c r="B1055" s="161"/>
      <c r="C1055" s="161"/>
      <c r="D1055" s="161"/>
      <c r="E1055" s="158"/>
      <c r="F1055" s="246"/>
      <c r="G1055" s="162"/>
      <c r="H1055" s="139"/>
      <c r="I1055" s="158"/>
    </row>
    <row r="1056" spans="1:9">
      <c r="A1056" s="160"/>
      <c r="B1056" s="161"/>
      <c r="C1056" s="161"/>
      <c r="D1056" s="161"/>
      <c r="E1056" s="158"/>
      <c r="F1056" s="246"/>
      <c r="G1056" s="162"/>
      <c r="H1056" s="139"/>
      <c r="I1056" s="158"/>
    </row>
    <row r="1057" spans="1:9">
      <c r="A1057" s="160"/>
      <c r="B1057" s="161"/>
      <c r="C1057" s="161"/>
      <c r="D1057" s="161"/>
      <c r="E1057" s="158"/>
      <c r="F1057" s="246"/>
      <c r="G1057" s="162"/>
      <c r="H1057" s="139"/>
      <c r="I1057" s="158"/>
    </row>
    <row r="1058" spans="1:9">
      <c r="A1058" s="160"/>
      <c r="B1058" s="161"/>
      <c r="C1058" s="161"/>
      <c r="D1058" s="161"/>
      <c r="E1058" s="158"/>
      <c r="F1058" s="246"/>
      <c r="G1058" s="162"/>
      <c r="H1058" s="139"/>
      <c r="I1058" s="158"/>
    </row>
    <row r="1059" spans="1:9">
      <c r="A1059" s="160"/>
      <c r="B1059" s="161"/>
      <c r="C1059" s="161"/>
      <c r="D1059" s="161"/>
      <c r="E1059" s="158"/>
      <c r="F1059" s="246"/>
      <c r="G1059" s="162"/>
      <c r="H1059" s="139"/>
      <c r="I1059" s="158"/>
    </row>
    <row r="1060" spans="1:9" ht="15" customHeight="1">
      <c r="A1060" s="160"/>
      <c r="B1060" s="161"/>
      <c r="C1060" s="161"/>
      <c r="D1060" s="273"/>
      <c r="E1060" s="158"/>
      <c r="F1060" s="246"/>
      <c r="G1060" s="162"/>
      <c r="H1060" s="139"/>
      <c r="I1060" s="158"/>
    </row>
    <row r="1061" spans="1:9" ht="15" customHeight="1">
      <c r="A1061" s="160"/>
      <c r="B1061" s="161"/>
      <c r="C1061" s="161"/>
      <c r="D1061" s="273"/>
      <c r="E1061" s="158"/>
      <c r="F1061" s="246"/>
      <c r="G1061" s="162"/>
      <c r="H1061" s="139"/>
      <c r="I1061" s="158"/>
    </row>
    <row r="1062" spans="1:9" ht="15" customHeight="1">
      <c r="A1062" s="160"/>
      <c r="B1062" s="161"/>
      <c r="C1062" s="161"/>
      <c r="D1062" s="273"/>
      <c r="E1062" s="158"/>
      <c r="F1062" s="246"/>
      <c r="G1062" s="162"/>
      <c r="H1062" s="139"/>
      <c r="I1062" s="158"/>
    </row>
    <row r="1063" spans="1:9">
      <c r="A1063" s="160"/>
      <c r="B1063" s="161"/>
      <c r="C1063" s="161"/>
      <c r="D1063" s="237"/>
      <c r="E1063" s="169"/>
      <c r="F1063" s="246"/>
      <c r="G1063" s="162"/>
      <c r="H1063" s="139"/>
      <c r="I1063" s="158"/>
    </row>
    <row r="1064" spans="1:9" ht="15" customHeight="1">
      <c r="A1064" s="160"/>
      <c r="B1064" s="161"/>
      <c r="C1064" s="161"/>
      <c r="D1064" s="237"/>
      <c r="E1064" s="169"/>
      <c r="F1064" s="246"/>
      <c r="G1064" s="162"/>
      <c r="H1064" s="139"/>
      <c r="I1064" s="158"/>
    </row>
    <row r="1065" spans="1:9" ht="15" customHeight="1">
      <c r="A1065" s="160"/>
      <c r="B1065" s="161"/>
      <c r="C1065" s="161"/>
      <c r="D1065" s="237"/>
      <c r="E1065" s="201"/>
      <c r="F1065" s="246"/>
      <c r="G1065" s="162"/>
      <c r="H1065" s="139"/>
      <c r="I1065" s="158"/>
    </row>
    <row r="1066" spans="1:9" ht="15" customHeight="1">
      <c r="A1066" s="160"/>
      <c r="B1066" s="161"/>
      <c r="C1066" s="161"/>
      <c r="D1066" s="237"/>
      <c r="E1066" s="169"/>
      <c r="F1066" s="246"/>
      <c r="G1066" s="162"/>
      <c r="H1066" s="139"/>
      <c r="I1066" s="158"/>
    </row>
    <row r="1067" spans="1:9" ht="15" customHeight="1">
      <c r="A1067" s="160"/>
      <c r="B1067" s="161"/>
      <c r="C1067" s="161"/>
      <c r="D1067" s="237"/>
      <c r="E1067" s="201"/>
      <c r="F1067" s="246"/>
      <c r="G1067" s="162"/>
      <c r="H1067" s="139"/>
      <c r="I1067" s="158"/>
    </row>
    <row r="1068" spans="1:9" ht="15" customHeight="1">
      <c r="A1068" s="160"/>
      <c r="B1068" s="161"/>
      <c r="C1068" s="161"/>
      <c r="D1068" s="237"/>
      <c r="E1068" s="169"/>
      <c r="F1068" s="246"/>
      <c r="G1068" s="162"/>
      <c r="H1068" s="139"/>
      <c r="I1068" s="278"/>
    </row>
    <row r="1069" spans="1:9" ht="15" customHeight="1">
      <c r="A1069" s="160"/>
      <c r="B1069" s="161"/>
      <c r="C1069" s="161"/>
      <c r="D1069" s="237"/>
      <c r="E1069" s="201"/>
      <c r="F1069" s="246"/>
      <c r="G1069" s="162"/>
      <c r="H1069" s="139"/>
      <c r="I1069" s="158"/>
    </row>
    <row r="1070" spans="1:9" ht="15" customHeight="1">
      <c r="A1070" s="160"/>
      <c r="B1070" s="161"/>
      <c r="C1070" s="161"/>
      <c r="D1070" s="237"/>
      <c r="E1070" s="169"/>
      <c r="F1070" s="246"/>
      <c r="G1070" s="162"/>
      <c r="H1070" s="139"/>
      <c r="I1070" s="158"/>
    </row>
    <row r="1071" spans="1:9" ht="15" customHeight="1">
      <c r="A1071" s="160"/>
      <c r="B1071" s="161"/>
      <c r="C1071" s="161"/>
      <c r="D1071" s="237"/>
      <c r="E1071" s="201"/>
      <c r="F1071" s="246"/>
      <c r="G1071" s="162"/>
      <c r="H1071" s="139"/>
      <c r="I1071" s="158"/>
    </row>
    <row r="1072" spans="1:9" ht="15" customHeight="1">
      <c r="A1072" s="160"/>
      <c r="B1072" s="161"/>
      <c r="C1072" s="161"/>
      <c r="D1072" s="237"/>
      <c r="E1072" s="169"/>
      <c r="F1072" s="246"/>
      <c r="G1072" s="162"/>
      <c r="H1072" s="139"/>
      <c r="I1072" s="158"/>
    </row>
    <row r="1073" spans="1:9" ht="15" customHeight="1">
      <c r="A1073" s="160"/>
      <c r="B1073" s="161"/>
      <c r="C1073" s="161"/>
      <c r="D1073" s="237"/>
      <c r="E1073" s="169"/>
      <c r="F1073" s="246"/>
      <c r="G1073" s="162"/>
      <c r="H1073" s="139"/>
      <c r="I1073" s="158"/>
    </row>
    <row r="1074" spans="1:9" ht="15" customHeight="1">
      <c r="A1074" s="160"/>
      <c r="B1074" s="161"/>
      <c r="C1074" s="161"/>
      <c r="D1074" s="237"/>
      <c r="E1074" s="201"/>
      <c r="F1074" s="246"/>
      <c r="G1074" s="162"/>
      <c r="H1074" s="139"/>
      <c r="I1074" s="158"/>
    </row>
    <row r="1075" spans="1:9" ht="15" customHeight="1">
      <c r="A1075" s="160"/>
      <c r="B1075" s="161"/>
      <c r="C1075" s="161"/>
      <c r="D1075" s="237"/>
      <c r="E1075" s="169"/>
      <c r="F1075" s="246"/>
      <c r="G1075" s="162"/>
      <c r="H1075" s="139"/>
      <c r="I1075" s="158"/>
    </row>
    <row r="1076" spans="1:9" ht="15" customHeight="1">
      <c r="A1076" s="160"/>
      <c r="B1076" s="161"/>
      <c r="C1076" s="161"/>
      <c r="D1076" s="161"/>
      <c r="E1076" s="158"/>
      <c r="F1076" s="246"/>
      <c r="G1076" s="162"/>
      <c r="H1076" s="139"/>
      <c r="I1076" s="158"/>
    </row>
    <row r="1077" spans="1:9">
      <c r="A1077" s="160"/>
      <c r="B1077" s="161"/>
      <c r="C1077" s="161"/>
      <c r="D1077" s="161"/>
      <c r="E1077" s="253"/>
      <c r="F1077" s="246"/>
      <c r="G1077" s="162"/>
      <c r="H1077" s="139"/>
      <c r="I1077" s="158"/>
    </row>
    <row r="1078" spans="1:9">
      <c r="A1078" s="160"/>
      <c r="B1078" s="161"/>
      <c r="C1078" s="161"/>
      <c r="D1078" s="161"/>
      <c r="E1078" s="158"/>
      <c r="F1078" s="246"/>
      <c r="G1078" s="162"/>
      <c r="H1078" s="139"/>
      <c r="I1078" s="158"/>
    </row>
    <row r="1079" spans="1:9">
      <c r="A1079" s="160"/>
      <c r="B1079" s="161"/>
      <c r="C1079" s="161"/>
      <c r="D1079" s="161"/>
      <c r="E1079" s="253"/>
      <c r="F1079" s="246"/>
      <c r="G1079" s="162"/>
      <c r="H1079" s="139"/>
      <c r="I1079" s="158"/>
    </row>
    <row r="1080" spans="1:9">
      <c r="A1080" s="160"/>
      <c r="B1080" s="161"/>
      <c r="C1080" s="161"/>
      <c r="D1080" s="161"/>
      <c r="E1080" s="158"/>
      <c r="F1080" s="246"/>
      <c r="G1080" s="162"/>
      <c r="H1080" s="139"/>
      <c r="I1080" s="158"/>
    </row>
    <row r="1081" spans="1:9">
      <c r="A1081" s="160"/>
      <c r="B1081" s="161"/>
      <c r="C1081" s="161"/>
      <c r="D1081" s="161"/>
      <c r="E1081" s="158"/>
      <c r="F1081" s="246"/>
      <c r="G1081" s="162"/>
      <c r="H1081" s="139"/>
      <c r="I1081" s="158"/>
    </row>
    <row r="1082" spans="1:9">
      <c r="A1082" s="160"/>
      <c r="B1082" s="161"/>
      <c r="C1082" s="161"/>
      <c r="D1082" s="161"/>
      <c r="E1082" s="158"/>
      <c r="F1082" s="246"/>
      <c r="G1082" s="162"/>
      <c r="H1082" s="139"/>
      <c r="I1082" s="158"/>
    </row>
    <row r="1083" spans="1:9">
      <c r="A1083" s="160"/>
      <c r="B1083" s="161"/>
      <c r="C1083" s="161"/>
      <c r="D1083" s="161"/>
      <c r="E1083" s="158"/>
      <c r="F1083" s="246"/>
      <c r="G1083" s="162"/>
      <c r="H1083" s="139"/>
      <c r="I1083" s="158"/>
    </row>
    <row r="1084" spans="1:9">
      <c r="A1084" s="160"/>
      <c r="B1084" s="161"/>
      <c r="C1084" s="161"/>
      <c r="D1084" s="161"/>
      <c r="E1084" s="158"/>
      <c r="F1084" s="246"/>
      <c r="G1084" s="162"/>
      <c r="H1084" s="139"/>
      <c r="I1084" s="158"/>
    </row>
    <row r="1085" spans="1:9">
      <c r="A1085" s="160"/>
      <c r="B1085" s="161"/>
      <c r="C1085" s="161"/>
      <c r="D1085" s="161"/>
      <c r="E1085" s="158"/>
      <c r="F1085" s="246"/>
      <c r="G1085" s="162"/>
      <c r="H1085" s="139"/>
      <c r="I1085" s="158"/>
    </row>
    <row r="1086" spans="1:9">
      <c r="A1086" s="160"/>
      <c r="B1086" s="161"/>
      <c r="C1086" s="161"/>
      <c r="D1086" s="161"/>
      <c r="E1086" s="158"/>
      <c r="F1086" s="246"/>
      <c r="G1086" s="162"/>
      <c r="H1086" s="139"/>
      <c r="I1086" s="158"/>
    </row>
    <row r="1087" spans="1:9">
      <c r="A1087" s="160"/>
      <c r="B1087" s="161"/>
      <c r="C1087" s="161"/>
      <c r="D1087" s="161"/>
      <c r="E1087" s="158"/>
      <c r="F1087" s="246"/>
      <c r="G1087" s="162"/>
      <c r="H1087" s="139"/>
      <c r="I1087" s="158"/>
    </row>
    <row r="1088" spans="1:9">
      <c r="A1088" s="160"/>
      <c r="B1088" s="161"/>
      <c r="C1088" s="161"/>
      <c r="D1088" s="161"/>
      <c r="E1088" s="158"/>
      <c r="F1088" s="246"/>
      <c r="G1088" s="162"/>
      <c r="H1088" s="139"/>
      <c r="I1088" s="158"/>
    </row>
    <row r="1089" spans="1:9">
      <c r="A1089" s="160"/>
      <c r="B1089" s="161"/>
      <c r="C1089" s="161"/>
      <c r="D1089" s="161"/>
      <c r="E1089" s="158"/>
      <c r="F1089" s="246"/>
      <c r="G1089" s="162"/>
      <c r="H1089" s="139"/>
      <c r="I1089" s="158"/>
    </row>
    <row r="1090" spans="1:9">
      <c r="A1090" s="160"/>
      <c r="B1090" s="161"/>
      <c r="C1090" s="161"/>
      <c r="D1090" s="161"/>
      <c r="E1090" s="158"/>
      <c r="F1090" s="246"/>
      <c r="G1090" s="162"/>
      <c r="H1090" s="139"/>
      <c r="I1090" s="158"/>
    </row>
    <row r="1091" spans="1:9">
      <c r="A1091" s="160"/>
      <c r="B1091" s="161"/>
      <c r="C1091" s="161"/>
      <c r="D1091" s="161"/>
      <c r="E1091" s="158"/>
      <c r="F1091" s="246"/>
      <c r="G1091" s="162"/>
      <c r="H1091" s="139"/>
      <c r="I1091" s="158"/>
    </row>
    <row r="1092" spans="1:9">
      <c r="A1092" s="160"/>
      <c r="B1092" s="161"/>
      <c r="C1092" s="161"/>
      <c r="D1092" s="161"/>
      <c r="E1092" s="158"/>
      <c r="F1092" s="246"/>
      <c r="G1092" s="162"/>
      <c r="H1092" s="139"/>
      <c r="I1092" s="158"/>
    </row>
    <row r="1093" spans="1:9">
      <c r="A1093" s="160"/>
      <c r="B1093" s="161"/>
      <c r="C1093" s="161"/>
      <c r="D1093" s="161"/>
      <c r="E1093" s="158"/>
      <c r="F1093" s="246"/>
      <c r="G1093" s="162"/>
      <c r="H1093" s="139"/>
      <c r="I1093" s="158"/>
    </row>
    <row r="1094" spans="1:9">
      <c r="A1094" s="160"/>
      <c r="B1094" s="161"/>
      <c r="C1094" s="161"/>
      <c r="D1094" s="161"/>
      <c r="E1094" s="158"/>
      <c r="F1094" s="246"/>
      <c r="G1094" s="162"/>
      <c r="H1094" s="139"/>
      <c r="I1094" s="158"/>
    </row>
    <row r="1095" spans="1:9">
      <c r="A1095" s="160"/>
      <c r="B1095" s="161"/>
      <c r="C1095" s="161"/>
      <c r="D1095" s="161"/>
      <c r="E1095" s="158"/>
      <c r="F1095" s="246"/>
      <c r="G1095" s="162"/>
      <c r="H1095" s="139"/>
      <c r="I1095" s="158"/>
    </row>
    <row r="1096" spans="1:9">
      <c r="A1096" s="160"/>
      <c r="B1096" s="161"/>
      <c r="C1096" s="161"/>
      <c r="D1096" s="161"/>
      <c r="E1096" s="158"/>
      <c r="F1096" s="246"/>
      <c r="G1096" s="162"/>
      <c r="H1096" s="139"/>
      <c r="I1096" s="158"/>
    </row>
    <row r="1097" spans="1:9">
      <c r="A1097" s="160"/>
      <c r="B1097" s="161"/>
      <c r="C1097" s="161"/>
      <c r="D1097" s="161"/>
      <c r="E1097" s="158"/>
      <c r="F1097" s="246"/>
      <c r="G1097" s="162"/>
      <c r="H1097" s="139"/>
      <c r="I1097" s="278"/>
    </row>
    <row r="1098" spans="1:9">
      <c r="A1098" s="160"/>
      <c r="B1098" s="161"/>
      <c r="C1098" s="161"/>
      <c r="D1098" s="161"/>
      <c r="E1098" s="158"/>
      <c r="F1098" s="246"/>
      <c r="G1098" s="162"/>
      <c r="H1098" s="139"/>
      <c r="I1098" s="158"/>
    </row>
    <row r="1099" spans="1:9">
      <c r="A1099" s="160"/>
      <c r="B1099" s="161"/>
      <c r="C1099" s="161"/>
      <c r="D1099" s="161"/>
      <c r="E1099" s="158"/>
      <c r="F1099" s="246"/>
      <c r="G1099" s="162"/>
      <c r="H1099" s="139"/>
      <c r="I1099" s="158"/>
    </row>
    <row r="1100" spans="1:9">
      <c r="A1100" s="160"/>
      <c r="B1100" s="161"/>
      <c r="C1100" s="161"/>
      <c r="D1100" s="161"/>
      <c r="E1100" s="158"/>
      <c r="F1100" s="246"/>
      <c r="G1100" s="162"/>
      <c r="H1100" s="139"/>
      <c r="I1100" s="158"/>
    </row>
    <row r="1101" spans="1:9">
      <c r="A1101" s="160"/>
      <c r="B1101" s="161"/>
      <c r="C1101" s="161"/>
      <c r="D1101" s="161"/>
      <c r="E1101" s="158"/>
      <c r="F1101" s="246"/>
      <c r="G1101" s="162"/>
      <c r="H1101" s="139"/>
      <c r="I1101" s="158"/>
    </row>
    <row r="1102" spans="1:9">
      <c r="A1102" s="160"/>
      <c r="B1102" s="161"/>
      <c r="C1102" s="161"/>
      <c r="D1102" s="161"/>
      <c r="E1102" s="158"/>
      <c r="F1102" s="246"/>
      <c r="G1102" s="162"/>
      <c r="H1102" s="139"/>
      <c r="I1102" s="158"/>
    </row>
    <row r="1103" spans="1:9">
      <c r="A1103" s="160"/>
      <c r="B1103" s="161"/>
      <c r="C1103" s="161"/>
      <c r="D1103" s="161"/>
      <c r="E1103" s="158"/>
      <c r="F1103" s="246"/>
      <c r="G1103" s="162"/>
      <c r="H1103" s="139"/>
      <c r="I1103" s="158"/>
    </row>
    <row r="1104" spans="1:9">
      <c r="A1104" s="160"/>
      <c r="B1104" s="161"/>
      <c r="C1104" s="161"/>
      <c r="D1104" s="161"/>
      <c r="E1104" s="158"/>
      <c r="F1104" s="246"/>
      <c r="G1104" s="162"/>
      <c r="H1104" s="139"/>
      <c r="I1104" s="158"/>
    </row>
    <row r="1105" spans="1:9">
      <c r="A1105" s="160"/>
      <c r="B1105" s="161"/>
      <c r="C1105" s="161"/>
      <c r="D1105" s="161"/>
      <c r="E1105" s="158"/>
      <c r="F1105" s="246"/>
      <c r="G1105" s="162"/>
      <c r="H1105" s="139"/>
      <c r="I1105" s="158"/>
    </row>
    <row r="1106" spans="1:9" ht="15" customHeight="1">
      <c r="A1106" s="160"/>
      <c r="B1106" s="161"/>
      <c r="C1106" s="161"/>
      <c r="D1106" s="161"/>
      <c r="E1106" s="253"/>
      <c r="F1106" s="246"/>
      <c r="G1106" s="162"/>
      <c r="H1106" s="139"/>
      <c r="I1106" s="158"/>
    </row>
    <row r="1107" spans="1:9">
      <c r="A1107" s="160"/>
      <c r="B1107" s="161"/>
      <c r="C1107" s="161"/>
      <c r="D1107" s="161"/>
      <c r="E1107" s="158"/>
      <c r="F1107" s="246"/>
      <c r="G1107" s="162"/>
      <c r="H1107" s="139"/>
      <c r="I1107" s="158"/>
    </row>
    <row r="1108" spans="1:9">
      <c r="A1108" s="160"/>
      <c r="B1108" s="161"/>
      <c r="C1108" s="161"/>
      <c r="D1108" s="161"/>
      <c r="E1108" s="158"/>
      <c r="F1108" s="246"/>
      <c r="G1108" s="162"/>
      <c r="H1108" s="139"/>
      <c r="I1108" s="158"/>
    </row>
    <row r="1109" spans="1:9">
      <c r="A1109" s="160"/>
      <c r="B1109" s="161"/>
      <c r="C1109" s="161"/>
      <c r="D1109" s="161"/>
      <c r="E1109" s="158"/>
      <c r="F1109" s="246"/>
      <c r="G1109" s="162"/>
      <c r="H1109" s="139"/>
      <c r="I1109" s="158"/>
    </row>
    <row r="1110" spans="1:9">
      <c r="A1110" s="160"/>
      <c r="B1110" s="161"/>
      <c r="C1110" s="161"/>
      <c r="D1110" s="161"/>
      <c r="E1110" s="158"/>
      <c r="F1110" s="246"/>
      <c r="G1110" s="162"/>
      <c r="H1110" s="139"/>
      <c r="I1110" s="158"/>
    </row>
    <row r="1111" spans="1:9" ht="15" customHeight="1">
      <c r="A1111" s="160"/>
      <c r="B1111" s="161"/>
      <c r="C1111" s="161"/>
      <c r="D1111" s="161"/>
      <c r="E1111" s="253"/>
      <c r="F1111" s="246"/>
      <c r="G1111" s="162"/>
      <c r="H1111" s="139"/>
      <c r="I1111" s="158"/>
    </row>
    <row r="1112" spans="1:9">
      <c r="A1112" s="160"/>
      <c r="B1112" s="161"/>
      <c r="C1112" s="161"/>
      <c r="D1112" s="161"/>
      <c r="E1112" s="158"/>
      <c r="F1112" s="246"/>
      <c r="G1112" s="162"/>
      <c r="H1112" s="139"/>
      <c r="I1112" s="158"/>
    </row>
    <row r="1113" spans="1:9">
      <c r="A1113" s="160"/>
      <c r="B1113" s="161"/>
      <c r="C1113" s="161"/>
      <c r="D1113" s="161"/>
      <c r="E1113" s="158"/>
      <c r="F1113" s="246"/>
      <c r="G1113" s="162"/>
      <c r="H1113" s="139"/>
      <c r="I1113" s="158"/>
    </row>
    <row r="1114" spans="1:9">
      <c r="A1114" s="160"/>
      <c r="B1114" s="161"/>
      <c r="C1114" s="161"/>
      <c r="D1114" s="161"/>
      <c r="E1114" s="158"/>
      <c r="F1114" s="246"/>
      <c r="G1114" s="162"/>
      <c r="H1114" s="139"/>
      <c r="I1114" s="158"/>
    </row>
    <row r="1115" spans="1:9">
      <c r="A1115" s="160"/>
      <c r="B1115" s="161"/>
      <c r="C1115" s="161"/>
      <c r="D1115" s="161"/>
      <c r="E1115" s="158"/>
      <c r="F1115" s="246"/>
      <c r="G1115" s="162"/>
      <c r="H1115" s="139"/>
      <c r="I1115" s="158"/>
    </row>
    <row r="1116" spans="1:9">
      <c r="A1116" s="160"/>
      <c r="B1116" s="161"/>
      <c r="C1116" s="161"/>
      <c r="D1116" s="161"/>
      <c r="E1116" s="158"/>
      <c r="F1116" s="246"/>
      <c r="G1116" s="162"/>
      <c r="H1116" s="139"/>
      <c r="I1116" s="158"/>
    </row>
    <row r="1117" spans="1:9">
      <c r="A1117" s="160"/>
      <c r="B1117" s="161"/>
      <c r="C1117" s="161"/>
      <c r="D1117" s="161"/>
      <c r="E1117" s="158"/>
      <c r="F1117" s="246"/>
      <c r="G1117" s="162"/>
      <c r="H1117" s="139"/>
      <c r="I1117" s="158"/>
    </row>
    <row r="1118" spans="1:9" ht="15" customHeight="1">
      <c r="A1118" s="160"/>
      <c r="B1118" s="161"/>
      <c r="C1118" s="161"/>
      <c r="D1118" s="161"/>
      <c r="E1118" s="253"/>
      <c r="F1118" s="246"/>
      <c r="G1118" s="162"/>
      <c r="H1118" s="139"/>
      <c r="I1118" s="158"/>
    </row>
    <row r="1119" spans="1:9">
      <c r="A1119" s="160"/>
      <c r="B1119" s="161"/>
      <c r="C1119" s="161"/>
      <c r="D1119" s="161"/>
      <c r="E1119" s="158"/>
      <c r="F1119" s="246"/>
      <c r="G1119" s="162"/>
      <c r="H1119" s="139"/>
      <c r="I1119" s="158"/>
    </row>
    <row r="1120" spans="1:9">
      <c r="A1120" s="160"/>
      <c r="B1120" s="161"/>
      <c r="C1120" s="161"/>
      <c r="D1120" s="161"/>
      <c r="E1120" s="158"/>
      <c r="F1120" s="246"/>
      <c r="G1120" s="162"/>
      <c r="H1120" s="139"/>
      <c r="I1120" s="158"/>
    </row>
    <row r="1121" spans="1:9">
      <c r="A1121" s="160"/>
      <c r="B1121" s="161"/>
      <c r="C1121" s="161"/>
      <c r="D1121" s="161"/>
      <c r="E1121" s="158"/>
      <c r="F1121" s="246"/>
      <c r="G1121" s="162"/>
      <c r="H1121" s="139"/>
      <c r="I1121" s="158"/>
    </row>
    <row r="1122" spans="1:9">
      <c r="A1122" s="160"/>
      <c r="B1122" s="161"/>
      <c r="C1122" s="161"/>
      <c r="D1122" s="161"/>
      <c r="E1122" s="158"/>
      <c r="F1122" s="246"/>
      <c r="G1122" s="162"/>
      <c r="H1122" s="139"/>
      <c r="I1122" s="158"/>
    </row>
    <row r="1123" spans="1:9">
      <c r="A1123" s="160"/>
      <c r="B1123" s="161"/>
      <c r="C1123" s="161"/>
      <c r="D1123" s="161"/>
      <c r="E1123" s="158"/>
      <c r="F1123" s="246"/>
      <c r="G1123" s="162"/>
      <c r="H1123" s="139"/>
      <c r="I1123" s="158"/>
    </row>
    <row r="1124" spans="1:9">
      <c r="A1124" s="160"/>
      <c r="B1124" s="161"/>
      <c r="C1124" s="161"/>
      <c r="D1124" s="161"/>
      <c r="E1124" s="158"/>
      <c r="F1124" s="246"/>
      <c r="G1124" s="162"/>
      <c r="H1124" s="139"/>
      <c r="I1124" s="158"/>
    </row>
    <row r="1125" spans="1:9">
      <c r="A1125" s="160"/>
      <c r="B1125" s="161"/>
      <c r="C1125" s="161"/>
      <c r="D1125" s="161"/>
      <c r="E1125" s="158"/>
      <c r="F1125" s="246"/>
      <c r="G1125" s="162"/>
      <c r="H1125" s="139"/>
      <c r="I1125" s="158"/>
    </row>
    <row r="1126" spans="1:9">
      <c r="A1126" s="160"/>
      <c r="B1126" s="161"/>
      <c r="C1126" s="161"/>
      <c r="D1126" s="161"/>
      <c r="E1126" s="158"/>
      <c r="F1126" s="246"/>
      <c r="G1126" s="162"/>
      <c r="H1126" s="139"/>
      <c r="I1126" s="158"/>
    </row>
    <row r="1127" spans="1:9">
      <c r="A1127" s="160"/>
      <c r="B1127" s="161"/>
      <c r="C1127" s="161"/>
      <c r="D1127" s="161"/>
      <c r="E1127" s="158"/>
      <c r="F1127" s="246"/>
      <c r="G1127" s="162"/>
      <c r="H1127" s="139"/>
      <c r="I1127" s="158"/>
    </row>
    <row r="1128" spans="1:9">
      <c r="A1128" s="160"/>
      <c r="B1128" s="161"/>
      <c r="C1128" s="161"/>
      <c r="D1128" s="161"/>
      <c r="E1128" s="158"/>
      <c r="F1128" s="246"/>
      <c r="G1128" s="162"/>
      <c r="H1128" s="139"/>
      <c r="I1128" s="158"/>
    </row>
    <row r="1129" spans="1:9">
      <c r="A1129" s="160"/>
      <c r="B1129" s="161"/>
      <c r="C1129" s="161"/>
      <c r="D1129" s="161"/>
      <c r="E1129" s="158"/>
      <c r="F1129" s="246"/>
      <c r="G1129" s="162"/>
      <c r="H1129" s="139"/>
      <c r="I1129" s="158"/>
    </row>
    <row r="1130" spans="1:9">
      <c r="A1130" s="160"/>
      <c r="B1130" s="161"/>
      <c r="C1130" s="161"/>
      <c r="D1130" s="161"/>
      <c r="E1130" s="158"/>
      <c r="F1130" s="246"/>
      <c r="G1130" s="162"/>
      <c r="H1130" s="139"/>
      <c r="I1130" s="158"/>
    </row>
    <row r="1131" spans="1:9">
      <c r="A1131" s="160"/>
      <c r="B1131" s="161"/>
      <c r="C1131" s="161"/>
      <c r="D1131" s="161"/>
      <c r="E1131" s="158"/>
      <c r="F1131" s="246"/>
      <c r="G1131" s="162"/>
      <c r="H1131" s="139"/>
      <c r="I1131" s="158"/>
    </row>
    <row r="1132" spans="1:9">
      <c r="A1132" s="160"/>
      <c r="B1132" s="161"/>
      <c r="C1132" s="161"/>
      <c r="D1132" s="161"/>
      <c r="E1132" s="158"/>
      <c r="F1132" s="246"/>
      <c r="G1132" s="162"/>
      <c r="H1132" s="139"/>
      <c r="I1132" s="158"/>
    </row>
    <row r="1133" spans="1:9">
      <c r="A1133" s="160"/>
      <c r="B1133" s="161"/>
      <c r="C1133" s="161"/>
      <c r="D1133" s="161"/>
      <c r="E1133" s="158"/>
      <c r="F1133" s="246"/>
      <c r="G1133" s="162"/>
      <c r="H1133" s="139"/>
      <c r="I1133" s="158"/>
    </row>
    <row r="1134" spans="1:9">
      <c r="A1134" s="160"/>
      <c r="B1134" s="161"/>
      <c r="C1134" s="161"/>
      <c r="D1134" s="161"/>
      <c r="E1134" s="158"/>
      <c r="F1134" s="246"/>
      <c r="G1134" s="162"/>
      <c r="H1134" s="139"/>
      <c r="I1134" s="158"/>
    </row>
    <row r="1135" spans="1:9">
      <c r="A1135" s="160"/>
      <c r="B1135" s="161"/>
      <c r="C1135" s="161"/>
      <c r="D1135" s="161"/>
      <c r="E1135" s="158"/>
      <c r="F1135" s="246"/>
      <c r="G1135" s="162"/>
      <c r="H1135" s="139"/>
      <c r="I1135" s="158"/>
    </row>
    <row r="1136" spans="1:9">
      <c r="A1136" s="160"/>
      <c r="B1136" s="161"/>
      <c r="C1136" s="161"/>
      <c r="D1136" s="161"/>
      <c r="E1136" s="158"/>
      <c r="F1136" s="246"/>
      <c r="G1136" s="162"/>
      <c r="H1136" s="139"/>
      <c r="I1136" s="158"/>
    </row>
    <row r="1137" spans="1:9">
      <c r="A1137" s="160"/>
      <c r="B1137" s="161"/>
      <c r="C1137" s="161"/>
      <c r="D1137" s="161"/>
      <c r="E1137" s="158"/>
      <c r="F1137" s="246"/>
      <c r="G1137" s="162"/>
      <c r="H1137" s="139"/>
      <c r="I1137" s="158"/>
    </row>
    <row r="1138" spans="1:9">
      <c r="A1138" s="160"/>
      <c r="B1138" s="161"/>
      <c r="C1138" s="161"/>
      <c r="D1138" s="161"/>
      <c r="E1138" s="158"/>
      <c r="F1138" s="246"/>
      <c r="G1138" s="162"/>
      <c r="H1138" s="139"/>
      <c r="I1138" s="158"/>
    </row>
    <row r="1139" spans="1:9">
      <c r="A1139" s="160"/>
      <c r="B1139" s="161"/>
      <c r="C1139" s="161"/>
      <c r="D1139" s="161"/>
      <c r="E1139" s="158"/>
      <c r="F1139" s="246"/>
      <c r="G1139" s="162"/>
      <c r="H1139" s="139"/>
      <c r="I1139" s="158"/>
    </row>
    <row r="1140" spans="1:9">
      <c r="A1140" s="160"/>
      <c r="B1140" s="161"/>
      <c r="C1140" s="161"/>
      <c r="D1140" s="161"/>
      <c r="E1140" s="158"/>
      <c r="F1140" s="246"/>
      <c r="G1140" s="162"/>
      <c r="H1140" s="139"/>
      <c r="I1140" s="158"/>
    </row>
    <row r="1141" spans="1:9">
      <c r="A1141" s="160"/>
      <c r="B1141" s="161"/>
      <c r="C1141" s="161"/>
      <c r="D1141" s="161"/>
      <c r="E1141" s="158"/>
      <c r="F1141" s="246"/>
      <c r="G1141" s="162"/>
      <c r="H1141" s="139"/>
      <c r="I1141" s="158"/>
    </row>
    <row r="1142" spans="1:9">
      <c r="A1142" s="160"/>
      <c r="B1142" s="161"/>
      <c r="C1142" s="161"/>
      <c r="D1142" s="161"/>
      <c r="E1142" s="158"/>
      <c r="F1142" s="246"/>
      <c r="G1142" s="162"/>
      <c r="H1142" s="139"/>
      <c r="I1142" s="158"/>
    </row>
    <row r="1143" spans="1:9">
      <c r="A1143" s="160"/>
      <c r="B1143" s="161"/>
      <c r="C1143" s="161"/>
      <c r="D1143" s="161"/>
      <c r="E1143" s="158"/>
      <c r="F1143" s="246"/>
      <c r="G1143" s="162"/>
      <c r="H1143" s="139"/>
      <c r="I1143" s="158"/>
    </row>
    <row r="1144" spans="1:9">
      <c r="A1144" s="160"/>
      <c r="B1144" s="161"/>
      <c r="C1144" s="161"/>
      <c r="D1144" s="161"/>
      <c r="E1144" s="158"/>
      <c r="F1144" s="246"/>
      <c r="G1144" s="162"/>
      <c r="H1144" s="139"/>
      <c r="I1144" s="158"/>
    </row>
    <row r="1145" spans="1:9">
      <c r="A1145" s="160"/>
      <c r="B1145" s="161"/>
      <c r="C1145" s="161"/>
      <c r="D1145" s="161"/>
      <c r="E1145" s="158"/>
      <c r="F1145" s="246"/>
      <c r="G1145" s="162"/>
      <c r="H1145" s="139"/>
      <c r="I1145" s="158"/>
    </row>
    <row r="1146" spans="1:9">
      <c r="A1146" s="160"/>
      <c r="B1146" s="161"/>
      <c r="C1146" s="161"/>
      <c r="D1146" s="161"/>
      <c r="E1146" s="158"/>
      <c r="F1146" s="246"/>
      <c r="G1146" s="162"/>
      <c r="H1146" s="139"/>
      <c r="I1146" s="158"/>
    </row>
    <row r="1147" spans="1:9">
      <c r="A1147" s="160"/>
      <c r="B1147" s="161"/>
      <c r="C1147" s="161"/>
      <c r="D1147" s="161"/>
      <c r="E1147" s="158"/>
      <c r="F1147" s="246"/>
      <c r="G1147" s="162"/>
      <c r="H1147" s="139"/>
      <c r="I1147" s="158"/>
    </row>
    <row r="1148" spans="1:9">
      <c r="A1148" s="160"/>
      <c r="B1148" s="161"/>
      <c r="C1148" s="161"/>
      <c r="D1148" s="161"/>
      <c r="E1148" s="158"/>
      <c r="F1148" s="246"/>
      <c r="G1148" s="162"/>
      <c r="H1148" s="139"/>
      <c r="I1148" s="158"/>
    </row>
    <row r="1149" spans="1:9">
      <c r="A1149" s="160"/>
      <c r="B1149" s="161"/>
      <c r="C1149" s="161"/>
      <c r="D1149" s="161"/>
      <c r="E1149" s="158"/>
      <c r="F1149" s="246"/>
      <c r="G1149" s="162"/>
      <c r="H1149" s="139"/>
      <c r="I1149" s="158"/>
    </row>
    <row r="1150" spans="1:9">
      <c r="A1150" s="160"/>
      <c r="B1150" s="161"/>
      <c r="C1150" s="161"/>
      <c r="D1150" s="161"/>
      <c r="E1150" s="158"/>
      <c r="F1150" s="246"/>
      <c r="G1150" s="162"/>
      <c r="H1150" s="139"/>
      <c r="I1150" s="158"/>
    </row>
    <row r="1151" spans="1:9">
      <c r="A1151" s="160"/>
      <c r="B1151" s="161"/>
      <c r="C1151" s="161"/>
      <c r="D1151" s="161"/>
      <c r="E1151" s="158"/>
      <c r="F1151" s="246"/>
      <c r="G1151" s="162"/>
      <c r="H1151" s="139"/>
      <c r="I1151" s="158"/>
    </row>
    <row r="1152" spans="1:9">
      <c r="A1152" s="160"/>
      <c r="B1152" s="161"/>
      <c r="C1152" s="161"/>
      <c r="D1152" s="161"/>
      <c r="E1152" s="158"/>
      <c r="F1152" s="246"/>
      <c r="G1152" s="162"/>
      <c r="H1152" s="139"/>
      <c r="I1152" s="158"/>
    </row>
    <row r="1153" spans="1:9">
      <c r="A1153" s="160"/>
      <c r="B1153" s="161"/>
      <c r="C1153" s="161"/>
      <c r="D1153" s="161"/>
      <c r="E1153" s="158"/>
      <c r="F1153" s="246"/>
      <c r="G1153" s="162"/>
      <c r="H1153" s="139"/>
      <c r="I1153" s="158"/>
    </row>
    <row r="1154" spans="1:9">
      <c r="A1154" s="160"/>
      <c r="B1154" s="161"/>
      <c r="C1154" s="161"/>
      <c r="D1154" s="161"/>
      <c r="E1154" s="158"/>
      <c r="F1154" s="246"/>
      <c r="G1154" s="162"/>
      <c r="H1154" s="139"/>
      <c r="I1154" s="158"/>
    </row>
    <row r="1155" spans="1:9">
      <c r="A1155" s="160"/>
      <c r="B1155" s="161"/>
      <c r="C1155" s="161"/>
      <c r="D1155" s="161"/>
      <c r="E1155" s="158"/>
      <c r="F1155" s="246"/>
      <c r="G1155" s="162"/>
      <c r="H1155" s="139"/>
      <c r="I1155" s="158"/>
    </row>
    <row r="1156" spans="1:9">
      <c r="A1156" s="160"/>
      <c r="B1156" s="161"/>
      <c r="C1156" s="161"/>
      <c r="D1156" s="161"/>
      <c r="E1156" s="158"/>
      <c r="F1156" s="246"/>
      <c r="G1156" s="162"/>
      <c r="H1156" s="139"/>
      <c r="I1156" s="158"/>
    </row>
    <row r="1157" spans="1:9">
      <c r="A1157" s="160"/>
      <c r="B1157" s="161"/>
      <c r="C1157" s="161"/>
      <c r="D1157" s="161"/>
      <c r="E1157" s="158"/>
      <c r="F1157" s="246"/>
      <c r="G1157" s="162"/>
      <c r="H1157" s="139"/>
      <c r="I1157" s="158"/>
    </row>
    <row r="1158" spans="1:9">
      <c r="A1158" s="160"/>
      <c r="B1158" s="161"/>
      <c r="C1158" s="161"/>
      <c r="D1158" s="161"/>
      <c r="E1158" s="158"/>
      <c r="F1158" s="246"/>
      <c r="G1158" s="162"/>
      <c r="H1158" s="139"/>
      <c r="I1158" s="158"/>
    </row>
    <row r="1159" spans="1:9">
      <c r="A1159" s="160"/>
      <c r="B1159" s="161"/>
      <c r="C1159" s="161"/>
      <c r="D1159" s="161"/>
      <c r="E1159" s="158"/>
      <c r="F1159" s="246"/>
      <c r="G1159" s="162"/>
      <c r="H1159" s="139"/>
      <c r="I1159" s="158"/>
    </row>
    <row r="1160" spans="1:9">
      <c r="A1160" s="160"/>
      <c r="B1160" s="161"/>
      <c r="C1160" s="161"/>
      <c r="D1160" s="161"/>
      <c r="E1160" s="158"/>
      <c r="F1160" s="246"/>
      <c r="G1160" s="162"/>
      <c r="H1160" s="139"/>
      <c r="I1160" s="158"/>
    </row>
    <row r="1161" spans="1:9">
      <c r="A1161" s="160"/>
      <c r="B1161" s="161"/>
      <c r="C1161" s="161"/>
      <c r="D1161" s="161"/>
      <c r="E1161" s="158"/>
      <c r="F1161" s="246"/>
      <c r="G1161" s="162"/>
      <c r="H1161" s="139"/>
      <c r="I1161" s="158"/>
    </row>
    <row r="1162" spans="1:9">
      <c r="A1162" s="160"/>
      <c r="B1162" s="161"/>
      <c r="C1162" s="161"/>
      <c r="D1162" s="161"/>
      <c r="E1162" s="158"/>
      <c r="F1162" s="246"/>
      <c r="G1162" s="162"/>
      <c r="H1162" s="139"/>
      <c r="I1162" s="158"/>
    </row>
    <row r="1163" spans="1:9">
      <c r="A1163" s="160"/>
      <c r="B1163" s="161"/>
      <c r="C1163" s="161"/>
      <c r="D1163" s="161"/>
      <c r="E1163" s="158"/>
      <c r="F1163" s="246"/>
      <c r="G1163" s="162"/>
      <c r="H1163" s="139"/>
      <c r="I1163" s="158"/>
    </row>
    <row r="1164" spans="1:9">
      <c r="A1164" s="160"/>
      <c r="B1164" s="161"/>
      <c r="C1164" s="161"/>
      <c r="D1164" s="161"/>
      <c r="E1164" s="158"/>
      <c r="F1164" s="246"/>
      <c r="G1164" s="162"/>
      <c r="H1164" s="139"/>
      <c r="I1164" s="158"/>
    </row>
    <row r="1165" spans="1:9">
      <c r="A1165" s="160"/>
      <c r="B1165" s="161"/>
      <c r="C1165" s="161"/>
      <c r="D1165" s="161"/>
      <c r="E1165" s="158"/>
      <c r="F1165" s="246"/>
      <c r="G1165" s="162"/>
      <c r="H1165" s="139"/>
      <c r="I1165" s="158"/>
    </row>
    <row r="1166" spans="1:9">
      <c r="A1166" s="160"/>
      <c r="B1166" s="161"/>
      <c r="C1166" s="161"/>
      <c r="D1166" s="161"/>
      <c r="E1166" s="158"/>
      <c r="F1166" s="246"/>
      <c r="G1166" s="162"/>
      <c r="H1166" s="139"/>
      <c r="I1166" s="158"/>
    </row>
    <row r="1167" spans="1:9">
      <c r="A1167" s="160"/>
      <c r="B1167" s="161"/>
      <c r="C1167" s="161"/>
      <c r="D1167" s="161"/>
      <c r="E1167" s="158"/>
      <c r="F1167" s="246"/>
      <c r="G1167" s="162"/>
      <c r="H1167" s="139"/>
      <c r="I1167" s="158"/>
    </row>
    <row r="1168" spans="1:9">
      <c r="A1168" s="160"/>
      <c r="B1168" s="161"/>
      <c r="C1168" s="161"/>
      <c r="D1168" s="161"/>
      <c r="E1168" s="158"/>
      <c r="F1168" s="246"/>
      <c r="G1168" s="162"/>
      <c r="H1168" s="139"/>
      <c r="I1168" s="158"/>
    </row>
    <row r="1169" spans="1:9">
      <c r="A1169" s="160"/>
      <c r="B1169" s="161"/>
      <c r="C1169" s="161"/>
      <c r="D1169" s="161"/>
      <c r="E1169" s="158"/>
      <c r="F1169" s="246"/>
      <c r="G1169" s="162"/>
      <c r="H1169" s="139"/>
      <c r="I1169" s="158"/>
    </row>
    <row r="1170" spans="1:9">
      <c r="A1170" s="160"/>
      <c r="B1170" s="161"/>
      <c r="C1170" s="161"/>
      <c r="D1170" s="161"/>
      <c r="E1170" s="158"/>
      <c r="F1170" s="246"/>
      <c r="G1170" s="162"/>
      <c r="H1170" s="139"/>
      <c r="I1170" s="158"/>
    </row>
    <row r="1171" spans="1:9">
      <c r="A1171" s="160"/>
      <c r="B1171" s="161"/>
      <c r="C1171" s="161"/>
      <c r="D1171" s="161"/>
      <c r="E1171" s="158"/>
      <c r="F1171" s="246"/>
      <c r="G1171" s="162"/>
      <c r="H1171" s="139"/>
      <c r="I1171" s="158"/>
    </row>
    <row r="1172" spans="1:9">
      <c r="A1172" s="160"/>
      <c r="B1172" s="161"/>
      <c r="C1172" s="161"/>
      <c r="D1172" s="161"/>
      <c r="E1172" s="158"/>
      <c r="F1172" s="246"/>
      <c r="G1172" s="162"/>
      <c r="H1172" s="139"/>
      <c r="I1172" s="158"/>
    </row>
    <row r="1173" spans="1:9">
      <c r="A1173" s="160"/>
      <c r="B1173" s="161"/>
      <c r="C1173" s="161"/>
      <c r="D1173" s="161"/>
      <c r="E1173" s="158"/>
      <c r="F1173" s="246"/>
      <c r="G1173" s="162"/>
      <c r="H1173" s="139"/>
      <c r="I1173" s="158"/>
    </row>
    <row r="1174" spans="1:9">
      <c r="A1174" s="160"/>
      <c r="B1174" s="161"/>
      <c r="C1174" s="161"/>
      <c r="D1174" s="161"/>
      <c r="E1174" s="158"/>
      <c r="F1174" s="246"/>
      <c r="G1174" s="162"/>
      <c r="H1174" s="139"/>
      <c r="I1174" s="158"/>
    </row>
    <row r="1175" spans="1:9">
      <c r="A1175" s="160"/>
      <c r="B1175" s="161"/>
      <c r="C1175" s="161"/>
      <c r="D1175" s="161"/>
      <c r="E1175" s="158"/>
      <c r="F1175" s="246"/>
      <c r="G1175" s="162"/>
      <c r="H1175" s="139"/>
      <c r="I1175" s="158"/>
    </row>
    <row r="1176" spans="1:9">
      <c r="A1176" s="160"/>
      <c r="B1176" s="161"/>
      <c r="C1176" s="161"/>
      <c r="D1176" s="161"/>
      <c r="E1176" s="158"/>
      <c r="F1176" s="246"/>
      <c r="G1176" s="162"/>
      <c r="H1176" s="139"/>
      <c r="I1176" s="158"/>
    </row>
    <row r="1177" spans="1:9" ht="12.95" customHeight="1">
      <c r="A1177" s="160"/>
      <c r="B1177" s="161"/>
      <c r="C1177" s="161"/>
      <c r="D1177" s="133"/>
      <c r="E1177" s="151"/>
      <c r="F1177" s="246"/>
      <c r="G1177" s="162"/>
      <c r="H1177" s="139"/>
      <c r="I1177" s="158"/>
    </row>
    <row r="1178" spans="1:9">
      <c r="A1178" s="160"/>
      <c r="B1178" s="161"/>
      <c r="C1178" s="161"/>
      <c r="D1178" s="161"/>
      <c r="E1178" s="158"/>
      <c r="F1178" s="246"/>
      <c r="G1178" s="162"/>
      <c r="H1178" s="139"/>
      <c r="I1178" s="158"/>
    </row>
    <row r="1179" spans="1:9">
      <c r="A1179" s="160"/>
      <c r="B1179" s="161"/>
      <c r="C1179" s="161"/>
      <c r="D1179" s="161"/>
      <c r="E1179" s="158"/>
      <c r="F1179" s="246"/>
      <c r="G1179" s="162"/>
      <c r="H1179" s="139"/>
      <c r="I1179" s="158"/>
    </row>
    <row r="1180" spans="1:9">
      <c r="A1180" s="160"/>
      <c r="B1180" s="161"/>
      <c r="C1180" s="161"/>
      <c r="D1180" s="161"/>
      <c r="E1180" s="158"/>
      <c r="F1180" s="246"/>
      <c r="G1180" s="162"/>
      <c r="H1180" s="139"/>
      <c r="I1180" s="158"/>
    </row>
    <row r="1181" spans="1:9">
      <c r="A1181" s="160"/>
      <c r="B1181" s="161"/>
      <c r="C1181" s="161"/>
      <c r="D1181" s="161"/>
      <c r="E1181" s="158"/>
      <c r="F1181" s="246"/>
      <c r="G1181" s="162"/>
      <c r="H1181" s="139"/>
      <c r="I1181" s="158"/>
    </row>
    <row r="1182" spans="1:9" s="4" customFormat="1" ht="12.75" customHeight="1">
      <c r="A1182" s="236"/>
      <c r="B1182" s="237"/>
      <c r="C1182" s="237"/>
      <c r="D1182" s="237"/>
      <c r="E1182" s="201"/>
      <c r="F1182" s="246"/>
      <c r="G1182" s="8"/>
      <c r="H1182" s="9"/>
      <c r="I1182" s="169"/>
    </row>
    <row r="1183" spans="1:9" s="4" customFormat="1">
      <c r="A1183" s="236"/>
      <c r="B1183" s="237"/>
      <c r="C1183" s="237"/>
      <c r="D1183" s="237"/>
      <c r="E1183" s="169"/>
      <c r="F1183" s="246"/>
      <c r="G1183" s="8"/>
      <c r="H1183" s="9"/>
      <c r="I1183" s="169"/>
    </row>
    <row r="1184" spans="1:9" s="4" customFormat="1">
      <c r="A1184" s="236"/>
      <c r="B1184" s="237"/>
      <c r="C1184" s="237"/>
      <c r="D1184" s="161"/>
      <c r="E1184" s="158"/>
      <c r="F1184" s="246"/>
      <c r="G1184" s="162"/>
      <c r="H1184" s="9"/>
      <c r="I1184" s="169"/>
    </row>
    <row r="1185" spans="1:9" s="4" customFormat="1">
      <c r="A1185" s="236"/>
      <c r="B1185" s="237"/>
      <c r="C1185" s="237"/>
      <c r="D1185" s="161"/>
      <c r="E1185" s="158"/>
      <c r="F1185" s="246"/>
      <c r="G1185" s="162"/>
      <c r="H1185" s="9"/>
      <c r="I1185" s="169"/>
    </row>
    <row r="1186" spans="1:9" s="4" customFormat="1">
      <c r="A1186" s="236"/>
      <c r="B1186" s="237"/>
      <c r="C1186" s="237"/>
      <c r="D1186" s="161"/>
      <c r="E1186" s="158"/>
      <c r="F1186" s="246"/>
      <c r="G1186" s="162"/>
      <c r="H1186" s="9"/>
      <c r="I1186" s="169"/>
    </row>
    <row r="1187" spans="1:9" s="4" customFormat="1">
      <c r="A1187" s="236"/>
      <c r="B1187" s="237"/>
      <c r="C1187" s="237"/>
      <c r="D1187" s="161"/>
      <c r="E1187" s="158"/>
      <c r="F1187" s="246"/>
      <c r="G1187" s="162"/>
      <c r="H1187" s="9"/>
      <c r="I1187" s="169"/>
    </row>
    <row r="1188" spans="1:9" s="4" customFormat="1">
      <c r="A1188" s="236"/>
      <c r="B1188" s="237"/>
      <c r="C1188" s="237"/>
      <c r="D1188" s="161"/>
      <c r="E1188" s="158"/>
      <c r="F1188" s="246"/>
      <c r="G1188" s="162"/>
      <c r="H1188" s="9"/>
      <c r="I1188" s="169"/>
    </row>
    <row r="1189" spans="1:9" s="4" customFormat="1">
      <c r="A1189" s="236"/>
      <c r="B1189" s="237"/>
      <c r="C1189" s="237"/>
      <c r="D1189" s="161"/>
      <c r="E1189" s="158"/>
      <c r="F1189" s="246"/>
      <c r="G1189" s="162"/>
      <c r="H1189" s="9"/>
      <c r="I1189" s="169"/>
    </row>
    <row r="1190" spans="1:9" s="4" customFormat="1">
      <c r="A1190" s="236"/>
      <c r="B1190" s="237"/>
      <c r="C1190" s="237"/>
      <c r="D1190" s="161"/>
      <c r="E1190" s="158"/>
      <c r="F1190" s="246"/>
      <c r="G1190" s="8"/>
      <c r="H1190" s="9"/>
      <c r="I1190" s="169"/>
    </row>
    <row r="1191" spans="1:9" s="4" customFormat="1">
      <c r="A1191" s="236"/>
      <c r="B1191" s="237"/>
      <c r="C1191" s="237"/>
      <c r="D1191" s="161"/>
      <c r="E1191" s="158"/>
      <c r="F1191" s="246"/>
      <c r="G1191" s="8"/>
      <c r="H1191" s="9"/>
      <c r="I1191" s="169"/>
    </row>
    <row r="1192" spans="1:9">
      <c r="A1192" s="236"/>
      <c r="B1192" s="161"/>
      <c r="C1192" s="161"/>
      <c r="D1192" s="161"/>
      <c r="E1192" s="158"/>
      <c r="F1192" s="246"/>
      <c r="G1192" s="162"/>
      <c r="H1192" s="139"/>
      <c r="I1192" s="158"/>
    </row>
    <row r="1193" spans="1:9">
      <c r="A1193" s="236"/>
      <c r="B1193" s="161"/>
      <c r="C1193" s="161"/>
      <c r="D1193" s="161"/>
      <c r="E1193" s="158"/>
      <c r="F1193" s="246"/>
      <c r="G1193" s="162"/>
      <c r="H1193" s="139"/>
      <c r="I1193" s="158"/>
    </row>
    <row r="1194" spans="1:9">
      <c r="A1194" s="236"/>
      <c r="B1194" s="161"/>
      <c r="C1194" s="161"/>
      <c r="D1194" s="161"/>
      <c r="E1194" s="158"/>
      <c r="F1194" s="246"/>
      <c r="G1194" s="162"/>
      <c r="H1194" s="139"/>
      <c r="I1194" s="158"/>
    </row>
    <row r="1195" spans="1:9" ht="15" customHeight="1">
      <c r="A1195" s="160"/>
      <c r="B1195" s="161"/>
      <c r="C1195" s="161"/>
      <c r="D1195" s="161"/>
      <c r="E1195" s="201"/>
      <c r="F1195" s="246"/>
      <c r="G1195" s="162"/>
      <c r="H1195" s="139"/>
      <c r="I1195" s="158"/>
    </row>
    <row r="1196" spans="1:9">
      <c r="A1196" s="160"/>
      <c r="B1196" s="161"/>
      <c r="C1196" s="161"/>
      <c r="D1196" s="161"/>
      <c r="E1196" s="158"/>
      <c r="F1196" s="246"/>
      <c r="G1196" s="162"/>
      <c r="H1196" s="139"/>
      <c r="I1196" s="158"/>
    </row>
    <row r="1197" spans="1:9">
      <c r="A1197" s="160"/>
      <c r="B1197" s="161"/>
      <c r="C1197" s="161"/>
      <c r="D1197" s="161"/>
      <c r="E1197" s="158"/>
      <c r="F1197" s="246"/>
      <c r="G1197" s="162"/>
      <c r="H1197" s="139"/>
      <c r="I1197" s="161"/>
    </row>
    <row r="1198" spans="1:9">
      <c r="A1198" s="160"/>
      <c r="B1198" s="161"/>
      <c r="C1198" s="161"/>
      <c r="D1198" s="161"/>
      <c r="E1198" s="158"/>
      <c r="F1198" s="246"/>
      <c r="G1198" s="162"/>
      <c r="H1198" s="139"/>
      <c r="I1198" s="161"/>
    </row>
    <row r="1199" spans="1:9">
      <c r="A1199" s="160"/>
      <c r="B1199" s="161"/>
      <c r="C1199" s="161"/>
      <c r="D1199" s="161"/>
      <c r="E1199" s="158"/>
      <c r="F1199" s="246"/>
      <c r="G1199" s="162"/>
      <c r="H1199" s="139"/>
      <c r="I1199" s="161"/>
    </row>
    <row r="1200" spans="1:9">
      <c r="A1200" s="160"/>
      <c r="B1200" s="161"/>
      <c r="C1200" s="161"/>
      <c r="D1200" s="161"/>
      <c r="E1200" s="158"/>
      <c r="F1200" s="246"/>
      <c r="G1200" s="162"/>
      <c r="H1200" s="139"/>
      <c r="I1200" s="158"/>
    </row>
    <row r="1201" spans="1:9">
      <c r="A1201" s="160"/>
      <c r="B1201" s="161"/>
      <c r="C1201" s="161"/>
      <c r="D1201" s="161"/>
      <c r="E1201" s="158"/>
      <c r="F1201" s="246"/>
      <c r="G1201" s="162"/>
      <c r="H1201" s="139"/>
      <c r="I1201" s="158"/>
    </row>
    <row r="1202" spans="1:9">
      <c r="A1202" s="160"/>
      <c r="B1202" s="161"/>
      <c r="C1202" s="161"/>
      <c r="D1202" s="161"/>
      <c r="E1202" s="158"/>
      <c r="F1202" s="246"/>
      <c r="G1202" s="162"/>
      <c r="H1202" s="139"/>
      <c r="I1202" s="158"/>
    </row>
    <row r="1203" spans="1:9">
      <c r="A1203" s="160"/>
      <c r="B1203" s="161"/>
      <c r="C1203" s="161"/>
      <c r="D1203" s="161"/>
      <c r="E1203" s="158"/>
      <c r="F1203" s="246"/>
      <c r="G1203" s="162"/>
      <c r="H1203" s="139"/>
      <c r="I1203" s="158"/>
    </row>
    <row r="1204" spans="1:9">
      <c r="A1204" s="160"/>
      <c r="B1204" s="161"/>
      <c r="C1204" s="161"/>
      <c r="D1204" s="161"/>
      <c r="E1204" s="158"/>
      <c r="F1204" s="246"/>
      <c r="G1204" s="162"/>
      <c r="H1204" s="139"/>
      <c r="I1204" s="158"/>
    </row>
    <row r="1205" spans="1:9">
      <c r="A1205" s="160"/>
      <c r="B1205" s="161"/>
      <c r="C1205" s="161"/>
      <c r="D1205" s="161"/>
      <c r="E1205" s="158"/>
      <c r="F1205" s="246"/>
      <c r="G1205" s="162"/>
      <c r="H1205" s="139"/>
      <c r="I1205" s="158"/>
    </row>
    <row r="1206" spans="1:9">
      <c r="A1206" s="160"/>
      <c r="B1206" s="161"/>
      <c r="C1206" s="161"/>
      <c r="D1206" s="161"/>
      <c r="E1206" s="158"/>
      <c r="F1206" s="246"/>
      <c r="G1206" s="162"/>
      <c r="H1206" s="139"/>
      <c r="I1206" s="158"/>
    </row>
    <row r="1207" spans="1:9">
      <c r="A1207" s="160"/>
      <c r="B1207" s="161"/>
      <c r="C1207" s="161"/>
      <c r="D1207" s="161"/>
      <c r="E1207" s="158"/>
      <c r="F1207" s="246"/>
      <c r="G1207" s="162"/>
      <c r="H1207" s="139"/>
      <c r="I1207" s="158"/>
    </row>
    <row r="1208" spans="1:9">
      <c r="A1208" s="160"/>
      <c r="B1208" s="161"/>
      <c r="C1208" s="161"/>
      <c r="D1208" s="161"/>
      <c r="E1208" s="158"/>
      <c r="F1208" s="246"/>
      <c r="G1208" s="162"/>
      <c r="H1208" s="139"/>
      <c r="I1208" s="158"/>
    </row>
    <row r="1209" spans="1:9">
      <c r="A1209" s="160"/>
      <c r="B1209" s="161"/>
      <c r="C1209" s="161"/>
      <c r="D1209" s="161"/>
      <c r="E1209" s="158"/>
      <c r="F1209" s="246"/>
      <c r="G1209" s="162"/>
      <c r="H1209" s="139"/>
      <c r="I1209" s="158"/>
    </row>
    <row r="1210" spans="1:9">
      <c r="A1210" s="160"/>
      <c r="B1210" s="161"/>
      <c r="C1210" s="161"/>
      <c r="D1210" s="161"/>
      <c r="E1210" s="158"/>
      <c r="F1210" s="246"/>
      <c r="G1210" s="162"/>
      <c r="H1210" s="139"/>
      <c r="I1210" s="158"/>
    </row>
    <row r="1211" spans="1:9">
      <c r="A1211" s="160"/>
      <c r="B1211" s="161"/>
      <c r="C1211" s="161"/>
      <c r="D1211" s="161"/>
      <c r="E1211" s="158"/>
      <c r="F1211" s="246"/>
      <c r="G1211" s="162"/>
      <c r="H1211" s="139"/>
      <c r="I1211" s="158"/>
    </row>
    <row r="1212" spans="1:9">
      <c r="A1212" s="160"/>
      <c r="B1212" s="161"/>
      <c r="C1212" s="161"/>
      <c r="D1212" s="161"/>
      <c r="E1212" s="158"/>
      <c r="F1212" s="246"/>
      <c r="G1212" s="162"/>
      <c r="H1212" s="139"/>
      <c r="I1212" s="158"/>
    </row>
    <row r="1213" spans="1:9">
      <c r="A1213" s="160"/>
      <c r="B1213" s="161"/>
      <c r="C1213" s="161"/>
      <c r="D1213" s="161"/>
      <c r="E1213" s="158"/>
      <c r="F1213" s="246"/>
      <c r="G1213" s="162"/>
      <c r="H1213" s="139"/>
      <c r="I1213" s="158"/>
    </row>
    <row r="1214" spans="1:9">
      <c r="A1214" s="160"/>
      <c r="B1214" s="161"/>
      <c r="C1214" s="161"/>
      <c r="D1214" s="161"/>
      <c r="E1214" s="158"/>
      <c r="F1214" s="246"/>
      <c r="G1214" s="162"/>
      <c r="H1214" s="139"/>
      <c r="I1214" s="158"/>
    </row>
    <row r="1215" spans="1:9">
      <c r="A1215" s="160"/>
      <c r="B1215" s="161"/>
      <c r="C1215" s="161"/>
      <c r="D1215" s="161"/>
      <c r="E1215" s="158"/>
      <c r="F1215" s="246"/>
      <c r="G1215" s="162"/>
      <c r="H1215" s="139"/>
      <c r="I1215" s="158"/>
    </row>
    <row r="1216" spans="1:9">
      <c r="A1216" s="160"/>
      <c r="B1216" s="161"/>
      <c r="C1216" s="161"/>
      <c r="D1216" s="161"/>
      <c r="E1216" s="158"/>
      <c r="F1216" s="246"/>
      <c r="G1216" s="162"/>
      <c r="H1216" s="139"/>
      <c r="I1216" s="158"/>
    </row>
    <row r="1217" spans="1:9">
      <c r="A1217" s="160"/>
      <c r="B1217" s="161"/>
      <c r="C1217" s="161"/>
      <c r="D1217" s="161"/>
      <c r="E1217" s="158"/>
      <c r="F1217" s="246"/>
      <c r="G1217" s="162"/>
      <c r="H1217" s="282"/>
      <c r="I1217" s="158"/>
    </row>
    <row r="1218" spans="1:9">
      <c r="A1218" s="160"/>
      <c r="B1218" s="161"/>
      <c r="C1218" s="161"/>
      <c r="D1218" s="161"/>
      <c r="E1218" s="158"/>
      <c r="F1218" s="246"/>
      <c r="G1218" s="162"/>
      <c r="H1218" s="139"/>
      <c r="I1218" s="158"/>
    </row>
    <row r="1219" spans="1:9">
      <c r="A1219" s="160"/>
      <c r="B1219" s="161"/>
      <c r="C1219" s="161"/>
      <c r="D1219" s="161"/>
      <c r="E1219" s="158"/>
      <c r="F1219" s="246"/>
      <c r="G1219" s="162"/>
      <c r="H1219" s="282"/>
      <c r="I1219" s="158"/>
    </row>
    <row r="1220" spans="1:9">
      <c r="A1220" s="160"/>
      <c r="B1220" s="161"/>
      <c r="C1220" s="161"/>
      <c r="D1220" s="161"/>
      <c r="E1220" s="158"/>
      <c r="F1220" s="246"/>
      <c r="G1220" s="162"/>
      <c r="H1220" s="139"/>
      <c r="I1220" s="158"/>
    </row>
    <row r="1221" spans="1:9">
      <c r="A1221" s="160"/>
      <c r="B1221" s="161"/>
      <c r="C1221" s="161"/>
      <c r="D1221" s="161"/>
      <c r="E1221" s="158"/>
      <c r="F1221" s="246"/>
      <c r="G1221" s="162"/>
      <c r="H1221" s="139"/>
      <c r="I1221" s="158"/>
    </row>
    <row r="1222" spans="1:9">
      <c r="A1222" s="160"/>
      <c r="B1222" s="161"/>
      <c r="C1222" s="161"/>
      <c r="D1222" s="161"/>
      <c r="E1222" s="158"/>
      <c r="F1222" s="246"/>
      <c r="G1222" s="162"/>
      <c r="H1222" s="139"/>
      <c r="I1222" s="158"/>
    </row>
    <row r="1223" spans="1:9">
      <c r="A1223" s="160"/>
      <c r="B1223" s="161"/>
      <c r="C1223" s="161"/>
      <c r="D1223" s="161"/>
      <c r="E1223" s="158"/>
      <c r="F1223" s="246"/>
      <c r="G1223" s="162"/>
      <c r="H1223" s="139"/>
      <c r="I1223" s="158"/>
    </row>
    <row r="1224" spans="1:9">
      <c r="A1224" s="160"/>
      <c r="B1224" s="161"/>
      <c r="C1224" s="161"/>
      <c r="D1224" s="161"/>
      <c r="E1224" s="158"/>
      <c r="F1224" s="246"/>
      <c r="G1224" s="162"/>
      <c r="H1224" s="139"/>
      <c r="I1224" s="158"/>
    </row>
    <row r="1225" spans="1:9">
      <c r="A1225" s="160"/>
      <c r="B1225" s="161"/>
      <c r="C1225" s="161"/>
      <c r="D1225" s="161"/>
      <c r="E1225" s="158"/>
      <c r="F1225" s="246"/>
      <c r="G1225" s="162"/>
      <c r="H1225" s="282"/>
      <c r="I1225" s="158"/>
    </row>
    <row r="1226" spans="1:9">
      <c r="A1226" s="160"/>
      <c r="B1226" s="161"/>
      <c r="C1226" s="161"/>
      <c r="D1226" s="161"/>
      <c r="E1226" s="158"/>
      <c r="F1226" s="246"/>
      <c r="G1226" s="162"/>
      <c r="H1226" s="139"/>
      <c r="I1226" s="158"/>
    </row>
    <row r="1227" spans="1:9">
      <c r="A1227" s="160"/>
      <c r="B1227" s="161"/>
      <c r="C1227" s="161"/>
      <c r="D1227" s="161"/>
      <c r="E1227" s="158"/>
      <c r="F1227" s="246"/>
      <c r="G1227" s="162"/>
      <c r="H1227" s="139"/>
      <c r="I1227" s="158"/>
    </row>
    <row r="1228" spans="1:9">
      <c r="A1228" s="160"/>
      <c r="B1228" s="161"/>
      <c r="C1228" s="161"/>
      <c r="D1228" s="161"/>
      <c r="E1228" s="158"/>
      <c r="F1228" s="246"/>
      <c r="G1228" s="162"/>
      <c r="H1228" s="139"/>
      <c r="I1228" s="158"/>
    </row>
    <row r="1229" spans="1:9">
      <c r="A1229" s="160"/>
      <c r="B1229" s="161"/>
      <c r="C1229" s="161"/>
      <c r="D1229" s="161"/>
      <c r="E1229" s="158"/>
      <c r="F1229" s="246"/>
      <c r="G1229" s="162"/>
      <c r="H1229" s="139"/>
      <c r="I1229" s="158"/>
    </row>
    <row r="1230" spans="1:9">
      <c r="A1230" s="160"/>
      <c r="B1230" s="161"/>
      <c r="C1230" s="161"/>
      <c r="D1230" s="161"/>
      <c r="E1230" s="158"/>
      <c r="F1230" s="246"/>
      <c r="G1230" s="162"/>
      <c r="H1230" s="139"/>
      <c r="I1230" s="158"/>
    </row>
    <row r="1231" spans="1:9">
      <c r="A1231" s="160"/>
      <c r="B1231" s="161"/>
      <c r="C1231" s="161"/>
      <c r="D1231" s="161"/>
      <c r="E1231" s="158"/>
      <c r="F1231" s="246"/>
      <c r="G1231" s="162"/>
      <c r="H1231" s="139"/>
      <c r="I1231" s="158"/>
    </row>
    <row r="1232" spans="1:9">
      <c r="A1232" s="160"/>
      <c r="B1232" s="161"/>
      <c r="C1232" s="161"/>
      <c r="D1232" s="161"/>
      <c r="E1232" s="158"/>
      <c r="F1232" s="246"/>
      <c r="G1232" s="162"/>
      <c r="H1232" s="139"/>
      <c r="I1232" s="158"/>
    </row>
    <row r="1233" spans="1:9">
      <c r="A1233" s="160"/>
      <c r="B1233" s="161"/>
      <c r="C1233" s="161"/>
      <c r="D1233" s="161"/>
      <c r="E1233" s="158"/>
      <c r="F1233" s="246"/>
      <c r="G1233" s="162"/>
      <c r="H1233" s="139"/>
      <c r="I1233" s="158"/>
    </row>
    <row r="1234" spans="1:9">
      <c r="A1234" s="160"/>
      <c r="B1234" s="161"/>
      <c r="C1234" s="161"/>
      <c r="D1234" s="161"/>
      <c r="E1234" s="158"/>
      <c r="F1234" s="246"/>
      <c r="G1234" s="162"/>
      <c r="H1234" s="139"/>
      <c r="I1234" s="158"/>
    </row>
    <row r="1235" spans="1:9">
      <c r="A1235" s="160"/>
      <c r="B1235" s="161"/>
      <c r="C1235" s="161"/>
      <c r="D1235" s="161"/>
      <c r="E1235" s="158"/>
      <c r="F1235" s="246"/>
      <c r="G1235" s="162"/>
      <c r="H1235" s="139"/>
      <c r="I1235" s="158"/>
    </row>
    <row r="1236" spans="1:9">
      <c r="A1236" s="160"/>
      <c r="B1236" s="161"/>
      <c r="C1236" s="161"/>
      <c r="D1236" s="161"/>
      <c r="E1236" s="158"/>
      <c r="F1236" s="246"/>
      <c r="G1236" s="162"/>
      <c r="H1236" s="139"/>
      <c r="I1236" s="158"/>
    </row>
    <row r="1237" spans="1:9">
      <c r="A1237" s="160"/>
      <c r="B1237" s="161"/>
      <c r="C1237" s="161"/>
      <c r="D1237" s="161"/>
      <c r="E1237" s="158"/>
      <c r="F1237" s="246"/>
      <c r="G1237" s="162"/>
      <c r="H1237" s="139"/>
      <c r="I1237" s="158"/>
    </row>
    <row r="1238" spans="1:9">
      <c r="A1238" s="160"/>
      <c r="B1238" s="161"/>
      <c r="C1238" s="161"/>
      <c r="D1238" s="161"/>
      <c r="E1238" s="158"/>
      <c r="F1238" s="246"/>
      <c r="G1238" s="162"/>
      <c r="H1238" s="139"/>
      <c r="I1238" s="158"/>
    </row>
    <row r="1239" spans="1:9">
      <c r="A1239" s="160"/>
      <c r="B1239" s="161"/>
      <c r="C1239" s="161"/>
      <c r="D1239" s="161"/>
      <c r="E1239" s="158"/>
      <c r="F1239" s="246"/>
      <c r="G1239" s="162"/>
      <c r="H1239" s="139"/>
      <c r="I1239" s="158"/>
    </row>
    <row r="1240" spans="1:9">
      <c r="A1240" s="160"/>
      <c r="B1240" s="161"/>
      <c r="C1240" s="161"/>
      <c r="D1240" s="161"/>
      <c r="E1240" s="158"/>
      <c r="F1240" s="246"/>
      <c r="G1240" s="162"/>
      <c r="H1240" s="139"/>
      <c r="I1240" s="158"/>
    </row>
    <row r="1241" spans="1:9">
      <c r="A1241" s="160"/>
      <c r="B1241" s="161"/>
      <c r="C1241" s="161"/>
      <c r="D1241" s="161"/>
      <c r="E1241" s="158"/>
      <c r="F1241" s="246"/>
      <c r="G1241" s="162"/>
      <c r="H1241" s="139"/>
      <c r="I1241" s="158"/>
    </row>
    <row r="1242" spans="1:9">
      <c r="A1242" s="160"/>
      <c r="B1242" s="161"/>
      <c r="C1242" s="161"/>
      <c r="D1242" s="161"/>
      <c r="E1242" s="158"/>
      <c r="F1242" s="246"/>
      <c r="G1242" s="162"/>
      <c r="H1242" s="139"/>
      <c r="I1242" s="158"/>
    </row>
    <row r="1243" spans="1:9">
      <c r="A1243" s="160"/>
      <c r="B1243" s="161"/>
      <c r="C1243" s="161"/>
      <c r="D1243" s="161"/>
      <c r="E1243" s="158"/>
      <c r="F1243" s="246"/>
      <c r="G1243" s="162"/>
      <c r="H1243" s="139"/>
      <c r="I1243" s="158"/>
    </row>
    <row r="1244" spans="1:9">
      <c r="A1244" s="160"/>
      <c r="B1244" s="161"/>
      <c r="C1244" s="161"/>
      <c r="D1244" s="161"/>
      <c r="E1244" s="158"/>
      <c r="F1244" s="246"/>
      <c r="G1244" s="162"/>
      <c r="H1244" s="139"/>
      <c r="I1244" s="158"/>
    </row>
    <row r="1245" spans="1:9">
      <c r="A1245" s="160"/>
      <c r="B1245" s="161"/>
      <c r="C1245" s="161"/>
      <c r="D1245" s="161"/>
      <c r="E1245" s="158"/>
      <c r="F1245" s="246"/>
      <c r="G1245" s="162"/>
      <c r="H1245" s="139"/>
      <c r="I1245" s="158"/>
    </row>
    <row r="1246" spans="1:9">
      <c r="A1246" s="160"/>
      <c r="B1246" s="161"/>
      <c r="C1246" s="161"/>
      <c r="D1246" s="161"/>
      <c r="E1246" s="158"/>
      <c r="F1246" s="246"/>
      <c r="G1246" s="162"/>
      <c r="H1246" s="139"/>
      <c r="I1246" s="158"/>
    </row>
    <row r="1247" spans="1:9">
      <c r="A1247" s="160"/>
      <c r="B1247" s="161"/>
      <c r="C1247" s="161"/>
      <c r="D1247" s="161"/>
      <c r="E1247" s="158"/>
      <c r="F1247" s="246"/>
      <c r="G1247" s="162"/>
      <c r="H1247" s="139"/>
      <c r="I1247" s="158"/>
    </row>
    <row r="1248" spans="1:9">
      <c r="A1248" s="160"/>
      <c r="B1248" s="161"/>
      <c r="C1248" s="161"/>
      <c r="D1248" s="161"/>
      <c r="E1248" s="158"/>
      <c r="F1248" s="246"/>
      <c r="G1248" s="162"/>
      <c r="H1248" s="139"/>
      <c r="I1248" s="158"/>
    </row>
    <row r="1249" spans="1:9">
      <c r="A1249" s="160"/>
      <c r="B1249" s="161"/>
      <c r="C1249" s="161"/>
      <c r="D1249" s="161"/>
      <c r="E1249" s="158"/>
      <c r="F1249" s="246"/>
      <c r="G1249" s="162"/>
      <c r="H1249" s="139"/>
      <c r="I1249" s="158"/>
    </row>
    <row r="1250" spans="1:9">
      <c r="A1250" s="160"/>
      <c r="B1250" s="161"/>
      <c r="C1250" s="161"/>
      <c r="D1250" s="161"/>
      <c r="E1250" s="158"/>
      <c r="F1250" s="246"/>
      <c r="G1250" s="162"/>
      <c r="H1250" s="282"/>
      <c r="I1250" s="158"/>
    </row>
    <row r="1251" spans="1:9">
      <c r="A1251" s="160"/>
      <c r="B1251" s="161"/>
      <c r="C1251" s="161"/>
      <c r="D1251" s="161"/>
      <c r="E1251" s="158"/>
      <c r="F1251" s="246"/>
      <c r="G1251" s="162"/>
      <c r="H1251" s="139"/>
      <c r="I1251" s="158"/>
    </row>
    <row r="1252" spans="1:9">
      <c r="A1252" s="160"/>
      <c r="B1252" s="161"/>
      <c r="C1252" s="161"/>
      <c r="D1252" s="161"/>
      <c r="E1252" s="158"/>
      <c r="F1252" s="246"/>
      <c r="G1252" s="162"/>
      <c r="H1252" s="139"/>
      <c r="I1252" s="158"/>
    </row>
    <row r="1253" spans="1:9">
      <c r="A1253" s="160"/>
      <c r="B1253" s="161"/>
      <c r="C1253" s="161"/>
      <c r="D1253" s="161"/>
      <c r="E1253" s="158"/>
      <c r="F1253" s="246"/>
      <c r="G1253" s="162"/>
      <c r="H1253" s="139"/>
      <c r="I1253" s="158"/>
    </row>
    <row r="1254" spans="1:9">
      <c r="A1254" s="160"/>
      <c r="B1254" s="161"/>
      <c r="C1254" s="161"/>
      <c r="D1254" s="161"/>
      <c r="E1254" s="158"/>
      <c r="F1254" s="246"/>
      <c r="G1254" s="162"/>
      <c r="H1254" s="139"/>
      <c r="I1254" s="158"/>
    </row>
    <row r="1255" spans="1:9">
      <c r="A1255" s="160"/>
      <c r="B1255" s="161"/>
      <c r="C1255" s="161"/>
      <c r="D1255" s="161"/>
      <c r="E1255" s="158"/>
      <c r="F1255" s="246"/>
      <c r="G1255" s="162"/>
      <c r="H1255" s="139"/>
      <c r="I1255" s="158"/>
    </row>
    <row r="1256" spans="1:9">
      <c r="A1256" s="160"/>
      <c r="B1256" s="161"/>
      <c r="C1256" s="161"/>
      <c r="D1256" s="161"/>
      <c r="E1256" s="158"/>
      <c r="F1256" s="246"/>
      <c r="G1256" s="162"/>
      <c r="H1256" s="139"/>
      <c r="I1256" s="158"/>
    </row>
    <row r="1257" spans="1:9">
      <c r="A1257" s="160"/>
      <c r="B1257" s="161"/>
      <c r="C1257" s="161"/>
      <c r="D1257" s="161"/>
      <c r="E1257" s="158"/>
      <c r="F1257" s="246"/>
      <c r="G1257" s="162"/>
      <c r="H1257" s="139"/>
      <c r="I1257" s="158"/>
    </row>
    <row r="1258" spans="1:9">
      <c r="A1258" s="160"/>
      <c r="B1258" s="161"/>
      <c r="C1258" s="161"/>
      <c r="D1258" s="161"/>
      <c r="E1258" s="158"/>
      <c r="F1258" s="246"/>
      <c r="G1258" s="162"/>
      <c r="H1258" s="139"/>
      <c r="I1258" s="158"/>
    </row>
    <row r="1259" spans="1:9" ht="12.75" customHeight="1">
      <c r="A1259" s="262"/>
      <c r="B1259" s="199"/>
      <c r="C1259" s="199"/>
      <c r="D1259" s="86"/>
      <c r="E1259" s="134"/>
      <c r="F1259" s="246"/>
      <c r="G1259" s="162"/>
      <c r="H1259" s="139"/>
      <c r="I1259" s="158"/>
    </row>
    <row r="1260" spans="1:9" ht="12.75" customHeight="1">
      <c r="A1260" s="262"/>
      <c r="B1260" s="199"/>
      <c r="C1260" s="199"/>
      <c r="D1260" s="86"/>
      <c r="E1260" s="134"/>
      <c r="F1260" s="246"/>
      <c r="G1260" s="162"/>
      <c r="H1260" s="139"/>
      <c r="I1260" s="158"/>
    </row>
    <row r="1261" spans="1:9">
      <c r="A1261" s="160"/>
      <c r="B1261" s="161"/>
      <c r="C1261" s="161"/>
      <c r="D1261" s="161"/>
      <c r="E1261" s="158"/>
      <c r="F1261" s="246"/>
      <c r="G1261" s="162"/>
      <c r="H1261" s="139"/>
      <c r="I1261" s="158"/>
    </row>
    <row r="1262" spans="1:9" ht="12.75" customHeight="1">
      <c r="A1262" s="262"/>
      <c r="B1262" s="199"/>
      <c r="C1262" s="199"/>
      <c r="D1262" s="86"/>
      <c r="E1262" s="134"/>
      <c r="F1262" s="86"/>
      <c r="G1262" s="263"/>
      <c r="H1262" s="264"/>
      <c r="I1262" s="158"/>
    </row>
    <row r="1263" spans="1:9" ht="12.75" customHeight="1">
      <c r="A1263" s="262"/>
      <c r="B1263" s="199"/>
      <c r="C1263" s="199"/>
      <c r="D1263" s="86"/>
      <c r="E1263" s="134"/>
      <c r="F1263" s="86"/>
      <c r="G1263" s="263"/>
      <c r="H1263" s="264"/>
      <c r="I1263" s="158"/>
    </row>
    <row r="1264" spans="1:9" ht="12.75" customHeight="1">
      <c r="A1264" s="262"/>
      <c r="B1264" s="199"/>
      <c r="C1264" s="199"/>
      <c r="D1264" s="86"/>
      <c r="E1264" s="134"/>
      <c r="F1264" s="86"/>
      <c r="G1264" s="263"/>
      <c r="H1264" s="264"/>
      <c r="I1264" s="158"/>
    </row>
    <row r="1265" spans="1:9" ht="15" customHeight="1">
      <c r="A1265" s="262"/>
      <c r="B1265" s="199"/>
      <c r="C1265" s="199"/>
      <c r="D1265" s="199"/>
      <c r="E1265" s="283"/>
      <c r="F1265" s="86"/>
      <c r="G1265" s="263"/>
      <c r="H1265" s="264"/>
      <c r="I1265" s="158"/>
    </row>
    <row r="1266" spans="1:9">
      <c r="A1266" s="262"/>
      <c r="B1266" s="199"/>
      <c r="C1266" s="199"/>
      <c r="D1266" s="199"/>
      <c r="E1266" s="260"/>
      <c r="F1266" s="86"/>
      <c r="G1266" s="263"/>
      <c r="H1266" s="264"/>
      <c r="I1266" s="158"/>
    </row>
    <row r="1267" spans="1:9">
      <c r="A1267" s="262"/>
      <c r="B1267" s="199"/>
      <c r="C1267" s="199"/>
      <c r="D1267" s="161"/>
      <c r="E1267" s="158"/>
      <c r="F1267" s="246"/>
      <c r="G1267" s="162"/>
      <c r="H1267" s="139"/>
      <c r="I1267" s="158"/>
    </row>
    <row r="1268" spans="1:9" ht="15" customHeight="1">
      <c r="A1268" s="262"/>
      <c r="B1268" s="199"/>
      <c r="C1268" s="199"/>
      <c r="D1268" s="161"/>
      <c r="E1268" s="253"/>
      <c r="F1268" s="246"/>
      <c r="G1268" s="162"/>
      <c r="H1268" s="139"/>
      <c r="I1268" s="158"/>
    </row>
    <row r="1269" spans="1:9" ht="15" customHeight="1">
      <c r="A1269" s="262"/>
      <c r="B1269" s="161"/>
      <c r="C1269" s="161"/>
      <c r="D1269" s="161"/>
      <c r="E1269" s="253"/>
      <c r="F1269" s="246"/>
      <c r="G1269" s="162"/>
      <c r="H1269" s="139"/>
      <c r="I1269" s="158"/>
    </row>
    <row r="1270" spans="1:9">
      <c r="A1270" s="262"/>
      <c r="B1270" s="161"/>
      <c r="C1270" s="161"/>
      <c r="D1270" s="161"/>
      <c r="E1270" s="158"/>
      <c r="F1270" s="246"/>
      <c r="G1270" s="162"/>
      <c r="H1270" s="139"/>
      <c r="I1270" s="158"/>
    </row>
    <row r="1271" spans="1:9" ht="15" customHeight="1">
      <c r="A1271" s="262"/>
      <c r="B1271" s="161"/>
      <c r="C1271" s="161"/>
      <c r="D1271" s="161"/>
      <c r="E1271" s="253"/>
      <c r="F1271" s="246"/>
      <c r="G1271" s="162"/>
      <c r="H1271" s="139"/>
      <c r="I1271" s="158"/>
    </row>
    <row r="1272" spans="1:9" ht="15" customHeight="1">
      <c r="A1272" s="262"/>
      <c r="B1272" s="161"/>
      <c r="C1272" s="161"/>
      <c r="D1272" s="161"/>
      <c r="E1272" s="253"/>
      <c r="F1272" s="246"/>
      <c r="G1272" s="162"/>
      <c r="H1272" s="139"/>
      <c r="I1272" s="158"/>
    </row>
    <row r="1273" spans="1:9">
      <c r="A1273" s="160"/>
      <c r="B1273" s="161"/>
      <c r="C1273" s="161"/>
      <c r="D1273" s="161"/>
      <c r="E1273" s="158"/>
      <c r="F1273" s="246"/>
      <c r="G1273" s="162"/>
      <c r="H1273" s="139"/>
      <c r="I1273" s="158"/>
    </row>
    <row r="1274" spans="1:9">
      <c r="A1274" s="160"/>
      <c r="B1274" s="161"/>
      <c r="C1274" s="161"/>
      <c r="D1274" s="161"/>
      <c r="E1274" s="158"/>
      <c r="F1274" s="246"/>
      <c r="G1274" s="162"/>
      <c r="H1274" s="139"/>
      <c r="I1274" s="158"/>
    </row>
    <row r="1275" spans="1:9">
      <c r="A1275" s="160"/>
      <c r="B1275" s="161"/>
      <c r="C1275" s="161"/>
      <c r="D1275" s="161"/>
      <c r="E1275" s="158"/>
      <c r="F1275" s="246"/>
      <c r="G1275" s="162"/>
      <c r="H1275" s="139"/>
      <c r="I1275" s="278"/>
    </row>
    <row r="1276" spans="1:9">
      <c r="A1276" s="160"/>
      <c r="B1276" s="161"/>
      <c r="C1276" s="161"/>
      <c r="D1276" s="161"/>
      <c r="E1276" s="158"/>
      <c r="F1276" s="246"/>
      <c r="G1276" s="162"/>
      <c r="H1276" s="139"/>
      <c r="I1276" s="158"/>
    </row>
    <row r="1277" spans="1:9">
      <c r="A1277" s="160"/>
      <c r="B1277" s="161"/>
      <c r="C1277" s="161"/>
      <c r="D1277" s="161"/>
      <c r="E1277" s="158"/>
      <c r="F1277" s="246"/>
      <c r="G1277" s="162"/>
      <c r="H1277" s="139"/>
      <c r="I1277" s="158"/>
    </row>
    <row r="1278" spans="1:9">
      <c r="A1278" s="160"/>
      <c r="B1278" s="161"/>
      <c r="C1278" s="161"/>
      <c r="D1278" s="161"/>
      <c r="E1278" s="158"/>
      <c r="F1278" s="246"/>
      <c r="G1278" s="162"/>
      <c r="H1278" s="139"/>
      <c r="I1278" s="158"/>
    </row>
    <row r="1279" spans="1:9">
      <c r="A1279" s="160"/>
      <c r="B1279" s="161"/>
      <c r="C1279" s="161"/>
      <c r="D1279" s="161"/>
      <c r="E1279" s="158"/>
      <c r="F1279" s="246"/>
      <c r="G1279" s="162"/>
      <c r="H1279" s="139"/>
      <c r="I1279" s="158"/>
    </row>
    <row r="1280" spans="1:9">
      <c r="A1280" s="160"/>
      <c r="B1280" s="161"/>
      <c r="C1280" s="161"/>
      <c r="D1280" s="161"/>
      <c r="E1280" s="158"/>
      <c r="F1280" s="246"/>
      <c r="G1280" s="162"/>
      <c r="H1280" s="139"/>
      <c r="I1280" s="158"/>
    </row>
    <row r="1281" spans="1:9">
      <c r="A1281" s="160"/>
      <c r="B1281" s="161"/>
      <c r="C1281" s="161"/>
      <c r="D1281" s="161"/>
      <c r="E1281" s="158"/>
      <c r="F1281" s="246"/>
      <c r="G1281" s="162"/>
      <c r="H1281" s="139"/>
      <c r="I1281" s="158"/>
    </row>
    <row r="1282" spans="1:9">
      <c r="A1282" s="160"/>
      <c r="B1282" s="161"/>
      <c r="C1282" s="161"/>
      <c r="D1282" s="161"/>
      <c r="E1282" s="158"/>
      <c r="F1282" s="246"/>
      <c r="G1282" s="162"/>
      <c r="H1282" s="139"/>
      <c r="I1282" s="158"/>
    </row>
    <row r="1283" spans="1:9">
      <c r="A1283" s="160"/>
      <c r="B1283" s="161"/>
      <c r="C1283" s="161"/>
      <c r="D1283" s="161"/>
      <c r="E1283" s="158"/>
      <c r="F1283" s="246"/>
      <c r="G1283" s="162"/>
      <c r="H1283" s="139"/>
      <c r="I1283" s="158"/>
    </row>
    <row r="1284" spans="1:9">
      <c r="A1284" s="160"/>
      <c r="B1284" s="161"/>
      <c r="C1284" s="161"/>
      <c r="D1284" s="161"/>
      <c r="E1284" s="158"/>
      <c r="F1284" s="246"/>
      <c r="G1284" s="162"/>
      <c r="H1284" s="139"/>
      <c r="I1284" s="158"/>
    </row>
    <row r="1285" spans="1:9">
      <c r="A1285" s="160"/>
      <c r="B1285" s="161"/>
      <c r="C1285" s="161"/>
      <c r="D1285" s="161"/>
      <c r="E1285" s="158"/>
      <c r="F1285" s="246"/>
      <c r="G1285" s="162"/>
      <c r="H1285" s="139"/>
      <c r="I1285" s="158"/>
    </row>
    <row r="1286" spans="1:9">
      <c r="A1286" s="160"/>
      <c r="B1286" s="161"/>
      <c r="C1286" s="161"/>
      <c r="D1286" s="161"/>
      <c r="E1286" s="158"/>
      <c r="F1286" s="246"/>
      <c r="G1286" s="162"/>
      <c r="H1286" s="139"/>
      <c r="I1286" s="158"/>
    </row>
    <row r="1287" spans="1:9">
      <c r="A1287" s="160"/>
      <c r="B1287" s="161"/>
      <c r="C1287" s="161"/>
      <c r="D1287" s="161"/>
      <c r="E1287" s="158"/>
      <c r="F1287" s="246"/>
      <c r="G1287" s="247"/>
      <c r="H1287" s="139"/>
      <c r="I1287" s="158"/>
    </row>
    <row r="1288" spans="1:9">
      <c r="A1288" s="160"/>
      <c r="B1288" s="161"/>
      <c r="C1288" s="161"/>
      <c r="D1288" s="161"/>
      <c r="E1288" s="158"/>
      <c r="F1288" s="246"/>
      <c r="G1288" s="247"/>
      <c r="H1288" s="139"/>
      <c r="I1288" s="158"/>
    </row>
    <row r="1289" spans="1:9">
      <c r="A1289" s="160"/>
      <c r="B1289" s="161"/>
      <c r="C1289" s="161"/>
      <c r="D1289" s="161"/>
      <c r="E1289" s="158"/>
      <c r="F1289" s="246"/>
      <c r="G1289" s="247"/>
      <c r="H1289" s="139"/>
      <c r="I1289" s="158"/>
    </row>
    <row r="1290" spans="1:9">
      <c r="A1290" s="160"/>
      <c r="B1290" s="161"/>
      <c r="C1290" s="161"/>
      <c r="D1290" s="161"/>
      <c r="E1290" s="158"/>
      <c r="F1290" s="246"/>
      <c r="G1290" s="247"/>
      <c r="H1290" s="139"/>
      <c r="I1290" s="158"/>
    </row>
    <row r="1291" spans="1:9">
      <c r="A1291" s="160"/>
      <c r="B1291" s="161"/>
      <c r="C1291" s="161"/>
      <c r="D1291" s="161"/>
      <c r="E1291" s="158"/>
      <c r="F1291" s="246"/>
      <c r="G1291" s="247"/>
      <c r="H1291" s="139"/>
      <c r="I1291" s="158"/>
    </row>
    <row r="1292" spans="1:9">
      <c r="A1292" s="160"/>
      <c r="B1292" s="161"/>
      <c r="C1292" s="161"/>
      <c r="D1292" s="161"/>
      <c r="E1292" s="158"/>
      <c r="F1292" s="246"/>
      <c r="G1292" s="247"/>
      <c r="H1292" s="139"/>
      <c r="I1292" s="158"/>
    </row>
    <row r="1293" spans="1:9">
      <c r="A1293" s="160"/>
      <c r="B1293" s="161"/>
      <c r="C1293" s="161"/>
      <c r="D1293" s="161"/>
      <c r="E1293" s="158"/>
      <c r="F1293" s="246"/>
      <c r="G1293" s="247"/>
      <c r="H1293" s="139"/>
      <c r="I1293" s="158"/>
    </row>
    <row r="1294" spans="1:9">
      <c r="A1294" s="160"/>
      <c r="B1294" s="161"/>
      <c r="C1294" s="161"/>
      <c r="D1294" s="161"/>
      <c r="E1294" s="158"/>
      <c r="F1294" s="246"/>
      <c r="G1294" s="247"/>
      <c r="H1294" s="139"/>
      <c r="I1294" s="158"/>
    </row>
    <row r="1295" spans="1:9">
      <c r="A1295" s="160"/>
      <c r="B1295" s="161"/>
      <c r="C1295" s="161"/>
      <c r="D1295" s="161"/>
      <c r="E1295" s="158"/>
      <c r="F1295" s="246"/>
      <c r="G1295" s="247"/>
      <c r="H1295" s="139"/>
      <c r="I1295" s="158"/>
    </row>
    <row r="1296" spans="1:9">
      <c r="A1296" s="160"/>
      <c r="B1296" s="161"/>
      <c r="C1296" s="161"/>
      <c r="D1296" s="161"/>
      <c r="E1296" s="158"/>
      <c r="F1296" s="246"/>
      <c r="G1296" s="247"/>
      <c r="H1296" s="139"/>
      <c r="I1296" s="158"/>
    </row>
    <row r="1297" spans="1:9">
      <c r="A1297" s="160"/>
      <c r="B1297" s="161"/>
      <c r="C1297" s="161"/>
      <c r="D1297" s="161"/>
      <c r="E1297" s="158"/>
      <c r="F1297" s="246"/>
      <c r="G1297" s="247"/>
      <c r="H1297" s="139"/>
      <c r="I1297" s="158"/>
    </row>
    <row r="1298" spans="1:9">
      <c r="A1298" s="160"/>
      <c r="B1298" s="161"/>
      <c r="C1298" s="161"/>
      <c r="D1298" s="161"/>
      <c r="E1298" s="158"/>
      <c r="F1298" s="246"/>
      <c r="G1298" s="247"/>
      <c r="H1298" s="139"/>
      <c r="I1298" s="158"/>
    </row>
    <row r="1299" spans="1:9">
      <c r="A1299" s="160"/>
      <c r="B1299" s="161"/>
      <c r="C1299" s="161"/>
      <c r="D1299" s="161"/>
      <c r="E1299" s="158"/>
      <c r="F1299" s="246"/>
      <c r="G1299" s="247"/>
      <c r="H1299" s="139"/>
      <c r="I1299" s="158"/>
    </row>
    <row r="1300" spans="1:9">
      <c r="A1300" s="160"/>
      <c r="B1300" s="161"/>
      <c r="C1300" s="161"/>
      <c r="D1300" s="161"/>
      <c r="E1300" s="158"/>
      <c r="F1300" s="246"/>
      <c r="G1300" s="247"/>
      <c r="H1300" s="139"/>
      <c r="I1300" s="158"/>
    </row>
    <row r="1301" spans="1:9">
      <c r="A1301" s="160"/>
      <c r="B1301" s="161"/>
      <c r="C1301" s="161"/>
      <c r="D1301" s="161"/>
      <c r="E1301" s="158"/>
      <c r="F1301" s="246"/>
      <c r="G1301" s="247"/>
      <c r="H1301" s="139"/>
      <c r="I1301" s="253"/>
    </row>
    <row r="1302" spans="1:9">
      <c r="A1302" s="160"/>
      <c r="B1302" s="161"/>
      <c r="C1302" s="161"/>
      <c r="D1302" s="161"/>
      <c r="E1302" s="158"/>
      <c r="F1302" s="246"/>
      <c r="G1302" s="247"/>
      <c r="H1302" s="139"/>
      <c r="I1302" s="158"/>
    </row>
    <row r="1303" spans="1:9">
      <c r="A1303" s="160"/>
      <c r="B1303" s="161"/>
      <c r="C1303" s="161"/>
      <c r="D1303" s="161"/>
      <c r="E1303" s="158"/>
      <c r="F1303" s="246"/>
      <c r="G1303" s="247"/>
      <c r="H1303" s="139"/>
      <c r="I1303" s="158"/>
    </row>
    <row r="1304" spans="1:9">
      <c r="A1304" s="160"/>
      <c r="B1304" s="161"/>
      <c r="C1304" s="161"/>
      <c r="D1304" s="161"/>
      <c r="E1304" s="158"/>
      <c r="F1304" s="246"/>
      <c r="G1304" s="247"/>
      <c r="H1304" s="139"/>
      <c r="I1304" s="158"/>
    </row>
    <row r="1305" spans="1:9">
      <c r="A1305" s="160"/>
      <c r="B1305" s="161"/>
      <c r="C1305" s="161"/>
      <c r="D1305" s="161"/>
      <c r="E1305" s="158"/>
      <c r="F1305" s="246"/>
      <c r="G1305" s="247"/>
      <c r="H1305" s="139"/>
      <c r="I1305" s="158"/>
    </row>
    <row r="1306" spans="1:9">
      <c r="A1306" s="160"/>
      <c r="B1306" s="161"/>
      <c r="C1306" s="161"/>
      <c r="D1306" s="161"/>
      <c r="E1306" s="158"/>
      <c r="F1306" s="246"/>
      <c r="G1306" s="247"/>
      <c r="H1306" s="139"/>
      <c r="I1306" s="158"/>
    </row>
    <row r="1307" spans="1:9">
      <c r="A1307" s="160"/>
      <c r="B1307" s="161"/>
      <c r="C1307" s="161"/>
      <c r="D1307" s="161"/>
      <c r="E1307" s="158"/>
      <c r="F1307" s="246"/>
      <c r="G1307" s="247"/>
      <c r="H1307" s="139"/>
      <c r="I1307" s="158"/>
    </row>
    <row r="1308" spans="1:9">
      <c r="A1308" s="160"/>
      <c r="B1308" s="161"/>
      <c r="C1308" s="161"/>
      <c r="D1308" s="161"/>
      <c r="E1308" s="158"/>
      <c r="F1308" s="246"/>
      <c r="G1308" s="247"/>
      <c r="H1308" s="139"/>
      <c r="I1308" s="158"/>
    </row>
    <row r="1309" spans="1:9">
      <c r="A1309" s="160"/>
      <c r="B1309" s="161"/>
      <c r="C1309" s="161"/>
      <c r="D1309" s="161"/>
      <c r="E1309" s="158"/>
      <c r="F1309" s="246"/>
      <c r="G1309" s="247"/>
      <c r="H1309" s="139"/>
      <c r="I1309" s="158"/>
    </row>
    <row r="1310" spans="1:9">
      <c r="A1310" s="160"/>
      <c r="B1310" s="161"/>
      <c r="C1310" s="161"/>
      <c r="D1310" s="161"/>
      <c r="E1310" s="158"/>
      <c r="F1310" s="246"/>
      <c r="G1310" s="247"/>
      <c r="H1310" s="139"/>
      <c r="I1310" s="158"/>
    </row>
    <row r="1311" spans="1:9" ht="15" customHeight="1">
      <c r="A1311" s="160"/>
      <c r="B1311" s="161"/>
      <c r="C1311" s="161"/>
      <c r="D1311" s="161"/>
      <c r="E1311" s="253"/>
      <c r="F1311" s="246"/>
      <c r="G1311" s="162"/>
      <c r="H1311" s="139"/>
      <c r="I1311" s="158"/>
    </row>
    <row r="1312" spans="1:9" ht="15" customHeight="1">
      <c r="A1312" s="160"/>
      <c r="B1312" s="161"/>
      <c r="C1312" s="161"/>
      <c r="D1312" s="161"/>
      <c r="E1312" s="253"/>
      <c r="F1312" s="246"/>
      <c r="G1312" s="162"/>
      <c r="H1312" s="139"/>
      <c r="I1312" s="158"/>
    </row>
    <row r="1313" spans="1:9" ht="15" customHeight="1">
      <c r="A1313" s="160"/>
      <c r="B1313" s="161"/>
      <c r="C1313" s="161"/>
      <c r="D1313" s="161"/>
      <c r="E1313" s="253"/>
      <c r="F1313" s="246"/>
      <c r="G1313" s="162"/>
      <c r="H1313" s="139"/>
      <c r="I1313" s="158"/>
    </row>
    <row r="1314" spans="1:9">
      <c r="A1314" s="160"/>
      <c r="B1314" s="161"/>
      <c r="C1314" s="161"/>
      <c r="D1314" s="161"/>
      <c r="E1314" s="158"/>
      <c r="F1314" s="246"/>
      <c r="G1314" s="162"/>
      <c r="H1314" s="139"/>
      <c r="I1314" s="158"/>
    </row>
    <row r="1315" spans="1:9">
      <c r="A1315" s="160"/>
      <c r="B1315" s="161"/>
      <c r="C1315" s="161"/>
      <c r="D1315" s="161"/>
      <c r="E1315" s="158"/>
      <c r="F1315" s="246"/>
      <c r="G1315" s="162"/>
      <c r="H1315" s="139"/>
      <c r="I1315" s="158"/>
    </row>
    <row r="1316" spans="1:9">
      <c r="A1316" s="160"/>
      <c r="B1316" s="161"/>
      <c r="C1316" s="161"/>
      <c r="D1316" s="161"/>
      <c r="E1316" s="158"/>
      <c r="F1316" s="246"/>
      <c r="G1316" s="162"/>
      <c r="H1316" s="139"/>
      <c r="I1316" s="158"/>
    </row>
    <row r="1317" spans="1:9">
      <c r="A1317" s="160"/>
      <c r="B1317" s="161"/>
      <c r="C1317" s="161"/>
      <c r="D1317" s="161"/>
      <c r="E1317" s="158"/>
      <c r="F1317" s="246"/>
      <c r="G1317" s="162"/>
      <c r="H1317" s="139"/>
      <c r="I1317" s="158"/>
    </row>
    <row r="1318" spans="1:9">
      <c r="A1318" s="160"/>
      <c r="B1318" s="161"/>
      <c r="C1318" s="161"/>
      <c r="D1318" s="161"/>
      <c r="E1318" s="158"/>
      <c r="F1318" s="246"/>
      <c r="G1318" s="162"/>
      <c r="H1318" s="139"/>
      <c r="I1318" s="158"/>
    </row>
    <row r="1319" spans="1:9">
      <c r="A1319" s="160"/>
      <c r="B1319" s="161"/>
      <c r="C1319" s="161"/>
      <c r="D1319" s="161"/>
      <c r="E1319" s="158"/>
      <c r="F1319" s="246"/>
      <c r="G1319" s="162"/>
      <c r="H1319" s="139"/>
      <c r="I1319" s="158"/>
    </row>
    <row r="1320" spans="1:9">
      <c r="A1320" s="160"/>
      <c r="B1320" s="161"/>
      <c r="C1320" s="161"/>
      <c r="D1320" s="161"/>
      <c r="E1320" s="158"/>
      <c r="F1320" s="246"/>
      <c r="G1320" s="162"/>
      <c r="H1320" s="139"/>
      <c r="I1320" s="158"/>
    </row>
    <row r="1321" spans="1:9">
      <c r="A1321" s="160"/>
      <c r="B1321" s="161"/>
      <c r="C1321" s="161"/>
      <c r="D1321" s="161"/>
      <c r="E1321" s="158"/>
      <c r="F1321" s="246"/>
      <c r="G1321" s="162"/>
      <c r="H1321" s="139"/>
      <c r="I1321" s="158"/>
    </row>
    <row r="1322" spans="1:9">
      <c r="A1322" s="160"/>
      <c r="B1322" s="161"/>
      <c r="C1322" s="161"/>
      <c r="D1322" s="161"/>
      <c r="E1322" s="158"/>
      <c r="F1322" s="246"/>
      <c r="G1322" s="162"/>
      <c r="H1322" s="139"/>
      <c r="I1322" s="158"/>
    </row>
    <row r="1323" spans="1:9">
      <c r="A1323" s="160"/>
      <c r="B1323" s="161"/>
      <c r="C1323" s="161"/>
      <c r="D1323" s="161"/>
      <c r="E1323" s="158"/>
      <c r="F1323" s="246"/>
      <c r="G1323" s="162"/>
      <c r="H1323" s="139"/>
      <c r="I1323" s="158"/>
    </row>
    <row r="1324" spans="1:9">
      <c r="A1324" s="160"/>
      <c r="B1324" s="161"/>
      <c r="C1324" s="161"/>
      <c r="D1324" s="161"/>
      <c r="E1324" s="158"/>
      <c r="F1324" s="246"/>
      <c r="G1324" s="162"/>
      <c r="H1324" s="139"/>
      <c r="I1324" s="158"/>
    </row>
    <row r="1325" spans="1:9">
      <c r="A1325" s="160"/>
      <c r="B1325" s="161"/>
      <c r="C1325" s="161"/>
      <c r="D1325" s="161"/>
      <c r="E1325" s="158"/>
      <c r="F1325" s="246"/>
      <c r="G1325" s="162"/>
      <c r="H1325" s="139"/>
      <c r="I1325" s="158"/>
    </row>
    <row r="1326" spans="1:9">
      <c r="A1326" s="160"/>
      <c r="B1326" s="161"/>
      <c r="C1326" s="161"/>
      <c r="D1326" s="161"/>
      <c r="E1326" s="158"/>
      <c r="F1326" s="246"/>
      <c r="G1326" s="162"/>
      <c r="H1326" s="139"/>
      <c r="I1326" s="158"/>
    </row>
    <row r="1327" spans="1:9">
      <c r="A1327" s="160"/>
      <c r="B1327" s="161"/>
      <c r="C1327" s="161"/>
      <c r="D1327" s="161"/>
      <c r="E1327" s="158"/>
      <c r="F1327" s="246"/>
      <c r="G1327" s="162"/>
      <c r="H1327" s="139"/>
      <c r="I1327" s="158"/>
    </row>
    <row r="1328" spans="1:9">
      <c r="A1328" s="160"/>
      <c r="B1328" s="161"/>
      <c r="C1328" s="161"/>
      <c r="D1328" s="161"/>
      <c r="E1328" s="158"/>
      <c r="F1328" s="246"/>
      <c r="G1328" s="162"/>
      <c r="H1328" s="139"/>
      <c r="I1328" s="158"/>
    </row>
    <row r="1329" spans="1:9">
      <c r="A1329" s="160"/>
      <c r="B1329" s="161"/>
      <c r="C1329" s="161"/>
      <c r="D1329" s="161"/>
      <c r="E1329" s="158"/>
      <c r="F1329" s="246"/>
      <c r="G1329" s="162"/>
      <c r="H1329" s="139"/>
      <c r="I1329" s="158"/>
    </row>
    <row r="1330" spans="1:9" ht="15" customHeight="1">
      <c r="A1330" s="160"/>
      <c r="B1330" s="161"/>
      <c r="C1330" s="161"/>
      <c r="D1330" s="161"/>
      <c r="E1330" s="158"/>
      <c r="F1330" s="246"/>
      <c r="G1330" s="162"/>
      <c r="H1330" s="139"/>
      <c r="I1330" s="253"/>
    </row>
    <row r="1331" spans="1:9" ht="15" customHeight="1">
      <c r="A1331" s="160"/>
      <c r="B1331" s="161"/>
      <c r="C1331" s="161"/>
      <c r="D1331" s="161"/>
      <c r="E1331" s="158"/>
      <c r="F1331" s="246"/>
      <c r="G1331" s="162"/>
      <c r="H1331" s="139"/>
      <c r="I1331" s="158"/>
    </row>
    <row r="1332" spans="1:9" ht="15" customHeight="1">
      <c r="A1332" s="160"/>
      <c r="B1332" s="161"/>
      <c r="C1332" s="161"/>
      <c r="D1332" s="161"/>
      <c r="E1332" s="158"/>
      <c r="F1332" s="246"/>
      <c r="G1332" s="162"/>
      <c r="H1332" s="139"/>
      <c r="I1332" s="158"/>
    </row>
    <row r="1333" spans="1:9" ht="15" customHeight="1">
      <c r="A1333" s="160"/>
      <c r="B1333" s="161"/>
      <c r="C1333" s="161"/>
      <c r="D1333" s="161"/>
      <c r="E1333" s="158"/>
      <c r="F1333" s="246"/>
      <c r="G1333" s="162"/>
      <c r="H1333" s="139"/>
      <c r="I1333" s="158"/>
    </row>
    <row r="1334" spans="1:9" ht="15" customHeight="1">
      <c r="A1334" s="160"/>
      <c r="B1334" s="161"/>
      <c r="C1334" s="161"/>
      <c r="D1334" s="161"/>
      <c r="E1334" s="158"/>
      <c r="F1334" s="246"/>
      <c r="G1334" s="162"/>
      <c r="H1334" s="139"/>
      <c r="I1334" s="158"/>
    </row>
    <row r="1335" spans="1:9" ht="15" customHeight="1">
      <c r="A1335" s="160"/>
      <c r="B1335" s="161"/>
      <c r="C1335" s="161"/>
      <c r="D1335" s="161"/>
      <c r="E1335" s="253"/>
      <c r="F1335" s="246"/>
      <c r="G1335" s="162"/>
      <c r="H1335" s="139"/>
      <c r="I1335" s="158"/>
    </row>
    <row r="1336" spans="1:9" ht="15" customHeight="1">
      <c r="A1336" s="160"/>
      <c r="B1336" s="161"/>
      <c r="C1336" s="161"/>
      <c r="D1336" s="161"/>
      <c r="E1336" s="253"/>
      <c r="F1336" s="246"/>
      <c r="G1336" s="162"/>
      <c r="H1336" s="139"/>
      <c r="I1336" s="158"/>
    </row>
    <row r="1337" spans="1:9">
      <c r="A1337" s="160"/>
      <c r="B1337" s="161"/>
      <c r="C1337" s="161"/>
      <c r="D1337" s="161"/>
      <c r="E1337" s="158"/>
      <c r="F1337" s="246"/>
      <c r="G1337" s="162"/>
      <c r="H1337" s="139"/>
      <c r="I1337" s="158"/>
    </row>
    <row r="1338" spans="1:9">
      <c r="A1338" s="160"/>
      <c r="B1338" s="161"/>
      <c r="C1338" s="161"/>
      <c r="D1338" s="161"/>
      <c r="E1338" s="158"/>
      <c r="F1338" s="246"/>
      <c r="G1338" s="162"/>
      <c r="H1338" s="139"/>
      <c r="I1338" s="158"/>
    </row>
    <row r="1339" spans="1:9">
      <c r="A1339" s="160"/>
      <c r="B1339" s="161"/>
      <c r="C1339" s="161"/>
      <c r="D1339" s="161"/>
      <c r="E1339" s="158"/>
      <c r="F1339" s="246"/>
      <c r="G1339" s="162"/>
      <c r="H1339" s="139"/>
      <c r="I1339" s="158"/>
    </row>
    <row r="1340" spans="1:9">
      <c r="A1340" s="160"/>
      <c r="B1340" s="161"/>
      <c r="C1340" s="161"/>
      <c r="D1340" s="161"/>
      <c r="E1340" s="158"/>
      <c r="F1340" s="246"/>
      <c r="G1340" s="284"/>
      <c r="H1340" s="139"/>
      <c r="I1340" s="158"/>
    </row>
    <row r="1341" spans="1:9">
      <c r="A1341" s="160"/>
      <c r="B1341" s="161"/>
      <c r="C1341" s="161"/>
      <c r="D1341" s="161"/>
      <c r="E1341" s="158"/>
      <c r="F1341" s="246"/>
      <c r="G1341" s="284"/>
      <c r="H1341" s="139"/>
      <c r="I1341" s="158"/>
    </row>
    <row r="1342" spans="1:9">
      <c r="A1342" s="160"/>
      <c r="B1342" s="161"/>
      <c r="C1342" s="161"/>
      <c r="D1342" s="161"/>
      <c r="E1342" s="158"/>
      <c r="F1342" s="246"/>
      <c r="G1342" s="284"/>
      <c r="H1342" s="139"/>
      <c r="I1342" s="158"/>
    </row>
    <row r="1343" spans="1:9">
      <c r="A1343" s="160"/>
      <c r="B1343" s="161"/>
      <c r="C1343" s="161"/>
      <c r="D1343" s="161"/>
      <c r="E1343" s="158"/>
      <c r="F1343" s="246"/>
      <c r="G1343" s="284"/>
      <c r="H1343" s="139"/>
      <c r="I1343" s="158"/>
    </row>
    <row r="1344" spans="1:9" ht="12.75" customHeight="1">
      <c r="A1344" s="160"/>
      <c r="B1344" s="161"/>
      <c r="C1344" s="161"/>
      <c r="D1344" s="161"/>
      <c r="E1344" s="253"/>
      <c r="F1344" s="246"/>
      <c r="G1344" s="284"/>
      <c r="H1344" s="139"/>
      <c r="I1344" s="158"/>
    </row>
    <row r="1345" spans="1:9">
      <c r="A1345" s="160"/>
      <c r="B1345" s="161"/>
      <c r="C1345" s="161"/>
      <c r="D1345" s="161"/>
      <c r="E1345" s="158"/>
      <c r="F1345" s="246"/>
      <c r="G1345" s="284"/>
      <c r="H1345" s="139"/>
      <c r="I1345" s="158"/>
    </row>
    <row r="1346" spans="1:9">
      <c r="A1346" s="160"/>
      <c r="B1346" s="161"/>
      <c r="C1346" s="161"/>
      <c r="D1346" s="161"/>
      <c r="E1346" s="158"/>
      <c r="F1346" s="246"/>
      <c r="G1346" s="284"/>
      <c r="H1346" s="139"/>
      <c r="I1346" s="158"/>
    </row>
    <row r="1347" spans="1:9">
      <c r="A1347" s="160"/>
      <c r="B1347" s="161"/>
      <c r="C1347" s="161"/>
      <c r="D1347" s="161"/>
      <c r="E1347" s="158"/>
      <c r="F1347" s="246"/>
      <c r="G1347" s="284"/>
      <c r="H1347" s="139"/>
      <c r="I1347" s="158"/>
    </row>
    <row r="1348" spans="1:9">
      <c r="A1348" s="160"/>
      <c r="B1348" s="161"/>
      <c r="C1348" s="161"/>
      <c r="D1348" s="161"/>
      <c r="E1348" s="158"/>
      <c r="F1348" s="246"/>
      <c r="G1348" s="284"/>
      <c r="H1348" s="139"/>
      <c r="I1348" s="158"/>
    </row>
    <row r="1349" spans="1:9">
      <c r="A1349" s="160"/>
      <c r="B1349" s="161"/>
      <c r="C1349" s="161"/>
      <c r="D1349" s="161"/>
      <c r="E1349" s="158"/>
      <c r="F1349" s="246"/>
      <c r="G1349" s="284"/>
      <c r="H1349" s="139"/>
      <c r="I1349" s="158"/>
    </row>
    <row r="1350" spans="1:9">
      <c r="A1350" s="160"/>
      <c r="B1350" s="161"/>
      <c r="C1350" s="161"/>
      <c r="D1350" s="161"/>
      <c r="E1350" s="158"/>
      <c r="F1350" s="246"/>
      <c r="G1350" s="284"/>
      <c r="H1350" s="139"/>
      <c r="I1350" s="278"/>
    </row>
    <row r="1351" spans="1:9">
      <c r="A1351" s="160"/>
      <c r="B1351" s="161"/>
      <c r="C1351" s="161"/>
      <c r="D1351" s="161"/>
      <c r="E1351" s="158"/>
      <c r="F1351" s="246"/>
      <c r="G1351" s="284"/>
      <c r="H1351" s="139"/>
      <c r="I1351" s="158"/>
    </row>
    <row r="1352" spans="1:9">
      <c r="A1352" s="160"/>
      <c r="B1352" s="161"/>
      <c r="C1352" s="161"/>
      <c r="D1352" s="161"/>
      <c r="E1352" s="158"/>
      <c r="F1352" s="246"/>
      <c r="G1352" s="284"/>
      <c r="H1352" s="139"/>
      <c r="I1352" s="158"/>
    </row>
    <row r="1353" spans="1:9">
      <c r="A1353" s="160"/>
      <c r="B1353" s="161"/>
      <c r="C1353" s="161"/>
      <c r="D1353" s="161"/>
      <c r="E1353" s="158"/>
      <c r="F1353" s="246"/>
      <c r="G1353" s="284"/>
      <c r="H1353" s="139"/>
      <c r="I1353" s="158"/>
    </row>
    <row r="1354" spans="1:9">
      <c r="A1354" s="160"/>
      <c r="B1354" s="161"/>
      <c r="C1354" s="161"/>
      <c r="D1354" s="161"/>
      <c r="E1354" s="158"/>
      <c r="F1354" s="246"/>
      <c r="G1354" s="284"/>
      <c r="H1354" s="139"/>
      <c r="I1354" s="158"/>
    </row>
    <row r="1355" spans="1:9">
      <c r="A1355" s="160"/>
      <c r="B1355" s="161"/>
      <c r="C1355" s="161"/>
      <c r="D1355" s="161"/>
      <c r="E1355" s="158"/>
      <c r="F1355" s="246"/>
      <c r="G1355" s="284"/>
      <c r="H1355" s="139"/>
      <c r="I1355" s="158"/>
    </row>
    <row r="1356" spans="1:9">
      <c r="A1356" s="160"/>
      <c r="B1356" s="161"/>
      <c r="C1356" s="161"/>
      <c r="D1356" s="161"/>
      <c r="E1356" s="158"/>
      <c r="F1356" s="246"/>
      <c r="G1356" s="284"/>
      <c r="H1356" s="139"/>
      <c r="I1356" s="158"/>
    </row>
    <row r="1357" spans="1:9">
      <c r="A1357" s="160"/>
      <c r="B1357" s="161"/>
      <c r="C1357" s="161"/>
      <c r="D1357" s="161"/>
      <c r="E1357" s="158"/>
      <c r="F1357" s="246"/>
      <c r="G1357" s="284"/>
      <c r="H1357" s="139"/>
      <c r="I1357" s="158"/>
    </row>
    <row r="1358" spans="1:9">
      <c r="A1358" s="160"/>
      <c r="B1358" s="161"/>
      <c r="C1358" s="161"/>
      <c r="D1358" s="161"/>
      <c r="E1358" s="158"/>
      <c r="F1358" s="246"/>
      <c r="G1358" s="284"/>
      <c r="H1358" s="139"/>
      <c r="I1358" s="158"/>
    </row>
    <row r="1359" spans="1:9">
      <c r="A1359" s="160"/>
      <c r="B1359" s="161"/>
      <c r="C1359" s="161"/>
      <c r="D1359" s="161"/>
      <c r="E1359" s="158"/>
      <c r="F1359" s="246"/>
      <c r="G1359" s="284"/>
      <c r="H1359" s="139"/>
      <c r="I1359" s="158"/>
    </row>
    <row r="1360" spans="1:9">
      <c r="A1360" s="160"/>
      <c r="B1360" s="161"/>
      <c r="C1360" s="161"/>
      <c r="D1360" s="161"/>
      <c r="E1360" s="158"/>
      <c r="F1360" s="246"/>
      <c r="G1360" s="284"/>
      <c r="H1360" s="139"/>
      <c r="I1360" s="158"/>
    </row>
    <row r="1361" spans="1:9">
      <c r="A1361" s="160"/>
      <c r="B1361" s="161"/>
      <c r="C1361" s="161"/>
      <c r="D1361" s="161"/>
      <c r="E1361" s="158"/>
      <c r="F1361" s="246"/>
      <c r="G1361" s="284"/>
      <c r="H1361" s="139"/>
      <c r="I1361" s="158"/>
    </row>
    <row r="1362" spans="1:9">
      <c r="A1362" s="160"/>
      <c r="B1362" s="161"/>
      <c r="C1362" s="161"/>
      <c r="D1362" s="161"/>
      <c r="E1362" s="158"/>
      <c r="F1362" s="246"/>
      <c r="G1362" s="284"/>
      <c r="H1362" s="139"/>
      <c r="I1362" s="158"/>
    </row>
    <row r="1363" spans="1:9">
      <c r="A1363" s="160"/>
      <c r="B1363" s="161"/>
      <c r="C1363" s="161"/>
      <c r="D1363" s="161"/>
      <c r="E1363" s="158"/>
      <c r="F1363" s="246"/>
      <c r="G1363" s="284"/>
      <c r="H1363" s="139"/>
      <c r="I1363" s="158"/>
    </row>
    <row r="1364" spans="1:9">
      <c r="A1364" s="160"/>
      <c r="B1364" s="161"/>
      <c r="C1364" s="161"/>
      <c r="D1364" s="161"/>
      <c r="E1364" s="158"/>
      <c r="F1364" s="246"/>
      <c r="G1364" s="284"/>
      <c r="H1364" s="139"/>
      <c r="I1364" s="158"/>
    </row>
    <row r="1365" spans="1:9">
      <c r="A1365" s="160"/>
      <c r="B1365" s="161"/>
      <c r="C1365" s="161"/>
      <c r="D1365" s="161"/>
      <c r="E1365" s="158"/>
      <c r="F1365" s="246"/>
      <c r="G1365" s="284"/>
      <c r="H1365" s="139"/>
      <c r="I1365" s="158"/>
    </row>
    <row r="1366" spans="1:9">
      <c r="A1366" s="160"/>
      <c r="B1366" s="161"/>
      <c r="C1366" s="161"/>
      <c r="D1366" s="161"/>
      <c r="E1366" s="158"/>
      <c r="F1366" s="246"/>
      <c r="G1366" s="284"/>
      <c r="H1366" s="139"/>
      <c r="I1366" s="158"/>
    </row>
    <row r="1367" spans="1:9">
      <c r="A1367" s="160"/>
      <c r="B1367" s="161"/>
      <c r="C1367" s="161"/>
      <c r="D1367" s="161"/>
      <c r="E1367" s="158"/>
      <c r="F1367" s="246"/>
      <c r="G1367" s="284"/>
      <c r="H1367" s="139"/>
      <c r="I1367" s="158"/>
    </row>
    <row r="1368" spans="1:9">
      <c r="A1368" s="160"/>
      <c r="B1368" s="161"/>
      <c r="C1368" s="161"/>
      <c r="D1368" s="161"/>
      <c r="E1368" s="158"/>
      <c r="F1368" s="246"/>
      <c r="G1368" s="284"/>
      <c r="H1368" s="139"/>
      <c r="I1368" s="158"/>
    </row>
    <row r="1369" spans="1:9">
      <c r="A1369" s="160"/>
      <c r="B1369" s="161"/>
      <c r="C1369" s="161"/>
      <c r="D1369" s="161"/>
      <c r="E1369" s="158"/>
      <c r="F1369" s="246"/>
      <c r="G1369" s="284"/>
      <c r="H1369" s="139"/>
      <c r="I1369" s="158"/>
    </row>
    <row r="1370" spans="1:9">
      <c r="A1370" s="160"/>
      <c r="B1370" s="161"/>
      <c r="C1370" s="161"/>
      <c r="D1370" s="161"/>
      <c r="E1370" s="158"/>
      <c r="F1370" s="246"/>
      <c r="G1370" s="284"/>
      <c r="H1370" s="139"/>
      <c r="I1370" s="158"/>
    </row>
    <row r="1371" spans="1:9">
      <c r="A1371" s="160"/>
      <c r="B1371" s="161"/>
      <c r="C1371" s="161"/>
      <c r="D1371" s="161"/>
      <c r="E1371" s="158"/>
      <c r="F1371" s="246"/>
      <c r="G1371" s="284"/>
      <c r="H1371" s="139"/>
      <c r="I1371" s="158"/>
    </row>
    <row r="1372" spans="1:9">
      <c r="A1372" s="160"/>
      <c r="B1372" s="161"/>
      <c r="C1372" s="161"/>
      <c r="D1372" s="161"/>
      <c r="E1372" s="158"/>
      <c r="F1372" s="246"/>
      <c r="G1372" s="284"/>
      <c r="H1372" s="139"/>
      <c r="I1372" s="158"/>
    </row>
    <row r="1373" spans="1:9">
      <c r="A1373" s="160"/>
      <c r="B1373" s="161"/>
      <c r="C1373" s="161"/>
      <c r="D1373" s="161"/>
      <c r="E1373" s="158"/>
      <c r="F1373" s="246"/>
      <c r="G1373" s="284"/>
      <c r="H1373" s="139"/>
      <c r="I1373" s="158"/>
    </row>
    <row r="1374" spans="1:9">
      <c r="A1374" s="160"/>
      <c r="B1374" s="161"/>
      <c r="C1374" s="161"/>
      <c r="D1374" s="161"/>
      <c r="E1374" s="158"/>
      <c r="F1374" s="246"/>
      <c r="G1374" s="284"/>
      <c r="H1374" s="139"/>
      <c r="I1374" s="158"/>
    </row>
    <row r="1375" spans="1:9">
      <c r="A1375" s="161"/>
      <c r="B1375" s="161"/>
      <c r="C1375" s="161"/>
      <c r="D1375" s="161"/>
      <c r="E1375" s="158"/>
      <c r="F1375" s="246"/>
      <c r="G1375" s="284"/>
      <c r="H1375" s="139"/>
      <c r="I1375" s="158"/>
    </row>
    <row r="1376" spans="1:9">
      <c r="A1376" s="161"/>
      <c r="B1376" s="161"/>
      <c r="C1376" s="161"/>
      <c r="D1376" s="161"/>
      <c r="E1376" s="158"/>
      <c r="F1376" s="246"/>
      <c r="G1376" s="284"/>
      <c r="H1376" s="139"/>
      <c r="I1376" s="158"/>
    </row>
    <row r="1377" spans="7:7">
      <c r="G1377" s="285"/>
    </row>
    <row r="1378" spans="7:7">
      <c r="G1378" s="285"/>
    </row>
    <row r="1379" spans="7:7">
      <c r="G1379" s="285"/>
    </row>
    <row r="1380" spans="7:7">
      <c r="G1380" s="285"/>
    </row>
    <row r="1381" spans="7:7">
      <c r="G1381" s="285"/>
    </row>
    <row r="1382" spans="7:7">
      <c r="G1382" s="285"/>
    </row>
    <row r="1383" spans="7:7">
      <c r="G1383" s="285"/>
    </row>
    <row r="1384" spans="7:7">
      <c r="G1384" s="285"/>
    </row>
    <row r="1385" spans="7:7">
      <c r="G1385" s="285"/>
    </row>
    <row r="1386" spans="7:7">
      <c r="G1386" s="285"/>
    </row>
    <row r="1387" spans="7:7">
      <c r="G1387" s="285"/>
    </row>
    <row r="1388" spans="7:7">
      <c r="G1388" s="285"/>
    </row>
    <row r="1389" spans="7:7">
      <c r="G1389" s="285"/>
    </row>
    <row r="1390" spans="7:7">
      <c r="G1390" s="285"/>
    </row>
    <row r="1391" spans="7:7">
      <c r="G1391" s="285"/>
    </row>
    <row r="1392" spans="7:7">
      <c r="G1392" s="285"/>
    </row>
    <row r="1393" spans="7:7">
      <c r="G1393" s="285"/>
    </row>
    <row r="1394" spans="7:7">
      <c r="G1394" s="285"/>
    </row>
    <row r="1395" spans="7:7">
      <c r="G1395" s="285"/>
    </row>
    <row r="1396" spans="7:7">
      <c r="G1396" s="285"/>
    </row>
    <row r="1397" spans="7:7">
      <c r="G1397" s="285"/>
    </row>
    <row r="1398" spans="7:7">
      <c r="G1398" s="285"/>
    </row>
    <row r="1399" spans="7:7">
      <c r="G1399" s="285"/>
    </row>
    <row r="1400" spans="7:7">
      <c r="G1400" s="285"/>
    </row>
    <row r="1401" spans="7:7">
      <c r="G1401" s="285"/>
    </row>
    <row r="1402" spans="7:7">
      <c r="G1402" s="285"/>
    </row>
    <row r="1403" spans="7:7">
      <c r="G1403" s="285"/>
    </row>
    <row r="1404" spans="7:7">
      <c r="G1404" s="285"/>
    </row>
    <row r="1405" spans="7:7">
      <c r="G1405" s="285"/>
    </row>
    <row r="1406" spans="7:7">
      <c r="G1406" s="285"/>
    </row>
    <row r="1407" spans="7:7">
      <c r="G1407" s="285"/>
    </row>
    <row r="1408" spans="7:7">
      <c r="G1408" s="285"/>
    </row>
    <row r="1409" spans="7:7">
      <c r="G1409" s="285"/>
    </row>
    <row r="1410" spans="7:7">
      <c r="G1410" s="285"/>
    </row>
    <row r="1411" spans="7:7">
      <c r="G1411" s="285"/>
    </row>
    <row r="1412" spans="7:7">
      <c r="G1412" s="285"/>
    </row>
    <row r="1413" spans="7:7">
      <c r="G1413" s="285"/>
    </row>
    <row r="1414" spans="7:7">
      <c r="G1414" s="285"/>
    </row>
    <row r="1415" spans="7:7">
      <c r="G1415" s="285"/>
    </row>
    <row r="1416" spans="7:7">
      <c r="G1416" s="285"/>
    </row>
    <row r="1417" spans="7:7">
      <c r="G1417" s="285"/>
    </row>
    <row r="1418" spans="7:7">
      <c r="G1418" s="285"/>
    </row>
    <row r="1419" spans="7:7">
      <c r="G1419" s="285"/>
    </row>
    <row r="1420" spans="7:7">
      <c r="G1420" s="285"/>
    </row>
    <row r="1421" spans="7:7">
      <c r="G1421" s="285"/>
    </row>
    <row r="1422" spans="7:7">
      <c r="G1422" s="285"/>
    </row>
    <row r="1423" spans="7:7">
      <c r="G1423" s="285"/>
    </row>
    <row r="1424" spans="7:7">
      <c r="G1424" s="285"/>
    </row>
    <row r="1425" spans="7:7">
      <c r="G1425" s="285"/>
    </row>
    <row r="1426" spans="7:7">
      <c r="G1426" s="285"/>
    </row>
    <row r="1427" spans="7:7">
      <c r="G1427" s="285"/>
    </row>
    <row r="1428" spans="7:7">
      <c r="G1428" s="285"/>
    </row>
    <row r="1429" spans="7:7">
      <c r="G1429" s="285"/>
    </row>
    <row r="1430" spans="7:7">
      <c r="G1430" s="285"/>
    </row>
    <row r="1431" spans="7:7">
      <c r="G1431" s="285"/>
    </row>
    <row r="1432" spans="7:7">
      <c r="G1432" s="285"/>
    </row>
    <row r="1433" spans="7:7">
      <c r="G1433" s="285"/>
    </row>
    <row r="1434" spans="7:7">
      <c r="G1434" s="285"/>
    </row>
    <row r="1435" spans="7:7">
      <c r="G1435" s="285"/>
    </row>
    <row r="1436" spans="7:7">
      <c r="G1436" s="285"/>
    </row>
    <row r="1437" spans="7:7">
      <c r="G1437" s="285"/>
    </row>
    <row r="1438" spans="7:7">
      <c r="G1438" s="285"/>
    </row>
    <row r="1439" spans="7:7">
      <c r="G1439" s="285"/>
    </row>
    <row r="1440" spans="7:7">
      <c r="G1440" s="285"/>
    </row>
    <row r="1441" spans="7:7">
      <c r="G1441" s="285"/>
    </row>
    <row r="1442" spans="7:7">
      <c r="G1442" s="285"/>
    </row>
    <row r="1443" spans="7:7">
      <c r="G1443" s="285"/>
    </row>
    <row r="1444" spans="7:7">
      <c r="G1444" s="285"/>
    </row>
    <row r="1445" spans="7:7">
      <c r="G1445" s="285"/>
    </row>
    <row r="1446" spans="7:7">
      <c r="G1446" s="285"/>
    </row>
    <row r="1447" spans="7:7">
      <c r="G1447" s="285"/>
    </row>
    <row r="1448" spans="7:7">
      <c r="G1448" s="285"/>
    </row>
    <row r="1449" spans="7:7">
      <c r="G1449" s="285"/>
    </row>
    <row r="1450" spans="7:7">
      <c r="G1450" s="285"/>
    </row>
    <row r="1451" spans="7:7">
      <c r="G1451" s="285"/>
    </row>
    <row r="1452" spans="7:7">
      <c r="G1452" s="285"/>
    </row>
    <row r="1453" spans="7:7">
      <c r="G1453" s="285"/>
    </row>
    <row r="1454" spans="7:7">
      <c r="G1454" s="285"/>
    </row>
    <row r="1455" spans="7:7">
      <c r="G1455" s="285"/>
    </row>
    <row r="1456" spans="7:7">
      <c r="G1456" s="285"/>
    </row>
    <row r="1457" spans="7:7">
      <c r="G1457" s="285"/>
    </row>
    <row r="1458" spans="7:7">
      <c r="G1458" s="285"/>
    </row>
    <row r="1459" spans="7:7">
      <c r="G1459" s="285"/>
    </row>
    <row r="1460" spans="7:7">
      <c r="G1460" s="285"/>
    </row>
    <row r="1461" spans="7:7">
      <c r="G1461" s="285"/>
    </row>
    <row r="1462" spans="7:7">
      <c r="G1462" s="285"/>
    </row>
    <row r="1463" spans="7:7">
      <c r="G1463" s="285"/>
    </row>
    <row r="1464" spans="7:7">
      <c r="G1464" s="285"/>
    </row>
    <row r="1465" spans="7:7">
      <c r="G1465" s="285"/>
    </row>
    <row r="1466" spans="7:7">
      <c r="G1466" s="285"/>
    </row>
    <row r="1467" spans="7:7">
      <c r="G1467" s="285"/>
    </row>
    <row r="1468" spans="7:7">
      <c r="G1468" s="285"/>
    </row>
    <row r="1469" spans="7:7">
      <c r="G1469" s="285"/>
    </row>
    <row r="1470" spans="7:7">
      <c r="G1470" s="285"/>
    </row>
    <row r="1471" spans="7:7">
      <c r="G1471" s="285"/>
    </row>
    <row r="1472" spans="7:7">
      <c r="G1472" s="285"/>
    </row>
    <row r="1473" spans="7:7">
      <c r="G1473" s="285"/>
    </row>
    <row r="1474" spans="7:7">
      <c r="G1474" s="285"/>
    </row>
    <row r="1475" spans="7:7">
      <c r="G1475" s="285"/>
    </row>
    <row r="1476" spans="7:7">
      <c r="G1476" s="285"/>
    </row>
    <row r="1477" spans="7:7">
      <c r="G1477" s="285"/>
    </row>
    <row r="1478" spans="7:7">
      <c r="G1478" s="285"/>
    </row>
    <row r="1479" spans="7:7">
      <c r="G1479" s="285"/>
    </row>
    <row r="1480" spans="7:7">
      <c r="G1480" s="285"/>
    </row>
    <row r="1481" spans="7:7">
      <c r="G1481" s="285"/>
    </row>
    <row r="1482" spans="7:7">
      <c r="G1482" s="285"/>
    </row>
    <row r="1483" spans="7:7">
      <c r="G1483" s="285"/>
    </row>
    <row r="1484" spans="7:7">
      <c r="G1484" s="285"/>
    </row>
    <row r="1485" spans="7:7">
      <c r="G1485" s="285"/>
    </row>
    <row r="1486" spans="7:7">
      <c r="G1486" s="285"/>
    </row>
    <row r="1487" spans="7:7">
      <c r="G1487" s="285"/>
    </row>
    <row r="1488" spans="7:7">
      <c r="G1488" s="285"/>
    </row>
    <row r="1489" spans="7:7">
      <c r="G1489" s="285"/>
    </row>
    <row r="1490" spans="7:7">
      <c r="G1490" s="285"/>
    </row>
    <row r="1491" spans="7:7">
      <c r="G1491" s="285"/>
    </row>
    <row r="1492" spans="7:7">
      <c r="G1492" s="285"/>
    </row>
    <row r="1493" spans="7:7">
      <c r="G1493" s="285"/>
    </row>
    <row r="1494" spans="7:7">
      <c r="G1494" s="285"/>
    </row>
    <row r="1495" spans="7:7">
      <c r="G1495" s="285"/>
    </row>
    <row r="1496" spans="7:7">
      <c r="G1496" s="285"/>
    </row>
    <row r="1497" spans="7:7">
      <c r="G1497" s="285"/>
    </row>
    <row r="1498" spans="7:7">
      <c r="G1498" s="285"/>
    </row>
    <row r="1499" spans="7:7">
      <c r="G1499" s="285"/>
    </row>
    <row r="1500" spans="7:7">
      <c r="G1500" s="285"/>
    </row>
    <row r="1501" spans="7:7">
      <c r="G1501" s="285"/>
    </row>
    <row r="1502" spans="7:7">
      <c r="G1502" s="285"/>
    </row>
    <row r="1503" spans="7:7">
      <c r="G1503" s="285"/>
    </row>
    <row r="1504" spans="7:7">
      <c r="G1504" s="285"/>
    </row>
    <row r="1505" spans="7:7">
      <c r="G1505" s="285"/>
    </row>
    <row r="1506" spans="7:7">
      <c r="G1506" s="285"/>
    </row>
    <row r="1507" spans="7:7">
      <c r="G1507" s="285"/>
    </row>
    <row r="1508" spans="7:7">
      <c r="G1508" s="285"/>
    </row>
    <row r="1509" spans="7:7">
      <c r="G1509" s="285"/>
    </row>
    <row r="1510" spans="7:7">
      <c r="G1510" s="285"/>
    </row>
    <row r="1511" spans="7:7">
      <c r="G1511" s="285"/>
    </row>
    <row r="1512" spans="7:7">
      <c r="G1512" s="285"/>
    </row>
    <row r="1513" spans="7:7">
      <c r="G1513" s="285"/>
    </row>
    <row r="1514" spans="7:7">
      <c r="G1514" s="285"/>
    </row>
    <row r="1515" spans="7:7">
      <c r="G1515" s="285"/>
    </row>
    <row r="1516" spans="7:7">
      <c r="G1516" s="285"/>
    </row>
    <row r="1517" spans="7:7">
      <c r="G1517" s="285"/>
    </row>
    <row r="1518" spans="7:7">
      <c r="G1518" s="285"/>
    </row>
    <row r="1519" spans="7:7">
      <c r="G1519" s="285"/>
    </row>
    <row r="1520" spans="7:7">
      <c r="G1520" s="285"/>
    </row>
    <row r="1521" spans="7:7">
      <c r="G1521" s="285"/>
    </row>
    <row r="1522" spans="7:7">
      <c r="G1522" s="285"/>
    </row>
    <row r="1523" spans="7:7">
      <c r="G1523" s="285"/>
    </row>
    <row r="1524" spans="7:7">
      <c r="G1524" s="285"/>
    </row>
    <row r="1525" spans="7:7">
      <c r="G1525" s="285"/>
    </row>
    <row r="1526" spans="7:7">
      <c r="G1526" s="285"/>
    </row>
    <row r="1527" spans="7:7">
      <c r="G1527" s="285"/>
    </row>
    <row r="1528" spans="7:7">
      <c r="G1528" s="285"/>
    </row>
    <row r="1529" spans="7:7">
      <c r="G1529" s="285"/>
    </row>
    <row r="1530" spans="7:7">
      <c r="G1530" s="285"/>
    </row>
    <row r="1531" spans="7:7">
      <c r="G1531" s="285"/>
    </row>
    <row r="1532" spans="7:7">
      <c r="G1532" s="285"/>
    </row>
    <row r="1533" spans="7:7">
      <c r="G1533" s="285"/>
    </row>
    <row r="1534" spans="7:7">
      <c r="G1534" s="285"/>
    </row>
    <row r="1535" spans="7:7">
      <c r="G1535" s="285"/>
    </row>
    <row r="1536" spans="7:7">
      <c r="G1536" s="285"/>
    </row>
    <row r="1537" spans="7:7">
      <c r="G1537" s="285"/>
    </row>
    <row r="1538" spans="7:7">
      <c r="G1538" s="285"/>
    </row>
    <row r="1539" spans="7:7">
      <c r="G1539" s="285"/>
    </row>
    <row r="1540" spans="7:7">
      <c r="G1540" s="285"/>
    </row>
    <row r="1541" spans="7:7">
      <c r="G1541" s="285"/>
    </row>
    <row r="1542" spans="7:7">
      <c r="G1542" s="285"/>
    </row>
    <row r="1543" spans="7:7">
      <c r="G1543" s="285"/>
    </row>
    <row r="1544" spans="7:7">
      <c r="G1544" s="285"/>
    </row>
    <row r="1545" spans="7:7">
      <c r="G1545" s="285"/>
    </row>
    <row r="1546" spans="7:7">
      <c r="G1546" s="285"/>
    </row>
    <row r="1547" spans="7:7">
      <c r="G1547" s="285"/>
    </row>
    <row r="1548" spans="7:7">
      <c r="G1548" s="285"/>
    </row>
  </sheetData>
  <sheetProtection algorithmName="SHA-512" hashValue="rMrLtbgHnJjZtMozflgp7lG04bWg0uECeXTFF8ppdZG5WGmc0J97x49h3FlLOfhWtHX431kuIWjhWB3FUttOjQ==" saltValue="0CgPT+onFLiVuUb/CTHwgQ==" spinCount="100000" sheet="1" objects="1" scenarios="1"/>
  <autoFilter ref="A1:H1"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4DB8-DA71-43CB-BD03-1F111F405126}">
  <dimension ref="A1:H7"/>
  <sheetViews>
    <sheetView workbookViewId="0">
      <selection activeCell="B21" sqref="B21"/>
    </sheetView>
  </sheetViews>
  <sheetFormatPr defaultRowHeight="15"/>
  <cols>
    <col min="1" max="1" width="14.5703125" customWidth="1"/>
    <col min="2" max="2" width="12.42578125" customWidth="1"/>
    <col min="3" max="3" width="15.140625" customWidth="1"/>
    <col min="4" max="4" width="22.7109375" customWidth="1"/>
    <col min="5" max="5" width="51.140625" customWidth="1"/>
    <col min="7" max="7" width="20" customWidth="1"/>
    <col min="8" max="8" width="21" customWidth="1"/>
  </cols>
  <sheetData>
    <row r="1" spans="1:8">
      <c r="A1" s="286" t="s">
        <v>0</v>
      </c>
      <c r="B1" s="286" t="s">
        <v>1</v>
      </c>
      <c r="C1" s="286" t="s">
        <v>2</v>
      </c>
      <c r="D1" s="286" t="s">
        <v>3</v>
      </c>
      <c r="E1" s="286" t="s">
        <v>4</v>
      </c>
      <c r="F1" s="286" t="s">
        <v>5</v>
      </c>
      <c r="G1" s="286" t="s">
        <v>6</v>
      </c>
      <c r="H1" s="365" t="s">
        <v>7</v>
      </c>
    </row>
    <row r="2" spans="1:8">
      <c r="A2" s="389">
        <v>43433</v>
      </c>
      <c r="B2" s="287">
        <v>1963695</v>
      </c>
      <c r="C2" s="287" t="s">
        <v>364</v>
      </c>
      <c r="D2" s="287" t="s">
        <v>6171</v>
      </c>
      <c r="E2" s="293" t="s">
        <v>6172</v>
      </c>
      <c r="F2" s="287">
        <v>4</v>
      </c>
      <c r="G2" s="287">
        <v>13095.76</v>
      </c>
      <c r="H2" s="287">
        <v>18708.23</v>
      </c>
    </row>
    <row r="3" spans="1:8">
      <c r="A3" s="389">
        <v>43433</v>
      </c>
      <c r="B3" s="287">
        <v>1963695</v>
      </c>
      <c r="C3" s="287" t="s">
        <v>364</v>
      </c>
      <c r="D3" s="287" t="s">
        <v>6173</v>
      </c>
      <c r="E3" s="293" t="s">
        <v>6174</v>
      </c>
      <c r="F3" s="287">
        <v>4</v>
      </c>
      <c r="G3" s="287">
        <v>152.25</v>
      </c>
      <c r="H3" s="287">
        <v>253.75</v>
      </c>
    </row>
    <row r="4" spans="1:8">
      <c r="A4" s="389">
        <v>43433</v>
      </c>
      <c r="B4" s="287">
        <v>1963695</v>
      </c>
      <c r="C4" s="287" t="s">
        <v>364</v>
      </c>
      <c r="D4" s="287" t="s">
        <v>6175</v>
      </c>
      <c r="E4" s="293" t="s">
        <v>6176</v>
      </c>
      <c r="F4" s="287">
        <v>32</v>
      </c>
      <c r="G4" s="287">
        <v>4.7300000000000004</v>
      </c>
      <c r="H4" s="287">
        <v>18.920000000000002</v>
      </c>
    </row>
    <row r="5" spans="1:8">
      <c r="A5" s="389">
        <v>43515</v>
      </c>
      <c r="B5" s="287">
        <v>1836666</v>
      </c>
      <c r="C5" s="287" t="s">
        <v>337</v>
      </c>
      <c r="D5" s="287" t="s">
        <v>6557</v>
      </c>
      <c r="E5" s="293" t="s">
        <v>6558</v>
      </c>
      <c r="F5" s="287">
        <v>1</v>
      </c>
      <c r="G5" s="287">
        <v>229837.18</v>
      </c>
      <c r="H5" s="287">
        <v>337995.86</v>
      </c>
    </row>
    <row r="6" spans="1:8">
      <c r="A6" s="389">
        <v>43579</v>
      </c>
      <c r="B6" t="s">
        <v>7241</v>
      </c>
      <c r="C6" s="287" t="s">
        <v>48</v>
      </c>
      <c r="D6" s="220" t="s">
        <v>1538</v>
      </c>
      <c r="E6" t="s">
        <v>7019</v>
      </c>
      <c r="F6" s="287">
        <v>20</v>
      </c>
      <c r="G6" s="220" t="s">
        <v>7243</v>
      </c>
      <c r="H6" s="220" t="s">
        <v>7244</v>
      </c>
    </row>
    <row r="7" spans="1:8">
      <c r="A7" s="389">
        <v>43579</v>
      </c>
      <c r="B7" t="s">
        <v>7241</v>
      </c>
      <c r="C7" s="287" t="s">
        <v>48</v>
      </c>
      <c r="D7" s="220" t="s">
        <v>1422</v>
      </c>
      <c r="E7" t="s">
        <v>7242</v>
      </c>
      <c r="F7" s="287">
        <v>5</v>
      </c>
      <c r="G7" s="220" t="s">
        <v>7246</v>
      </c>
      <c r="H7" s="220" t="s">
        <v>7245</v>
      </c>
    </row>
  </sheetData>
  <sheetProtection algorithmName="SHA-512" hashValue="KdYMgbLb+XZUth0CQ2PxORWSoqgDeswF2HaSJRgMifTQM0J3pvTYQXBiU/E0TpTLO2wVHONij013HJSjZHxt6w==" saltValue="RVXnMalp3OOrvV5cBA1z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94"/>
  <sheetViews>
    <sheetView workbookViewId="0">
      <pane ySplit="1" topLeftCell="A553" activePane="bottomLeft" state="frozen"/>
      <selection pane="bottomLeft" activeCell="E560" sqref="E560"/>
    </sheetView>
  </sheetViews>
  <sheetFormatPr defaultRowHeight="15"/>
  <cols>
    <col min="1" max="1" width="10.7109375" style="220" bestFit="1" customWidth="1"/>
    <col min="2" max="2" width="14.7109375" bestFit="1" customWidth="1"/>
    <col min="3" max="3" width="10.7109375" bestFit="1" customWidth="1"/>
    <col min="4" max="4" width="14.7109375" customWidth="1"/>
    <col min="5" max="5" width="42.85546875" customWidth="1"/>
    <col min="7" max="7" width="13.85546875" style="221" customWidth="1"/>
    <col min="8" max="8" width="14.5703125" style="221" customWidth="1"/>
    <col min="9" max="9" width="33.85546875" bestFit="1" customWidth="1"/>
  </cols>
  <sheetData>
    <row r="1" spans="1:10">
      <c r="A1" s="209" t="s">
        <v>0</v>
      </c>
      <c r="B1" s="209" t="s">
        <v>1</v>
      </c>
      <c r="C1" s="209" t="s">
        <v>2</v>
      </c>
      <c r="D1" s="209" t="s">
        <v>3</v>
      </c>
      <c r="E1" s="210" t="s">
        <v>4</v>
      </c>
      <c r="F1" s="211" t="s">
        <v>5</v>
      </c>
      <c r="G1" s="212" t="s">
        <v>6</v>
      </c>
      <c r="H1" s="213" t="s">
        <v>7</v>
      </c>
    </row>
    <row r="2" spans="1:10">
      <c r="A2" s="236">
        <v>42717</v>
      </c>
      <c r="B2" s="237" t="s">
        <v>3279</v>
      </c>
      <c r="C2" s="237" t="s">
        <v>2908</v>
      </c>
      <c r="D2" s="237" t="s">
        <v>3280</v>
      </c>
      <c r="E2" s="238" t="s">
        <v>3281</v>
      </c>
      <c r="F2" s="237">
        <v>1</v>
      </c>
      <c r="G2" s="9">
        <v>1497</v>
      </c>
      <c r="H2" s="9">
        <v>2303.0769230769229</v>
      </c>
      <c r="J2" s="294" t="s">
        <v>4105</v>
      </c>
    </row>
    <row r="3" spans="1:10">
      <c r="A3" s="236">
        <v>42717</v>
      </c>
      <c r="B3" s="237" t="s">
        <v>3279</v>
      </c>
      <c r="C3" s="237" t="s">
        <v>2908</v>
      </c>
      <c r="D3" s="237" t="s">
        <v>1688</v>
      </c>
      <c r="E3" s="238" t="s">
        <v>3282</v>
      </c>
      <c r="F3" s="237">
        <v>1</v>
      </c>
      <c r="G3" s="9">
        <v>17.11</v>
      </c>
      <c r="H3" s="9">
        <v>35.699761613533695</v>
      </c>
    </row>
    <row r="4" spans="1:10">
      <c r="A4" s="236">
        <v>42717</v>
      </c>
      <c r="B4" s="237" t="s">
        <v>3279</v>
      </c>
      <c r="C4" s="237" t="s">
        <v>2908</v>
      </c>
      <c r="D4" s="237" t="s">
        <v>1690</v>
      </c>
      <c r="E4" s="238" t="s">
        <v>3283</v>
      </c>
      <c r="F4" s="237">
        <v>1</v>
      </c>
      <c r="G4" s="9">
        <v>18</v>
      </c>
      <c r="H4" s="9">
        <v>54.000055085456196</v>
      </c>
    </row>
    <row r="5" spans="1:10">
      <c r="A5" s="236">
        <v>42717</v>
      </c>
      <c r="B5" s="237" t="s">
        <v>3279</v>
      </c>
      <c r="C5" s="237" t="s">
        <v>2908</v>
      </c>
      <c r="D5" s="237" t="s">
        <v>1694</v>
      </c>
      <c r="E5" s="238" t="s">
        <v>3284</v>
      </c>
      <c r="F5" s="237">
        <v>1</v>
      </c>
      <c r="G5" s="9">
        <v>150</v>
      </c>
      <c r="H5" s="9">
        <v>300</v>
      </c>
    </row>
    <row r="6" spans="1:10">
      <c r="A6" s="236">
        <v>42717</v>
      </c>
      <c r="B6" s="237" t="s">
        <v>3279</v>
      </c>
      <c r="C6" s="237" t="s">
        <v>2908</v>
      </c>
      <c r="D6" s="237" t="s">
        <v>1659</v>
      </c>
      <c r="E6" s="238" t="s">
        <v>2909</v>
      </c>
      <c r="F6" s="237">
        <v>1</v>
      </c>
      <c r="G6" s="9">
        <v>66</v>
      </c>
      <c r="H6" s="9">
        <v>198.00020198000604</v>
      </c>
      <c r="I6" s="145" t="s">
        <v>6467</v>
      </c>
    </row>
    <row r="7" spans="1:10">
      <c r="A7" s="236">
        <v>42717</v>
      </c>
      <c r="B7" s="237" t="s">
        <v>3279</v>
      </c>
      <c r="C7" s="237" t="s">
        <v>2908</v>
      </c>
      <c r="D7" s="237" t="s">
        <v>1844</v>
      </c>
      <c r="E7" s="238" t="s">
        <v>2910</v>
      </c>
      <c r="F7" s="237">
        <v>1</v>
      </c>
      <c r="G7" s="9">
        <v>359.83</v>
      </c>
      <c r="H7" s="9">
        <v>719.65966031940536</v>
      </c>
    </row>
    <row r="8" spans="1:10">
      <c r="A8" s="236">
        <v>42717</v>
      </c>
      <c r="B8" s="237" t="s">
        <v>3279</v>
      </c>
      <c r="C8" s="237" t="s">
        <v>2908</v>
      </c>
      <c r="D8" s="237" t="s">
        <v>398</v>
      </c>
      <c r="E8" s="238" t="s">
        <v>3285</v>
      </c>
      <c r="F8" s="237">
        <v>1</v>
      </c>
      <c r="G8" s="9">
        <v>1.44</v>
      </c>
      <c r="H8" s="9">
        <v>5.76</v>
      </c>
    </row>
    <row r="9" spans="1:10">
      <c r="A9" s="236">
        <v>42717</v>
      </c>
      <c r="B9" s="237" t="s">
        <v>3279</v>
      </c>
      <c r="C9" s="237" t="s">
        <v>2908</v>
      </c>
      <c r="D9" s="237" t="s">
        <v>1663</v>
      </c>
      <c r="E9" s="238" t="s">
        <v>3286</v>
      </c>
      <c r="F9" s="237">
        <v>1</v>
      </c>
      <c r="G9" s="9">
        <v>98</v>
      </c>
      <c r="H9" s="9">
        <v>294.00029990970597</v>
      </c>
    </row>
    <row r="10" spans="1:10">
      <c r="A10" s="236">
        <v>42717</v>
      </c>
      <c r="B10" s="237" t="s">
        <v>3279</v>
      </c>
      <c r="C10" s="237" t="s">
        <v>2908</v>
      </c>
      <c r="D10" s="237" t="s">
        <v>1665</v>
      </c>
      <c r="E10" s="238" t="s">
        <v>2912</v>
      </c>
      <c r="F10" s="237">
        <v>1</v>
      </c>
      <c r="G10" s="9">
        <v>4.1399999999999997</v>
      </c>
      <c r="H10" s="9">
        <v>16.559999999999999</v>
      </c>
    </row>
    <row r="11" spans="1:10">
      <c r="A11" s="236">
        <v>42717</v>
      </c>
      <c r="B11" s="237" t="s">
        <v>3279</v>
      </c>
      <c r="C11" s="237" t="s">
        <v>2908</v>
      </c>
      <c r="D11" s="237" t="s">
        <v>1712</v>
      </c>
      <c r="E11" s="238" t="s">
        <v>3287</v>
      </c>
      <c r="F11" s="237">
        <v>8</v>
      </c>
      <c r="G11" s="9">
        <v>18.95</v>
      </c>
      <c r="H11" s="9">
        <v>56.849993495766455</v>
      </c>
    </row>
    <row r="12" spans="1:10">
      <c r="A12" s="236">
        <v>42717</v>
      </c>
      <c r="B12" s="237" t="s">
        <v>3279</v>
      </c>
      <c r="C12" s="237" t="s">
        <v>2908</v>
      </c>
      <c r="D12" s="237" t="s">
        <v>143</v>
      </c>
      <c r="E12" s="238" t="s">
        <v>3288</v>
      </c>
      <c r="F12" s="237">
        <v>1</v>
      </c>
      <c r="G12" s="9">
        <v>319</v>
      </c>
      <c r="H12" s="9">
        <v>594.99999194926329</v>
      </c>
    </row>
    <row r="13" spans="1:10">
      <c r="A13" s="236">
        <v>42717</v>
      </c>
      <c r="B13" s="237" t="s">
        <v>3279</v>
      </c>
      <c r="C13" s="237" t="s">
        <v>2908</v>
      </c>
      <c r="D13" s="237" t="s">
        <v>583</v>
      </c>
      <c r="E13" s="238" t="s">
        <v>3289</v>
      </c>
      <c r="F13" s="237">
        <v>1</v>
      </c>
      <c r="G13" s="9">
        <v>6.15</v>
      </c>
      <c r="H13" s="9">
        <v>75.999780290900731</v>
      </c>
    </row>
    <row r="14" spans="1:10">
      <c r="A14" s="236">
        <v>42717</v>
      </c>
      <c r="B14" s="237" t="s">
        <v>3279</v>
      </c>
      <c r="C14" s="237" t="s">
        <v>2908</v>
      </c>
      <c r="D14" s="237" t="s">
        <v>13</v>
      </c>
      <c r="E14" s="238" t="s">
        <v>657</v>
      </c>
      <c r="F14" s="237">
        <v>1</v>
      </c>
      <c r="G14" s="9">
        <v>1.02</v>
      </c>
      <c r="H14" s="9">
        <v>4.0799704075983145</v>
      </c>
    </row>
    <row r="15" spans="1:10">
      <c r="A15" s="236">
        <v>42717</v>
      </c>
      <c r="B15" s="237" t="s">
        <v>3279</v>
      </c>
      <c r="C15" s="237" t="s">
        <v>2908</v>
      </c>
      <c r="D15" s="237" t="s">
        <v>1583</v>
      </c>
      <c r="E15" s="238" t="s">
        <v>2918</v>
      </c>
      <c r="F15" s="237">
        <v>2</v>
      </c>
      <c r="G15" s="9">
        <v>5.05</v>
      </c>
      <c r="H15" s="9">
        <v>20.199853488599491</v>
      </c>
    </row>
    <row r="16" spans="1:10">
      <c r="A16" s="236">
        <v>42717</v>
      </c>
      <c r="B16" s="237" t="s">
        <v>3279</v>
      </c>
      <c r="C16" s="237" t="s">
        <v>2908</v>
      </c>
      <c r="D16" s="237" t="s">
        <v>155</v>
      </c>
      <c r="E16" s="238" t="s">
        <v>3290</v>
      </c>
      <c r="F16" s="237">
        <v>1</v>
      </c>
      <c r="G16" s="9">
        <v>0.67</v>
      </c>
      <c r="H16" s="9">
        <v>5.0000087026511633</v>
      </c>
    </row>
    <row r="17" spans="1:9">
      <c r="A17" s="236">
        <v>42717</v>
      </c>
      <c r="B17" s="237" t="s">
        <v>3279</v>
      </c>
      <c r="C17" s="237" t="s">
        <v>2908</v>
      </c>
      <c r="D17" s="237" t="s">
        <v>1715</v>
      </c>
      <c r="E17" s="238" t="s">
        <v>3291</v>
      </c>
      <c r="F17" s="237">
        <v>1</v>
      </c>
      <c r="G17" s="9">
        <v>1.32</v>
      </c>
      <c r="H17" s="9">
        <v>5.2799617039507583</v>
      </c>
    </row>
    <row r="18" spans="1:9">
      <c r="A18" s="236">
        <v>42717</v>
      </c>
      <c r="B18" s="237" t="s">
        <v>3279</v>
      </c>
      <c r="C18" s="237" t="s">
        <v>2908</v>
      </c>
      <c r="D18" s="237" t="s">
        <v>1682</v>
      </c>
      <c r="E18" s="238" t="s">
        <v>3292</v>
      </c>
      <c r="F18" s="237">
        <v>1</v>
      </c>
      <c r="G18" s="9">
        <v>0.38</v>
      </c>
      <c r="H18" s="9">
        <v>1.5208694204366033</v>
      </c>
    </row>
    <row r="19" spans="1:9">
      <c r="A19" s="236">
        <v>42717</v>
      </c>
      <c r="B19" s="237" t="s">
        <v>3279</v>
      </c>
      <c r="C19" s="237" t="s">
        <v>2908</v>
      </c>
      <c r="D19" s="237" t="s">
        <v>161</v>
      </c>
      <c r="E19" s="238" t="s">
        <v>3293</v>
      </c>
      <c r="F19" s="237">
        <v>2</v>
      </c>
      <c r="G19" s="9">
        <v>26</v>
      </c>
      <c r="H19" s="9">
        <v>77.999991075985648</v>
      </c>
    </row>
    <row r="20" spans="1:9">
      <c r="A20" s="236">
        <v>42717</v>
      </c>
      <c r="B20" s="237" t="s">
        <v>3279</v>
      </c>
      <c r="C20" s="237" t="s">
        <v>2908</v>
      </c>
      <c r="D20" s="237" t="s">
        <v>1182</v>
      </c>
      <c r="E20" s="238" t="s">
        <v>3294</v>
      </c>
      <c r="F20" s="237">
        <v>2</v>
      </c>
      <c r="G20" s="9">
        <v>65.459999999999994</v>
      </c>
      <c r="H20" s="9">
        <v>172.40939090837105</v>
      </c>
    </row>
    <row r="21" spans="1:9">
      <c r="A21" s="236">
        <v>42717</v>
      </c>
      <c r="B21" s="237" t="s">
        <v>3279</v>
      </c>
      <c r="C21" s="237" t="s">
        <v>2908</v>
      </c>
      <c r="D21" s="237" t="s">
        <v>320</v>
      </c>
      <c r="E21" s="238" t="s">
        <v>1793</v>
      </c>
      <c r="F21" s="237">
        <v>1</v>
      </c>
      <c r="G21" s="9">
        <v>15.53</v>
      </c>
      <c r="H21" s="9">
        <v>47.999164802985334</v>
      </c>
    </row>
    <row r="22" spans="1:9">
      <c r="A22" s="236">
        <v>42717</v>
      </c>
      <c r="B22" s="237" t="s">
        <v>3279</v>
      </c>
      <c r="C22" s="237" t="s">
        <v>2908</v>
      </c>
      <c r="D22" s="237" t="s">
        <v>1586</v>
      </c>
      <c r="E22" s="238" t="s">
        <v>2925</v>
      </c>
      <c r="F22" s="237">
        <v>13</v>
      </c>
      <c r="G22" s="9">
        <v>1.96</v>
      </c>
      <c r="H22" s="9">
        <v>11.479518048710824</v>
      </c>
    </row>
    <row r="23" spans="1:9">
      <c r="A23" s="236">
        <v>42717</v>
      </c>
      <c r="B23" s="237" t="s">
        <v>3279</v>
      </c>
      <c r="C23" s="237" t="s">
        <v>2908</v>
      </c>
      <c r="D23" s="237" t="s">
        <v>1674</v>
      </c>
      <c r="E23" s="238" t="s">
        <v>2927</v>
      </c>
      <c r="F23" s="237">
        <v>1</v>
      </c>
      <c r="G23" s="9">
        <v>3</v>
      </c>
      <c r="H23" s="9">
        <v>11.999912963524455</v>
      </c>
    </row>
    <row r="24" spans="1:9">
      <c r="A24" s="236">
        <v>42717</v>
      </c>
      <c r="B24" s="237" t="s">
        <v>3279</v>
      </c>
      <c r="C24" s="237" t="s">
        <v>2908</v>
      </c>
      <c r="D24" s="237" t="s">
        <v>1697</v>
      </c>
      <c r="E24" s="238" t="s">
        <v>3295</v>
      </c>
      <c r="F24" s="237">
        <v>1</v>
      </c>
      <c r="G24" s="9">
        <v>134.22</v>
      </c>
      <c r="H24" s="9">
        <v>268.4398732959192</v>
      </c>
    </row>
    <row r="25" spans="1:9">
      <c r="A25" s="236">
        <v>42717</v>
      </c>
      <c r="B25" s="237" t="s">
        <v>3279</v>
      </c>
      <c r="C25" s="237" t="s">
        <v>2908</v>
      </c>
      <c r="D25" s="237" t="s">
        <v>3280</v>
      </c>
      <c r="E25" s="238" t="s">
        <v>3281</v>
      </c>
      <c r="F25" s="237">
        <v>1</v>
      </c>
      <c r="G25" s="9">
        <v>1497</v>
      </c>
      <c r="H25" s="9">
        <v>2303.0769230769229</v>
      </c>
    </row>
    <row r="26" spans="1:9">
      <c r="A26" s="236">
        <v>42717</v>
      </c>
      <c r="B26" s="237" t="s">
        <v>3279</v>
      </c>
      <c r="C26" s="237" t="s">
        <v>2908</v>
      </c>
      <c r="D26" s="237" t="s">
        <v>1663</v>
      </c>
      <c r="E26" s="238" t="s">
        <v>3286</v>
      </c>
      <c r="F26" s="237">
        <v>1</v>
      </c>
      <c r="G26" s="9">
        <v>98</v>
      </c>
      <c r="H26" s="9">
        <v>293.99996636333049</v>
      </c>
    </row>
    <row r="27" spans="1:9">
      <c r="A27" s="236">
        <v>42717</v>
      </c>
      <c r="B27" s="237" t="s">
        <v>3279</v>
      </c>
      <c r="C27" s="237" t="s">
        <v>2908</v>
      </c>
      <c r="D27" s="237" t="s">
        <v>1688</v>
      </c>
      <c r="E27" s="238" t="s">
        <v>3282</v>
      </c>
      <c r="F27" s="237">
        <v>1</v>
      </c>
      <c r="G27" s="9">
        <v>17.11</v>
      </c>
      <c r="H27" s="9">
        <v>35.699761613533695</v>
      </c>
    </row>
    <row r="28" spans="1:9">
      <c r="A28" s="236">
        <v>42717</v>
      </c>
      <c r="B28" s="237" t="s">
        <v>3279</v>
      </c>
      <c r="C28" s="237" t="s">
        <v>2908</v>
      </c>
      <c r="D28" s="237" t="s">
        <v>1694</v>
      </c>
      <c r="E28" s="238" t="s">
        <v>3284</v>
      </c>
      <c r="F28" s="237">
        <v>1</v>
      </c>
      <c r="G28" s="9">
        <v>150</v>
      </c>
      <c r="H28" s="9">
        <v>300</v>
      </c>
    </row>
    <row r="29" spans="1:9">
      <c r="A29" s="236">
        <v>42717</v>
      </c>
      <c r="B29" s="237" t="s">
        <v>3279</v>
      </c>
      <c r="C29" s="237" t="s">
        <v>2908</v>
      </c>
      <c r="D29" s="237" t="s">
        <v>1659</v>
      </c>
      <c r="E29" s="238" t="s">
        <v>2909</v>
      </c>
      <c r="F29" s="237">
        <v>1</v>
      </c>
      <c r="G29" s="9">
        <v>66</v>
      </c>
      <c r="H29" s="9">
        <v>197.99997734673278</v>
      </c>
      <c r="I29" s="145" t="s">
        <v>6467</v>
      </c>
    </row>
    <row r="30" spans="1:9">
      <c r="A30" s="236">
        <v>42717</v>
      </c>
      <c r="B30" s="237" t="s">
        <v>3279</v>
      </c>
      <c r="C30" s="237" t="s">
        <v>2908</v>
      </c>
      <c r="D30" s="237" t="s">
        <v>1844</v>
      </c>
      <c r="E30" s="238" t="s">
        <v>2910</v>
      </c>
      <c r="F30" s="237">
        <v>1</v>
      </c>
      <c r="G30" s="9">
        <v>359.83</v>
      </c>
      <c r="H30" s="9">
        <v>719.65966031940536</v>
      </c>
    </row>
    <row r="31" spans="1:9">
      <c r="A31" s="236">
        <v>42717</v>
      </c>
      <c r="B31" s="237" t="s">
        <v>3279</v>
      </c>
      <c r="C31" s="237" t="s">
        <v>2908</v>
      </c>
      <c r="D31" s="237" t="s">
        <v>398</v>
      </c>
      <c r="E31" s="238" t="s">
        <v>3285</v>
      </c>
      <c r="F31" s="237">
        <v>1</v>
      </c>
      <c r="G31" s="9">
        <v>1.44</v>
      </c>
      <c r="H31" s="9">
        <v>5.7599582224917381</v>
      </c>
    </row>
    <row r="32" spans="1:9">
      <c r="A32" s="236">
        <v>42717</v>
      </c>
      <c r="B32" s="237" t="s">
        <v>3279</v>
      </c>
      <c r="C32" s="237" t="s">
        <v>2908</v>
      </c>
      <c r="D32" s="237" t="s">
        <v>1663</v>
      </c>
      <c r="E32" s="238" t="s">
        <v>3286</v>
      </c>
      <c r="F32" s="237">
        <v>1</v>
      </c>
      <c r="G32" s="9">
        <v>98</v>
      </c>
      <c r="H32" s="9">
        <v>293.99996636333049</v>
      </c>
    </row>
    <row r="33" spans="1:8">
      <c r="A33" s="236">
        <v>42717</v>
      </c>
      <c r="B33" s="237" t="s">
        <v>3279</v>
      </c>
      <c r="C33" s="237" t="s">
        <v>2908</v>
      </c>
      <c r="D33" s="237" t="s">
        <v>1665</v>
      </c>
      <c r="E33" s="238" t="s">
        <v>2912</v>
      </c>
      <c r="F33" s="237">
        <v>1</v>
      </c>
      <c r="G33" s="9">
        <v>4.1399999999999997</v>
      </c>
      <c r="H33" s="9">
        <v>16.55987988966374</v>
      </c>
    </row>
    <row r="34" spans="1:8">
      <c r="A34" s="236">
        <v>42717</v>
      </c>
      <c r="B34" s="237" t="s">
        <v>3279</v>
      </c>
      <c r="C34" s="237" t="s">
        <v>2908</v>
      </c>
      <c r="D34" s="237" t="s">
        <v>1712</v>
      </c>
      <c r="E34" s="238" t="s">
        <v>3287</v>
      </c>
      <c r="F34" s="237">
        <v>8</v>
      </c>
      <c r="G34" s="9">
        <v>18.95</v>
      </c>
      <c r="H34" s="9">
        <v>56.849993495766455</v>
      </c>
    </row>
    <row r="35" spans="1:8">
      <c r="A35" s="236">
        <v>42717</v>
      </c>
      <c r="B35" s="237" t="s">
        <v>3279</v>
      </c>
      <c r="C35" s="237" t="s">
        <v>2908</v>
      </c>
      <c r="D35" s="237" t="s">
        <v>143</v>
      </c>
      <c r="E35" s="238" t="s">
        <v>3288</v>
      </c>
      <c r="F35" s="237">
        <v>1</v>
      </c>
      <c r="G35" s="9">
        <v>319</v>
      </c>
      <c r="H35" s="9">
        <v>594.99999807994755</v>
      </c>
    </row>
    <row r="36" spans="1:8">
      <c r="A36" s="236">
        <v>42717</v>
      </c>
      <c r="B36" s="237" t="s">
        <v>3279</v>
      </c>
      <c r="C36" s="237" t="s">
        <v>2908</v>
      </c>
      <c r="D36" s="237" t="s">
        <v>583</v>
      </c>
      <c r="E36" s="238" t="s">
        <v>3289</v>
      </c>
      <c r="F36" s="237">
        <v>1</v>
      </c>
      <c r="G36" s="9">
        <v>6.15</v>
      </c>
      <c r="H36" s="9">
        <v>75.999780290900731</v>
      </c>
    </row>
    <row r="37" spans="1:8">
      <c r="A37" s="236">
        <v>42717</v>
      </c>
      <c r="B37" s="237" t="s">
        <v>3279</v>
      </c>
      <c r="C37" s="237" t="s">
        <v>2908</v>
      </c>
      <c r="D37" s="237" t="s">
        <v>13</v>
      </c>
      <c r="E37" s="238" t="s">
        <v>657</v>
      </c>
      <c r="F37" s="237">
        <v>1</v>
      </c>
      <c r="G37" s="9">
        <v>1.02</v>
      </c>
      <c r="H37" s="9">
        <v>4.0799704075983145</v>
      </c>
    </row>
    <row r="38" spans="1:8">
      <c r="A38" s="236">
        <v>42717</v>
      </c>
      <c r="B38" s="237" t="s">
        <v>3279</v>
      </c>
      <c r="C38" s="237" t="s">
        <v>2908</v>
      </c>
      <c r="D38" s="237" t="s">
        <v>1583</v>
      </c>
      <c r="E38" s="238" t="s">
        <v>2918</v>
      </c>
      <c r="F38" s="237">
        <v>2</v>
      </c>
      <c r="G38" s="9">
        <v>5.05</v>
      </c>
      <c r="H38" s="9">
        <v>20.199853488599491</v>
      </c>
    </row>
    <row r="39" spans="1:8">
      <c r="A39" s="236">
        <v>42717</v>
      </c>
      <c r="B39" s="237" t="s">
        <v>3279</v>
      </c>
      <c r="C39" s="237" t="s">
        <v>2908</v>
      </c>
      <c r="D39" s="237" t="s">
        <v>155</v>
      </c>
      <c r="E39" s="238" t="s">
        <v>3290</v>
      </c>
      <c r="F39" s="237">
        <v>1</v>
      </c>
      <c r="G39" s="9">
        <v>0.67</v>
      </c>
      <c r="H39" s="9">
        <v>5.0000087026511633</v>
      </c>
    </row>
    <row r="40" spans="1:8">
      <c r="A40" s="236">
        <v>42717</v>
      </c>
      <c r="B40" s="237" t="s">
        <v>3279</v>
      </c>
      <c r="C40" s="237" t="s">
        <v>2908</v>
      </c>
      <c r="D40" s="237" t="s">
        <v>1715</v>
      </c>
      <c r="E40" s="238" t="s">
        <v>3291</v>
      </c>
      <c r="F40" s="237">
        <v>1</v>
      </c>
      <c r="G40" s="9">
        <v>1.32</v>
      </c>
      <c r="H40" s="9">
        <v>5.2799617039507583</v>
      </c>
    </row>
    <row r="41" spans="1:8">
      <c r="A41" s="236">
        <v>42717</v>
      </c>
      <c r="B41" s="237" t="s">
        <v>3279</v>
      </c>
      <c r="C41" s="237" t="s">
        <v>2908</v>
      </c>
      <c r="D41" s="237" t="s">
        <v>1682</v>
      </c>
      <c r="E41" s="238" t="s">
        <v>3292</v>
      </c>
      <c r="F41" s="237">
        <v>1</v>
      </c>
      <c r="G41" s="9">
        <v>0.38</v>
      </c>
      <c r="H41" s="9">
        <v>1.5208694204366033</v>
      </c>
    </row>
    <row r="42" spans="1:8">
      <c r="A42" s="236">
        <v>42717</v>
      </c>
      <c r="B42" s="237" t="s">
        <v>3279</v>
      </c>
      <c r="C42" s="237" t="s">
        <v>2908</v>
      </c>
      <c r="D42" s="237" t="s">
        <v>161</v>
      </c>
      <c r="E42" s="238" t="s">
        <v>3293</v>
      </c>
      <c r="F42" s="237">
        <v>2</v>
      </c>
      <c r="G42" s="9">
        <v>26</v>
      </c>
      <c r="H42" s="9">
        <v>77.999991075985648</v>
      </c>
    </row>
    <row r="43" spans="1:8">
      <c r="A43" s="236">
        <v>42717</v>
      </c>
      <c r="B43" s="237" t="s">
        <v>3279</v>
      </c>
      <c r="C43" s="237" t="s">
        <v>2908</v>
      </c>
      <c r="D43" s="237" t="s">
        <v>1182</v>
      </c>
      <c r="E43" s="238" t="s">
        <v>3294</v>
      </c>
      <c r="F43" s="237">
        <v>2</v>
      </c>
      <c r="G43" s="9">
        <v>65.459999999999994</v>
      </c>
      <c r="H43" s="9">
        <v>172.40939090837105</v>
      </c>
    </row>
    <row r="44" spans="1:8">
      <c r="A44" s="236">
        <v>42717</v>
      </c>
      <c r="B44" s="237" t="s">
        <v>3279</v>
      </c>
      <c r="C44" s="237" t="s">
        <v>2908</v>
      </c>
      <c r="D44" s="237" t="s">
        <v>320</v>
      </c>
      <c r="E44" s="238" t="s">
        <v>1793</v>
      </c>
      <c r="F44" s="237">
        <v>1</v>
      </c>
      <c r="G44" s="9">
        <v>15.53</v>
      </c>
      <c r="H44" s="9">
        <v>47.999164802985334</v>
      </c>
    </row>
    <row r="45" spans="1:8">
      <c r="A45" s="236">
        <v>42717</v>
      </c>
      <c r="B45" s="237" t="s">
        <v>3279</v>
      </c>
      <c r="C45" s="237" t="s">
        <v>2908</v>
      </c>
      <c r="D45" s="237" t="s">
        <v>1586</v>
      </c>
      <c r="E45" s="238" t="s">
        <v>2925</v>
      </c>
      <c r="F45" s="237">
        <v>13</v>
      </c>
      <c r="G45" s="9">
        <v>1.96</v>
      </c>
      <c r="H45" s="9">
        <v>11.479518048710824</v>
      </c>
    </row>
    <row r="46" spans="1:8">
      <c r="A46" s="236">
        <v>42717</v>
      </c>
      <c r="B46" s="237" t="s">
        <v>3279</v>
      </c>
      <c r="C46" s="237" t="s">
        <v>2908</v>
      </c>
      <c r="D46" s="237" t="s">
        <v>1674</v>
      </c>
      <c r="E46" s="238" t="s">
        <v>2927</v>
      </c>
      <c r="F46" s="237">
        <v>1</v>
      </c>
      <c r="G46" s="9">
        <v>3</v>
      </c>
      <c r="H46" s="9">
        <v>11.999912963524455</v>
      </c>
    </row>
    <row r="47" spans="1:8">
      <c r="A47" s="236">
        <v>42717</v>
      </c>
      <c r="B47" s="237" t="s">
        <v>3279</v>
      </c>
      <c r="C47" s="237" t="s">
        <v>2908</v>
      </c>
      <c r="D47" s="237" t="s">
        <v>1697</v>
      </c>
      <c r="E47" s="238" t="s">
        <v>3295</v>
      </c>
      <c r="F47" s="237">
        <v>1</v>
      </c>
      <c r="G47" s="9">
        <v>134.22</v>
      </c>
      <c r="H47" s="9">
        <v>268.4398732959192</v>
      </c>
    </row>
    <row r="48" spans="1:8">
      <c r="A48" s="236">
        <v>42796</v>
      </c>
      <c r="B48" s="237" t="s">
        <v>3153</v>
      </c>
      <c r="C48" s="237" t="s">
        <v>48</v>
      </c>
      <c r="D48" s="237" t="s">
        <v>3154</v>
      </c>
      <c r="E48" s="238" t="s">
        <v>3155</v>
      </c>
      <c r="F48" s="237">
        <v>2</v>
      </c>
      <c r="G48" s="9">
        <v>10.49</v>
      </c>
      <c r="H48" s="9">
        <v>38.159999999999997</v>
      </c>
    </row>
    <row r="49" spans="1:9">
      <c r="A49" s="236">
        <v>42796</v>
      </c>
      <c r="B49" s="237" t="s">
        <v>3153</v>
      </c>
      <c r="C49" s="237" t="s">
        <v>48</v>
      </c>
      <c r="D49" s="237" t="s">
        <v>3156</v>
      </c>
      <c r="E49" s="238" t="s">
        <v>3157</v>
      </c>
      <c r="F49" s="237">
        <v>2</v>
      </c>
      <c r="G49" s="9">
        <v>2761.14</v>
      </c>
      <c r="H49" s="9">
        <v>4406.7700000000004</v>
      </c>
    </row>
    <row r="50" spans="1:9">
      <c r="A50" s="236">
        <v>42796</v>
      </c>
      <c r="B50" s="237" t="s">
        <v>3153</v>
      </c>
      <c r="C50" s="237" t="s">
        <v>48</v>
      </c>
      <c r="D50" s="237" t="s">
        <v>396</v>
      </c>
      <c r="E50" s="238" t="s">
        <v>397</v>
      </c>
      <c r="F50" s="237">
        <v>4</v>
      </c>
      <c r="G50" s="9">
        <v>279</v>
      </c>
      <c r="H50" s="9">
        <v>847.92</v>
      </c>
    </row>
    <row r="51" spans="1:9">
      <c r="A51" s="236">
        <v>42796</v>
      </c>
      <c r="B51" s="237" t="s">
        <v>3153</v>
      </c>
      <c r="C51" s="237" t="s">
        <v>48</v>
      </c>
      <c r="D51" s="237" t="s">
        <v>3158</v>
      </c>
      <c r="E51" s="238" t="s">
        <v>3159</v>
      </c>
      <c r="F51" s="237">
        <v>1</v>
      </c>
      <c r="G51" s="9">
        <v>9869</v>
      </c>
      <c r="H51" s="9">
        <v>1926</v>
      </c>
      <c r="I51" s="294" t="s">
        <v>3168</v>
      </c>
    </row>
    <row r="52" spans="1:9">
      <c r="A52" s="236">
        <v>42796</v>
      </c>
      <c r="B52" s="237" t="s">
        <v>3153</v>
      </c>
      <c r="C52" s="237" t="s">
        <v>48</v>
      </c>
      <c r="D52" s="237" t="s">
        <v>3160</v>
      </c>
      <c r="E52" s="238" t="s">
        <v>3161</v>
      </c>
      <c r="F52" s="237">
        <v>2</v>
      </c>
      <c r="G52" s="9">
        <v>846.25</v>
      </c>
      <c r="H52" s="9">
        <v>1352.72</v>
      </c>
    </row>
    <row r="53" spans="1:9">
      <c r="A53" s="236">
        <v>42796</v>
      </c>
      <c r="B53" s="237" t="s">
        <v>3153</v>
      </c>
      <c r="C53" s="237" t="s">
        <v>48</v>
      </c>
      <c r="D53" s="237" t="s">
        <v>3162</v>
      </c>
      <c r="E53" s="238" t="s">
        <v>3163</v>
      </c>
      <c r="F53" s="237">
        <v>6</v>
      </c>
      <c r="G53" s="9">
        <v>1117.56</v>
      </c>
      <c r="H53" s="9">
        <v>1783.92</v>
      </c>
    </row>
    <row r="54" spans="1:9">
      <c r="A54" s="236">
        <v>42796</v>
      </c>
      <c r="B54" s="237" t="s">
        <v>3153</v>
      </c>
      <c r="C54" s="237" t="s">
        <v>48</v>
      </c>
      <c r="D54" s="237" t="s">
        <v>1021</v>
      </c>
      <c r="E54" s="238" t="s">
        <v>1526</v>
      </c>
      <c r="F54" s="237">
        <v>2</v>
      </c>
      <c r="G54" s="9">
        <v>522</v>
      </c>
      <c r="H54" s="9">
        <v>1044</v>
      </c>
    </row>
    <row r="55" spans="1:9">
      <c r="A55" s="236">
        <v>42796</v>
      </c>
      <c r="B55" s="237" t="s">
        <v>3153</v>
      </c>
      <c r="C55" s="237" t="s">
        <v>48</v>
      </c>
      <c r="D55" s="237" t="s">
        <v>521</v>
      </c>
      <c r="E55" s="238" t="s">
        <v>3164</v>
      </c>
      <c r="F55" s="237">
        <v>10</v>
      </c>
      <c r="G55" s="9">
        <v>2.4</v>
      </c>
      <c r="H55" s="9">
        <v>8</v>
      </c>
    </row>
    <row r="56" spans="1:9">
      <c r="A56" s="236">
        <v>42796</v>
      </c>
      <c r="B56" s="237" t="s">
        <v>3153</v>
      </c>
      <c r="C56" s="237" t="s">
        <v>48</v>
      </c>
      <c r="D56" s="237" t="s">
        <v>184</v>
      </c>
      <c r="E56" s="238" t="s">
        <v>3165</v>
      </c>
      <c r="F56" s="237">
        <v>4</v>
      </c>
      <c r="G56" s="9">
        <v>8.67</v>
      </c>
      <c r="H56" s="9">
        <v>36</v>
      </c>
    </row>
    <row r="57" spans="1:9">
      <c r="A57" s="236">
        <v>42796</v>
      </c>
      <c r="B57" s="237" t="s">
        <v>3153</v>
      </c>
      <c r="C57" s="237" t="s">
        <v>48</v>
      </c>
      <c r="D57" s="237" t="s">
        <v>3166</v>
      </c>
      <c r="E57" s="238" t="s">
        <v>3167</v>
      </c>
      <c r="F57" s="237">
        <v>1</v>
      </c>
      <c r="G57" s="9">
        <v>190.62</v>
      </c>
      <c r="H57" s="9">
        <v>348</v>
      </c>
    </row>
    <row r="58" spans="1:9">
      <c r="A58" s="236">
        <v>42801</v>
      </c>
      <c r="B58" s="237" t="s">
        <v>3169</v>
      </c>
      <c r="C58" s="237" t="s">
        <v>48</v>
      </c>
      <c r="D58" s="237" t="s">
        <v>3170</v>
      </c>
      <c r="E58" s="238" t="s">
        <v>3171</v>
      </c>
      <c r="F58" s="237">
        <v>10</v>
      </c>
      <c r="G58" s="9">
        <v>402</v>
      </c>
      <c r="H58" s="9">
        <v>804</v>
      </c>
    </row>
    <row r="59" spans="1:9">
      <c r="A59" s="236">
        <v>42801</v>
      </c>
      <c r="B59" s="237" t="s">
        <v>3169</v>
      </c>
      <c r="C59" s="237" t="s">
        <v>48</v>
      </c>
      <c r="D59" s="237" t="s">
        <v>3172</v>
      </c>
      <c r="E59" s="238" t="s">
        <v>3173</v>
      </c>
      <c r="F59" s="237">
        <v>10</v>
      </c>
      <c r="G59" s="9">
        <v>46.86</v>
      </c>
      <c r="H59" s="9">
        <v>140.58000000000001</v>
      </c>
    </row>
    <row r="60" spans="1:9">
      <c r="A60" s="236">
        <v>42803</v>
      </c>
      <c r="B60" s="237" t="s">
        <v>2907</v>
      </c>
      <c r="C60" s="237" t="s">
        <v>2908</v>
      </c>
      <c r="D60" s="237" t="s">
        <v>1659</v>
      </c>
      <c r="E60" s="238" t="s">
        <v>2909</v>
      </c>
      <c r="F60" s="237">
        <v>1</v>
      </c>
      <c r="G60" s="9">
        <v>66</v>
      </c>
      <c r="H60" s="9">
        <v>197.99997734673278</v>
      </c>
      <c r="I60" s="145" t="s">
        <v>6467</v>
      </c>
    </row>
    <row r="61" spans="1:9">
      <c r="A61" s="236">
        <v>42803</v>
      </c>
      <c r="B61" s="237" t="s">
        <v>2907</v>
      </c>
      <c r="C61" s="237" t="s">
        <v>2908</v>
      </c>
      <c r="D61" s="237" t="s">
        <v>1844</v>
      </c>
      <c r="E61" s="238" t="s">
        <v>2910</v>
      </c>
      <c r="F61" s="237">
        <v>1</v>
      </c>
      <c r="G61" s="9">
        <v>359.83</v>
      </c>
      <c r="H61" s="9">
        <v>719.66005406183353</v>
      </c>
    </row>
    <row r="62" spans="1:9">
      <c r="A62" s="236">
        <v>42803</v>
      </c>
      <c r="B62" s="237" t="s">
        <v>2907</v>
      </c>
      <c r="C62" s="237" t="s">
        <v>2908</v>
      </c>
      <c r="D62" s="237" t="s">
        <v>398</v>
      </c>
      <c r="E62" s="238" t="s">
        <v>2911</v>
      </c>
      <c r="F62" s="237">
        <v>1</v>
      </c>
      <c r="G62" s="9">
        <v>1.44</v>
      </c>
      <c r="H62" s="9">
        <v>5.7599582224917381</v>
      </c>
    </row>
    <row r="63" spans="1:9">
      <c r="A63" s="236">
        <v>42803</v>
      </c>
      <c r="B63" s="237" t="s">
        <v>2907</v>
      </c>
      <c r="C63" s="237" t="s">
        <v>2908</v>
      </c>
      <c r="D63" s="237" t="s">
        <v>1665</v>
      </c>
      <c r="E63" s="238" t="s">
        <v>2912</v>
      </c>
      <c r="F63" s="237">
        <v>1</v>
      </c>
      <c r="G63" s="9">
        <v>4.1399999999999997</v>
      </c>
      <c r="H63" s="9">
        <v>16.560162517972014</v>
      </c>
    </row>
    <row r="64" spans="1:9">
      <c r="A64" s="236">
        <v>42803</v>
      </c>
      <c r="B64" s="237" t="s">
        <v>2907</v>
      </c>
      <c r="C64" s="237" t="s">
        <v>2908</v>
      </c>
      <c r="D64" s="237" t="s">
        <v>1712</v>
      </c>
      <c r="E64" s="238" t="s">
        <v>2913</v>
      </c>
      <c r="F64" s="237">
        <v>8</v>
      </c>
      <c r="G64" s="9">
        <v>18.95</v>
      </c>
      <c r="H64" s="9">
        <v>56.849993495766455</v>
      </c>
    </row>
    <row r="65" spans="1:8">
      <c r="A65" s="236">
        <v>42803</v>
      </c>
      <c r="B65" s="237" t="s">
        <v>2907</v>
      </c>
      <c r="C65" s="237" t="s">
        <v>2908</v>
      </c>
      <c r="D65" s="237" t="s">
        <v>143</v>
      </c>
      <c r="E65" s="238" t="s">
        <v>2914</v>
      </c>
      <c r="F65" s="237">
        <v>1</v>
      </c>
      <c r="G65" s="9">
        <v>319</v>
      </c>
      <c r="H65" s="9">
        <v>595.00052929776029</v>
      </c>
    </row>
    <row r="66" spans="1:8">
      <c r="A66" s="236">
        <v>42803</v>
      </c>
      <c r="B66" s="237" t="s">
        <v>2907</v>
      </c>
      <c r="C66" s="237" t="s">
        <v>2908</v>
      </c>
      <c r="D66" s="237" t="s">
        <v>583</v>
      </c>
      <c r="E66" s="238" t="s">
        <v>2915</v>
      </c>
      <c r="F66" s="237">
        <v>1</v>
      </c>
      <c r="G66" s="9">
        <v>20.95</v>
      </c>
      <c r="H66" s="9">
        <v>76.000001899864216</v>
      </c>
    </row>
    <row r="67" spans="1:8">
      <c r="A67" s="236">
        <v>42803</v>
      </c>
      <c r="B67" s="237" t="s">
        <v>2907</v>
      </c>
      <c r="C67" s="237" t="s">
        <v>2908</v>
      </c>
      <c r="D67" s="237" t="s">
        <v>2916</v>
      </c>
      <c r="E67" s="238" t="s">
        <v>2917</v>
      </c>
      <c r="F67" s="237">
        <v>1</v>
      </c>
      <c r="G67" s="9">
        <v>4.93</v>
      </c>
      <c r="H67" s="9">
        <v>19.719856970058519</v>
      </c>
    </row>
    <row r="68" spans="1:8">
      <c r="A68" s="236">
        <v>42803</v>
      </c>
      <c r="B68" s="237" t="s">
        <v>2907</v>
      </c>
      <c r="C68" s="237" t="s">
        <v>2908</v>
      </c>
      <c r="D68" s="237" t="s">
        <v>13</v>
      </c>
      <c r="E68" s="238" t="s">
        <v>657</v>
      </c>
      <c r="F68" s="237">
        <v>1</v>
      </c>
      <c r="G68" s="9">
        <v>1.02</v>
      </c>
      <c r="H68" s="9">
        <v>4.0807230143550548</v>
      </c>
    </row>
    <row r="69" spans="1:8">
      <c r="A69" s="236">
        <v>42803</v>
      </c>
      <c r="B69" s="237" t="s">
        <v>2907</v>
      </c>
      <c r="C69" s="237" t="s">
        <v>2908</v>
      </c>
      <c r="D69" s="237" t="s">
        <v>1583</v>
      </c>
      <c r="E69" s="238" t="s">
        <v>2918</v>
      </c>
      <c r="F69" s="237">
        <v>2</v>
      </c>
      <c r="G69" s="9">
        <v>5.05</v>
      </c>
      <c r="H69" s="9">
        <v>20.200003750283454</v>
      </c>
    </row>
    <row r="70" spans="1:8">
      <c r="A70" s="236">
        <v>42803</v>
      </c>
      <c r="B70" s="237" t="s">
        <v>2907</v>
      </c>
      <c r="C70" s="237" t="s">
        <v>2908</v>
      </c>
      <c r="D70" s="237" t="s">
        <v>155</v>
      </c>
      <c r="E70" s="238" t="s">
        <v>2919</v>
      </c>
      <c r="F70" s="237">
        <v>1</v>
      </c>
      <c r="G70" s="9">
        <v>0.67</v>
      </c>
      <c r="H70" s="9">
        <v>5.0000087026511633</v>
      </c>
    </row>
    <row r="71" spans="1:8">
      <c r="A71" s="236">
        <v>42803</v>
      </c>
      <c r="B71" s="237" t="s">
        <v>2907</v>
      </c>
      <c r="C71" s="237" t="s">
        <v>2908</v>
      </c>
      <c r="D71" s="237" t="s">
        <v>1715</v>
      </c>
      <c r="E71" s="238" t="s">
        <v>2920</v>
      </c>
      <c r="F71" s="237">
        <v>1</v>
      </c>
      <c r="G71" s="9">
        <v>4.01</v>
      </c>
      <c r="H71" s="9">
        <v>5.2800221458797836</v>
      </c>
    </row>
    <row r="72" spans="1:8">
      <c r="A72" s="236">
        <v>42803</v>
      </c>
      <c r="B72" s="237" t="s">
        <v>2907</v>
      </c>
      <c r="C72" s="237" t="s">
        <v>2908</v>
      </c>
      <c r="D72" s="237" t="s">
        <v>1682</v>
      </c>
      <c r="E72" s="238" t="s">
        <v>2921</v>
      </c>
      <c r="F72" s="237">
        <v>1</v>
      </c>
      <c r="G72" s="9">
        <v>0.38</v>
      </c>
      <c r="H72" s="9">
        <v>1.5208694204366033</v>
      </c>
    </row>
    <row r="73" spans="1:8">
      <c r="A73" s="236">
        <v>42803</v>
      </c>
      <c r="B73" s="237" t="s">
        <v>2907</v>
      </c>
      <c r="C73" s="237" t="s">
        <v>2908</v>
      </c>
      <c r="D73" s="237" t="s">
        <v>161</v>
      </c>
      <c r="E73" s="238" t="s">
        <v>2922</v>
      </c>
      <c r="F73" s="237">
        <v>2</v>
      </c>
      <c r="G73" s="9">
        <v>26</v>
      </c>
      <c r="H73" s="9">
        <v>78.000742584729352</v>
      </c>
    </row>
    <row r="74" spans="1:8">
      <c r="A74" s="236">
        <v>42803</v>
      </c>
      <c r="B74" s="237" t="s">
        <v>2907</v>
      </c>
      <c r="C74" s="237" t="s">
        <v>2908</v>
      </c>
      <c r="D74" s="237" t="s">
        <v>1182</v>
      </c>
      <c r="E74" s="238" t="s">
        <v>2923</v>
      </c>
      <c r="F74" s="237">
        <v>2</v>
      </c>
      <c r="G74" s="9">
        <v>180.77</v>
      </c>
      <c r="H74" s="9">
        <v>172.4100006815531</v>
      </c>
    </row>
    <row r="75" spans="1:8">
      <c r="A75" s="236">
        <v>42803</v>
      </c>
      <c r="B75" s="237" t="s">
        <v>2907</v>
      </c>
      <c r="C75" s="237" t="s">
        <v>2908</v>
      </c>
      <c r="D75" s="237" t="s">
        <v>320</v>
      </c>
      <c r="E75" s="238" t="s">
        <v>2924</v>
      </c>
      <c r="F75" s="237">
        <v>1</v>
      </c>
      <c r="G75" s="9">
        <v>15.53</v>
      </c>
      <c r="H75" s="9">
        <v>47.999789023770383</v>
      </c>
    </row>
    <row r="76" spans="1:8">
      <c r="A76" s="236">
        <v>42803</v>
      </c>
      <c r="B76" s="237" t="s">
        <v>2907</v>
      </c>
      <c r="C76" s="237" t="s">
        <v>2908</v>
      </c>
      <c r="D76" s="237" t="s">
        <v>1586</v>
      </c>
      <c r="E76" s="238" t="s">
        <v>2925</v>
      </c>
      <c r="F76" s="237">
        <v>13</v>
      </c>
      <c r="G76" s="9">
        <v>1.78</v>
      </c>
      <c r="H76" s="9">
        <v>11.480025815222646</v>
      </c>
    </row>
    <row r="77" spans="1:8">
      <c r="A77" s="236">
        <v>42803</v>
      </c>
      <c r="B77" s="237" t="s">
        <v>2907</v>
      </c>
      <c r="C77" s="237" t="s">
        <v>2908</v>
      </c>
      <c r="D77" s="237" t="s">
        <v>1694</v>
      </c>
      <c r="E77" s="238" t="s">
        <v>2926</v>
      </c>
      <c r="F77" s="237">
        <v>1</v>
      </c>
      <c r="G77" s="9">
        <v>143.44</v>
      </c>
      <c r="H77" s="9">
        <v>299.99997245410754</v>
      </c>
    </row>
    <row r="78" spans="1:8">
      <c r="A78" s="236">
        <v>42803</v>
      </c>
      <c r="B78" s="237" t="s">
        <v>2907</v>
      </c>
      <c r="C78" s="237" t="s">
        <v>2908</v>
      </c>
      <c r="D78" s="237" t="s">
        <v>1674</v>
      </c>
      <c r="E78" s="238" t="s">
        <v>2927</v>
      </c>
      <c r="F78" s="237">
        <v>1</v>
      </c>
      <c r="G78" s="9">
        <v>3</v>
      </c>
      <c r="H78" s="9">
        <v>11.999912963524455</v>
      </c>
    </row>
    <row r="79" spans="1:8">
      <c r="A79" s="236">
        <v>42803</v>
      </c>
      <c r="B79" s="237" t="s">
        <v>2907</v>
      </c>
      <c r="C79" s="237" t="s">
        <v>2908</v>
      </c>
      <c r="D79" s="237" t="s">
        <v>1697</v>
      </c>
      <c r="E79" s="238" t="s">
        <v>2928</v>
      </c>
      <c r="F79" s="237">
        <v>1</v>
      </c>
      <c r="G79" s="9">
        <v>134.22</v>
      </c>
      <c r="H79" s="9">
        <v>268.4398732959192</v>
      </c>
    </row>
    <row r="80" spans="1:8">
      <c r="A80" s="236">
        <v>42817</v>
      </c>
      <c r="B80" s="237" t="s">
        <v>3305</v>
      </c>
      <c r="C80" s="237" t="s">
        <v>48</v>
      </c>
      <c r="D80" s="237" t="s">
        <v>3174</v>
      </c>
      <c r="E80" s="238" t="s">
        <v>3175</v>
      </c>
      <c r="F80" s="237">
        <v>8</v>
      </c>
      <c r="G80" s="9">
        <v>325</v>
      </c>
      <c r="H80" s="9">
        <v>650</v>
      </c>
    </row>
    <row r="81" spans="1:9">
      <c r="A81" s="236">
        <v>42823</v>
      </c>
      <c r="B81" s="237" t="s">
        <v>3306</v>
      </c>
      <c r="C81" s="237" t="s">
        <v>48</v>
      </c>
      <c r="D81" s="237" t="s">
        <v>3307</v>
      </c>
      <c r="E81" s="238" t="s">
        <v>3310</v>
      </c>
      <c r="F81" s="237">
        <v>1</v>
      </c>
      <c r="G81" s="9">
        <v>4497.1499999999996</v>
      </c>
      <c r="H81" s="9">
        <v>6918.69</v>
      </c>
      <c r="I81" s="294" t="s">
        <v>3568</v>
      </c>
    </row>
    <row r="82" spans="1:9">
      <c r="A82" s="236">
        <v>42823</v>
      </c>
      <c r="B82" s="237" t="s">
        <v>3306</v>
      </c>
      <c r="C82" s="237" t="s">
        <v>48</v>
      </c>
      <c r="D82" s="237" t="s">
        <v>3308</v>
      </c>
      <c r="E82" s="238" t="s">
        <v>3309</v>
      </c>
      <c r="F82" s="237">
        <v>4</v>
      </c>
      <c r="G82" s="9">
        <v>31.94</v>
      </c>
      <c r="H82" s="9">
        <v>95.82</v>
      </c>
    </row>
    <row r="83" spans="1:9">
      <c r="A83" s="236">
        <v>42866</v>
      </c>
      <c r="B83" s="237" t="s">
        <v>3415</v>
      </c>
      <c r="C83" s="237" t="s">
        <v>2908</v>
      </c>
      <c r="D83" s="237" t="s">
        <v>3328</v>
      </c>
      <c r="E83" s="238" t="s">
        <v>3329</v>
      </c>
      <c r="F83" s="237">
        <v>1</v>
      </c>
      <c r="G83" s="9">
        <v>1615</v>
      </c>
      <c r="H83" s="9">
        <v>3230.0000001913759</v>
      </c>
    </row>
    <row r="84" spans="1:9">
      <c r="A84" s="236">
        <v>42866</v>
      </c>
      <c r="B84" s="237" t="s">
        <v>3415</v>
      </c>
      <c r="C84" s="237" t="s">
        <v>2908</v>
      </c>
      <c r="D84" s="237">
        <v>124909</v>
      </c>
      <c r="E84" s="238" t="s">
        <v>3330</v>
      </c>
      <c r="F84" s="237">
        <v>1</v>
      </c>
      <c r="G84" s="9">
        <v>2384</v>
      </c>
      <c r="H84" s="9">
        <v>4868.0000024742858</v>
      </c>
    </row>
    <row r="85" spans="1:9" ht="51">
      <c r="A85" s="236">
        <v>42866</v>
      </c>
      <c r="B85" s="237" t="s">
        <v>3415</v>
      </c>
      <c r="C85" s="237" t="s">
        <v>2908</v>
      </c>
      <c r="D85" s="323" t="s">
        <v>3343</v>
      </c>
      <c r="E85" s="324" t="s">
        <v>3331</v>
      </c>
      <c r="F85" s="237">
        <v>4</v>
      </c>
      <c r="G85" s="9">
        <v>50.6</v>
      </c>
      <c r="H85" s="9">
        <v>151.79998263249513</v>
      </c>
    </row>
    <row r="86" spans="1:9">
      <c r="A86" s="236">
        <v>42866</v>
      </c>
      <c r="B86" s="237" t="s">
        <v>3415</v>
      </c>
      <c r="C86" s="237" t="s">
        <v>2908</v>
      </c>
      <c r="D86" s="237" t="s">
        <v>3332</v>
      </c>
      <c r="E86" s="238" t="s">
        <v>3333</v>
      </c>
      <c r="F86" s="237">
        <v>2</v>
      </c>
      <c r="G86" s="9">
        <v>199.82</v>
      </c>
      <c r="H86" s="9">
        <v>399.63981136932324</v>
      </c>
    </row>
    <row r="87" spans="1:9">
      <c r="A87" s="236">
        <v>42866</v>
      </c>
      <c r="B87" s="237" t="s">
        <v>3415</v>
      </c>
      <c r="C87" s="237" t="s">
        <v>2908</v>
      </c>
      <c r="D87" s="237">
        <v>126756</v>
      </c>
      <c r="E87" s="238" t="s">
        <v>3334</v>
      </c>
      <c r="F87" s="237">
        <v>1</v>
      </c>
      <c r="G87" s="9">
        <v>198.75</v>
      </c>
      <c r="H87" s="9">
        <v>397.49981237940648</v>
      </c>
    </row>
    <row r="88" spans="1:9">
      <c r="A88" s="236">
        <v>42866</v>
      </c>
      <c r="B88" s="237" t="s">
        <v>3415</v>
      </c>
      <c r="C88" s="237" t="s">
        <v>2908</v>
      </c>
      <c r="D88" s="237">
        <v>159599</v>
      </c>
      <c r="E88" s="238" t="s">
        <v>3335</v>
      </c>
      <c r="F88" s="237">
        <v>3</v>
      </c>
      <c r="G88" s="9">
        <v>107.69</v>
      </c>
      <c r="H88" s="9">
        <v>215.37989834031839</v>
      </c>
    </row>
    <row r="89" spans="1:9">
      <c r="A89" s="236">
        <v>42866</v>
      </c>
      <c r="B89" s="237" t="s">
        <v>3415</v>
      </c>
      <c r="C89" s="237" t="s">
        <v>2908</v>
      </c>
      <c r="D89" s="237">
        <v>127304</v>
      </c>
      <c r="E89" s="238" t="s">
        <v>3336</v>
      </c>
      <c r="F89" s="237">
        <v>8</v>
      </c>
      <c r="G89" s="9">
        <v>60.75</v>
      </c>
      <c r="H89" s="9">
        <v>182.24997914869729</v>
      </c>
    </row>
    <row r="90" spans="1:9">
      <c r="A90" s="236">
        <v>42866</v>
      </c>
      <c r="B90" s="237" t="s">
        <v>3415</v>
      </c>
      <c r="C90" s="237" t="s">
        <v>2908</v>
      </c>
      <c r="D90" s="237">
        <v>116551</v>
      </c>
      <c r="E90" s="238" t="s">
        <v>3337</v>
      </c>
      <c r="F90" s="237">
        <v>1</v>
      </c>
      <c r="G90" s="9">
        <v>420.48</v>
      </c>
      <c r="H90" s="9">
        <v>840.95960306562438</v>
      </c>
    </row>
    <row r="91" spans="1:9">
      <c r="A91" s="236">
        <v>42866</v>
      </c>
      <c r="B91" s="237" t="s">
        <v>3415</v>
      </c>
      <c r="C91" s="237" t="s">
        <v>2908</v>
      </c>
      <c r="D91" s="237" t="s">
        <v>3338</v>
      </c>
      <c r="E91" s="238" t="s">
        <v>3339</v>
      </c>
      <c r="F91" s="237">
        <v>1</v>
      </c>
      <c r="G91" s="9">
        <v>500.27</v>
      </c>
      <c r="H91" s="9">
        <v>1000.539527743626</v>
      </c>
    </row>
    <row r="92" spans="1:9">
      <c r="A92" s="236">
        <v>42866</v>
      </c>
      <c r="B92" s="237" t="s">
        <v>3415</v>
      </c>
      <c r="C92" s="237" t="s">
        <v>2908</v>
      </c>
      <c r="D92" s="237" t="s">
        <v>3340</v>
      </c>
      <c r="E92" s="238" t="s">
        <v>3341</v>
      </c>
      <c r="F92" s="237">
        <v>1</v>
      </c>
      <c r="G92" s="9">
        <v>134.13</v>
      </c>
      <c r="H92" s="9">
        <v>268.25987338087941</v>
      </c>
    </row>
    <row r="93" spans="1:9">
      <c r="A93" s="236">
        <v>42866</v>
      </c>
      <c r="B93" s="237" t="s">
        <v>3415</v>
      </c>
      <c r="C93" s="237" t="s">
        <v>2908</v>
      </c>
      <c r="D93" s="237">
        <v>144605</v>
      </c>
      <c r="E93" s="238" t="s">
        <v>3342</v>
      </c>
      <c r="F93" s="237">
        <v>1</v>
      </c>
      <c r="G93" s="9">
        <v>4063</v>
      </c>
      <c r="H93" s="9">
        <v>6250.2302753418462</v>
      </c>
    </row>
    <row r="94" spans="1:9">
      <c r="A94" s="236">
        <v>42866</v>
      </c>
      <c r="B94" s="237" t="s">
        <v>3415</v>
      </c>
      <c r="C94" s="237" t="s">
        <v>2908</v>
      </c>
      <c r="D94" s="237" t="s">
        <v>9</v>
      </c>
      <c r="E94" s="238" t="s">
        <v>1212</v>
      </c>
      <c r="F94" s="237">
        <v>1</v>
      </c>
      <c r="G94" s="9">
        <v>10.92</v>
      </c>
      <c r="H94" s="9">
        <v>32.759996251913968</v>
      </c>
    </row>
    <row r="95" spans="1:9">
      <c r="A95" s="236">
        <v>42866</v>
      </c>
      <c r="B95" s="237" t="s">
        <v>3415</v>
      </c>
      <c r="C95" s="237" t="s">
        <v>2908</v>
      </c>
      <c r="D95" s="237" t="s">
        <v>3344</v>
      </c>
      <c r="E95" s="238" t="s">
        <v>3345</v>
      </c>
      <c r="F95" s="237">
        <v>24</v>
      </c>
      <c r="G95" s="9">
        <v>24.55</v>
      </c>
      <c r="H95" s="9">
        <v>73.649991573671059</v>
      </c>
    </row>
    <row r="96" spans="1:9" ht="51">
      <c r="A96" s="236">
        <v>42866</v>
      </c>
      <c r="B96" s="237" t="s">
        <v>3415</v>
      </c>
      <c r="C96" s="237" t="s">
        <v>2908</v>
      </c>
      <c r="D96" s="323" t="s">
        <v>3398</v>
      </c>
      <c r="E96" s="324" t="s">
        <v>3346</v>
      </c>
      <c r="F96" s="237">
        <v>1</v>
      </c>
      <c r="G96" s="9">
        <v>972</v>
      </c>
      <c r="H96" s="9">
        <v>1944</v>
      </c>
    </row>
    <row r="97" spans="1:8">
      <c r="A97" s="236">
        <v>42866</v>
      </c>
      <c r="B97" s="237" t="s">
        <v>3415</v>
      </c>
      <c r="C97" s="237" t="s">
        <v>2908</v>
      </c>
      <c r="D97" s="237" t="s">
        <v>3347</v>
      </c>
      <c r="E97" s="238" t="s">
        <v>3348</v>
      </c>
      <c r="F97" s="237">
        <v>1</v>
      </c>
      <c r="G97" s="9">
        <v>82</v>
      </c>
      <c r="H97" s="9">
        <v>245.99997185503165</v>
      </c>
    </row>
    <row r="98" spans="1:8">
      <c r="A98" s="236">
        <v>42866</v>
      </c>
      <c r="B98" s="237" t="s">
        <v>3415</v>
      </c>
      <c r="C98" s="237" t="s">
        <v>2908</v>
      </c>
      <c r="D98" s="237" t="s">
        <v>9</v>
      </c>
      <c r="E98" s="238" t="s">
        <v>1820</v>
      </c>
      <c r="F98" s="237">
        <v>1</v>
      </c>
      <c r="G98" s="9">
        <v>10.92</v>
      </c>
      <c r="H98" s="9">
        <v>32.760311885586326</v>
      </c>
    </row>
    <row r="99" spans="1:8">
      <c r="A99" s="236">
        <v>42866</v>
      </c>
      <c r="B99" s="237" t="s">
        <v>3415</v>
      </c>
      <c r="C99" s="237" t="s">
        <v>2908</v>
      </c>
      <c r="D99" s="237" t="s">
        <v>3349</v>
      </c>
      <c r="E99" s="238" t="s">
        <v>3350</v>
      </c>
      <c r="F99" s="237">
        <v>6</v>
      </c>
      <c r="G99" s="9">
        <v>1.37</v>
      </c>
      <c r="H99" s="9">
        <v>5.4799602533428349</v>
      </c>
    </row>
    <row r="100" spans="1:8">
      <c r="A100" s="236">
        <v>42866</v>
      </c>
      <c r="B100" s="237" t="s">
        <v>3415</v>
      </c>
      <c r="C100" s="237" t="s">
        <v>2908</v>
      </c>
      <c r="D100" s="237" t="s">
        <v>3351</v>
      </c>
      <c r="E100" s="238" t="s">
        <v>3352</v>
      </c>
      <c r="F100" s="237">
        <v>1</v>
      </c>
      <c r="G100" s="9">
        <v>265</v>
      </c>
      <c r="H100" s="9">
        <v>496.00033576383242</v>
      </c>
    </row>
    <row r="101" spans="1:8">
      <c r="A101" s="236">
        <v>42866</v>
      </c>
      <c r="B101" s="237" t="s">
        <v>3415</v>
      </c>
      <c r="C101" s="237" t="s">
        <v>2908</v>
      </c>
      <c r="D101" s="237" t="s">
        <v>3353</v>
      </c>
      <c r="E101" s="238" t="s">
        <v>3354</v>
      </c>
      <c r="F101" s="237">
        <v>2</v>
      </c>
      <c r="G101" s="9">
        <v>111.47</v>
      </c>
      <c r="H101" s="9">
        <v>222.93989477198713</v>
      </c>
    </row>
    <row r="102" spans="1:8">
      <c r="A102" s="236">
        <v>42866</v>
      </c>
      <c r="B102" s="237" t="s">
        <v>3415</v>
      </c>
      <c r="C102" s="237" t="s">
        <v>2908</v>
      </c>
      <c r="D102" s="237" t="s">
        <v>3355</v>
      </c>
      <c r="E102" s="238" t="s">
        <v>3356</v>
      </c>
      <c r="F102" s="237">
        <v>1</v>
      </c>
      <c r="G102" s="9">
        <v>28.87</v>
      </c>
      <c r="H102" s="9">
        <v>86.609990090911751</v>
      </c>
    </row>
    <row r="103" spans="1:8">
      <c r="A103" s="236">
        <v>42866</v>
      </c>
      <c r="B103" s="237" t="s">
        <v>3415</v>
      </c>
      <c r="C103" s="237" t="s">
        <v>2908</v>
      </c>
      <c r="D103" s="237" t="s">
        <v>3357</v>
      </c>
      <c r="E103" s="238" t="s">
        <v>3358</v>
      </c>
      <c r="F103" s="237">
        <v>1</v>
      </c>
      <c r="G103" s="9">
        <v>0.2</v>
      </c>
      <c r="H103" s="9">
        <v>33.400007580784788</v>
      </c>
    </row>
    <row r="104" spans="1:8">
      <c r="A104" s="236">
        <v>42866</v>
      </c>
      <c r="B104" s="237" t="s">
        <v>3415</v>
      </c>
      <c r="C104" s="237" t="s">
        <v>2908</v>
      </c>
      <c r="D104" s="237" t="s">
        <v>3303</v>
      </c>
      <c r="E104" s="238" t="s">
        <v>3359</v>
      </c>
      <c r="F104" s="237">
        <v>1</v>
      </c>
      <c r="G104" s="9">
        <v>1068</v>
      </c>
      <c r="H104" s="9">
        <v>2135.9989918048104</v>
      </c>
    </row>
    <row r="105" spans="1:8">
      <c r="A105" s="236">
        <v>42866</v>
      </c>
      <c r="B105" s="237" t="s">
        <v>3415</v>
      </c>
      <c r="C105" s="237" t="s">
        <v>2908</v>
      </c>
      <c r="D105" s="237" t="s">
        <v>3360</v>
      </c>
      <c r="E105" s="238" t="s">
        <v>3361</v>
      </c>
      <c r="F105" s="237">
        <v>1</v>
      </c>
      <c r="G105" s="9">
        <v>0.2</v>
      </c>
      <c r="H105" s="9">
        <v>0.64014132046748407</v>
      </c>
    </row>
    <row r="106" spans="1:8">
      <c r="A106" s="236">
        <v>42866</v>
      </c>
      <c r="B106" s="237" t="s">
        <v>3415</v>
      </c>
      <c r="C106" s="237" t="s">
        <v>2908</v>
      </c>
      <c r="D106" s="237" t="s">
        <v>3362</v>
      </c>
      <c r="E106" s="238" t="s">
        <v>3363</v>
      </c>
      <c r="F106" s="237">
        <v>1</v>
      </c>
      <c r="G106" s="9">
        <v>0.77</v>
      </c>
      <c r="H106" s="9">
        <v>3.0799776606379434</v>
      </c>
    </row>
    <row r="107" spans="1:8">
      <c r="A107" s="236">
        <v>42866</v>
      </c>
      <c r="B107" s="237" t="s">
        <v>3415</v>
      </c>
      <c r="C107" s="237" t="s">
        <v>2908</v>
      </c>
      <c r="D107" s="237" t="s">
        <v>155</v>
      </c>
      <c r="E107" s="238" t="s">
        <v>2919</v>
      </c>
      <c r="F107" s="237">
        <v>1</v>
      </c>
      <c r="G107" s="9">
        <v>0.67</v>
      </c>
      <c r="H107" s="9">
        <v>5.0007246946876913</v>
      </c>
    </row>
    <row r="108" spans="1:8">
      <c r="A108" s="236">
        <v>42866</v>
      </c>
      <c r="B108" s="237" t="s">
        <v>3415</v>
      </c>
      <c r="C108" s="237" t="s">
        <v>2908</v>
      </c>
      <c r="D108" s="237" t="s">
        <v>3364</v>
      </c>
      <c r="E108" s="238" t="s">
        <v>3365</v>
      </c>
      <c r="F108" s="237">
        <v>2</v>
      </c>
      <c r="G108" s="9">
        <v>283.56</v>
      </c>
      <c r="H108" s="9">
        <v>567.11973231851323</v>
      </c>
    </row>
    <row r="109" spans="1:8">
      <c r="A109" s="236">
        <v>42866</v>
      </c>
      <c r="B109" s="237" t="s">
        <v>3415</v>
      </c>
      <c r="C109" s="237" t="s">
        <v>2908</v>
      </c>
      <c r="D109" s="237" t="s">
        <v>3366</v>
      </c>
      <c r="E109" s="238" t="s">
        <v>3367</v>
      </c>
      <c r="F109" s="237">
        <v>1</v>
      </c>
      <c r="G109" s="9">
        <v>34.86</v>
      </c>
      <c r="H109" s="9">
        <v>104.57998803495613</v>
      </c>
    </row>
    <row r="110" spans="1:8">
      <c r="A110" s="236">
        <v>42866</v>
      </c>
      <c r="B110" s="237" t="s">
        <v>3415</v>
      </c>
      <c r="C110" s="237" t="s">
        <v>2908</v>
      </c>
      <c r="D110" s="237">
        <v>234538</v>
      </c>
      <c r="E110" s="238" t="s">
        <v>3368</v>
      </c>
      <c r="F110" s="237">
        <v>4</v>
      </c>
      <c r="G110" s="9">
        <v>0.7</v>
      </c>
      <c r="H110" s="9">
        <v>11.479994915637198</v>
      </c>
    </row>
    <row r="111" spans="1:8">
      <c r="A111" s="236">
        <v>42866</v>
      </c>
      <c r="B111" s="237" t="s">
        <v>3415</v>
      </c>
      <c r="C111" s="237" t="s">
        <v>2908</v>
      </c>
      <c r="D111" s="237" t="s">
        <v>148</v>
      </c>
      <c r="E111" s="238" t="s">
        <v>3369</v>
      </c>
      <c r="F111" s="237">
        <v>2</v>
      </c>
      <c r="G111" s="9">
        <v>2.76</v>
      </c>
      <c r="H111" s="9">
        <v>11.04</v>
      </c>
    </row>
    <row r="112" spans="1:8">
      <c r="A112" s="236">
        <v>42866</v>
      </c>
      <c r="B112" s="237" t="s">
        <v>3415</v>
      </c>
      <c r="C112" s="237" t="s">
        <v>2908</v>
      </c>
      <c r="D112" s="237" t="s">
        <v>3370</v>
      </c>
      <c r="E112" s="238" t="s">
        <v>3371</v>
      </c>
      <c r="F112" s="237">
        <v>4</v>
      </c>
      <c r="G112" s="9">
        <v>5.36</v>
      </c>
      <c r="H112" s="9">
        <v>21.439844494830361</v>
      </c>
    </row>
    <row r="113" spans="1:9">
      <c r="A113" s="236">
        <v>42866</v>
      </c>
      <c r="B113" s="237" t="s">
        <v>3415</v>
      </c>
      <c r="C113" s="237" t="s">
        <v>2908</v>
      </c>
      <c r="D113" s="237" t="s">
        <v>3372</v>
      </c>
      <c r="E113" s="238" t="s">
        <v>3373</v>
      </c>
      <c r="F113" s="237">
        <v>1</v>
      </c>
      <c r="G113" s="9">
        <v>81.27</v>
      </c>
      <c r="H113" s="9">
        <v>243.80997210559059</v>
      </c>
    </row>
    <row r="114" spans="1:9">
      <c r="A114" s="236">
        <v>42866</v>
      </c>
      <c r="B114" s="237" t="s">
        <v>3415</v>
      </c>
      <c r="C114" s="237" t="s">
        <v>2908</v>
      </c>
      <c r="D114" s="237" t="s">
        <v>3374</v>
      </c>
      <c r="E114" s="238" t="s">
        <v>3375</v>
      </c>
      <c r="F114" s="237">
        <v>1</v>
      </c>
      <c r="G114" s="9">
        <v>14.52</v>
      </c>
      <c r="H114" s="9">
        <v>43.560044435601327</v>
      </c>
    </row>
    <row r="115" spans="1:9">
      <c r="A115" s="236">
        <v>42866</v>
      </c>
      <c r="B115" s="237" t="s">
        <v>3415</v>
      </c>
      <c r="C115" s="237" t="s">
        <v>2908</v>
      </c>
      <c r="D115" s="237" t="s">
        <v>3376</v>
      </c>
      <c r="E115" s="238" t="s">
        <v>3377</v>
      </c>
      <c r="F115" s="237">
        <v>1</v>
      </c>
      <c r="G115" s="9">
        <v>47.83</v>
      </c>
      <c r="H115" s="9">
        <v>143.48998358324593</v>
      </c>
    </row>
    <row r="116" spans="1:9">
      <c r="A116" s="236">
        <v>42866</v>
      </c>
      <c r="B116" s="237" t="s">
        <v>3415</v>
      </c>
      <c r="C116" s="237" t="s">
        <v>2908</v>
      </c>
      <c r="D116" s="237" t="s">
        <v>3378</v>
      </c>
      <c r="E116" s="238" t="s">
        <v>3379</v>
      </c>
      <c r="F116" s="237">
        <v>2</v>
      </c>
      <c r="G116" s="9">
        <v>244.53</v>
      </c>
      <c r="H116" s="9">
        <v>489.05976916294975</v>
      </c>
    </row>
    <row r="117" spans="1:9">
      <c r="A117" s="236">
        <v>42866</v>
      </c>
      <c r="B117" s="237" t="s">
        <v>3415</v>
      </c>
      <c r="C117" s="237" t="s">
        <v>2908</v>
      </c>
      <c r="D117" s="237" t="s">
        <v>955</v>
      </c>
      <c r="E117" s="238" t="s">
        <v>1985</v>
      </c>
      <c r="F117" s="237">
        <v>1</v>
      </c>
      <c r="G117" s="9">
        <v>639.15</v>
      </c>
      <c r="H117" s="9">
        <v>1467.9997038938739</v>
      </c>
    </row>
    <row r="118" spans="1:9">
      <c r="A118" s="236">
        <v>42866</v>
      </c>
      <c r="B118" s="237" t="s">
        <v>3415</v>
      </c>
      <c r="C118" s="237" t="s">
        <v>2908</v>
      </c>
      <c r="D118" s="237" t="s">
        <v>3380</v>
      </c>
      <c r="E118" s="238" t="s">
        <v>3381</v>
      </c>
      <c r="F118" s="237">
        <v>6</v>
      </c>
      <c r="G118" s="9">
        <v>5.25</v>
      </c>
      <c r="H118" s="9">
        <v>20.999847686167797</v>
      </c>
    </row>
    <row r="119" spans="1:9">
      <c r="A119" s="236">
        <v>42866</v>
      </c>
      <c r="B119" s="237" t="s">
        <v>3415</v>
      </c>
      <c r="C119" s="237" t="s">
        <v>2908</v>
      </c>
      <c r="D119" s="237" t="s">
        <v>3382</v>
      </c>
      <c r="E119" s="238" t="s">
        <v>3383</v>
      </c>
      <c r="F119" s="237">
        <v>1</v>
      </c>
      <c r="G119" s="9">
        <v>2.5</v>
      </c>
      <c r="H119" s="9">
        <v>9.9999274696037119</v>
      </c>
      <c r="I119" t="s">
        <v>5588</v>
      </c>
    </row>
    <row r="120" spans="1:9">
      <c r="A120" s="236">
        <v>42866</v>
      </c>
      <c r="B120" s="237" t="s">
        <v>3415</v>
      </c>
      <c r="C120" s="237" t="s">
        <v>2908</v>
      </c>
      <c r="D120" s="237" t="s">
        <v>3384</v>
      </c>
      <c r="E120" s="238" t="s">
        <v>3385</v>
      </c>
      <c r="F120" s="237">
        <v>24</v>
      </c>
      <c r="G120" s="9">
        <v>12.73</v>
      </c>
      <c r="H120" s="9">
        <v>92.399780560630944</v>
      </c>
    </row>
    <row r="121" spans="1:9">
      <c r="A121" s="236">
        <v>42866</v>
      </c>
      <c r="B121" s="237" t="s">
        <v>3415</v>
      </c>
      <c r="C121" s="237" t="s">
        <v>2908</v>
      </c>
      <c r="D121" s="237" t="s">
        <v>3386</v>
      </c>
      <c r="E121" s="238" t="s">
        <v>3387</v>
      </c>
      <c r="F121" s="237">
        <v>1</v>
      </c>
      <c r="G121" s="9">
        <v>7718</v>
      </c>
      <c r="H121" s="9">
        <v>11873.846153846154</v>
      </c>
    </row>
    <row r="122" spans="1:9">
      <c r="A122" s="236">
        <v>42866</v>
      </c>
      <c r="B122" s="237" t="s">
        <v>3415</v>
      </c>
      <c r="C122" s="237" t="s">
        <v>2908</v>
      </c>
      <c r="D122" s="237">
        <v>155847</v>
      </c>
      <c r="E122" s="238" t="s">
        <v>3388</v>
      </c>
      <c r="F122" s="237">
        <v>1</v>
      </c>
      <c r="G122" s="9">
        <v>312</v>
      </c>
      <c r="H122" s="9">
        <v>623.9997054710683</v>
      </c>
    </row>
    <row r="123" spans="1:9">
      <c r="A123" s="236">
        <v>42866</v>
      </c>
      <c r="B123" s="237" t="s">
        <v>3415</v>
      </c>
      <c r="C123" s="237" t="s">
        <v>2908</v>
      </c>
      <c r="D123" s="237" t="s">
        <v>9</v>
      </c>
      <c r="E123" s="238" t="s">
        <v>1820</v>
      </c>
      <c r="F123" s="237">
        <v>5</v>
      </c>
      <c r="G123" s="9">
        <v>10.92</v>
      </c>
      <c r="H123" s="9">
        <v>32.760311885586326</v>
      </c>
    </row>
    <row r="124" spans="1:9">
      <c r="A124" s="236">
        <v>42866</v>
      </c>
      <c r="B124" s="237" t="s">
        <v>3415</v>
      </c>
      <c r="C124" s="237" t="s">
        <v>2908</v>
      </c>
      <c r="D124" s="237" t="s">
        <v>3303</v>
      </c>
      <c r="E124" s="238" t="s">
        <v>3359</v>
      </c>
      <c r="F124" s="237">
        <v>2</v>
      </c>
      <c r="G124" s="9">
        <v>1068</v>
      </c>
      <c r="H124" s="9">
        <v>2135.9989918048104</v>
      </c>
    </row>
    <row r="125" spans="1:9">
      <c r="A125" s="236">
        <v>42866</v>
      </c>
      <c r="B125" s="237" t="s">
        <v>3415</v>
      </c>
      <c r="C125" s="237" t="s">
        <v>2908</v>
      </c>
      <c r="D125" s="237" t="s">
        <v>3389</v>
      </c>
      <c r="E125" s="238" t="s">
        <v>3390</v>
      </c>
      <c r="F125" s="237">
        <v>4</v>
      </c>
      <c r="G125" s="9">
        <v>530.95000000000005</v>
      </c>
      <c r="H125" s="9">
        <v>1061.8994987816145</v>
      </c>
    </row>
    <row r="126" spans="1:9">
      <c r="A126" s="236">
        <v>42866</v>
      </c>
      <c r="B126" s="237" t="s">
        <v>3415</v>
      </c>
      <c r="C126" s="237" t="s">
        <v>2908</v>
      </c>
      <c r="D126" s="237" t="s">
        <v>3391</v>
      </c>
      <c r="E126" s="238" t="s">
        <v>3392</v>
      </c>
      <c r="F126" s="237">
        <v>2</v>
      </c>
      <c r="G126" s="9">
        <v>285</v>
      </c>
      <c r="H126" s="9">
        <v>569.99973095914891</v>
      </c>
    </row>
    <row r="127" spans="1:9">
      <c r="A127" s="236">
        <v>42866</v>
      </c>
      <c r="B127" s="237" t="s">
        <v>3415</v>
      </c>
      <c r="C127" s="237" t="s">
        <v>2908</v>
      </c>
      <c r="D127" s="237" t="s">
        <v>3353</v>
      </c>
      <c r="E127" s="238" t="s">
        <v>3354</v>
      </c>
      <c r="F127" s="237">
        <v>4</v>
      </c>
      <c r="G127" s="9">
        <v>111.47</v>
      </c>
      <c r="H127" s="9">
        <v>222.93989477198713</v>
      </c>
    </row>
    <row r="128" spans="1:9">
      <c r="A128" s="236">
        <v>42866</v>
      </c>
      <c r="B128" s="237" t="s">
        <v>3415</v>
      </c>
      <c r="C128" s="237" t="s">
        <v>2908</v>
      </c>
      <c r="D128" s="237" t="s">
        <v>1669</v>
      </c>
      <c r="E128" s="238" t="s">
        <v>3393</v>
      </c>
      <c r="F128" s="237">
        <v>8</v>
      </c>
      <c r="G128" s="9">
        <v>56.08</v>
      </c>
      <c r="H128" s="9">
        <v>168.23998075158755</v>
      </c>
    </row>
    <row r="129" spans="1:8">
      <c r="A129" s="236">
        <v>42866</v>
      </c>
      <c r="B129" s="237" t="s">
        <v>3415</v>
      </c>
      <c r="C129" s="237" t="s">
        <v>2908</v>
      </c>
      <c r="D129" s="237" t="s">
        <v>3394</v>
      </c>
      <c r="E129" s="238" t="s">
        <v>3395</v>
      </c>
      <c r="F129" s="237">
        <v>1</v>
      </c>
      <c r="G129" s="9">
        <v>468</v>
      </c>
      <c r="H129" s="9">
        <v>1085.9991663402197</v>
      </c>
    </row>
    <row r="130" spans="1:8">
      <c r="A130" s="236">
        <v>42866</v>
      </c>
      <c r="B130" s="237" t="s">
        <v>3415</v>
      </c>
      <c r="C130" s="237" t="s">
        <v>2908</v>
      </c>
      <c r="D130" s="237" t="s">
        <v>1182</v>
      </c>
      <c r="E130" s="238" t="s">
        <v>3395</v>
      </c>
      <c r="F130" s="237">
        <v>2</v>
      </c>
      <c r="G130" s="9">
        <v>101.19</v>
      </c>
      <c r="H130" s="9">
        <v>172.40999426576911</v>
      </c>
    </row>
    <row r="131" spans="1:8">
      <c r="A131" s="236">
        <v>42866</v>
      </c>
      <c r="B131" s="237" t="s">
        <v>3415</v>
      </c>
      <c r="C131" s="237" t="s">
        <v>2908</v>
      </c>
      <c r="D131" s="237" t="s">
        <v>161</v>
      </c>
      <c r="E131" s="238" t="s">
        <v>3293</v>
      </c>
      <c r="F131" s="237">
        <v>2</v>
      </c>
      <c r="G131" s="9">
        <v>26</v>
      </c>
      <c r="H131" s="9">
        <v>77.999991075985648</v>
      </c>
    </row>
    <row r="132" spans="1:8">
      <c r="A132" s="236">
        <v>42866</v>
      </c>
      <c r="B132" s="237" t="s">
        <v>3415</v>
      </c>
      <c r="C132" s="237" t="s">
        <v>2908</v>
      </c>
      <c r="D132" s="237" t="s">
        <v>917</v>
      </c>
      <c r="E132" s="238" t="s">
        <v>3396</v>
      </c>
      <c r="F132" s="237">
        <v>16</v>
      </c>
      <c r="G132" s="9">
        <v>16.600000000000001</v>
      </c>
      <c r="H132" s="9">
        <v>49.799994302360069</v>
      </c>
    </row>
    <row r="133" spans="1:8">
      <c r="A133" s="236">
        <v>42866</v>
      </c>
      <c r="B133" s="237" t="s">
        <v>3415</v>
      </c>
      <c r="C133" s="237" t="s">
        <v>2908</v>
      </c>
      <c r="D133" s="237">
        <v>142793</v>
      </c>
      <c r="E133" s="238" t="s">
        <v>3397</v>
      </c>
      <c r="F133" s="237">
        <v>1</v>
      </c>
      <c r="G133" s="9">
        <v>328</v>
      </c>
      <c r="H133" s="9">
        <v>655.99969036702055</v>
      </c>
    </row>
    <row r="134" spans="1:8">
      <c r="A134" s="236">
        <v>42866</v>
      </c>
      <c r="B134" s="237" t="s">
        <v>3415</v>
      </c>
      <c r="C134" s="237" t="s">
        <v>2908</v>
      </c>
      <c r="D134" s="237" t="s">
        <v>3344</v>
      </c>
      <c r="E134" s="238" t="s">
        <v>3345</v>
      </c>
      <c r="F134" s="237">
        <v>8</v>
      </c>
      <c r="G134" s="9">
        <v>24.55</v>
      </c>
      <c r="H134" s="9">
        <v>73.649991573671059</v>
      </c>
    </row>
    <row r="135" spans="1:8" ht="51">
      <c r="A135" s="236">
        <v>42866</v>
      </c>
      <c r="B135" s="237" t="s">
        <v>3415</v>
      </c>
      <c r="C135" s="237" t="s">
        <v>2908</v>
      </c>
      <c r="D135" s="323" t="s">
        <v>3398</v>
      </c>
      <c r="E135" s="324" t="s">
        <v>3346</v>
      </c>
      <c r="F135" s="237">
        <v>1</v>
      </c>
      <c r="G135" s="9">
        <v>972</v>
      </c>
      <c r="H135" s="9">
        <v>1944</v>
      </c>
    </row>
    <row r="136" spans="1:8">
      <c r="A136" s="236">
        <v>42866</v>
      </c>
      <c r="B136" s="237" t="s">
        <v>3415</v>
      </c>
      <c r="C136" s="237" t="s">
        <v>2908</v>
      </c>
      <c r="D136" s="237">
        <v>142793</v>
      </c>
      <c r="E136" s="238" t="s">
        <v>3397</v>
      </c>
      <c r="F136" s="237">
        <v>4</v>
      </c>
      <c r="G136" s="9">
        <v>328</v>
      </c>
      <c r="H136" s="9">
        <v>655.99969036702055</v>
      </c>
    </row>
    <row r="137" spans="1:8">
      <c r="A137" s="236">
        <v>42866</v>
      </c>
      <c r="B137" s="237" t="s">
        <v>3415</v>
      </c>
      <c r="C137" s="237" t="s">
        <v>2908</v>
      </c>
      <c r="D137" s="237" t="s">
        <v>3347</v>
      </c>
      <c r="E137" s="238" t="s">
        <v>3348</v>
      </c>
      <c r="F137" s="237">
        <v>1</v>
      </c>
      <c r="G137" s="9">
        <v>82</v>
      </c>
      <c r="H137" s="9">
        <v>245.99997185503165</v>
      </c>
    </row>
    <row r="138" spans="1:8">
      <c r="A138" s="236">
        <v>42866</v>
      </c>
      <c r="B138" s="237" t="s">
        <v>3415</v>
      </c>
      <c r="C138" s="237" t="s">
        <v>2908</v>
      </c>
      <c r="D138" s="237" t="s">
        <v>9</v>
      </c>
      <c r="E138" s="238" t="s">
        <v>1820</v>
      </c>
      <c r="F138" s="237">
        <v>1</v>
      </c>
      <c r="G138" s="9">
        <v>10.92</v>
      </c>
      <c r="H138" s="9">
        <v>32.760311885586326</v>
      </c>
    </row>
    <row r="139" spans="1:8">
      <c r="A139" s="236">
        <v>42866</v>
      </c>
      <c r="B139" s="237" t="s">
        <v>3415</v>
      </c>
      <c r="C139" s="237" t="s">
        <v>2908</v>
      </c>
      <c r="D139" s="237" t="s">
        <v>3349</v>
      </c>
      <c r="E139" s="238" t="s">
        <v>3350</v>
      </c>
      <c r="F139" s="237">
        <v>6</v>
      </c>
      <c r="G139" s="9">
        <v>1.37</v>
      </c>
      <c r="H139" s="9">
        <v>5.4799602533428349</v>
      </c>
    </row>
    <row r="140" spans="1:8">
      <c r="A140" s="236">
        <v>42866</v>
      </c>
      <c r="B140" s="237" t="s">
        <v>3415</v>
      </c>
      <c r="C140" s="237" t="s">
        <v>2908</v>
      </c>
      <c r="D140" s="237" t="s">
        <v>3351</v>
      </c>
      <c r="E140" s="238" t="s">
        <v>3352</v>
      </c>
      <c r="F140" s="237">
        <v>1</v>
      </c>
      <c r="G140" s="9">
        <v>265</v>
      </c>
      <c r="H140" s="9">
        <v>496.00033576383242</v>
      </c>
    </row>
    <row r="141" spans="1:8">
      <c r="A141" s="236">
        <v>42866</v>
      </c>
      <c r="B141" s="237" t="s">
        <v>3415</v>
      </c>
      <c r="C141" s="237" t="s">
        <v>2908</v>
      </c>
      <c r="D141" s="237" t="s">
        <v>3353</v>
      </c>
      <c r="E141" s="238" t="s">
        <v>3354</v>
      </c>
      <c r="F141" s="237">
        <v>2</v>
      </c>
      <c r="G141" s="9">
        <v>111.47</v>
      </c>
      <c r="H141" s="9">
        <v>222.93989477198713</v>
      </c>
    </row>
    <row r="142" spans="1:8">
      <c r="A142" s="236">
        <v>42866</v>
      </c>
      <c r="B142" s="237" t="s">
        <v>3415</v>
      </c>
      <c r="C142" s="237" t="s">
        <v>2908</v>
      </c>
      <c r="D142" s="237" t="s">
        <v>3355</v>
      </c>
      <c r="E142" s="238" t="s">
        <v>3356</v>
      </c>
      <c r="F142" s="237">
        <v>1</v>
      </c>
      <c r="G142" s="9">
        <v>28.87</v>
      </c>
      <c r="H142" s="9">
        <v>86.609990090911751</v>
      </c>
    </row>
    <row r="143" spans="1:8">
      <c r="A143" s="236">
        <v>42866</v>
      </c>
      <c r="B143" s="237" t="s">
        <v>3415</v>
      </c>
      <c r="C143" s="237" t="s">
        <v>2908</v>
      </c>
      <c r="D143" s="237" t="s">
        <v>3357</v>
      </c>
      <c r="E143" s="238" t="s">
        <v>3358</v>
      </c>
      <c r="F143" s="237">
        <v>1</v>
      </c>
      <c r="G143" s="9">
        <v>0.2</v>
      </c>
      <c r="H143" s="9">
        <v>33.400007580784788</v>
      </c>
    </row>
    <row r="144" spans="1:8">
      <c r="A144" s="236">
        <v>42866</v>
      </c>
      <c r="B144" s="237" t="s">
        <v>3415</v>
      </c>
      <c r="C144" s="237" t="s">
        <v>2908</v>
      </c>
      <c r="D144" s="237" t="s">
        <v>3303</v>
      </c>
      <c r="E144" s="238" t="s">
        <v>3359</v>
      </c>
      <c r="F144" s="237">
        <v>1</v>
      </c>
      <c r="G144" s="9">
        <v>1068</v>
      </c>
      <c r="H144" s="9">
        <v>2135.9989918048104</v>
      </c>
    </row>
    <row r="145" spans="1:9">
      <c r="A145" s="236">
        <v>42866</v>
      </c>
      <c r="B145" s="237" t="s">
        <v>3415</v>
      </c>
      <c r="C145" s="237" t="s">
        <v>2908</v>
      </c>
      <c r="D145" s="237" t="s">
        <v>3360</v>
      </c>
      <c r="E145" s="238" t="s">
        <v>3361</v>
      </c>
      <c r="F145" s="237">
        <v>1</v>
      </c>
      <c r="G145" s="9">
        <v>0.2</v>
      </c>
      <c r="H145" s="9">
        <v>0.64014132046748407</v>
      </c>
    </row>
    <row r="146" spans="1:9">
      <c r="A146" s="236">
        <v>42866</v>
      </c>
      <c r="B146" s="237" t="s">
        <v>3415</v>
      </c>
      <c r="C146" s="237" t="s">
        <v>2908</v>
      </c>
      <c r="D146" s="237" t="s">
        <v>3362</v>
      </c>
      <c r="E146" s="238" t="s">
        <v>3363</v>
      </c>
      <c r="F146" s="237">
        <v>1</v>
      </c>
      <c r="G146" s="9">
        <v>0.77</v>
      </c>
      <c r="H146" s="9">
        <v>3.0799776606379434</v>
      </c>
    </row>
    <row r="147" spans="1:9">
      <c r="A147" s="236">
        <v>42866</v>
      </c>
      <c r="B147" s="237" t="s">
        <v>3415</v>
      </c>
      <c r="C147" s="237" t="s">
        <v>2908</v>
      </c>
      <c r="D147" s="237" t="s">
        <v>155</v>
      </c>
      <c r="E147" s="238" t="s">
        <v>2919</v>
      </c>
      <c r="F147" s="237">
        <v>1</v>
      </c>
      <c r="G147" s="9">
        <v>0.67</v>
      </c>
      <c r="H147" s="9">
        <v>5.0007246946876913</v>
      </c>
    </row>
    <row r="148" spans="1:9">
      <c r="A148" s="236">
        <v>42866</v>
      </c>
      <c r="B148" s="237" t="s">
        <v>3415</v>
      </c>
      <c r="C148" s="237" t="s">
        <v>2908</v>
      </c>
      <c r="D148" s="237" t="s">
        <v>3364</v>
      </c>
      <c r="E148" s="238" t="s">
        <v>3365</v>
      </c>
      <c r="F148" s="237">
        <v>2</v>
      </c>
      <c r="G148" s="9">
        <v>283.56</v>
      </c>
      <c r="H148" s="9">
        <v>567.11973231851323</v>
      </c>
    </row>
    <row r="149" spans="1:9">
      <c r="A149" s="236">
        <v>42866</v>
      </c>
      <c r="B149" s="237" t="s">
        <v>3415</v>
      </c>
      <c r="C149" s="237" t="s">
        <v>2908</v>
      </c>
      <c r="D149" s="237" t="s">
        <v>3366</v>
      </c>
      <c r="E149" s="238" t="s">
        <v>3367</v>
      </c>
      <c r="F149" s="237">
        <v>1</v>
      </c>
      <c r="G149" s="9">
        <v>34.86</v>
      </c>
      <c r="H149" s="9">
        <v>104.57998803495613</v>
      </c>
    </row>
    <row r="150" spans="1:9">
      <c r="A150" s="236">
        <v>42866</v>
      </c>
      <c r="B150" s="237" t="s">
        <v>3415</v>
      </c>
      <c r="C150" s="237" t="s">
        <v>2908</v>
      </c>
      <c r="D150" s="237">
        <v>234538</v>
      </c>
      <c r="E150" s="238" t="s">
        <v>3368</v>
      </c>
      <c r="F150" s="237">
        <v>4</v>
      </c>
      <c r="G150" s="9">
        <v>0.7</v>
      </c>
      <c r="H150" s="9">
        <v>11.479994915637198</v>
      </c>
    </row>
    <row r="151" spans="1:9">
      <c r="A151" s="236">
        <v>42866</v>
      </c>
      <c r="B151" s="237" t="s">
        <v>3415</v>
      </c>
      <c r="C151" s="237" t="s">
        <v>2908</v>
      </c>
      <c r="D151" s="237" t="s">
        <v>148</v>
      </c>
      <c r="E151" s="238" t="s">
        <v>3369</v>
      </c>
      <c r="F151" s="237">
        <v>2</v>
      </c>
      <c r="G151" s="9">
        <v>2.76</v>
      </c>
      <c r="H151" s="9">
        <v>11.04</v>
      </c>
    </row>
    <row r="152" spans="1:9">
      <c r="A152" s="236">
        <v>42866</v>
      </c>
      <c r="B152" s="237" t="s">
        <v>3415</v>
      </c>
      <c r="C152" s="237" t="s">
        <v>2908</v>
      </c>
      <c r="D152" s="237" t="s">
        <v>3370</v>
      </c>
      <c r="E152" s="238" t="s">
        <v>3371</v>
      </c>
      <c r="F152" s="237">
        <v>4</v>
      </c>
      <c r="G152" s="9">
        <v>5.36</v>
      </c>
      <c r="H152" s="9">
        <v>21.439844494830361</v>
      </c>
    </row>
    <row r="153" spans="1:9">
      <c r="A153" s="236">
        <v>42866</v>
      </c>
      <c r="B153" s="237" t="s">
        <v>3415</v>
      </c>
      <c r="C153" s="237" t="s">
        <v>2908</v>
      </c>
      <c r="D153" s="237" t="s">
        <v>3372</v>
      </c>
      <c r="E153" s="238" t="s">
        <v>3373</v>
      </c>
      <c r="F153" s="237">
        <v>1</v>
      </c>
      <c r="G153" s="9">
        <v>81.27</v>
      </c>
      <c r="H153" s="9">
        <v>243.80997210559059</v>
      </c>
    </row>
    <row r="154" spans="1:9">
      <c r="A154" s="236">
        <v>42866</v>
      </c>
      <c r="B154" s="237" t="s">
        <v>3415</v>
      </c>
      <c r="C154" s="237" t="s">
        <v>2908</v>
      </c>
      <c r="D154" s="237" t="s">
        <v>3374</v>
      </c>
      <c r="E154" s="238" t="s">
        <v>3375</v>
      </c>
      <c r="F154" s="237">
        <v>1</v>
      </c>
      <c r="G154" s="9">
        <v>14.52</v>
      </c>
      <c r="H154" s="9">
        <v>43.560044435601327</v>
      </c>
    </row>
    <row r="155" spans="1:9">
      <c r="A155" s="236">
        <v>42866</v>
      </c>
      <c r="B155" s="237" t="s">
        <v>3415</v>
      </c>
      <c r="C155" s="237" t="s">
        <v>2908</v>
      </c>
      <c r="D155" s="237" t="s">
        <v>3376</v>
      </c>
      <c r="E155" s="238" t="s">
        <v>3377</v>
      </c>
      <c r="F155" s="237">
        <v>1</v>
      </c>
      <c r="G155" s="9">
        <v>47.83</v>
      </c>
      <c r="H155" s="9">
        <v>143.48998358324593</v>
      </c>
    </row>
    <row r="156" spans="1:9">
      <c r="A156" s="236">
        <v>42866</v>
      </c>
      <c r="B156" s="237" t="s">
        <v>3415</v>
      </c>
      <c r="C156" s="237" t="s">
        <v>2908</v>
      </c>
      <c r="D156" s="237" t="s">
        <v>3378</v>
      </c>
      <c r="E156" s="238" t="s">
        <v>3379</v>
      </c>
      <c r="F156" s="237">
        <v>2</v>
      </c>
      <c r="G156" s="9">
        <v>244.53</v>
      </c>
      <c r="H156" s="9">
        <v>489.05976916294975</v>
      </c>
    </row>
    <row r="157" spans="1:9">
      <c r="A157" s="236">
        <v>42866</v>
      </c>
      <c r="B157" s="237" t="s">
        <v>3415</v>
      </c>
      <c r="C157" s="237" t="s">
        <v>2908</v>
      </c>
      <c r="D157" s="237" t="s">
        <v>955</v>
      </c>
      <c r="E157" s="238" t="s">
        <v>1985</v>
      </c>
      <c r="F157" s="237">
        <v>1</v>
      </c>
      <c r="G157" s="9">
        <v>639.15</v>
      </c>
      <c r="H157" s="9">
        <v>1467.9997038938739</v>
      </c>
    </row>
    <row r="158" spans="1:9">
      <c r="A158" s="236">
        <v>42866</v>
      </c>
      <c r="B158" s="237" t="s">
        <v>3415</v>
      </c>
      <c r="C158" s="237" t="s">
        <v>2908</v>
      </c>
      <c r="D158" s="237" t="s">
        <v>3380</v>
      </c>
      <c r="E158" s="238" t="s">
        <v>3381</v>
      </c>
      <c r="F158" s="237">
        <v>6</v>
      </c>
      <c r="G158" s="9">
        <v>5.25</v>
      </c>
      <c r="H158" s="9">
        <v>20.999847686167797</v>
      </c>
    </row>
    <row r="159" spans="1:9">
      <c r="A159" s="236">
        <v>42866</v>
      </c>
      <c r="B159" s="237" t="s">
        <v>3415</v>
      </c>
      <c r="C159" s="237" t="s">
        <v>2908</v>
      </c>
      <c r="D159" s="237" t="s">
        <v>3382</v>
      </c>
      <c r="E159" s="238" t="s">
        <v>3383</v>
      </c>
      <c r="F159" s="237">
        <v>1</v>
      </c>
      <c r="G159" s="9">
        <v>2.5</v>
      </c>
      <c r="H159" s="9">
        <v>9.9999274696037119</v>
      </c>
      <c r="I159" t="s">
        <v>5588</v>
      </c>
    </row>
    <row r="160" spans="1:9">
      <c r="A160" s="236">
        <v>42866</v>
      </c>
      <c r="B160" s="237" t="s">
        <v>3415</v>
      </c>
      <c r="C160" s="237" t="s">
        <v>2908</v>
      </c>
      <c r="D160" s="237" t="s">
        <v>3399</v>
      </c>
      <c r="E160" s="238" t="s">
        <v>3400</v>
      </c>
      <c r="F160" s="237">
        <v>1</v>
      </c>
      <c r="G160" s="9">
        <v>249.28</v>
      </c>
      <c r="H160" s="9">
        <v>498.56</v>
      </c>
    </row>
    <row r="161" spans="1:9">
      <c r="A161" s="236">
        <v>42866</v>
      </c>
      <c r="B161" s="237" t="s">
        <v>3415</v>
      </c>
      <c r="C161" s="237" t="s">
        <v>2908</v>
      </c>
      <c r="D161" s="237" t="s">
        <v>287</v>
      </c>
      <c r="E161" s="238" t="s">
        <v>3401</v>
      </c>
      <c r="F161" s="237">
        <v>18</v>
      </c>
      <c r="G161" s="9">
        <v>198.65</v>
      </c>
      <c r="H161" s="9">
        <v>305.61538461538464</v>
      </c>
    </row>
    <row r="162" spans="1:9">
      <c r="A162" s="236">
        <v>42866</v>
      </c>
      <c r="B162" s="237" t="s">
        <v>3415</v>
      </c>
      <c r="C162" s="237" t="s">
        <v>2908</v>
      </c>
      <c r="D162" s="237" t="s">
        <v>477</v>
      </c>
      <c r="E162" s="238" t="s">
        <v>1992</v>
      </c>
      <c r="F162" s="237">
        <v>1</v>
      </c>
      <c r="G162" s="9">
        <v>31.81</v>
      </c>
      <c r="H162" s="9">
        <v>95.429989081811698</v>
      </c>
    </row>
    <row r="163" spans="1:9">
      <c r="A163" s="236">
        <v>42866</v>
      </c>
      <c r="B163" s="237" t="s">
        <v>3415</v>
      </c>
      <c r="C163" s="237" t="s">
        <v>2908</v>
      </c>
      <c r="D163" s="237" t="s">
        <v>1855</v>
      </c>
      <c r="E163" s="238" t="s">
        <v>1878</v>
      </c>
      <c r="F163" s="237">
        <v>2</v>
      </c>
      <c r="G163" s="9">
        <v>4.25</v>
      </c>
      <c r="H163" s="9">
        <v>71.33998790945914</v>
      </c>
    </row>
    <row r="164" spans="1:9">
      <c r="A164" s="236">
        <v>42866</v>
      </c>
      <c r="B164" s="237" t="s">
        <v>3415</v>
      </c>
      <c r="C164" s="237" t="s">
        <v>2908</v>
      </c>
      <c r="D164" s="237" t="s">
        <v>377</v>
      </c>
      <c r="E164" s="238" t="s">
        <v>3402</v>
      </c>
      <c r="F164" s="237">
        <v>2</v>
      </c>
      <c r="G164" s="9">
        <v>38.36</v>
      </c>
      <c r="H164" s="9">
        <v>115.08278649156992</v>
      </c>
    </row>
    <row r="165" spans="1:9">
      <c r="A165" s="236">
        <v>42866</v>
      </c>
      <c r="B165" s="237" t="s">
        <v>3415</v>
      </c>
      <c r="C165" s="237" t="s">
        <v>2908</v>
      </c>
      <c r="D165" s="237" t="s">
        <v>3403</v>
      </c>
      <c r="E165" s="238" t="s">
        <v>3404</v>
      </c>
      <c r="F165" s="237">
        <v>1</v>
      </c>
      <c r="G165" s="9">
        <v>867</v>
      </c>
      <c r="H165" s="9">
        <v>1733.9991815494109</v>
      </c>
    </row>
    <row r="166" spans="1:9">
      <c r="A166" s="236">
        <v>42866</v>
      </c>
      <c r="B166" s="237" t="s">
        <v>3415</v>
      </c>
      <c r="C166" s="237" t="s">
        <v>2908</v>
      </c>
      <c r="D166" s="237" t="s">
        <v>3394</v>
      </c>
      <c r="E166" s="238" t="s">
        <v>3395</v>
      </c>
      <c r="F166" s="237">
        <v>1</v>
      </c>
      <c r="G166" s="9">
        <v>468</v>
      </c>
      <c r="H166" s="9">
        <v>1085.9991663402197</v>
      </c>
    </row>
    <row r="167" spans="1:9">
      <c r="A167" s="236">
        <v>42866</v>
      </c>
      <c r="B167" s="237" t="s">
        <v>3415</v>
      </c>
      <c r="C167" s="237" t="s">
        <v>2908</v>
      </c>
      <c r="D167" s="237" t="s">
        <v>1844</v>
      </c>
      <c r="E167" s="238" t="s">
        <v>2910</v>
      </c>
      <c r="F167" s="237">
        <v>1</v>
      </c>
      <c r="G167" s="9">
        <v>157</v>
      </c>
      <c r="H167" s="9">
        <v>314</v>
      </c>
    </row>
    <row r="168" spans="1:9">
      <c r="A168" s="236">
        <v>42866</v>
      </c>
      <c r="B168" s="237" t="s">
        <v>3415</v>
      </c>
      <c r="C168" s="237" t="s">
        <v>2908</v>
      </c>
      <c r="D168" s="237" t="s">
        <v>398</v>
      </c>
      <c r="E168" s="238" t="s">
        <v>2911</v>
      </c>
      <c r="F168" s="237">
        <v>1</v>
      </c>
      <c r="G168" s="9">
        <v>2.4</v>
      </c>
      <c r="H168" s="9">
        <v>9.6</v>
      </c>
    </row>
    <row r="169" spans="1:9">
      <c r="A169" s="236">
        <v>42866</v>
      </c>
      <c r="B169" s="237" t="s">
        <v>3415</v>
      </c>
      <c r="C169" s="237" t="s">
        <v>2908</v>
      </c>
      <c r="D169" s="237" t="s">
        <v>1663</v>
      </c>
      <c r="E169" s="238" t="s">
        <v>3286</v>
      </c>
      <c r="F169" s="237">
        <v>1</v>
      </c>
      <c r="G169" s="9">
        <v>150</v>
      </c>
      <c r="H169" s="9">
        <v>294.00061168739603</v>
      </c>
    </row>
    <row r="170" spans="1:9">
      <c r="A170" s="236">
        <v>42866</v>
      </c>
      <c r="B170" s="237" t="s">
        <v>3415</v>
      </c>
      <c r="C170" s="237" t="s">
        <v>2908</v>
      </c>
      <c r="D170" s="237" t="s">
        <v>1665</v>
      </c>
      <c r="E170" s="238" t="s">
        <v>2912</v>
      </c>
      <c r="F170" s="237">
        <v>1</v>
      </c>
      <c r="G170" s="9">
        <v>4.1399999999999997</v>
      </c>
      <c r="H170" s="9">
        <v>16.55987988966374</v>
      </c>
    </row>
    <row r="171" spans="1:9">
      <c r="A171" s="236">
        <v>42866</v>
      </c>
      <c r="B171" s="237" t="s">
        <v>3415</v>
      </c>
      <c r="C171" s="237" t="s">
        <v>2908</v>
      </c>
      <c r="D171" s="237" t="s">
        <v>1669</v>
      </c>
      <c r="E171" s="238" t="s">
        <v>3393</v>
      </c>
      <c r="F171" s="237">
        <v>8</v>
      </c>
      <c r="G171" s="9">
        <v>26.5</v>
      </c>
      <c r="H171" s="9">
        <v>79.499990904370009</v>
      </c>
    </row>
    <row r="172" spans="1:9">
      <c r="A172" s="236">
        <v>42866</v>
      </c>
      <c r="B172" s="237" t="s">
        <v>3415</v>
      </c>
      <c r="C172" s="237" t="s">
        <v>2908</v>
      </c>
      <c r="D172" s="237" t="s">
        <v>3405</v>
      </c>
      <c r="E172" s="238" t="s">
        <v>3406</v>
      </c>
      <c r="F172" s="237">
        <v>1</v>
      </c>
      <c r="G172" s="9">
        <v>308</v>
      </c>
      <c r="H172" s="9">
        <v>615.9997092470802</v>
      </c>
    </row>
    <row r="173" spans="1:9">
      <c r="A173" s="236">
        <v>42866</v>
      </c>
      <c r="B173" s="237" t="s">
        <v>3415</v>
      </c>
      <c r="C173" s="237" t="s">
        <v>2908</v>
      </c>
      <c r="D173" s="237" t="s">
        <v>583</v>
      </c>
      <c r="E173" s="238" t="s">
        <v>584</v>
      </c>
      <c r="F173" s="237">
        <v>1</v>
      </c>
      <c r="G173" s="9">
        <v>26.63</v>
      </c>
      <c r="H173" s="9">
        <v>76.000004705683423</v>
      </c>
      <c r="I173" s="55"/>
    </row>
    <row r="174" spans="1:9">
      <c r="A174" s="236">
        <v>42866</v>
      </c>
      <c r="B174" s="237" t="s">
        <v>3415</v>
      </c>
      <c r="C174" s="237" t="s">
        <v>2908</v>
      </c>
      <c r="D174" s="237" t="s">
        <v>13</v>
      </c>
      <c r="E174" s="238" t="s">
        <v>657</v>
      </c>
      <c r="F174" s="237">
        <v>1</v>
      </c>
      <c r="G174" s="9">
        <v>1.28</v>
      </c>
      <c r="H174" s="9">
        <v>59.999679574075287</v>
      </c>
    </row>
    <row r="175" spans="1:9">
      <c r="A175" s="236">
        <v>42866</v>
      </c>
      <c r="B175" s="237" t="s">
        <v>3415</v>
      </c>
      <c r="C175" s="237" t="s">
        <v>2908</v>
      </c>
      <c r="D175" s="237" t="s">
        <v>1583</v>
      </c>
      <c r="E175" s="238" t="s">
        <v>2918</v>
      </c>
      <c r="F175" s="237">
        <v>2</v>
      </c>
      <c r="G175" s="9">
        <v>2.99</v>
      </c>
      <c r="H175" s="9">
        <v>20.199993421671582</v>
      </c>
    </row>
    <row r="176" spans="1:9">
      <c r="A176" s="236">
        <v>42866</v>
      </c>
      <c r="B176" s="237" t="s">
        <v>3415</v>
      </c>
      <c r="C176" s="237" t="s">
        <v>2908</v>
      </c>
      <c r="D176" s="237" t="s">
        <v>155</v>
      </c>
      <c r="E176" s="238" t="s">
        <v>3407</v>
      </c>
      <c r="F176" s="237">
        <v>1</v>
      </c>
      <c r="G176" s="9">
        <v>0.67</v>
      </c>
      <c r="H176" s="9">
        <v>5.0007246946876913</v>
      </c>
    </row>
    <row r="177" spans="1:9">
      <c r="A177" s="236">
        <v>42866</v>
      </c>
      <c r="B177" s="237" t="s">
        <v>3415</v>
      </c>
      <c r="C177" s="237" t="s">
        <v>2908</v>
      </c>
      <c r="D177" s="237" t="s">
        <v>1715</v>
      </c>
      <c r="E177" s="238" t="s">
        <v>3291</v>
      </c>
      <c r="F177" s="237">
        <v>1</v>
      </c>
      <c r="G177" s="9">
        <v>1.32</v>
      </c>
      <c r="H177" s="9">
        <v>5.2799617039507583</v>
      </c>
    </row>
    <row r="178" spans="1:9">
      <c r="A178" s="236">
        <v>42866</v>
      </c>
      <c r="B178" s="237" t="s">
        <v>3415</v>
      </c>
      <c r="C178" s="237" t="s">
        <v>2908</v>
      </c>
      <c r="D178" s="237" t="s">
        <v>1682</v>
      </c>
      <c r="E178" s="238" t="s">
        <v>2921</v>
      </c>
      <c r="F178" s="237">
        <v>1</v>
      </c>
      <c r="G178" s="9">
        <v>0.38</v>
      </c>
      <c r="H178" s="9">
        <v>1.5208694204366033</v>
      </c>
    </row>
    <row r="179" spans="1:9">
      <c r="A179" s="236">
        <v>42866</v>
      </c>
      <c r="B179" s="237" t="s">
        <v>3415</v>
      </c>
      <c r="C179" s="237" t="s">
        <v>2908</v>
      </c>
      <c r="D179" s="237" t="s">
        <v>161</v>
      </c>
      <c r="E179" s="238" t="s">
        <v>3293</v>
      </c>
      <c r="F179" s="237">
        <v>2</v>
      </c>
      <c r="G179" s="9">
        <v>26</v>
      </c>
      <c r="H179" s="9">
        <v>77.999991075985648</v>
      </c>
    </row>
    <row r="180" spans="1:9">
      <c r="A180" s="236">
        <v>42866</v>
      </c>
      <c r="B180" s="237" t="s">
        <v>3415</v>
      </c>
      <c r="C180" s="237" t="s">
        <v>2908</v>
      </c>
      <c r="D180" s="237" t="s">
        <v>1182</v>
      </c>
      <c r="E180" s="238" t="s">
        <v>2923</v>
      </c>
      <c r="F180" s="237">
        <v>2</v>
      </c>
      <c r="G180" s="9">
        <v>101.19</v>
      </c>
      <c r="H180" s="9">
        <v>172.40999426576911</v>
      </c>
    </row>
    <row r="181" spans="1:9">
      <c r="A181" s="236">
        <v>42866</v>
      </c>
      <c r="B181" s="237" t="s">
        <v>3415</v>
      </c>
      <c r="C181" s="237" t="s">
        <v>2908</v>
      </c>
      <c r="D181" s="237" t="s">
        <v>1688</v>
      </c>
      <c r="E181" s="238" t="s">
        <v>3282</v>
      </c>
      <c r="F181" s="237">
        <v>1</v>
      </c>
      <c r="G181" s="9">
        <v>17.100000000000001</v>
      </c>
      <c r="H181" s="9">
        <v>51.299994130744409</v>
      </c>
    </row>
    <row r="182" spans="1:9">
      <c r="A182" s="236">
        <v>42866</v>
      </c>
      <c r="B182" s="237" t="s">
        <v>3415</v>
      </c>
      <c r="C182" s="237" t="s">
        <v>2908</v>
      </c>
      <c r="D182" s="237" t="s">
        <v>1690</v>
      </c>
      <c r="E182" s="238" t="s">
        <v>3408</v>
      </c>
      <c r="F182" s="237">
        <v>1</v>
      </c>
      <c r="G182" s="9">
        <v>60</v>
      </c>
      <c r="H182" s="9">
        <v>179.99997940612073</v>
      </c>
    </row>
    <row r="183" spans="1:9">
      <c r="A183" s="236">
        <v>42866</v>
      </c>
      <c r="B183" s="237" t="s">
        <v>3415</v>
      </c>
      <c r="C183" s="237" t="s">
        <v>2908</v>
      </c>
      <c r="D183" s="237" t="s">
        <v>1586</v>
      </c>
      <c r="E183" s="238" t="s">
        <v>2925</v>
      </c>
      <c r="F183" s="237">
        <v>1</v>
      </c>
      <c r="G183" s="9">
        <v>1.25</v>
      </c>
      <c r="H183" s="9">
        <v>11.479880308655257</v>
      </c>
    </row>
    <row r="184" spans="1:9">
      <c r="A184" s="236">
        <v>42866</v>
      </c>
      <c r="B184" s="237" t="s">
        <v>3415</v>
      </c>
      <c r="C184" s="237" t="s">
        <v>2908</v>
      </c>
      <c r="D184" s="237" t="s">
        <v>148</v>
      </c>
      <c r="E184" s="238" t="s">
        <v>3369</v>
      </c>
      <c r="F184" s="237">
        <v>2</v>
      </c>
      <c r="G184" s="9">
        <v>2.76</v>
      </c>
      <c r="H184" s="9">
        <v>11.039933551446648</v>
      </c>
    </row>
    <row r="185" spans="1:9">
      <c r="A185" s="236">
        <v>42866</v>
      </c>
      <c r="B185" s="237" t="s">
        <v>3415</v>
      </c>
      <c r="C185" s="237" t="s">
        <v>2908</v>
      </c>
      <c r="D185" s="237" t="s">
        <v>9</v>
      </c>
      <c r="E185" s="238" t="s">
        <v>1820</v>
      </c>
      <c r="F185" s="237">
        <v>1</v>
      </c>
      <c r="G185" s="9">
        <v>10.92</v>
      </c>
      <c r="H185" s="9">
        <v>32.760311885586326</v>
      </c>
    </row>
    <row r="186" spans="1:9">
      <c r="A186" s="236">
        <v>42866</v>
      </c>
      <c r="B186" s="237" t="s">
        <v>3415</v>
      </c>
      <c r="C186" s="237" t="s">
        <v>2908</v>
      </c>
      <c r="D186" s="237" t="s">
        <v>3409</v>
      </c>
      <c r="E186" s="238" t="s">
        <v>3410</v>
      </c>
      <c r="F186" s="237">
        <v>1</v>
      </c>
      <c r="G186" s="9">
        <v>3920</v>
      </c>
      <c r="H186" s="9">
        <v>6075.9998037926753</v>
      </c>
    </row>
    <row r="187" spans="1:9">
      <c r="A187" s="236">
        <v>42866</v>
      </c>
      <c r="B187" s="237" t="s">
        <v>3415</v>
      </c>
      <c r="C187" s="237" t="s">
        <v>2908</v>
      </c>
      <c r="D187" s="237" t="s">
        <v>3411</v>
      </c>
      <c r="E187" s="238" t="s">
        <v>3412</v>
      </c>
      <c r="F187" s="237">
        <v>1</v>
      </c>
      <c r="G187" s="9">
        <v>52.77</v>
      </c>
      <c r="H187" s="9">
        <v>158.31004695763696</v>
      </c>
    </row>
    <row r="188" spans="1:9">
      <c r="A188" s="236">
        <v>42866</v>
      </c>
      <c r="B188" s="237" t="s">
        <v>3415</v>
      </c>
      <c r="C188" s="237" t="s">
        <v>2908</v>
      </c>
      <c r="D188" s="237" t="s">
        <v>3413</v>
      </c>
      <c r="E188" s="238" t="s">
        <v>3414</v>
      </c>
      <c r="F188" s="237">
        <v>1</v>
      </c>
      <c r="G188" s="9">
        <v>18.809999999999999</v>
      </c>
      <c r="H188" s="9">
        <v>56.429973666309373</v>
      </c>
    </row>
    <row r="189" spans="1:9">
      <c r="A189" s="236">
        <v>42864</v>
      </c>
      <c r="B189" s="237" t="s">
        <v>3572</v>
      </c>
      <c r="C189" s="237" t="s">
        <v>48</v>
      </c>
      <c r="D189" s="237" t="s">
        <v>3569</v>
      </c>
      <c r="E189" s="238" t="s">
        <v>3570</v>
      </c>
      <c r="F189" s="237">
        <v>7</v>
      </c>
      <c r="G189" s="9">
        <v>0.69</v>
      </c>
      <c r="H189" s="9">
        <v>2.76</v>
      </c>
      <c r="I189" t="s">
        <v>323</v>
      </c>
    </row>
    <row r="190" spans="1:9">
      <c r="A190" s="236">
        <v>42864</v>
      </c>
      <c r="B190" s="237" t="s">
        <v>3572</v>
      </c>
      <c r="C190" s="237" t="s">
        <v>48</v>
      </c>
      <c r="D190" s="237">
        <v>109782</v>
      </c>
      <c r="E190" s="238" t="s">
        <v>3571</v>
      </c>
      <c r="F190" s="237">
        <v>2</v>
      </c>
      <c r="G190" s="9">
        <v>192</v>
      </c>
      <c r="H190" s="9">
        <v>384</v>
      </c>
    </row>
    <row r="191" spans="1:9">
      <c r="A191" s="236">
        <v>42864</v>
      </c>
      <c r="B191" s="237" t="s">
        <v>3574</v>
      </c>
      <c r="C191" s="237" t="s">
        <v>48</v>
      </c>
      <c r="D191" s="237" t="s">
        <v>1721</v>
      </c>
      <c r="E191" s="238" t="s">
        <v>3573</v>
      </c>
      <c r="F191" s="237">
        <v>16</v>
      </c>
      <c r="G191" s="9">
        <v>11.09</v>
      </c>
      <c r="H191" s="9">
        <v>33.270000000000003</v>
      </c>
    </row>
    <row r="192" spans="1:9">
      <c r="A192" s="236">
        <v>42866</v>
      </c>
      <c r="B192" s="237" t="s">
        <v>3415</v>
      </c>
      <c r="C192" s="237" t="s">
        <v>2908</v>
      </c>
      <c r="D192" s="237" t="s">
        <v>3614</v>
      </c>
      <c r="E192" s="238" t="s">
        <v>3615</v>
      </c>
      <c r="F192" s="237">
        <v>1</v>
      </c>
      <c r="G192" s="9">
        <v>3716.36</v>
      </c>
      <c r="H192" s="9"/>
    </row>
    <row r="193" spans="1:9">
      <c r="A193" s="236">
        <v>42886</v>
      </c>
      <c r="B193" s="237" t="s">
        <v>3639</v>
      </c>
      <c r="C193" s="237" t="s">
        <v>48</v>
      </c>
      <c r="D193" s="237" t="s">
        <v>3634</v>
      </c>
      <c r="E193" s="238" t="s">
        <v>3635</v>
      </c>
      <c r="F193" s="237">
        <v>12</v>
      </c>
      <c r="G193" s="9">
        <v>7.54</v>
      </c>
      <c r="H193" s="9">
        <v>30.16</v>
      </c>
    </row>
    <row r="194" spans="1:9">
      <c r="A194" s="236">
        <v>42886</v>
      </c>
      <c r="B194" s="237" t="s">
        <v>3639</v>
      </c>
      <c r="C194" s="237" t="s">
        <v>48</v>
      </c>
      <c r="D194" s="237">
        <v>78428</v>
      </c>
      <c r="E194" s="238" t="s">
        <v>2073</v>
      </c>
      <c r="F194" s="237">
        <v>16</v>
      </c>
      <c r="G194" s="9">
        <v>1.45</v>
      </c>
      <c r="H194" s="9">
        <v>35</v>
      </c>
    </row>
    <row r="195" spans="1:9">
      <c r="A195" s="236">
        <v>42886</v>
      </c>
      <c r="B195" s="237" t="s">
        <v>3639</v>
      </c>
      <c r="C195" s="237" t="s">
        <v>48</v>
      </c>
      <c r="D195" s="237" t="s">
        <v>3636</v>
      </c>
      <c r="E195" s="238" t="s">
        <v>3637</v>
      </c>
      <c r="F195" s="237">
        <v>8</v>
      </c>
      <c r="G195" s="9">
        <v>9.77</v>
      </c>
      <c r="H195" s="9">
        <v>39.08</v>
      </c>
    </row>
    <row r="196" spans="1:9">
      <c r="A196" s="236">
        <v>42886</v>
      </c>
      <c r="B196" s="237" t="s">
        <v>3639</v>
      </c>
      <c r="C196" s="237" t="s">
        <v>48</v>
      </c>
      <c r="D196" s="237" t="s">
        <v>46</v>
      </c>
      <c r="E196" s="238" t="s">
        <v>3638</v>
      </c>
      <c r="F196" s="237">
        <v>6</v>
      </c>
      <c r="G196" s="9">
        <v>3.04</v>
      </c>
      <c r="H196" s="9">
        <v>12.16</v>
      </c>
    </row>
    <row r="197" spans="1:9">
      <c r="A197" s="236">
        <v>42879</v>
      </c>
      <c r="B197" s="237" t="s">
        <v>3642</v>
      </c>
      <c r="C197" s="237" t="s">
        <v>48</v>
      </c>
      <c r="D197" s="238" t="s">
        <v>3640</v>
      </c>
      <c r="E197" s="238" t="s">
        <v>3641</v>
      </c>
      <c r="F197" s="237">
        <v>48</v>
      </c>
      <c r="G197" s="9">
        <v>8.9499999999999993</v>
      </c>
      <c r="H197" s="9">
        <v>38.799999999999997</v>
      </c>
    </row>
    <row r="198" spans="1:9">
      <c r="A198" s="236">
        <v>42906</v>
      </c>
      <c r="B198" s="237" t="s">
        <v>3644</v>
      </c>
      <c r="C198" s="237" t="s">
        <v>48</v>
      </c>
      <c r="D198" s="238" t="s">
        <v>3640</v>
      </c>
      <c r="E198" s="238" t="s">
        <v>3641</v>
      </c>
      <c r="F198" s="237">
        <v>32</v>
      </c>
      <c r="G198" s="9">
        <v>8.9499999999999993</v>
      </c>
      <c r="H198" s="9">
        <v>35.799999999999997</v>
      </c>
    </row>
    <row r="199" spans="1:9">
      <c r="A199" s="236">
        <v>42906</v>
      </c>
      <c r="B199" s="237" t="s">
        <v>3644</v>
      </c>
      <c r="C199" s="237" t="s">
        <v>48</v>
      </c>
      <c r="D199" s="238" t="s">
        <v>118</v>
      </c>
      <c r="E199" s="238" t="s">
        <v>3643</v>
      </c>
      <c r="F199" s="237">
        <v>10</v>
      </c>
      <c r="G199" s="9">
        <v>288</v>
      </c>
      <c r="H199" s="9">
        <v>724</v>
      </c>
    </row>
    <row r="200" spans="1:9">
      <c r="A200" s="236">
        <v>42921</v>
      </c>
      <c r="B200" s="237" t="s">
        <v>3676</v>
      </c>
      <c r="C200" s="237" t="s">
        <v>2908</v>
      </c>
      <c r="D200" s="237" t="s">
        <v>3677</v>
      </c>
      <c r="E200" s="238" t="s">
        <v>3678</v>
      </c>
      <c r="F200" s="237">
        <v>1</v>
      </c>
      <c r="G200" s="9">
        <v>200.42</v>
      </c>
      <c r="H200" s="9">
        <v>400.84</v>
      </c>
    </row>
    <row r="201" spans="1:9">
      <c r="A201" s="236">
        <v>42921</v>
      </c>
      <c r="B201" s="237" t="s">
        <v>3676</v>
      </c>
      <c r="C201" s="237" t="s">
        <v>2908</v>
      </c>
      <c r="D201" s="237" t="s">
        <v>3679</v>
      </c>
      <c r="E201" s="238" t="s">
        <v>3680</v>
      </c>
      <c r="F201" s="237">
        <v>1</v>
      </c>
      <c r="G201" s="9">
        <v>168.86</v>
      </c>
      <c r="H201" s="9">
        <v>337.72</v>
      </c>
    </row>
    <row r="202" spans="1:9">
      <c r="A202" s="236">
        <v>42921</v>
      </c>
      <c r="B202" s="237" t="s">
        <v>3676</v>
      </c>
      <c r="C202" s="237" t="s">
        <v>2908</v>
      </c>
      <c r="D202" s="237" t="s">
        <v>252</v>
      </c>
      <c r="E202" s="238" t="s">
        <v>3681</v>
      </c>
      <c r="F202" s="237">
        <v>1</v>
      </c>
      <c r="G202" s="9">
        <v>1.57</v>
      </c>
      <c r="H202" s="9">
        <v>3.9999783544901137</v>
      </c>
      <c r="I202" t="s">
        <v>3817</v>
      </c>
    </row>
    <row r="203" spans="1:9">
      <c r="A203" s="236">
        <v>42921</v>
      </c>
      <c r="B203" s="237" t="s">
        <v>3676</v>
      </c>
      <c r="C203" s="237" t="s">
        <v>2908</v>
      </c>
      <c r="D203" s="237" t="s">
        <v>3682</v>
      </c>
      <c r="E203" s="238" t="s">
        <v>3683</v>
      </c>
      <c r="F203" s="237">
        <v>1</v>
      </c>
      <c r="G203" s="9">
        <v>1.91</v>
      </c>
      <c r="H203" s="9">
        <v>7.64</v>
      </c>
    </row>
    <row r="204" spans="1:9">
      <c r="A204" s="236">
        <v>42921</v>
      </c>
      <c r="B204" s="237" t="s">
        <v>3676</v>
      </c>
      <c r="C204" s="237" t="s">
        <v>2908</v>
      </c>
      <c r="D204" s="237" t="s">
        <v>3684</v>
      </c>
      <c r="E204" s="238" t="s">
        <v>3685</v>
      </c>
      <c r="F204" s="237">
        <v>3</v>
      </c>
      <c r="G204" s="9">
        <v>9.77</v>
      </c>
      <c r="H204" s="9">
        <v>39.08</v>
      </c>
    </row>
    <row r="205" spans="1:9">
      <c r="A205" s="236">
        <v>42921</v>
      </c>
      <c r="B205" s="237" t="s">
        <v>3676</v>
      </c>
      <c r="C205" s="237" t="s">
        <v>2908</v>
      </c>
      <c r="D205" s="237" t="s">
        <v>521</v>
      </c>
      <c r="E205" s="238" t="s">
        <v>1976</v>
      </c>
      <c r="F205" s="237">
        <v>2</v>
      </c>
      <c r="G205" s="9">
        <v>2.4</v>
      </c>
      <c r="H205" s="9">
        <v>4.0000342973253238</v>
      </c>
    </row>
    <row r="206" spans="1:9">
      <c r="A206" s="236">
        <v>42921</v>
      </c>
      <c r="B206" s="237" t="s">
        <v>3676</v>
      </c>
      <c r="C206" s="237" t="s">
        <v>2908</v>
      </c>
      <c r="D206" s="237" t="s">
        <v>1853</v>
      </c>
      <c r="E206" s="238" t="s">
        <v>3686</v>
      </c>
      <c r="F206" s="237">
        <v>2</v>
      </c>
      <c r="G206" s="9">
        <v>7.05</v>
      </c>
      <c r="H206" s="9">
        <v>28.2</v>
      </c>
    </row>
    <row r="207" spans="1:9">
      <c r="A207" s="236">
        <v>42921</v>
      </c>
      <c r="B207" s="237" t="s">
        <v>3676</v>
      </c>
      <c r="C207" s="237" t="s">
        <v>2908</v>
      </c>
      <c r="D207" s="237" t="s">
        <v>448</v>
      </c>
      <c r="E207" s="238" t="s">
        <v>3687</v>
      </c>
      <c r="F207" s="237">
        <v>2</v>
      </c>
      <c r="G207" s="9">
        <v>13.25</v>
      </c>
      <c r="H207" s="9">
        <v>39.750040549016369</v>
      </c>
    </row>
    <row r="208" spans="1:9">
      <c r="A208" s="236">
        <v>42921</v>
      </c>
      <c r="B208" s="237" t="s">
        <v>3676</v>
      </c>
      <c r="C208" s="237" t="s">
        <v>2908</v>
      </c>
      <c r="D208" s="237" t="s">
        <v>649</v>
      </c>
      <c r="E208" s="238" t="s">
        <v>1646</v>
      </c>
      <c r="F208" s="237">
        <v>3</v>
      </c>
      <c r="G208" s="9">
        <v>0.19</v>
      </c>
      <c r="H208" s="9">
        <v>0.76</v>
      </c>
    </row>
    <row r="209" spans="1:8">
      <c r="A209" s="236">
        <v>42913</v>
      </c>
      <c r="B209" s="237" t="s">
        <v>3724</v>
      </c>
      <c r="C209" s="237" t="s">
        <v>48</v>
      </c>
      <c r="D209" s="237" t="s">
        <v>3725</v>
      </c>
      <c r="E209" s="238" t="s">
        <v>3726</v>
      </c>
      <c r="F209" s="237">
        <v>2</v>
      </c>
      <c r="G209" s="9">
        <v>20.059999999999999</v>
      </c>
      <c r="H209" s="9">
        <v>60.18</v>
      </c>
    </row>
    <row r="210" spans="1:8">
      <c r="A210" s="236">
        <v>42913</v>
      </c>
      <c r="B210" s="237" t="s">
        <v>3724</v>
      </c>
      <c r="C210" s="237" t="s">
        <v>48</v>
      </c>
      <c r="D210" s="237">
        <v>76209</v>
      </c>
      <c r="E210" s="238" t="s">
        <v>3727</v>
      </c>
      <c r="F210" s="237">
        <v>4</v>
      </c>
      <c r="G210" s="9">
        <v>148</v>
      </c>
      <c r="H210" s="9">
        <v>296</v>
      </c>
    </row>
    <row r="211" spans="1:8">
      <c r="A211" s="236">
        <v>42913</v>
      </c>
      <c r="B211" s="237" t="s">
        <v>3724</v>
      </c>
      <c r="C211" s="237" t="s">
        <v>48</v>
      </c>
      <c r="D211" s="237">
        <v>101291</v>
      </c>
      <c r="E211" s="238" t="s">
        <v>3728</v>
      </c>
      <c r="F211" s="237">
        <v>4</v>
      </c>
      <c r="G211" s="9">
        <v>300</v>
      </c>
      <c r="H211" s="9">
        <v>600</v>
      </c>
    </row>
    <row r="212" spans="1:8">
      <c r="A212" s="236">
        <v>42913</v>
      </c>
      <c r="B212" s="237" t="s">
        <v>3724</v>
      </c>
      <c r="C212" s="237" t="s">
        <v>48</v>
      </c>
      <c r="D212" s="237">
        <v>77378</v>
      </c>
      <c r="E212" s="238" t="s">
        <v>3729</v>
      </c>
      <c r="F212" s="237">
        <v>8</v>
      </c>
      <c r="G212" s="9">
        <v>18.5</v>
      </c>
      <c r="H212" s="9">
        <v>55.5</v>
      </c>
    </row>
    <row r="213" spans="1:8">
      <c r="A213" s="236">
        <v>42913</v>
      </c>
      <c r="B213" s="237" t="s">
        <v>3724</v>
      </c>
      <c r="C213" s="237" t="s">
        <v>48</v>
      </c>
      <c r="D213" s="237">
        <v>79661</v>
      </c>
      <c r="E213" s="238" t="s">
        <v>3730</v>
      </c>
      <c r="F213" s="237">
        <v>12</v>
      </c>
      <c r="G213" s="9">
        <v>12.5</v>
      </c>
      <c r="H213" s="9">
        <v>37.5</v>
      </c>
    </row>
    <row r="214" spans="1:8">
      <c r="A214" s="236">
        <v>42913</v>
      </c>
      <c r="B214" s="237" t="s">
        <v>3724</v>
      </c>
      <c r="C214" s="237" t="s">
        <v>48</v>
      </c>
      <c r="D214" s="237" t="s">
        <v>3731</v>
      </c>
      <c r="E214" s="238" t="s">
        <v>3732</v>
      </c>
      <c r="F214" s="237">
        <v>12</v>
      </c>
      <c r="G214" s="9">
        <v>24.78</v>
      </c>
      <c r="H214" s="9">
        <v>74.34</v>
      </c>
    </row>
    <row r="215" spans="1:8">
      <c r="A215" s="236">
        <v>42913</v>
      </c>
      <c r="B215" s="237" t="s">
        <v>3724</v>
      </c>
      <c r="C215" s="237" t="s">
        <v>48</v>
      </c>
      <c r="D215" s="237" t="s">
        <v>3733</v>
      </c>
      <c r="E215" s="238" t="s">
        <v>3734</v>
      </c>
      <c r="F215" s="237">
        <v>4</v>
      </c>
      <c r="G215" s="9">
        <v>2.34</v>
      </c>
      <c r="H215" s="9">
        <v>9.36</v>
      </c>
    </row>
    <row r="216" spans="1:8">
      <c r="A216" s="236">
        <v>42921</v>
      </c>
      <c r="B216" s="237" t="s">
        <v>3735</v>
      </c>
      <c r="C216" s="237" t="s">
        <v>48</v>
      </c>
      <c r="D216" s="237" t="s">
        <v>3736</v>
      </c>
      <c r="E216" s="238" t="s">
        <v>3737</v>
      </c>
      <c r="F216" s="237">
        <v>16</v>
      </c>
      <c r="G216" s="9">
        <v>6.2</v>
      </c>
      <c r="H216" s="9">
        <v>24.8</v>
      </c>
    </row>
    <row r="217" spans="1:8">
      <c r="A217" s="236">
        <v>42962</v>
      </c>
      <c r="B217" s="237" t="s">
        <v>3824</v>
      </c>
      <c r="C217" s="237" t="s">
        <v>337</v>
      </c>
      <c r="D217" s="237">
        <v>376565</v>
      </c>
      <c r="E217" s="238" t="s">
        <v>3825</v>
      </c>
      <c r="F217" s="237">
        <v>1</v>
      </c>
      <c r="G217" s="9">
        <v>48469.37</v>
      </c>
      <c r="H217" s="9">
        <v>60586.720000000001</v>
      </c>
    </row>
    <row r="218" spans="1:8">
      <c r="A218" s="236">
        <v>42962</v>
      </c>
      <c r="B218" s="237" t="s">
        <v>3824</v>
      </c>
      <c r="C218" s="237" t="s">
        <v>48</v>
      </c>
      <c r="D218" s="237">
        <v>311001</v>
      </c>
      <c r="E218" s="238" t="s">
        <v>3830</v>
      </c>
      <c r="F218" s="237">
        <v>2</v>
      </c>
      <c r="G218" s="9">
        <v>184.18</v>
      </c>
      <c r="H218" s="9">
        <v>368.37</v>
      </c>
    </row>
    <row r="219" spans="1:8">
      <c r="A219" s="236">
        <v>42962</v>
      </c>
      <c r="B219" s="237" t="s">
        <v>3824</v>
      </c>
      <c r="C219" s="237" t="s">
        <v>48</v>
      </c>
      <c r="D219" s="237">
        <v>318905</v>
      </c>
      <c r="E219" s="238" t="s">
        <v>3826</v>
      </c>
      <c r="F219" s="237">
        <v>1</v>
      </c>
      <c r="G219" s="9">
        <v>375.85</v>
      </c>
      <c r="H219" s="9">
        <v>751.7</v>
      </c>
    </row>
    <row r="220" spans="1:8">
      <c r="A220" s="236">
        <v>42962</v>
      </c>
      <c r="B220" s="237" t="s">
        <v>3824</v>
      </c>
      <c r="C220" s="237" t="s">
        <v>48</v>
      </c>
      <c r="D220" s="237">
        <v>311847</v>
      </c>
      <c r="E220" s="238" t="s">
        <v>3827</v>
      </c>
      <c r="F220" s="237">
        <v>1</v>
      </c>
      <c r="G220" s="9">
        <v>131.94999999999999</v>
      </c>
      <c r="H220" s="9">
        <v>263.89</v>
      </c>
    </row>
    <row r="221" spans="1:8">
      <c r="A221" s="236">
        <v>42962</v>
      </c>
      <c r="B221" s="237" t="s">
        <v>3824</v>
      </c>
      <c r="C221" s="237" t="s">
        <v>48</v>
      </c>
      <c r="D221" s="237">
        <v>309553</v>
      </c>
      <c r="E221" s="238" t="s">
        <v>3828</v>
      </c>
      <c r="F221" s="237">
        <v>1</v>
      </c>
      <c r="G221" s="9">
        <v>0.5</v>
      </c>
      <c r="H221" s="9">
        <v>1.92</v>
      </c>
    </row>
    <row r="222" spans="1:8">
      <c r="A222" s="236">
        <v>42962</v>
      </c>
      <c r="B222" s="237" t="s">
        <v>3824</v>
      </c>
      <c r="C222" s="237" t="s">
        <v>48</v>
      </c>
      <c r="D222" s="237">
        <v>315119</v>
      </c>
      <c r="E222" s="238" t="s">
        <v>3829</v>
      </c>
      <c r="F222" s="237">
        <v>1</v>
      </c>
      <c r="G222" s="9">
        <v>203.81</v>
      </c>
      <c r="H222" s="9">
        <v>403.61</v>
      </c>
    </row>
    <row r="223" spans="1:8">
      <c r="A223" s="236">
        <v>42962</v>
      </c>
      <c r="B223" s="237" t="s">
        <v>3824</v>
      </c>
      <c r="C223" s="237" t="s">
        <v>48</v>
      </c>
      <c r="D223" s="237">
        <v>376572</v>
      </c>
      <c r="E223" s="238" t="s">
        <v>3831</v>
      </c>
      <c r="F223" s="237">
        <v>1</v>
      </c>
      <c r="G223" s="9">
        <v>648</v>
      </c>
      <c r="H223" s="9">
        <v>1296</v>
      </c>
    </row>
    <row r="224" spans="1:8">
      <c r="A224" s="236">
        <v>42962</v>
      </c>
      <c r="B224" s="237" t="s">
        <v>3824</v>
      </c>
      <c r="C224" s="237" t="s">
        <v>48</v>
      </c>
      <c r="D224" s="237">
        <v>376569</v>
      </c>
      <c r="E224" s="238" t="s">
        <v>3832</v>
      </c>
      <c r="F224" s="237">
        <v>1</v>
      </c>
      <c r="G224" s="9">
        <v>1750</v>
      </c>
      <c r="H224" s="9">
        <v>3500</v>
      </c>
    </row>
    <row r="225" spans="1:9">
      <c r="A225" s="236">
        <v>42962</v>
      </c>
      <c r="B225" s="237" t="s">
        <v>3824</v>
      </c>
      <c r="C225" s="237" t="s">
        <v>48</v>
      </c>
      <c r="D225" s="237">
        <v>376570</v>
      </c>
      <c r="E225" s="238" t="s">
        <v>3833</v>
      </c>
      <c r="F225" s="237">
        <v>1</v>
      </c>
      <c r="G225" s="9">
        <v>1143</v>
      </c>
      <c r="H225" s="9">
        <v>2286</v>
      </c>
    </row>
    <row r="226" spans="1:9">
      <c r="A226" s="236">
        <v>42962</v>
      </c>
      <c r="B226" s="237" t="s">
        <v>3824</v>
      </c>
      <c r="C226" s="237" t="s">
        <v>48</v>
      </c>
      <c r="D226" s="237">
        <v>311005</v>
      </c>
      <c r="E226" s="238" t="s">
        <v>3834</v>
      </c>
      <c r="F226" s="237">
        <v>1</v>
      </c>
      <c r="G226" s="9">
        <v>490.99</v>
      </c>
      <c r="H226" s="9">
        <v>981.98</v>
      </c>
    </row>
    <row r="227" spans="1:9">
      <c r="A227" s="236">
        <v>42979</v>
      </c>
      <c r="B227" s="237" t="s">
        <v>4076</v>
      </c>
      <c r="C227" s="237" t="s">
        <v>48</v>
      </c>
      <c r="D227" s="237" t="s">
        <v>1388</v>
      </c>
      <c r="E227" s="324" t="s">
        <v>4072</v>
      </c>
      <c r="F227" s="237">
        <v>18</v>
      </c>
      <c r="G227" s="221">
        <v>120</v>
      </c>
      <c r="H227" s="9">
        <v>132</v>
      </c>
    </row>
    <row r="228" spans="1:9">
      <c r="A228" s="236">
        <v>42979</v>
      </c>
      <c r="B228" s="237" t="s">
        <v>4076</v>
      </c>
      <c r="C228" s="237" t="s">
        <v>48</v>
      </c>
      <c r="D228" s="237" t="s">
        <v>1388</v>
      </c>
      <c r="E228" s="324" t="s">
        <v>4073</v>
      </c>
      <c r="F228" s="237">
        <v>38</v>
      </c>
      <c r="G228" s="9">
        <v>120</v>
      </c>
      <c r="H228" s="9">
        <v>132</v>
      </c>
    </row>
    <row r="229" spans="1:9">
      <c r="A229" s="236">
        <v>42976</v>
      </c>
      <c r="B229" s="237" t="s">
        <v>4074</v>
      </c>
      <c r="C229" s="237" t="s">
        <v>48</v>
      </c>
      <c r="D229" s="237" t="s">
        <v>3174</v>
      </c>
      <c r="E229" s="238" t="s">
        <v>4075</v>
      </c>
      <c r="F229" s="237">
        <v>10</v>
      </c>
      <c r="G229" s="9">
        <v>287.95</v>
      </c>
      <c r="H229" s="9">
        <v>650</v>
      </c>
    </row>
    <row r="230" spans="1:9">
      <c r="A230" s="236">
        <v>42983</v>
      </c>
      <c r="B230" s="237" t="s">
        <v>4077</v>
      </c>
      <c r="C230" s="237" t="s">
        <v>48</v>
      </c>
      <c r="D230" s="237" t="s">
        <v>3117</v>
      </c>
      <c r="E230" s="238" t="s">
        <v>4078</v>
      </c>
      <c r="F230" s="237">
        <v>20</v>
      </c>
      <c r="G230" s="9">
        <v>3.15</v>
      </c>
      <c r="H230" s="9">
        <v>12.6</v>
      </c>
    </row>
    <row r="231" spans="1:9">
      <c r="A231" s="236">
        <v>42983</v>
      </c>
      <c r="B231" s="237" t="s">
        <v>4077</v>
      </c>
      <c r="C231" s="237" t="s">
        <v>48</v>
      </c>
      <c r="D231" s="237">
        <v>33504</v>
      </c>
      <c r="E231" s="238" t="s">
        <v>4079</v>
      </c>
      <c r="F231" s="237">
        <v>10</v>
      </c>
      <c r="G231" s="9">
        <v>85</v>
      </c>
      <c r="H231" s="9">
        <v>257.39999999999998</v>
      </c>
    </row>
    <row r="232" spans="1:9">
      <c r="A232" s="236">
        <v>42983</v>
      </c>
      <c r="B232" s="237" t="s">
        <v>4077</v>
      </c>
      <c r="C232" s="237" t="s">
        <v>48</v>
      </c>
      <c r="D232" s="237" t="s">
        <v>4080</v>
      </c>
      <c r="E232" s="238" t="s">
        <v>4081</v>
      </c>
      <c r="F232" s="237">
        <v>6</v>
      </c>
      <c r="G232" s="9">
        <v>762.3</v>
      </c>
      <c r="H232" s="9">
        <v>1524.6</v>
      </c>
    </row>
    <row r="233" spans="1:9">
      <c r="A233" s="236">
        <v>42982</v>
      </c>
      <c r="B233" s="237" t="s">
        <v>4206</v>
      </c>
      <c r="C233" s="237" t="s">
        <v>48</v>
      </c>
      <c r="D233" s="237">
        <v>33504</v>
      </c>
      <c r="E233" s="238" t="s">
        <v>4204</v>
      </c>
      <c r="F233" s="237">
        <v>26</v>
      </c>
      <c r="G233" s="9">
        <v>85.8</v>
      </c>
      <c r="H233" s="9">
        <v>257.39999999999998</v>
      </c>
    </row>
    <row r="234" spans="1:9">
      <c r="A234" s="236">
        <v>42982</v>
      </c>
      <c r="B234" s="237" t="s">
        <v>4207</v>
      </c>
      <c r="C234" s="237" t="s">
        <v>48</v>
      </c>
      <c r="D234" s="237" t="s">
        <v>4080</v>
      </c>
      <c r="E234" s="238" t="s">
        <v>4208</v>
      </c>
      <c r="F234" s="237">
        <v>6</v>
      </c>
      <c r="G234" s="9">
        <v>762.3</v>
      </c>
      <c r="H234" s="9">
        <v>1524.6</v>
      </c>
    </row>
    <row r="235" spans="1:9">
      <c r="A235" s="236">
        <v>42982</v>
      </c>
      <c r="B235" s="237" t="s">
        <v>4224</v>
      </c>
      <c r="C235" s="237" t="s">
        <v>48</v>
      </c>
      <c r="D235" s="237" t="s">
        <v>7194</v>
      </c>
      <c r="E235" s="238" t="s">
        <v>4082</v>
      </c>
      <c r="F235" s="237">
        <v>5</v>
      </c>
      <c r="G235" s="9">
        <v>2895</v>
      </c>
      <c r="H235" s="9">
        <v>1141</v>
      </c>
      <c r="I235" t="s">
        <v>7335</v>
      </c>
    </row>
    <row r="236" spans="1:9">
      <c r="A236" s="236">
        <v>42982</v>
      </c>
      <c r="B236" s="237" t="s">
        <v>4224</v>
      </c>
      <c r="C236" s="237" t="s">
        <v>48</v>
      </c>
      <c r="D236" s="237" t="s">
        <v>4083</v>
      </c>
      <c r="E236" s="238" t="s">
        <v>4084</v>
      </c>
      <c r="F236" s="237">
        <v>5</v>
      </c>
      <c r="G236" s="9">
        <v>3419</v>
      </c>
      <c r="H236" s="9">
        <v>1652</v>
      </c>
      <c r="I236" t="s">
        <v>7335</v>
      </c>
    </row>
    <row r="237" spans="1:9">
      <c r="A237" s="236">
        <v>42998</v>
      </c>
      <c r="B237" s="237" t="s">
        <v>4225</v>
      </c>
      <c r="C237" s="237" t="s">
        <v>48</v>
      </c>
      <c r="D237" s="237" t="s">
        <v>1484</v>
      </c>
      <c r="E237" s="238" t="s">
        <v>4120</v>
      </c>
      <c r="F237" s="237">
        <v>1</v>
      </c>
      <c r="G237" s="9">
        <v>34.051499999999997</v>
      </c>
      <c r="H237" s="9">
        <v>102.15003835771253</v>
      </c>
    </row>
    <row r="238" spans="1:9">
      <c r="A238" s="236">
        <v>42998</v>
      </c>
      <c r="B238" s="237" t="s">
        <v>4225</v>
      </c>
      <c r="C238" s="237" t="s">
        <v>48</v>
      </c>
      <c r="D238" s="237" t="s">
        <v>3413</v>
      </c>
      <c r="E238" s="238" t="s">
        <v>3414</v>
      </c>
      <c r="F238" s="237">
        <v>12</v>
      </c>
      <c r="G238" s="9">
        <v>21.7</v>
      </c>
      <c r="H238" s="9">
        <v>56.429761727979759</v>
      </c>
    </row>
    <row r="239" spans="1:9">
      <c r="A239" s="236">
        <v>42998</v>
      </c>
      <c r="B239" s="237" t="s">
        <v>4225</v>
      </c>
      <c r="C239" s="237" t="s">
        <v>48</v>
      </c>
      <c r="D239" s="237" t="s">
        <v>3411</v>
      </c>
      <c r="E239" s="238" t="s">
        <v>3412</v>
      </c>
      <c r="F239" s="237">
        <v>12</v>
      </c>
      <c r="G239" s="9">
        <v>60.25</v>
      </c>
      <c r="H239" s="9">
        <v>158.30942090564409</v>
      </c>
    </row>
    <row r="240" spans="1:9">
      <c r="A240" s="236">
        <v>42998</v>
      </c>
      <c r="B240" s="237" t="s">
        <v>4225</v>
      </c>
      <c r="C240" s="237" t="s">
        <v>48</v>
      </c>
      <c r="D240" s="237" t="s">
        <v>521</v>
      </c>
      <c r="E240" s="238" t="s">
        <v>1976</v>
      </c>
      <c r="F240" s="237">
        <v>6</v>
      </c>
      <c r="G240" s="9">
        <v>2.11</v>
      </c>
      <c r="H240" s="9">
        <v>8.0003297675038549</v>
      </c>
    </row>
    <row r="241" spans="1:9">
      <c r="A241" s="236">
        <v>42998</v>
      </c>
      <c r="B241" s="237" t="s">
        <v>4225</v>
      </c>
      <c r="C241" s="237" t="s">
        <v>48</v>
      </c>
      <c r="D241" s="237">
        <v>78499</v>
      </c>
      <c r="E241" s="238" t="s">
        <v>395</v>
      </c>
      <c r="F241" s="237">
        <v>6</v>
      </c>
      <c r="G241" s="9">
        <v>24</v>
      </c>
      <c r="H241" s="9">
        <v>71.999991762448289</v>
      </c>
    </row>
    <row r="242" spans="1:9">
      <c r="A242" s="236">
        <v>42998</v>
      </c>
      <c r="B242" s="237" t="s">
        <v>4225</v>
      </c>
      <c r="C242" s="237" t="s">
        <v>48</v>
      </c>
      <c r="D242" s="237" t="s">
        <v>4106</v>
      </c>
      <c r="E242" s="238" t="s">
        <v>4121</v>
      </c>
      <c r="F242" s="237">
        <v>1</v>
      </c>
      <c r="G242" s="9">
        <v>78</v>
      </c>
      <c r="H242" s="9">
        <v>233.99997322795693</v>
      </c>
    </row>
    <row r="243" spans="1:9">
      <c r="A243" s="236">
        <v>42998</v>
      </c>
      <c r="B243" s="237" t="s">
        <v>4225</v>
      </c>
      <c r="C243" s="237" t="s">
        <v>48</v>
      </c>
      <c r="D243" s="237" t="s">
        <v>4107</v>
      </c>
      <c r="E243" s="238" t="s">
        <v>4122</v>
      </c>
      <c r="F243" s="237">
        <v>3</v>
      </c>
      <c r="G243" s="9">
        <v>132</v>
      </c>
      <c r="H243" s="9">
        <v>264</v>
      </c>
    </row>
    <row r="244" spans="1:9">
      <c r="A244" s="236">
        <v>42998</v>
      </c>
      <c r="B244" s="237" t="s">
        <v>4225</v>
      </c>
      <c r="C244" s="237" t="s">
        <v>48</v>
      </c>
      <c r="D244" s="237" t="s">
        <v>4108</v>
      </c>
      <c r="E244" s="238" t="s">
        <v>4123</v>
      </c>
      <c r="F244" s="237">
        <v>3</v>
      </c>
      <c r="G244" s="9">
        <v>1.64</v>
      </c>
      <c r="H244" s="9">
        <v>6.5599524200600348</v>
      </c>
    </row>
    <row r="245" spans="1:9">
      <c r="A245" s="236">
        <v>42998</v>
      </c>
      <c r="B245" s="237" t="s">
        <v>4225</v>
      </c>
      <c r="C245" s="237" t="s">
        <v>48</v>
      </c>
      <c r="D245" s="237" t="s">
        <v>4109</v>
      </c>
      <c r="E245" s="238" t="s">
        <v>4124</v>
      </c>
      <c r="F245" s="237">
        <v>4</v>
      </c>
      <c r="G245" s="9">
        <v>0.49</v>
      </c>
      <c r="H245" s="9">
        <v>1.9599857840423276</v>
      </c>
    </row>
    <row r="246" spans="1:9">
      <c r="A246" s="236">
        <v>42998</v>
      </c>
      <c r="B246" s="237" t="s">
        <v>4225</v>
      </c>
      <c r="C246" s="237" t="s">
        <v>48</v>
      </c>
      <c r="D246" s="237" t="s">
        <v>4110</v>
      </c>
      <c r="E246" s="238" t="s">
        <v>4125</v>
      </c>
      <c r="F246" s="237">
        <v>2</v>
      </c>
      <c r="G246" s="9">
        <v>90.5</v>
      </c>
      <c r="H246" s="9">
        <v>271.49996893756543</v>
      </c>
    </row>
    <row r="247" spans="1:9">
      <c r="A247" s="236">
        <v>42998</v>
      </c>
      <c r="B247" s="237" t="s">
        <v>4225</v>
      </c>
      <c r="C247" s="237" t="s">
        <v>48</v>
      </c>
      <c r="D247" s="237" t="s">
        <v>4111</v>
      </c>
      <c r="E247" s="238" t="s">
        <v>4126</v>
      </c>
      <c r="F247" s="237">
        <v>6</v>
      </c>
      <c r="G247" s="9">
        <v>11.98</v>
      </c>
      <c r="H247" s="9">
        <v>35.939995888088774</v>
      </c>
    </row>
    <row r="248" spans="1:9">
      <c r="A248" s="236">
        <v>42998</v>
      </c>
      <c r="B248" s="237" t="s">
        <v>4225</v>
      </c>
      <c r="C248" s="237" t="s">
        <v>48</v>
      </c>
      <c r="D248" s="237" t="s">
        <v>583</v>
      </c>
      <c r="E248" s="238" t="s">
        <v>584</v>
      </c>
      <c r="F248" s="237">
        <v>5</v>
      </c>
      <c r="G248" s="9">
        <v>18.399999999999999</v>
      </c>
      <c r="H248" s="9">
        <v>75.999992589053733</v>
      </c>
    </row>
    <row r="249" spans="1:9">
      <c r="A249" s="236">
        <v>42998</v>
      </c>
      <c r="B249" s="237" t="s">
        <v>4225</v>
      </c>
      <c r="C249" s="237" t="s">
        <v>48</v>
      </c>
      <c r="D249" s="237" t="s">
        <v>287</v>
      </c>
      <c r="E249" s="238" t="s">
        <v>3401</v>
      </c>
      <c r="F249" s="237">
        <v>1</v>
      </c>
      <c r="G249" s="9">
        <v>148.36149999999998</v>
      </c>
      <c r="H249" s="9">
        <v>305.61906108175862</v>
      </c>
    </row>
    <row r="250" spans="1:9">
      <c r="A250" s="236">
        <v>42998</v>
      </c>
      <c r="B250" s="237" t="s">
        <v>4225</v>
      </c>
      <c r="C250" s="237" t="s">
        <v>48</v>
      </c>
      <c r="D250" s="237" t="s">
        <v>4111</v>
      </c>
      <c r="E250" s="238" t="s">
        <v>4127</v>
      </c>
      <c r="F250" s="237">
        <v>12</v>
      </c>
      <c r="G250" s="9">
        <v>9.69</v>
      </c>
      <c r="H250" s="9">
        <v>38.759718872183974</v>
      </c>
    </row>
    <row r="251" spans="1:9">
      <c r="A251" s="236">
        <v>42998</v>
      </c>
      <c r="B251" s="237" t="s">
        <v>4225</v>
      </c>
      <c r="C251" s="237" t="s">
        <v>48</v>
      </c>
      <c r="D251" s="237" t="s">
        <v>4111</v>
      </c>
      <c r="E251" s="238" t="s">
        <v>4128</v>
      </c>
      <c r="F251" s="237">
        <v>120</v>
      </c>
      <c r="G251" s="9">
        <v>6.99</v>
      </c>
      <c r="H251" s="9">
        <v>27.96</v>
      </c>
    </row>
    <row r="252" spans="1:9">
      <c r="A252" s="236">
        <v>42998</v>
      </c>
      <c r="B252" s="237" t="s">
        <v>4225</v>
      </c>
      <c r="C252" s="237" t="s">
        <v>48</v>
      </c>
      <c r="D252" s="237" t="s">
        <v>4112</v>
      </c>
      <c r="E252" s="238" t="s">
        <v>4129</v>
      </c>
      <c r="F252" s="237">
        <v>2</v>
      </c>
      <c r="G252" s="9">
        <v>298</v>
      </c>
      <c r="H252" s="9">
        <v>596</v>
      </c>
    </row>
    <row r="253" spans="1:9">
      <c r="A253" s="236">
        <v>42998</v>
      </c>
      <c r="B253" s="237" t="s">
        <v>4225</v>
      </c>
      <c r="C253" s="237" t="s">
        <v>48</v>
      </c>
      <c r="D253" s="237" t="s">
        <v>4113</v>
      </c>
      <c r="E253" s="238" t="s">
        <v>4130</v>
      </c>
      <c r="F253" s="237">
        <v>2</v>
      </c>
      <c r="G253" s="9">
        <v>408</v>
      </c>
      <c r="H253" s="9">
        <v>816</v>
      </c>
    </row>
    <row r="254" spans="1:9">
      <c r="A254" s="236">
        <v>42998</v>
      </c>
      <c r="B254" s="237" t="s">
        <v>4225</v>
      </c>
      <c r="C254" s="237" t="s">
        <v>48</v>
      </c>
      <c r="D254" s="237">
        <v>116551</v>
      </c>
      <c r="E254" s="238" t="s">
        <v>4131</v>
      </c>
      <c r="F254" s="237">
        <v>1</v>
      </c>
      <c r="G254" s="9">
        <v>488.7</v>
      </c>
      <c r="H254" s="9">
        <v>840.95994582775802</v>
      </c>
    </row>
    <row r="255" spans="1:9">
      <c r="A255" s="236">
        <v>42998</v>
      </c>
      <c r="B255" s="237" t="s">
        <v>4225</v>
      </c>
      <c r="C255" s="237" t="s">
        <v>48</v>
      </c>
      <c r="D255" s="237" t="s">
        <v>3725</v>
      </c>
      <c r="E255" s="238" t="s">
        <v>4132</v>
      </c>
      <c r="F255" s="237">
        <v>3</v>
      </c>
      <c r="G255" s="9">
        <v>44.61</v>
      </c>
      <c r="H255" s="9">
        <v>60.180739047179138</v>
      </c>
    </row>
    <row r="256" spans="1:9">
      <c r="A256" s="236">
        <v>42998</v>
      </c>
      <c r="B256" s="237" t="s">
        <v>4225</v>
      </c>
      <c r="C256" s="237" t="s">
        <v>48</v>
      </c>
      <c r="D256" s="237" t="s">
        <v>4114</v>
      </c>
      <c r="E256" s="238" t="s">
        <v>4133</v>
      </c>
      <c r="F256" s="237">
        <v>3</v>
      </c>
      <c r="G256" s="9">
        <v>6.68</v>
      </c>
      <c r="H256" s="9">
        <v>26.719806198781118</v>
      </c>
      <c r="I256" t="s">
        <v>4814</v>
      </c>
    </row>
    <row r="257" spans="1:9">
      <c r="A257" s="236">
        <v>42998</v>
      </c>
      <c r="B257" s="237" t="s">
        <v>4225</v>
      </c>
      <c r="C257" s="237" t="s">
        <v>48</v>
      </c>
      <c r="D257" s="237" t="s">
        <v>4115</v>
      </c>
      <c r="E257" s="238" t="s">
        <v>4134</v>
      </c>
      <c r="F257" s="237">
        <v>2</v>
      </c>
      <c r="G257" s="9">
        <v>988.05</v>
      </c>
      <c r="H257" s="9">
        <v>1976.1</v>
      </c>
      <c r="I257" s="403" t="s">
        <v>323</v>
      </c>
    </row>
    <row r="258" spans="1:9">
      <c r="A258" s="236">
        <v>42998</v>
      </c>
      <c r="B258" s="237" t="s">
        <v>4225</v>
      </c>
      <c r="C258" s="237" t="s">
        <v>48</v>
      </c>
      <c r="D258" s="237" t="s">
        <v>4116</v>
      </c>
      <c r="E258" s="238" t="s">
        <v>4135</v>
      </c>
      <c r="F258" s="237">
        <v>1</v>
      </c>
      <c r="G258" s="9">
        <v>3400</v>
      </c>
      <c r="H258" s="9">
        <v>5230.7692307692305</v>
      </c>
    </row>
    <row r="259" spans="1:9">
      <c r="A259" s="236">
        <v>42998</v>
      </c>
      <c r="B259" s="237" t="s">
        <v>4225</v>
      </c>
      <c r="C259" s="237" t="s">
        <v>48</v>
      </c>
      <c r="D259" s="237" t="s">
        <v>4117</v>
      </c>
      <c r="E259" s="238" t="s">
        <v>2807</v>
      </c>
      <c r="F259" s="237">
        <v>6</v>
      </c>
      <c r="G259" s="9">
        <v>4.2699999999999996</v>
      </c>
      <c r="H259" s="9">
        <v>11.000025482608537</v>
      </c>
      <c r="I259" t="s">
        <v>3817</v>
      </c>
    </row>
    <row r="260" spans="1:9">
      <c r="A260" s="236">
        <v>42998</v>
      </c>
      <c r="B260" s="237" t="s">
        <v>4225</v>
      </c>
      <c r="C260" s="237" t="s">
        <v>48</v>
      </c>
      <c r="D260" s="237" t="s">
        <v>4118</v>
      </c>
      <c r="E260" s="238" t="s">
        <v>4136</v>
      </c>
      <c r="F260" s="237">
        <v>1</v>
      </c>
      <c r="G260" s="9">
        <v>2295.84</v>
      </c>
      <c r="H260" s="9">
        <v>4591.68</v>
      </c>
    </row>
    <row r="261" spans="1:9">
      <c r="A261" s="236">
        <v>42998</v>
      </c>
      <c r="B261" s="237" t="s">
        <v>4225</v>
      </c>
      <c r="C261" s="237" t="s">
        <v>48</v>
      </c>
      <c r="D261" s="237" t="s">
        <v>1388</v>
      </c>
      <c r="E261" s="238" t="s">
        <v>4137</v>
      </c>
      <c r="F261" s="237">
        <v>1</v>
      </c>
      <c r="G261" s="9">
        <v>453.35</v>
      </c>
      <c r="H261" s="9">
        <v>906.7</v>
      </c>
    </row>
    <row r="262" spans="1:9">
      <c r="A262" s="236">
        <v>42998</v>
      </c>
      <c r="B262" s="237" t="s">
        <v>4225</v>
      </c>
      <c r="C262" s="237" t="s">
        <v>48</v>
      </c>
      <c r="D262" s="237" t="s">
        <v>4119</v>
      </c>
      <c r="E262" s="238" t="s">
        <v>4138</v>
      </c>
      <c r="F262" s="237">
        <v>6</v>
      </c>
      <c r="G262" s="9">
        <v>97</v>
      </c>
      <c r="H262" s="9">
        <v>388</v>
      </c>
    </row>
    <row r="263" spans="1:9">
      <c r="A263" s="236">
        <v>43041</v>
      </c>
      <c r="B263" s="237" t="s">
        <v>4369</v>
      </c>
      <c r="C263" s="237" t="s">
        <v>48</v>
      </c>
      <c r="D263" s="237" t="s">
        <v>4370</v>
      </c>
      <c r="E263" s="238" t="s">
        <v>4371</v>
      </c>
      <c r="F263" s="237">
        <v>2</v>
      </c>
      <c r="G263" s="9">
        <v>3375</v>
      </c>
      <c r="H263" s="9">
        <v>5192.3100000000004</v>
      </c>
    </row>
    <row r="264" spans="1:9">
      <c r="A264" s="236">
        <v>43117</v>
      </c>
      <c r="B264" s="237" t="s">
        <v>4664</v>
      </c>
      <c r="C264" s="237" t="s">
        <v>48</v>
      </c>
      <c r="D264" s="237" t="s">
        <v>4117</v>
      </c>
      <c r="E264" s="238" t="s">
        <v>2807</v>
      </c>
      <c r="F264" s="237">
        <v>6</v>
      </c>
      <c r="G264" s="9">
        <v>4.2699999999999996</v>
      </c>
      <c r="H264" s="9">
        <v>11</v>
      </c>
    </row>
    <row r="265" spans="1:9">
      <c r="A265" s="236">
        <v>43117</v>
      </c>
      <c r="B265" s="237" t="s">
        <v>4664</v>
      </c>
      <c r="C265" s="237" t="s">
        <v>48</v>
      </c>
      <c r="D265" s="237" t="s">
        <v>4662</v>
      </c>
      <c r="E265" s="238" t="s">
        <v>4663</v>
      </c>
      <c r="F265" s="237">
        <v>6</v>
      </c>
      <c r="G265" s="9">
        <v>2.79</v>
      </c>
      <c r="H265" s="9">
        <v>17</v>
      </c>
    </row>
    <row r="266" spans="1:9">
      <c r="A266" s="236">
        <v>43136</v>
      </c>
      <c r="B266" s="237" t="s">
        <v>4724</v>
      </c>
      <c r="C266" s="237" t="s">
        <v>48</v>
      </c>
      <c r="D266" s="77" t="s">
        <v>4725</v>
      </c>
      <c r="E266" s="142" t="s">
        <v>4726</v>
      </c>
      <c r="F266" s="57">
        <v>1</v>
      </c>
      <c r="G266" s="343">
        <v>150</v>
      </c>
      <c r="H266" s="343">
        <v>300</v>
      </c>
    </row>
    <row r="267" spans="1:9">
      <c r="A267" s="236">
        <v>43145</v>
      </c>
      <c r="B267" s="237" t="s">
        <v>4804</v>
      </c>
      <c r="C267" s="237" t="s">
        <v>48</v>
      </c>
      <c r="D267" s="237" t="s">
        <v>4796</v>
      </c>
      <c r="E267" s="238" t="s">
        <v>4797</v>
      </c>
      <c r="F267" s="237">
        <v>1</v>
      </c>
      <c r="G267" s="9">
        <v>625</v>
      </c>
      <c r="H267" s="9">
        <v>1250</v>
      </c>
    </row>
    <row r="268" spans="1:9">
      <c r="A268" s="236">
        <v>43145</v>
      </c>
      <c r="B268" s="237" t="s">
        <v>4804</v>
      </c>
      <c r="C268" s="237" t="s">
        <v>48</v>
      </c>
      <c r="D268" s="237" t="s">
        <v>4798</v>
      </c>
      <c r="E268" s="238" t="s">
        <v>4799</v>
      </c>
      <c r="F268" s="237">
        <v>2</v>
      </c>
      <c r="G268" s="9">
        <v>23.37</v>
      </c>
      <c r="H268" s="9">
        <v>70.11</v>
      </c>
    </row>
    <row r="269" spans="1:9">
      <c r="A269" s="236">
        <v>43145</v>
      </c>
      <c r="B269" s="237" t="s">
        <v>4804</v>
      </c>
      <c r="C269" s="237" t="s">
        <v>48</v>
      </c>
      <c r="D269" s="237" t="s">
        <v>4800</v>
      </c>
      <c r="E269" s="238" t="s">
        <v>4801</v>
      </c>
      <c r="F269" s="237">
        <v>4</v>
      </c>
      <c r="G269" s="9">
        <v>38.340000000000003</v>
      </c>
      <c r="H269" s="9">
        <v>115.02</v>
      </c>
    </row>
    <row r="270" spans="1:9">
      <c r="A270" s="236">
        <v>43145</v>
      </c>
      <c r="B270" s="237" t="s">
        <v>4804</v>
      </c>
      <c r="C270" s="237" t="s">
        <v>48</v>
      </c>
      <c r="D270" s="237" t="s">
        <v>4802</v>
      </c>
      <c r="E270" s="238" t="s">
        <v>4803</v>
      </c>
      <c r="F270" s="237">
        <v>1</v>
      </c>
      <c r="G270" s="9">
        <v>381</v>
      </c>
      <c r="H270" s="9">
        <v>762</v>
      </c>
    </row>
    <row r="271" spans="1:9">
      <c r="A271" s="79">
        <v>43150</v>
      </c>
      <c r="B271" s="237" t="s">
        <v>4813</v>
      </c>
      <c r="C271" s="237" t="s">
        <v>2908</v>
      </c>
      <c r="D271" s="77" t="s">
        <v>3725</v>
      </c>
      <c r="E271" s="142" t="s">
        <v>3726</v>
      </c>
      <c r="F271" s="57">
        <v>1</v>
      </c>
      <c r="G271" s="343">
        <v>25.31</v>
      </c>
      <c r="H271" s="343">
        <v>60.18</v>
      </c>
    </row>
    <row r="272" spans="1:9">
      <c r="A272" s="79">
        <v>43150</v>
      </c>
      <c r="B272" s="237" t="s">
        <v>4813</v>
      </c>
      <c r="C272" s="237" t="s">
        <v>2908</v>
      </c>
      <c r="D272" s="77" t="s">
        <v>4114</v>
      </c>
      <c r="E272" s="142" t="s">
        <v>4815</v>
      </c>
      <c r="F272" s="57">
        <v>1</v>
      </c>
      <c r="G272" s="343">
        <v>29.17</v>
      </c>
      <c r="H272" s="343">
        <v>44.88</v>
      </c>
    </row>
    <row r="273" spans="1:8">
      <c r="A273" s="79">
        <v>43173</v>
      </c>
      <c r="B273" s="237" t="s">
        <v>5080</v>
      </c>
      <c r="C273" s="237" t="s">
        <v>48</v>
      </c>
      <c r="D273" s="77" t="s">
        <v>5078</v>
      </c>
      <c r="E273" s="142" t="s">
        <v>5079</v>
      </c>
      <c r="F273" s="57">
        <v>4</v>
      </c>
      <c r="G273" s="343">
        <v>900</v>
      </c>
      <c r="H273" s="343">
        <v>1800</v>
      </c>
    </row>
    <row r="274" spans="1:8">
      <c r="A274" s="79">
        <v>43210</v>
      </c>
      <c r="B274" s="237" t="s">
        <v>5130</v>
      </c>
      <c r="C274" s="237" t="s">
        <v>48</v>
      </c>
      <c r="D274" s="77" t="s">
        <v>5078</v>
      </c>
      <c r="E274" s="142" t="s">
        <v>5079</v>
      </c>
      <c r="F274" s="57">
        <v>4</v>
      </c>
      <c r="G274" s="343">
        <v>900</v>
      </c>
      <c r="H274" s="343">
        <v>1800</v>
      </c>
    </row>
    <row r="275" spans="1:8">
      <c r="A275" s="79">
        <v>43210</v>
      </c>
      <c r="B275" s="237" t="s">
        <v>5130</v>
      </c>
      <c r="C275" s="237" t="s">
        <v>48</v>
      </c>
      <c r="D275" s="77" t="s">
        <v>5131</v>
      </c>
      <c r="E275" s="142" t="s">
        <v>3559</v>
      </c>
      <c r="F275" s="57">
        <v>1</v>
      </c>
      <c r="G275" s="343">
        <v>340</v>
      </c>
      <c r="H275" s="343">
        <v>680</v>
      </c>
    </row>
    <row r="276" spans="1:8">
      <c r="A276" s="79">
        <v>43210</v>
      </c>
      <c r="B276" s="237" t="s">
        <v>5130</v>
      </c>
      <c r="C276" s="237" t="s">
        <v>48</v>
      </c>
      <c r="D276" s="77" t="s">
        <v>5132</v>
      </c>
      <c r="E276" s="142" t="s">
        <v>5133</v>
      </c>
      <c r="F276" s="57">
        <v>1</v>
      </c>
      <c r="G276" s="343">
        <v>318</v>
      </c>
      <c r="H276" s="343">
        <v>636</v>
      </c>
    </row>
    <row r="277" spans="1:8">
      <c r="A277" s="79">
        <v>43210</v>
      </c>
      <c r="B277" s="237" t="s">
        <v>5130</v>
      </c>
      <c r="C277" s="237" t="s">
        <v>48</v>
      </c>
      <c r="D277" s="77" t="s">
        <v>5134</v>
      </c>
      <c r="E277" s="142" t="s">
        <v>5135</v>
      </c>
      <c r="F277" s="57">
        <v>1</v>
      </c>
      <c r="G277" s="343">
        <v>318</v>
      </c>
      <c r="H277" s="343">
        <v>636</v>
      </c>
    </row>
    <row r="278" spans="1:8">
      <c r="A278" s="79">
        <v>43210</v>
      </c>
      <c r="B278" s="237" t="s">
        <v>5130</v>
      </c>
      <c r="C278" s="237" t="s">
        <v>48</v>
      </c>
      <c r="D278" s="77" t="s">
        <v>3117</v>
      </c>
      <c r="E278" s="142" t="s">
        <v>3567</v>
      </c>
      <c r="F278" s="57">
        <v>6</v>
      </c>
      <c r="G278" s="343">
        <v>2</v>
      </c>
      <c r="H278" s="343">
        <v>12.6</v>
      </c>
    </row>
    <row r="279" spans="1:8">
      <c r="A279" s="79">
        <v>43210</v>
      </c>
      <c r="B279" s="237" t="s">
        <v>5130</v>
      </c>
      <c r="C279" s="237" t="s">
        <v>48</v>
      </c>
      <c r="D279" s="77" t="s">
        <v>148</v>
      </c>
      <c r="E279" s="142" t="s">
        <v>3369</v>
      </c>
      <c r="F279" s="57">
        <v>2</v>
      </c>
      <c r="G279" s="343">
        <v>0.31</v>
      </c>
      <c r="H279" s="343">
        <v>11.04</v>
      </c>
    </row>
    <row r="280" spans="1:8">
      <c r="A280" s="79">
        <v>43210</v>
      </c>
      <c r="B280" s="237" t="s">
        <v>5130</v>
      </c>
      <c r="C280" s="237" t="s">
        <v>48</v>
      </c>
      <c r="D280" s="77" t="s">
        <v>155</v>
      </c>
      <c r="E280" s="142" t="s">
        <v>2919</v>
      </c>
      <c r="F280" s="57">
        <v>2</v>
      </c>
      <c r="G280" s="343">
        <v>0.12</v>
      </c>
      <c r="H280" s="343">
        <v>5</v>
      </c>
    </row>
    <row r="281" spans="1:8">
      <c r="A281" s="79">
        <v>43210</v>
      </c>
      <c r="B281" s="237" t="s">
        <v>5130</v>
      </c>
      <c r="C281" s="237" t="s">
        <v>48</v>
      </c>
      <c r="D281" s="77" t="s">
        <v>5136</v>
      </c>
      <c r="E281" s="142" t="s">
        <v>5137</v>
      </c>
      <c r="F281" s="57">
        <v>4</v>
      </c>
      <c r="G281" s="343">
        <v>12.25</v>
      </c>
      <c r="H281" s="343">
        <v>36.75</v>
      </c>
    </row>
    <row r="282" spans="1:8">
      <c r="A282" s="79">
        <v>43210</v>
      </c>
      <c r="B282" s="237" t="s">
        <v>5130</v>
      </c>
      <c r="C282" s="237" t="s">
        <v>48</v>
      </c>
      <c r="D282" s="77" t="s">
        <v>178</v>
      </c>
      <c r="E282" s="142" t="s">
        <v>585</v>
      </c>
      <c r="F282" s="57">
        <v>4</v>
      </c>
      <c r="G282" s="343">
        <v>25</v>
      </c>
      <c r="H282" s="343">
        <v>75</v>
      </c>
    </row>
    <row r="283" spans="1:8">
      <c r="A283" s="79">
        <v>43210</v>
      </c>
      <c r="B283" s="237" t="s">
        <v>5130</v>
      </c>
      <c r="C283" s="237" t="s">
        <v>48</v>
      </c>
      <c r="D283" s="77" t="s">
        <v>5138</v>
      </c>
      <c r="E283" s="142" t="s">
        <v>5139</v>
      </c>
      <c r="F283" s="57">
        <v>6</v>
      </c>
      <c r="G283" s="343">
        <v>20</v>
      </c>
      <c r="H283" s="343">
        <v>60</v>
      </c>
    </row>
    <row r="284" spans="1:8">
      <c r="A284" s="79">
        <v>43210</v>
      </c>
      <c r="B284" s="237" t="s">
        <v>5130</v>
      </c>
      <c r="C284" s="237" t="s">
        <v>48</v>
      </c>
      <c r="D284" s="77" t="s">
        <v>306</v>
      </c>
      <c r="E284" s="142" t="s">
        <v>756</v>
      </c>
      <c r="F284" s="57">
        <v>2</v>
      </c>
      <c r="G284" s="343">
        <v>580</v>
      </c>
      <c r="H284" s="343">
        <v>1160</v>
      </c>
    </row>
    <row r="285" spans="1:8">
      <c r="A285" s="79">
        <v>43210</v>
      </c>
      <c r="B285" s="237" t="s">
        <v>5130</v>
      </c>
      <c r="C285" s="237" t="s">
        <v>48</v>
      </c>
      <c r="D285" s="77" t="s">
        <v>177</v>
      </c>
      <c r="E285" s="142" t="s">
        <v>5140</v>
      </c>
      <c r="F285" s="57">
        <v>6</v>
      </c>
      <c r="G285" s="343">
        <v>0.3</v>
      </c>
      <c r="H285" s="343">
        <v>1.2</v>
      </c>
    </row>
    <row r="286" spans="1:8" ht="15" customHeight="1">
      <c r="A286" s="79">
        <v>43262</v>
      </c>
      <c r="B286" s="237" t="s">
        <v>5316</v>
      </c>
      <c r="C286" s="237" t="s">
        <v>48</v>
      </c>
      <c r="D286" s="77" t="s">
        <v>4802</v>
      </c>
      <c r="E286" s="324" t="s">
        <v>5317</v>
      </c>
      <c r="F286" s="57">
        <v>3</v>
      </c>
      <c r="G286" s="343">
        <v>381</v>
      </c>
      <c r="H286" s="343">
        <v>762</v>
      </c>
    </row>
    <row r="287" spans="1:8">
      <c r="A287" s="56">
        <v>43283</v>
      </c>
      <c r="B287" s="57" t="s">
        <v>5369</v>
      </c>
      <c r="C287" s="57" t="s">
        <v>48</v>
      </c>
      <c r="D287" s="57" t="s">
        <v>5357</v>
      </c>
      <c r="E287" s="355" t="s">
        <v>5358</v>
      </c>
      <c r="F287" s="57">
        <v>2</v>
      </c>
      <c r="G287" s="58">
        <v>7947</v>
      </c>
      <c r="H287" s="58">
        <v>12226.15</v>
      </c>
    </row>
    <row r="288" spans="1:8">
      <c r="A288" s="56">
        <v>43283</v>
      </c>
      <c r="B288" s="57" t="s">
        <v>5369</v>
      </c>
      <c r="C288" s="57" t="s">
        <v>48</v>
      </c>
      <c r="D288" s="57" t="s">
        <v>5359</v>
      </c>
      <c r="E288" s="355" t="s">
        <v>5360</v>
      </c>
      <c r="F288" s="57">
        <v>6</v>
      </c>
      <c r="G288" s="58">
        <v>1087</v>
      </c>
      <c r="H288" s="58">
        <v>2174</v>
      </c>
    </row>
    <row r="289" spans="1:8">
      <c r="A289" s="56">
        <v>43283</v>
      </c>
      <c r="B289" s="57" t="s">
        <v>5369</v>
      </c>
      <c r="C289" s="57" t="s">
        <v>48</v>
      </c>
      <c r="D289" s="57" t="s">
        <v>5361</v>
      </c>
      <c r="E289" s="355" t="s">
        <v>5362</v>
      </c>
      <c r="F289" s="57">
        <v>1</v>
      </c>
      <c r="G289" s="58">
        <v>7497</v>
      </c>
      <c r="H289" s="58">
        <v>11533.85</v>
      </c>
    </row>
    <row r="290" spans="1:8">
      <c r="A290" s="56">
        <v>43283</v>
      </c>
      <c r="B290" s="57" t="s">
        <v>5369</v>
      </c>
      <c r="C290" s="57" t="s">
        <v>48</v>
      </c>
      <c r="D290" s="57" t="s">
        <v>5363</v>
      </c>
      <c r="E290" s="355" t="s">
        <v>5364</v>
      </c>
      <c r="F290" s="57">
        <v>1</v>
      </c>
      <c r="G290" s="58">
        <v>1299</v>
      </c>
      <c r="H290" s="58">
        <v>2598</v>
      </c>
    </row>
    <row r="291" spans="1:8">
      <c r="A291" s="56">
        <v>43283</v>
      </c>
      <c r="B291" s="57" t="s">
        <v>5369</v>
      </c>
      <c r="C291" s="57" t="s">
        <v>48</v>
      </c>
      <c r="D291" s="57" t="s">
        <v>5365</v>
      </c>
      <c r="E291" s="355" t="s">
        <v>5366</v>
      </c>
      <c r="F291" s="57">
        <v>4</v>
      </c>
      <c r="G291" s="58">
        <v>334</v>
      </c>
      <c r="H291" s="58">
        <v>668</v>
      </c>
    </row>
    <row r="292" spans="1:8">
      <c r="A292" s="56">
        <v>43283</v>
      </c>
      <c r="B292" s="57" t="s">
        <v>5369</v>
      </c>
      <c r="C292" s="57" t="s">
        <v>48</v>
      </c>
      <c r="D292" s="57" t="s">
        <v>5367</v>
      </c>
      <c r="E292" s="355" t="s">
        <v>5368</v>
      </c>
      <c r="F292" s="57">
        <v>1</v>
      </c>
      <c r="G292" s="58">
        <v>1299</v>
      </c>
      <c r="H292" s="58">
        <v>2598</v>
      </c>
    </row>
    <row r="293" spans="1:8">
      <c r="A293" s="56">
        <v>43283</v>
      </c>
      <c r="B293" s="57" t="s">
        <v>5371</v>
      </c>
      <c r="C293" s="57" t="s">
        <v>48</v>
      </c>
      <c r="D293" s="57" t="s">
        <v>5372</v>
      </c>
      <c r="E293" s="355" t="s">
        <v>5373</v>
      </c>
      <c r="F293" s="57">
        <v>175</v>
      </c>
      <c r="G293" s="58">
        <v>0.2</v>
      </c>
      <c r="H293" s="58">
        <v>1</v>
      </c>
    </row>
    <row r="294" spans="1:8">
      <c r="A294" s="56">
        <v>43292</v>
      </c>
      <c r="B294" s="57" t="s">
        <v>5423</v>
      </c>
      <c r="C294" s="57" t="s">
        <v>48</v>
      </c>
      <c r="D294" s="57" t="s">
        <v>1538</v>
      </c>
      <c r="E294" s="355" t="s">
        <v>5424</v>
      </c>
      <c r="F294" s="57">
        <v>4</v>
      </c>
      <c r="G294" s="58">
        <v>27.49</v>
      </c>
      <c r="H294" s="58">
        <v>82.48</v>
      </c>
    </row>
    <row r="295" spans="1:8">
      <c r="A295" s="56">
        <v>43312</v>
      </c>
      <c r="B295" s="57">
        <v>1913892</v>
      </c>
      <c r="C295" s="57" t="s">
        <v>48</v>
      </c>
      <c r="D295" s="57">
        <v>342769</v>
      </c>
      <c r="E295" s="355" t="s">
        <v>5465</v>
      </c>
      <c r="F295" s="57">
        <v>1</v>
      </c>
      <c r="G295" s="58">
        <v>3745</v>
      </c>
      <c r="H295" s="58">
        <v>5761.54</v>
      </c>
    </row>
    <row r="296" spans="1:8">
      <c r="A296" s="56">
        <v>43339</v>
      </c>
      <c r="B296" s="57">
        <v>1920012</v>
      </c>
      <c r="C296" s="57" t="s">
        <v>2908</v>
      </c>
      <c r="D296" s="57" t="s">
        <v>1706</v>
      </c>
      <c r="E296" s="355" t="s">
        <v>5540</v>
      </c>
      <c r="F296" s="57">
        <v>1</v>
      </c>
      <c r="G296" s="58">
        <v>1002.88</v>
      </c>
      <c r="H296" s="58">
        <v>2005.76</v>
      </c>
    </row>
    <row r="297" spans="1:8">
      <c r="A297" s="56">
        <v>43339</v>
      </c>
      <c r="B297" s="57">
        <v>1920012</v>
      </c>
      <c r="C297" s="57" t="s">
        <v>2908</v>
      </c>
      <c r="D297" s="57" t="s">
        <v>1708</v>
      </c>
      <c r="E297" s="355" t="s">
        <v>5541</v>
      </c>
      <c r="F297" s="57">
        <v>2</v>
      </c>
      <c r="G297" s="58">
        <v>345.82</v>
      </c>
      <c r="H297" s="58">
        <v>691.63</v>
      </c>
    </row>
    <row r="298" spans="1:8">
      <c r="A298" s="56">
        <v>43349</v>
      </c>
      <c r="B298" s="57" t="s">
        <v>5581</v>
      </c>
      <c r="C298" s="57" t="s">
        <v>48</v>
      </c>
      <c r="D298" s="57" t="s">
        <v>5573</v>
      </c>
      <c r="E298" s="355" t="s">
        <v>5574</v>
      </c>
      <c r="F298" s="57">
        <v>8</v>
      </c>
      <c r="G298" s="58"/>
      <c r="H298" s="58">
        <v>2174</v>
      </c>
    </row>
    <row r="299" spans="1:8">
      <c r="A299" s="56">
        <v>43349</v>
      </c>
      <c r="B299" s="57" t="s">
        <v>5581</v>
      </c>
      <c r="C299" s="57" t="s">
        <v>48</v>
      </c>
      <c r="D299" s="57" t="s">
        <v>5575</v>
      </c>
      <c r="E299" s="355" t="s">
        <v>5576</v>
      </c>
      <c r="F299" s="57">
        <v>2</v>
      </c>
      <c r="G299" s="58"/>
      <c r="H299" s="58">
        <v>12226.15</v>
      </c>
    </row>
    <row r="300" spans="1:8">
      <c r="A300" s="56">
        <v>43349</v>
      </c>
      <c r="B300" s="57" t="s">
        <v>5581</v>
      </c>
      <c r="C300" s="57" t="s">
        <v>48</v>
      </c>
      <c r="D300" s="57" t="s">
        <v>5578</v>
      </c>
      <c r="E300" s="355" t="s">
        <v>5579</v>
      </c>
      <c r="F300" s="57">
        <v>1</v>
      </c>
      <c r="G300" s="58"/>
      <c r="H300" s="58">
        <v>2598</v>
      </c>
    </row>
    <row r="301" spans="1:8">
      <c r="A301" s="56">
        <v>43349</v>
      </c>
      <c r="B301" s="57" t="s">
        <v>5581</v>
      </c>
      <c r="C301" s="57" t="s">
        <v>48</v>
      </c>
      <c r="D301" s="57" t="s">
        <v>5582</v>
      </c>
      <c r="E301" s="355" t="s">
        <v>5583</v>
      </c>
      <c r="F301" s="57">
        <v>1</v>
      </c>
      <c r="G301" s="58"/>
      <c r="H301" s="58">
        <v>668</v>
      </c>
    </row>
    <row r="302" spans="1:8">
      <c r="A302" s="56">
        <v>43349</v>
      </c>
      <c r="B302" s="57" t="s">
        <v>5581</v>
      </c>
      <c r="C302" s="57" t="s">
        <v>48</v>
      </c>
      <c r="D302" s="57" t="s">
        <v>5577</v>
      </c>
      <c r="E302" s="355" t="s">
        <v>5362</v>
      </c>
      <c r="F302" s="57">
        <v>2</v>
      </c>
      <c r="G302" s="58"/>
      <c r="H302" s="58">
        <v>11533.85</v>
      </c>
    </row>
    <row r="303" spans="1:8">
      <c r="A303" s="56">
        <v>43349</v>
      </c>
      <c r="B303" s="57" t="s">
        <v>5581</v>
      </c>
      <c r="C303" s="57" t="s">
        <v>48</v>
      </c>
      <c r="D303" s="57" t="s">
        <v>5580</v>
      </c>
      <c r="E303" s="355" t="s">
        <v>5584</v>
      </c>
      <c r="F303" s="57">
        <v>1</v>
      </c>
      <c r="G303" s="58"/>
      <c r="H303" s="58">
        <v>2598</v>
      </c>
    </row>
    <row r="304" spans="1:8">
      <c r="A304" s="56">
        <v>43364</v>
      </c>
      <c r="B304" s="57">
        <v>1936360</v>
      </c>
      <c r="C304" s="57" t="s">
        <v>2908</v>
      </c>
      <c r="D304" s="57">
        <v>101273</v>
      </c>
      <c r="E304" s="355" t="s">
        <v>5684</v>
      </c>
      <c r="F304" s="57">
        <v>1</v>
      </c>
      <c r="G304" s="58">
        <v>201.6</v>
      </c>
      <c r="H304" s="58">
        <v>403.2</v>
      </c>
    </row>
    <row r="305" spans="1:8">
      <c r="A305" s="56">
        <v>43364</v>
      </c>
      <c r="B305" s="57">
        <v>1936360</v>
      </c>
      <c r="C305" s="57" t="s">
        <v>2908</v>
      </c>
      <c r="D305" s="57">
        <v>101275</v>
      </c>
      <c r="E305" s="355" t="s">
        <v>5685</v>
      </c>
      <c r="F305" s="57">
        <v>1</v>
      </c>
      <c r="G305" s="58">
        <v>140</v>
      </c>
      <c r="H305" s="58">
        <v>280</v>
      </c>
    </row>
    <row r="306" spans="1:8">
      <c r="A306" s="56">
        <v>43371</v>
      </c>
      <c r="B306" s="57" t="s">
        <v>5786</v>
      </c>
      <c r="C306" s="57" t="s">
        <v>48</v>
      </c>
      <c r="D306" s="57" t="s">
        <v>5787</v>
      </c>
      <c r="E306" s="355" t="s">
        <v>5789</v>
      </c>
      <c r="F306" s="57">
        <v>1</v>
      </c>
      <c r="G306" s="58">
        <v>441</v>
      </c>
      <c r="H306" s="58">
        <v>882</v>
      </c>
    </row>
    <row r="307" spans="1:8">
      <c r="A307" s="56">
        <v>43371</v>
      </c>
      <c r="B307" s="57" t="s">
        <v>5786</v>
      </c>
      <c r="C307" s="57" t="s">
        <v>48</v>
      </c>
      <c r="D307" s="57" t="s">
        <v>3985</v>
      </c>
      <c r="E307" s="355" t="s">
        <v>5789</v>
      </c>
      <c r="F307" s="57">
        <v>4</v>
      </c>
      <c r="G307" s="58">
        <v>33.76</v>
      </c>
      <c r="H307" s="58">
        <v>101.28</v>
      </c>
    </row>
    <row r="308" spans="1:8">
      <c r="A308" s="56">
        <v>43371</v>
      </c>
      <c r="B308" s="57" t="s">
        <v>5786</v>
      </c>
      <c r="C308" s="57" t="s">
        <v>48</v>
      </c>
      <c r="D308" s="57" t="s">
        <v>5788</v>
      </c>
      <c r="E308" s="355" t="s">
        <v>5790</v>
      </c>
      <c r="F308" s="57">
        <v>1</v>
      </c>
      <c r="G308" s="58">
        <v>131.25</v>
      </c>
      <c r="H308" s="58">
        <v>262.5</v>
      </c>
    </row>
    <row r="309" spans="1:8">
      <c r="A309" s="56">
        <v>43383</v>
      </c>
      <c r="B309" s="57" t="s">
        <v>5880</v>
      </c>
      <c r="C309" s="57" t="s">
        <v>48</v>
      </c>
      <c r="D309" s="57" t="s">
        <v>2690</v>
      </c>
      <c r="E309" s="355" t="s">
        <v>5857</v>
      </c>
      <c r="F309" s="57">
        <v>6</v>
      </c>
      <c r="G309" s="58">
        <v>14.784000000000001</v>
      </c>
      <c r="H309" s="58">
        <v>44.339994866545297</v>
      </c>
    </row>
    <row r="310" spans="1:8">
      <c r="A310" s="56">
        <v>43383</v>
      </c>
      <c r="B310" s="57" t="s">
        <v>5880</v>
      </c>
      <c r="C310" s="57" t="s">
        <v>48</v>
      </c>
      <c r="D310" s="57" t="s">
        <v>2692</v>
      </c>
      <c r="E310" s="355" t="s">
        <v>5858</v>
      </c>
      <c r="F310" s="57">
        <v>3</v>
      </c>
      <c r="G310" s="58">
        <v>1.4175</v>
      </c>
      <c r="H310" s="58">
        <v>5.6799537609368507</v>
      </c>
    </row>
    <row r="311" spans="1:8">
      <c r="A311" s="56">
        <v>43383</v>
      </c>
      <c r="B311" s="57" t="s">
        <v>5880</v>
      </c>
      <c r="C311" s="57" t="s">
        <v>48</v>
      </c>
      <c r="D311" s="57" t="s">
        <v>5239</v>
      </c>
      <c r="E311" s="355" t="s">
        <v>5859</v>
      </c>
      <c r="F311" s="57">
        <v>3</v>
      </c>
      <c r="G311" s="58">
        <v>2.6564999999999999</v>
      </c>
      <c r="H311" s="58">
        <v>10.639915865722042</v>
      </c>
    </row>
    <row r="312" spans="1:8">
      <c r="A312" s="56">
        <v>43383</v>
      </c>
      <c r="B312" s="57" t="s">
        <v>5880</v>
      </c>
      <c r="C312" s="57" t="s">
        <v>48</v>
      </c>
      <c r="D312" s="57" t="s">
        <v>2797</v>
      </c>
      <c r="E312" s="355" t="s">
        <v>5860</v>
      </c>
      <c r="F312" s="57">
        <v>3</v>
      </c>
      <c r="G312" s="58">
        <v>37.243499999999997</v>
      </c>
      <c r="H312" s="58">
        <v>111.71998716528704</v>
      </c>
    </row>
    <row r="313" spans="1:8">
      <c r="A313" s="56">
        <v>43383</v>
      </c>
      <c r="B313" s="57" t="s">
        <v>5880</v>
      </c>
      <c r="C313" s="57" t="s">
        <v>48</v>
      </c>
      <c r="D313" s="57" t="s">
        <v>2696</v>
      </c>
      <c r="E313" s="355" t="s">
        <v>5861</v>
      </c>
      <c r="F313" s="57">
        <v>3</v>
      </c>
      <c r="G313" s="58">
        <v>0.53549999999999998</v>
      </c>
      <c r="H313" s="58">
        <v>2.1599731542396627</v>
      </c>
    </row>
    <row r="314" spans="1:8">
      <c r="A314" s="56">
        <v>43383</v>
      </c>
      <c r="B314" s="57" t="s">
        <v>5880</v>
      </c>
      <c r="C314" s="57" t="s">
        <v>48</v>
      </c>
      <c r="D314" s="57" t="s">
        <v>5862</v>
      </c>
      <c r="E314" s="355" t="s">
        <v>5863</v>
      </c>
      <c r="F314" s="57">
        <v>24</v>
      </c>
      <c r="G314" s="58">
        <v>14.122499999999999</v>
      </c>
      <c r="H314" s="58">
        <v>42.359995115822656</v>
      </c>
    </row>
    <row r="315" spans="1:8">
      <c r="A315" s="56">
        <v>43383</v>
      </c>
      <c r="B315" s="57" t="s">
        <v>5880</v>
      </c>
      <c r="C315" s="57" t="s">
        <v>48</v>
      </c>
      <c r="D315" s="57" t="s">
        <v>2698</v>
      </c>
      <c r="E315" s="355" t="s">
        <v>5864</v>
      </c>
      <c r="F315" s="57">
        <v>3</v>
      </c>
      <c r="G315" s="58">
        <v>1.155</v>
      </c>
      <c r="H315" s="58">
        <v>4.6399554245195578</v>
      </c>
    </row>
    <row r="316" spans="1:8">
      <c r="A316" s="56">
        <v>43383</v>
      </c>
      <c r="B316" s="57" t="s">
        <v>5880</v>
      </c>
      <c r="C316" s="57" t="s">
        <v>48</v>
      </c>
      <c r="D316" s="57" t="s">
        <v>5865</v>
      </c>
      <c r="E316" s="355" t="s">
        <v>5866</v>
      </c>
      <c r="F316" s="57">
        <v>24</v>
      </c>
      <c r="G316" s="58">
        <v>6.8040000000000003</v>
      </c>
      <c r="H316" s="58">
        <v>27.199810221858577</v>
      </c>
    </row>
    <row r="317" spans="1:8">
      <c r="A317" s="56">
        <v>43383</v>
      </c>
      <c r="B317" s="57" t="s">
        <v>5880</v>
      </c>
      <c r="C317" s="57" t="s">
        <v>48</v>
      </c>
      <c r="D317" s="57" t="s">
        <v>5867</v>
      </c>
      <c r="E317" s="355" t="s">
        <v>5868</v>
      </c>
      <c r="F317" s="57">
        <v>3</v>
      </c>
      <c r="G317" s="58">
        <v>198.61799999999999</v>
      </c>
      <c r="H317" s="58">
        <v>397.239812378485</v>
      </c>
    </row>
    <row r="318" spans="1:8">
      <c r="A318" s="56">
        <v>43383</v>
      </c>
      <c r="B318" s="57" t="s">
        <v>5880</v>
      </c>
      <c r="C318" s="57" t="s">
        <v>48</v>
      </c>
      <c r="D318" s="57" t="s">
        <v>2700</v>
      </c>
      <c r="E318" s="355" t="s">
        <v>5869</v>
      </c>
      <c r="F318" s="57">
        <v>3</v>
      </c>
      <c r="G318" s="58">
        <v>4.8405000000000005</v>
      </c>
      <c r="H318" s="58">
        <v>19.359860533222761</v>
      </c>
    </row>
    <row r="319" spans="1:8">
      <c r="A319" s="56">
        <v>43383</v>
      </c>
      <c r="B319" s="57" t="s">
        <v>5880</v>
      </c>
      <c r="C319" s="57" t="s">
        <v>48</v>
      </c>
      <c r="D319" s="57" t="s">
        <v>1500</v>
      </c>
      <c r="E319" s="355" t="s">
        <v>5870</v>
      </c>
      <c r="F319" s="57">
        <v>2</v>
      </c>
      <c r="G319" s="58">
        <v>3.1185</v>
      </c>
      <c r="H319" s="58">
        <v>12.479906574219802</v>
      </c>
    </row>
    <row r="320" spans="1:8">
      <c r="A320" s="56">
        <v>43383</v>
      </c>
      <c r="B320" s="57" t="s">
        <v>5880</v>
      </c>
      <c r="C320" s="57" t="s">
        <v>48</v>
      </c>
      <c r="D320" s="57" t="s">
        <v>801</v>
      </c>
      <c r="E320" s="355" t="s">
        <v>5871</v>
      </c>
      <c r="F320" s="57">
        <v>9</v>
      </c>
      <c r="G320" s="58">
        <v>0.27300000000000002</v>
      </c>
      <c r="H320" s="58">
        <v>1.0803870672385969</v>
      </c>
    </row>
    <row r="321" spans="1:9">
      <c r="A321" s="56">
        <v>43383</v>
      </c>
      <c r="B321" s="57" t="s">
        <v>5880</v>
      </c>
      <c r="C321" s="57" t="s">
        <v>48</v>
      </c>
      <c r="D321" s="57" t="s">
        <v>1498</v>
      </c>
      <c r="E321" s="355" t="s">
        <v>5872</v>
      </c>
      <c r="F321" s="57">
        <v>1</v>
      </c>
      <c r="G321" s="58">
        <v>0.49349999999999999</v>
      </c>
      <c r="H321" s="58">
        <v>1.9608324921279177</v>
      </c>
    </row>
    <row r="322" spans="1:9">
      <c r="A322" s="56">
        <v>43383</v>
      </c>
      <c r="B322" s="57" t="s">
        <v>5880</v>
      </c>
      <c r="C322" s="57" t="s">
        <v>48</v>
      </c>
      <c r="D322" s="57" t="s">
        <v>1491</v>
      </c>
      <c r="E322" s="355" t="s">
        <v>5873</v>
      </c>
      <c r="F322" s="57">
        <v>1</v>
      </c>
      <c r="G322" s="58">
        <v>52.741499999999995</v>
      </c>
      <c r="H322" s="58">
        <v>158.21998187538537</v>
      </c>
    </row>
    <row r="323" spans="1:9">
      <c r="A323" s="56">
        <v>43383</v>
      </c>
      <c r="B323" s="57" t="s">
        <v>5880</v>
      </c>
      <c r="C323" s="57" t="s">
        <v>48</v>
      </c>
      <c r="D323" s="57" t="s">
        <v>1494</v>
      </c>
      <c r="E323" s="355" t="s">
        <v>5874</v>
      </c>
      <c r="F323" s="57">
        <v>1</v>
      </c>
      <c r="G323" s="58">
        <v>54.883500000000005</v>
      </c>
      <c r="H323" s="58">
        <v>164.63998111071302</v>
      </c>
    </row>
    <row r="324" spans="1:9">
      <c r="A324" s="56">
        <v>43383</v>
      </c>
      <c r="B324" s="57" t="s">
        <v>5880</v>
      </c>
      <c r="C324" s="57" t="s">
        <v>48</v>
      </c>
      <c r="D324" s="57" t="s">
        <v>1496</v>
      </c>
      <c r="E324" s="355" t="s">
        <v>5875</v>
      </c>
      <c r="F324" s="57">
        <v>1</v>
      </c>
      <c r="G324" s="58">
        <v>0.42000000000000004</v>
      </c>
      <c r="H324" s="58">
        <v>1.6809609383772977</v>
      </c>
    </row>
    <row r="325" spans="1:9">
      <c r="A325" s="56">
        <v>43383</v>
      </c>
      <c r="B325" s="57" t="s">
        <v>5880</v>
      </c>
      <c r="C325" s="57" t="s">
        <v>48</v>
      </c>
      <c r="D325" s="57" t="s">
        <v>5328</v>
      </c>
      <c r="E325" s="355" t="s">
        <v>5876</v>
      </c>
      <c r="F325" s="57">
        <v>8</v>
      </c>
      <c r="G325" s="58">
        <v>15.172499999999999</v>
      </c>
      <c r="H325" s="58">
        <v>45.509994755437468</v>
      </c>
    </row>
    <row r="326" spans="1:9">
      <c r="A326" s="56">
        <v>43383</v>
      </c>
      <c r="B326" s="57" t="s">
        <v>5880</v>
      </c>
      <c r="C326" s="57" t="s">
        <v>48</v>
      </c>
      <c r="D326" s="57" t="s">
        <v>1499</v>
      </c>
      <c r="E326" s="355" t="s">
        <v>5877</v>
      </c>
      <c r="F326" s="57">
        <v>1</v>
      </c>
      <c r="G326" s="58">
        <v>0.51449999999999996</v>
      </c>
      <c r="H326" s="58">
        <v>2.0408066608666702</v>
      </c>
    </row>
    <row r="327" spans="1:9">
      <c r="A327" s="56">
        <v>43383</v>
      </c>
      <c r="B327" s="57" t="s">
        <v>5880</v>
      </c>
      <c r="C327" s="57" t="s">
        <v>48</v>
      </c>
      <c r="D327" s="57" t="s">
        <v>2985</v>
      </c>
      <c r="E327" s="355" t="s">
        <v>5878</v>
      </c>
      <c r="F327" s="57">
        <v>8</v>
      </c>
      <c r="G327" s="58">
        <v>15.109500000000001</v>
      </c>
      <c r="H327" s="58">
        <v>45.329994821298605</v>
      </c>
    </row>
    <row r="328" spans="1:9">
      <c r="A328" s="56">
        <v>43383</v>
      </c>
      <c r="B328" s="57" t="s">
        <v>5880</v>
      </c>
      <c r="C328" s="57" t="s">
        <v>48</v>
      </c>
      <c r="D328" s="57" t="s">
        <v>1501</v>
      </c>
      <c r="E328" s="355" t="s">
        <v>5879</v>
      </c>
      <c r="F328" s="57">
        <v>1</v>
      </c>
      <c r="G328" s="58">
        <v>8.6205000000000016</v>
      </c>
      <c r="H328" s="58">
        <v>34.479750868584908</v>
      </c>
    </row>
    <row r="329" spans="1:9">
      <c r="A329" s="56">
        <v>43386</v>
      </c>
      <c r="B329" s="57" t="s">
        <v>5901</v>
      </c>
      <c r="C329" s="57" t="s">
        <v>337</v>
      </c>
      <c r="D329" s="57" t="s">
        <v>5902</v>
      </c>
      <c r="E329" s="355" t="s">
        <v>5903</v>
      </c>
      <c r="F329" s="57">
        <v>1</v>
      </c>
      <c r="G329" s="58">
        <v>8201.5499999999993</v>
      </c>
      <c r="H329" s="58">
        <v>13669.25</v>
      </c>
    </row>
    <row r="330" spans="1:9">
      <c r="A330" s="56">
        <v>43389</v>
      </c>
      <c r="B330" s="57" t="s">
        <v>5904</v>
      </c>
      <c r="C330" s="57" t="s">
        <v>48</v>
      </c>
      <c r="D330" s="57" t="s">
        <v>1476</v>
      </c>
      <c r="E330" s="355" t="s">
        <v>5905</v>
      </c>
      <c r="F330" s="57">
        <v>3</v>
      </c>
      <c r="G330" s="58">
        <v>3.528</v>
      </c>
      <c r="H330" s="58">
        <v>14.119690067346673</v>
      </c>
      <c r="I330" s="204" t="s">
        <v>5923</v>
      </c>
    </row>
    <row r="331" spans="1:9">
      <c r="A331" s="56">
        <v>43389</v>
      </c>
      <c r="B331" s="57" t="s">
        <v>5904</v>
      </c>
      <c r="C331" s="57" t="s">
        <v>48</v>
      </c>
      <c r="D331" s="57" t="s">
        <v>252</v>
      </c>
      <c r="E331" s="355" t="s">
        <v>5906</v>
      </c>
      <c r="F331" s="57">
        <v>3</v>
      </c>
      <c r="G331" s="58">
        <v>2.3414999999999999</v>
      </c>
      <c r="H331" s="58">
        <v>9.3601048612112123</v>
      </c>
      <c r="I331" s="204" t="s">
        <v>5923</v>
      </c>
    </row>
    <row r="332" spans="1:9">
      <c r="A332" s="56">
        <v>43389</v>
      </c>
      <c r="B332" s="57" t="s">
        <v>5904</v>
      </c>
      <c r="C332" s="57" t="s">
        <v>48</v>
      </c>
      <c r="D332" s="57" t="s">
        <v>252</v>
      </c>
      <c r="E332" s="355" t="s">
        <v>5907</v>
      </c>
      <c r="F332" s="57">
        <v>3</v>
      </c>
      <c r="G332" s="58">
        <v>2.3414999999999999</v>
      </c>
      <c r="H332" s="58">
        <v>9.359824075081784</v>
      </c>
      <c r="I332" s="204" t="s">
        <v>5923</v>
      </c>
    </row>
    <row r="333" spans="1:9">
      <c r="A333" s="56">
        <v>43389</v>
      </c>
      <c r="B333" s="57" t="s">
        <v>5904</v>
      </c>
      <c r="C333" s="57" t="s">
        <v>48</v>
      </c>
      <c r="D333" s="57" t="s">
        <v>3679</v>
      </c>
      <c r="E333" s="355" t="s">
        <v>5908</v>
      </c>
      <c r="F333" s="57">
        <v>3</v>
      </c>
      <c r="G333" s="58">
        <v>195.4785</v>
      </c>
      <c r="H333" s="58">
        <v>390.95981537357198</v>
      </c>
      <c r="I333" s="204" t="s">
        <v>5923</v>
      </c>
    </row>
    <row r="334" spans="1:9">
      <c r="A334" s="56">
        <v>43389</v>
      </c>
      <c r="B334" s="57" t="s">
        <v>5904</v>
      </c>
      <c r="C334" s="57" t="s">
        <v>48</v>
      </c>
      <c r="D334" s="57" t="s">
        <v>3682</v>
      </c>
      <c r="E334" s="355" t="s">
        <v>5909</v>
      </c>
      <c r="F334" s="57">
        <v>3</v>
      </c>
      <c r="G334" s="58">
        <v>3.1920000000000002</v>
      </c>
      <c r="H334" s="58">
        <v>12.759911199054073</v>
      </c>
      <c r="I334" s="204" t="s">
        <v>5923</v>
      </c>
    </row>
    <row r="335" spans="1:9">
      <c r="A335" s="56">
        <v>43389</v>
      </c>
      <c r="B335" s="57" t="s">
        <v>5904</v>
      </c>
      <c r="C335" s="57" t="s">
        <v>48</v>
      </c>
      <c r="D335" s="57" t="s">
        <v>3677</v>
      </c>
      <c r="E335" s="355" t="s">
        <v>5910</v>
      </c>
      <c r="F335" s="57">
        <v>3</v>
      </c>
      <c r="G335" s="58">
        <v>356.93700000000001</v>
      </c>
      <c r="H335" s="58">
        <v>713.87966286212122</v>
      </c>
      <c r="I335" s="204" t="s">
        <v>5923</v>
      </c>
    </row>
    <row r="336" spans="1:9">
      <c r="A336" s="56">
        <v>43389</v>
      </c>
      <c r="B336" s="57" t="s">
        <v>5904</v>
      </c>
      <c r="C336" s="57" t="s">
        <v>48</v>
      </c>
      <c r="D336" s="57" t="s">
        <v>4279</v>
      </c>
      <c r="E336" s="355" t="s">
        <v>5911</v>
      </c>
      <c r="F336" s="57">
        <v>9</v>
      </c>
      <c r="G336" s="58">
        <v>4.2209999999999992</v>
      </c>
      <c r="H336" s="58">
        <v>16.879879465060228</v>
      </c>
      <c r="I336" s="204" t="s">
        <v>5923</v>
      </c>
    </row>
    <row r="337" spans="1:9">
      <c r="A337" s="56">
        <v>43389</v>
      </c>
      <c r="B337" s="57" t="s">
        <v>5904</v>
      </c>
      <c r="C337" s="57" t="s">
        <v>48</v>
      </c>
      <c r="D337" s="57" t="s">
        <v>5912</v>
      </c>
      <c r="E337" s="355" t="s">
        <v>5913</v>
      </c>
      <c r="F337" s="57">
        <v>6</v>
      </c>
      <c r="G337" s="58">
        <v>11.775</v>
      </c>
      <c r="H337" s="58">
        <v>35.339996031485235</v>
      </c>
      <c r="I337" s="204" t="s">
        <v>5923</v>
      </c>
    </row>
    <row r="338" spans="1:9">
      <c r="A338" s="56">
        <v>43389</v>
      </c>
      <c r="B338" s="57" t="s">
        <v>5904</v>
      </c>
      <c r="C338" s="57" t="s">
        <v>48</v>
      </c>
      <c r="D338" s="57" t="s">
        <v>518</v>
      </c>
      <c r="E338" s="355" t="s">
        <v>1578</v>
      </c>
      <c r="F338" s="57">
        <v>8</v>
      </c>
      <c r="G338" s="58">
        <v>39.805499999999995</v>
      </c>
      <c r="H338" s="58">
        <v>119.42998640358596</v>
      </c>
      <c r="I338" s="204" t="s">
        <v>5923</v>
      </c>
    </row>
    <row r="339" spans="1:9">
      <c r="A339" s="56">
        <v>43389</v>
      </c>
      <c r="B339" s="57" t="s">
        <v>5904</v>
      </c>
      <c r="C339" s="57" t="s">
        <v>48</v>
      </c>
      <c r="D339" s="57" t="s">
        <v>3684</v>
      </c>
      <c r="E339" s="355" t="s">
        <v>5914</v>
      </c>
      <c r="F339" s="57">
        <v>12</v>
      </c>
      <c r="G339" s="58">
        <v>39.06</v>
      </c>
      <c r="H339" s="58">
        <v>117.1799865933846</v>
      </c>
      <c r="I339" s="204" t="s">
        <v>5923</v>
      </c>
    </row>
    <row r="340" spans="1:9">
      <c r="A340" s="56">
        <v>43389</v>
      </c>
      <c r="B340" s="57" t="s">
        <v>5904</v>
      </c>
      <c r="C340" s="57" t="s">
        <v>48</v>
      </c>
      <c r="D340" s="57" t="s">
        <v>521</v>
      </c>
      <c r="E340" s="355" t="s">
        <v>5915</v>
      </c>
      <c r="F340" s="57">
        <v>6</v>
      </c>
      <c r="G340" s="58">
        <v>4.9979999999999993</v>
      </c>
      <c r="H340" s="58">
        <v>19.999851071691861</v>
      </c>
      <c r="I340" s="204" t="s">
        <v>5923</v>
      </c>
    </row>
    <row r="341" spans="1:9">
      <c r="A341" s="56">
        <v>43389</v>
      </c>
      <c r="B341" s="57" t="s">
        <v>5904</v>
      </c>
      <c r="C341" s="57" t="s">
        <v>48</v>
      </c>
      <c r="D341" s="57" t="s">
        <v>5916</v>
      </c>
      <c r="E341" s="355" t="s">
        <v>5917</v>
      </c>
      <c r="F341" s="57">
        <v>6</v>
      </c>
      <c r="G341" s="58">
        <v>4.2</v>
      </c>
      <c r="H341" s="58">
        <v>16.799878148934237</v>
      </c>
      <c r="I341" s="204" t="s">
        <v>5923</v>
      </c>
    </row>
    <row r="342" spans="1:9">
      <c r="A342" s="56">
        <v>43389</v>
      </c>
      <c r="B342" s="57" t="s">
        <v>5904</v>
      </c>
      <c r="C342" s="57" t="s">
        <v>48</v>
      </c>
      <c r="D342" s="57" t="s">
        <v>1855</v>
      </c>
      <c r="E342" s="355" t="s">
        <v>5918</v>
      </c>
      <c r="F342" s="57">
        <v>9</v>
      </c>
      <c r="G342" s="58">
        <v>5.9009999999999998</v>
      </c>
      <c r="H342" s="58">
        <v>23.599830728551876</v>
      </c>
      <c r="I342" s="204" t="s">
        <v>5923</v>
      </c>
    </row>
    <row r="343" spans="1:9">
      <c r="A343" s="56">
        <v>43389</v>
      </c>
      <c r="B343" s="57" t="s">
        <v>5904</v>
      </c>
      <c r="C343" s="57" t="s">
        <v>48</v>
      </c>
      <c r="D343" s="57" t="s">
        <v>3684</v>
      </c>
      <c r="E343" s="355" t="s">
        <v>5919</v>
      </c>
      <c r="F343" s="57">
        <v>9</v>
      </c>
      <c r="G343" s="58">
        <v>39.06</v>
      </c>
      <c r="H343" s="58">
        <v>117.1799865933846</v>
      </c>
      <c r="I343" s="204" t="s">
        <v>5923</v>
      </c>
    </row>
    <row r="344" spans="1:9">
      <c r="A344" s="56">
        <v>43389</v>
      </c>
      <c r="B344" s="57" t="s">
        <v>5904</v>
      </c>
      <c r="C344" s="57" t="s">
        <v>48</v>
      </c>
      <c r="D344" s="57" t="s">
        <v>1476</v>
      </c>
      <c r="E344" s="355" t="s">
        <v>5920</v>
      </c>
      <c r="F344" s="57">
        <v>6</v>
      </c>
      <c r="G344" s="58">
        <v>3.528</v>
      </c>
      <c r="H344" s="58">
        <v>14.119893699709559</v>
      </c>
      <c r="I344" s="204" t="s">
        <v>5923</v>
      </c>
    </row>
    <row r="345" spans="1:9">
      <c r="A345" s="56">
        <v>43389</v>
      </c>
      <c r="B345" s="57" t="s">
        <v>5904</v>
      </c>
      <c r="C345" s="57" t="s">
        <v>48</v>
      </c>
      <c r="D345" s="57">
        <v>78042304</v>
      </c>
      <c r="E345" s="355" t="s">
        <v>5921</v>
      </c>
      <c r="F345" s="57">
        <v>12</v>
      </c>
      <c r="G345" s="58">
        <v>263.0985</v>
      </c>
      <c r="H345" s="58">
        <v>526.19975154009592</v>
      </c>
      <c r="I345" s="204" t="s">
        <v>5923</v>
      </c>
    </row>
    <row r="346" spans="1:9">
      <c r="A346" s="56">
        <v>43389</v>
      </c>
      <c r="B346" s="57" t="s">
        <v>5904</v>
      </c>
      <c r="C346" s="57" t="s">
        <v>48</v>
      </c>
      <c r="D346" s="57" t="s">
        <v>3733</v>
      </c>
      <c r="E346" s="355" t="s">
        <v>5922</v>
      </c>
      <c r="F346" s="57">
        <v>6</v>
      </c>
      <c r="G346" s="58">
        <v>2.7510000000000003</v>
      </c>
      <c r="H346" s="58">
        <v>10.999922105605242</v>
      </c>
      <c r="I346" s="204" t="s">
        <v>5923</v>
      </c>
    </row>
    <row r="347" spans="1:9">
      <c r="A347" s="56">
        <v>43389</v>
      </c>
      <c r="B347" s="57" t="s">
        <v>5924</v>
      </c>
      <c r="C347" s="57" t="s">
        <v>48</v>
      </c>
      <c r="D347" s="57" t="s">
        <v>5925</v>
      </c>
      <c r="E347" s="355" t="s">
        <v>5926</v>
      </c>
      <c r="F347" s="57">
        <v>3</v>
      </c>
      <c r="G347" s="58">
        <v>3.2864999999999998</v>
      </c>
      <c r="H347" s="58">
        <v>13.159897642052794</v>
      </c>
      <c r="I347" s="204" t="s">
        <v>5923</v>
      </c>
    </row>
    <row r="348" spans="1:9">
      <c r="A348" s="56">
        <v>43389</v>
      </c>
      <c r="B348" s="57" t="s">
        <v>5924</v>
      </c>
      <c r="C348" s="57" t="s">
        <v>48</v>
      </c>
      <c r="D348" s="57" t="s">
        <v>1475</v>
      </c>
      <c r="E348" s="355" t="s">
        <v>5927</v>
      </c>
      <c r="F348" s="57">
        <v>3</v>
      </c>
      <c r="G348" s="58">
        <v>0.59849999999999992</v>
      </c>
      <c r="H348" s="58">
        <v>2.3999794972401043</v>
      </c>
      <c r="I348" s="204" t="s">
        <v>5923</v>
      </c>
    </row>
    <row r="349" spans="1:9">
      <c r="A349" s="56">
        <v>43389</v>
      </c>
      <c r="B349" s="57" t="s">
        <v>5924</v>
      </c>
      <c r="C349" s="57" t="s">
        <v>48</v>
      </c>
      <c r="D349" s="57" t="s">
        <v>1478</v>
      </c>
      <c r="E349" s="355" t="s">
        <v>5928</v>
      </c>
      <c r="F349" s="57">
        <v>3</v>
      </c>
      <c r="G349" s="58">
        <v>1.9949999999999999</v>
      </c>
      <c r="H349" s="58">
        <v>7.9999316574670152</v>
      </c>
      <c r="I349" s="204" t="s">
        <v>5923</v>
      </c>
    </row>
    <row r="350" spans="1:9">
      <c r="A350" s="56">
        <v>43389</v>
      </c>
      <c r="B350" s="57" t="s">
        <v>5924</v>
      </c>
      <c r="C350" s="57" t="s">
        <v>48</v>
      </c>
      <c r="D350" s="57" t="s">
        <v>1473</v>
      </c>
      <c r="E350" s="355" t="s">
        <v>5929</v>
      </c>
      <c r="F350" s="57">
        <v>6</v>
      </c>
      <c r="G350" s="58">
        <v>55.188000000000002</v>
      </c>
      <c r="H350" s="58">
        <v>165.56998108715726</v>
      </c>
      <c r="I350" s="204" t="s">
        <v>5923</v>
      </c>
    </row>
    <row r="351" spans="1:9">
      <c r="A351" s="56">
        <v>43389</v>
      </c>
      <c r="B351" s="57" t="s">
        <v>5924</v>
      </c>
      <c r="C351" s="57" t="s">
        <v>48</v>
      </c>
      <c r="D351" s="57" t="s">
        <v>1477</v>
      </c>
      <c r="E351" s="355" t="s">
        <v>5930</v>
      </c>
      <c r="F351" s="57">
        <v>6</v>
      </c>
      <c r="G351" s="58">
        <v>4.4729999999999999</v>
      </c>
      <c r="H351" s="58">
        <v>17.879875929843969</v>
      </c>
      <c r="I351" s="204" t="s">
        <v>5923</v>
      </c>
    </row>
    <row r="352" spans="1:9">
      <c r="A352" s="56">
        <v>43389</v>
      </c>
      <c r="B352" s="57" t="s">
        <v>5924</v>
      </c>
      <c r="C352" s="57" t="s">
        <v>48</v>
      </c>
      <c r="D352" s="57" t="s">
        <v>1481</v>
      </c>
      <c r="E352" s="355" t="s">
        <v>5931</v>
      </c>
      <c r="F352" s="57">
        <v>12</v>
      </c>
      <c r="G352" s="58">
        <v>13.167</v>
      </c>
      <c r="H352" s="58">
        <v>39.509995524640715</v>
      </c>
      <c r="I352" s="204" t="s">
        <v>5923</v>
      </c>
    </row>
    <row r="353" spans="1:9">
      <c r="A353" s="56">
        <v>43389</v>
      </c>
      <c r="B353" s="57" t="s">
        <v>5924</v>
      </c>
      <c r="C353" s="57" t="s">
        <v>48</v>
      </c>
      <c r="D353" s="57" t="s">
        <v>649</v>
      </c>
      <c r="E353" s="355" t="s">
        <v>5932</v>
      </c>
      <c r="F353" s="57">
        <v>9</v>
      </c>
      <c r="G353" s="58">
        <v>0.24150000000000002</v>
      </c>
      <c r="H353" s="58">
        <v>0.96042344233834143</v>
      </c>
      <c r="I353" s="204" t="s">
        <v>5923</v>
      </c>
    </row>
    <row r="354" spans="1:9">
      <c r="A354" s="56">
        <v>43389</v>
      </c>
      <c r="B354" s="57" t="s">
        <v>5924</v>
      </c>
      <c r="C354" s="57" t="s">
        <v>48</v>
      </c>
      <c r="D354" s="57" t="s">
        <v>5933</v>
      </c>
      <c r="E354" s="355" t="s">
        <v>5934</v>
      </c>
      <c r="F354" s="57">
        <v>6</v>
      </c>
      <c r="G354" s="58">
        <v>13.9125</v>
      </c>
      <c r="H354" s="58">
        <v>41.819995615994962</v>
      </c>
      <c r="I354" s="204" t="s">
        <v>5923</v>
      </c>
    </row>
    <row r="355" spans="1:9">
      <c r="A355" s="56">
        <v>43389</v>
      </c>
      <c r="B355" s="57" t="s">
        <v>5924</v>
      </c>
      <c r="C355" s="57" t="s">
        <v>48</v>
      </c>
      <c r="D355" s="57" t="s">
        <v>1476</v>
      </c>
      <c r="E355" s="355" t="s">
        <v>5935</v>
      </c>
      <c r="F355" s="57">
        <v>3</v>
      </c>
      <c r="G355" s="58">
        <v>2.4359999999999999</v>
      </c>
      <c r="H355" s="58">
        <v>9.7596940278429951</v>
      </c>
      <c r="I355" s="204" t="s">
        <v>5923</v>
      </c>
    </row>
    <row r="356" spans="1:9">
      <c r="A356" s="56">
        <v>43389</v>
      </c>
      <c r="B356" s="57" t="s">
        <v>5924</v>
      </c>
      <c r="C356" s="57" t="s">
        <v>48</v>
      </c>
      <c r="D356" s="57" t="s">
        <v>1480</v>
      </c>
      <c r="E356" s="355" t="s">
        <v>5936</v>
      </c>
      <c r="F356" s="57">
        <v>6</v>
      </c>
      <c r="G356" s="58">
        <v>13.4085</v>
      </c>
      <c r="H356" s="58">
        <v>40.229995419810038</v>
      </c>
      <c r="I356" s="204" t="s">
        <v>5923</v>
      </c>
    </row>
    <row r="357" spans="1:9">
      <c r="A357" s="56">
        <v>43389</v>
      </c>
      <c r="B357" s="57" t="s">
        <v>5924</v>
      </c>
      <c r="C357" s="57" t="s">
        <v>48</v>
      </c>
      <c r="D357" s="57" t="s">
        <v>2033</v>
      </c>
      <c r="E357" s="355" t="s">
        <v>5937</v>
      </c>
      <c r="F357" s="57">
        <v>6</v>
      </c>
      <c r="G357" s="58">
        <v>21.62575</v>
      </c>
      <c r="H357" s="58">
        <v>64.889992639685801</v>
      </c>
      <c r="I357" s="204" t="s">
        <v>5923</v>
      </c>
    </row>
    <row r="358" spans="1:9">
      <c r="A358" s="56">
        <v>43389</v>
      </c>
      <c r="B358" s="57" t="s">
        <v>5924</v>
      </c>
      <c r="C358" s="57" t="s">
        <v>48</v>
      </c>
      <c r="D358" s="57" t="s">
        <v>1471</v>
      </c>
      <c r="E358" s="355" t="s">
        <v>5938</v>
      </c>
      <c r="F358" s="57">
        <v>6</v>
      </c>
      <c r="G358" s="58">
        <v>42.871499999999997</v>
      </c>
      <c r="H358" s="58">
        <v>128.60998526307608</v>
      </c>
      <c r="I358" s="204" t="s">
        <v>5923</v>
      </c>
    </row>
    <row r="359" spans="1:9">
      <c r="A359" s="56">
        <v>43389</v>
      </c>
      <c r="B359" s="57" t="s">
        <v>5924</v>
      </c>
      <c r="C359" s="57" t="s">
        <v>48</v>
      </c>
      <c r="D359" s="57" t="s">
        <v>1484</v>
      </c>
      <c r="E359" s="355" t="s">
        <v>5939</v>
      </c>
      <c r="F359" s="57">
        <v>6</v>
      </c>
      <c r="G359" s="58">
        <v>58.642499999999998</v>
      </c>
      <c r="H359" s="58">
        <v>175.91997983524854</v>
      </c>
      <c r="I359" s="204" t="s">
        <v>5923</v>
      </c>
    </row>
    <row r="360" spans="1:9">
      <c r="A360" s="56">
        <v>43389</v>
      </c>
      <c r="B360" s="57" t="s">
        <v>5924</v>
      </c>
      <c r="C360" s="57" t="s">
        <v>48</v>
      </c>
      <c r="D360" s="57" t="s">
        <v>2029</v>
      </c>
      <c r="E360" s="355" t="s">
        <v>5940</v>
      </c>
      <c r="F360" s="57">
        <v>6</v>
      </c>
      <c r="G360" s="58">
        <v>49.83325</v>
      </c>
      <c r="H360" s="58">
        <v>149.48998284779805</v>
      </c>
      <c r="I360" s="204" t="s">
        <v>5923</v>
      </c>
    </row>
    <row r="361" spans="1:9">
      <c r="A361" s="56">
        <v>43389</v>
      </c>
      <c r="B361" s="57" t="s">
        <v>5924</v>
      </c>
      <c r="C361" s="57" t="s">
        <v>48</v>
      </c>
      <c r="D361" s="57" t="s">
        <v>1853</v>
      </c>
      <c r="E361" s="355" t="s">
        <v>5941</v>
      </c>
      <c r="F361" s="57">
        <v>6</v>
      </c>
      <c r="G361" s="58">
        <v>16.274999999999999</v>
      </c>
      <c r="H361" s="58">
        <v>48.839994487090458</v>
      </c>
      <c r="I361" s="204" t="s">
        <v>5923</v>
      </c>
    </row>
    <row r="362" spans="1:9">
      <c r="A362" s="56">
        <v>43389</v>
      </c>
      <c r="B362" s="57" t="s">
        <v>5924</v>
      </c>
      <c r="C362" s="57" t="s">
        <v>48</v>
      </c>
      <c r="D362" s="57" t="s">
        <v>1488</v>
      </c>
      <c r="E362" s="355" t="s">
        <v>5942</v>
      </c>
      <c r="F362" s="220">
        <v>3</v>
      </c>
      <c r="G362" s="221">
        <v>52.625040299999995</v>
      </c>
      <c r="H362" s="221">
        <v>157.88998201029199</v>
      </c>
      <c r="I362" s="204" t="s">
        <v>5923</v>
      </c>
    </row>
    <row r="363" spans="1:9">
      <c r="A363" s="56">
        <v>43389</v>
      </c>
      <c r="B363" s="57" t="s">
        <v>5924</v>
      </c>
      <c r="C363" s="57" t="s">
        <v>48</v>
      </c>
      <c r="D363" s="57" t="s">
        <v>1489</v>
      </c>
      <c r="E363" s="355" t="s">
        <v>5943</v>
      </c>
      <c r="F363" s="220">
        <v>6</v>
      </c>
      <c r="G363" s="221">
        <v>79.202146799999994</v>
      </c>
      <c r="H363" s="221">
        <v>237.59997278374252</v>
      </c>
      <c r="I363" s="204" t="s">
        <v>5923</v>
      </c>
    </row>
    <row r="364" spans="1:9">
      <c r="A364" s="56">
        <v>43389</v>
      </c>
      <c r="B364" s="57" t="s">
        <v>5924</v>
      </c>
      <c r="C364" s="57" t="s">
        <v>48</v>
      </c>
      <c r="D364" s="57" t="s">
        <v>1486</v>
      </c>
      <c r="E364" s="355" t="s">
        <v>5944</v>
      </c>
      <c r="F364" s="220">
        <v>3</v>
      </c>
      <c r="G364" s="221">
        <v>74.660739299999989</v>
      </c>
      <c r="H364" s="221">
        <v>223.9799743632168</v>
      </c>
      <c r="I364" s="204" t="s">
        <v>5923</v>
      </c>
    </row>
    <row r="365" spans="1:9">
      <c r="A365" s="56">
        <v>43389</v>
      </c>
      <c r="B365" s="57" t="s">
        <v>5924</v>
      </c>
      <c r="C365" s="57" t="s">
        <v>48</v>
      </c>
      <c r="D365" s="57" t="s">
        <v>5945</v>
      </c>
      <c r="E365" s="355" t="s">
        <v>5946</v>
      </c>
      <c r="F365" s="220">
        <v>3</v>
      </c>
      <c r="G365" s="221">
        <v>5.9009999999999998</v>
      </c>
      <c r="H365" s="221">
        <v>23.599830728551876</v>
      </c>
      <c r="I365" s="204" t="s">
        <v>5923</v>
      </c>
    </row>
    <row r="366" spans="1:9">
      <c r="A366" s="56">
        <v>43389</v>
      </c>
      <c r="B366" s="57" t="s">
        <v>5924</v>
      </c>
      <c r="C366" s="57" t="s">
        <v>48</v>
      </c>
      <c r="D366" s="57" t="s">
        <v>1482</v>
      </c>
      <c r="E366" s="355" t="s">
        <v>5947</v>
      </c>
      <c r="F366" s="220">
        <v>12</v>
      </c>
      <c r="G366" s="221">
        <v>17.1465</v>
      </c>
      <c r="H366" s="221">
        <v>51.449994166100311</v>
      </c>
      <c r="I366" s="204" t="s">
        <v>5923</v>
      </c>
    </row>
    <row r="367" spans="1:9">
      <c r="A367" s="56">
        <v>43389</v>
      </c>
      <c r="B367" s="57" t="s">
        <v>5924</v>
      </c>
      <c r="C367" s="57" t="s">
        <v>48</v>
      </c>
      <c r="D367" s="57" t="s">
        <v>449</v>
      </c>
      <c r="E367" s="355" t="s">
        <v>5948</v>
      </c>
      <c r="F367" s="220">
        <v>1</v>
      </c>
      <c r="G367" s="221">
        <v>341.25</v>
      </c>
      <c r="H367" s="221">
        <v>682.49967785898093</v>
      </c>
      <c r="I367" s="204" t="s">
        <v>5923</v>
      </c>
    </row>
    <row r="368" spans="1:9">
      <c r="A368" s="56">
        <v>43389</v>
      </c>
      <c r="B368" s="57" t="s">
        <v>5924</v>
      </c>
      <c r="C368" s="57" t="s">
        <v>48</v>
      </c>
      <c r="D368" s="57" t="s">
        <v>1466</v>
      </c>
      <c r="E368" s="355" t="s">
        <v>5949</v>
      </c>
      <c r="F368" s="220">
        <v>3</v>
      </c>
      <c r="G368" s="221">
        <v>134.4</v>
      </c>
      <c r="H368" s="221">
        <v>268.79987312599866</v>
      </c>
      <c r="I368" s="204" t="s">
        <v>5923</v>
      </c>
    </row>
    <row r="369" spans="1:9">
      <c r="A369" s="56">
        <v>43397</v>
      </c>
      <c r="B369" s="57" t="s">
        <v>5904</v>
      </c>
      <c r="C369" s="57" t="s">
        <v>48</v>
      </c>
      <c r="D369" s="57" t="s">
        <v>1476</v>
      </c>
      <c r="E369" s="355" t="s">
        <v>5905</v>
      </c>
      <c r="F369" s="220">
        <v>3</v>
      </c>
      <c r="G369" s="221">
        <v>2.4359999999999999</v>
      </c>
      <c r="H369" s="221">
        <v>9.7493098084060357</v>
      </c>
    </row>
    <row r="370" spans="1:9">
      <c r="A370" s="56">
        <v>43397</v>
      </c>
      <c r="B370" s="57" t="s">
        <v>5904</v>
      </c>
      <c r="C370" s="57" t="s">
        <v>48</v>
      </c>
      <c r="D370" s="57" t="s">
        <v>252</v>
      </c>
      <c r="E370" s="355" t="s">
        <v>5988</v>
      </c>
      <c r="F370" s="220">
        <v>3</v>
      </c>
      <c r="G370" s="221">
        <v>2.3414999999999999</v>
      </c>
      <c r="H370" s="221">
        <v>9.3601048612112123</v>
      </c>
    </row>
    <row r="371" spans="1:9">
      <c r="A371" s="56">
        <v>43397</v>
      </c>
      <c r="B371" s="57" t="s">
        <v>5904</v>
      </c>
      <c r="C371" s="57" t="s">
        <v>48</v>
      </c>
      <c r="D371" s="57" t="s">
        <v>252</v>
      </c>
      <c r="E371" s="355" t="s">
        <v>5989</v>
      </c>
      <c r="F371" s="220">
        <v>3</v>
      </c>
      <c r="G371" s="221">
        <v>2.3414999999999999</v>
      </c>
      <c r="H371" s="221">
        <v>9.359824075081784</v>
      </c>
    </row>
    <row r="372" spans="1:9">
      <c r="A372" s="56">
        <v>43397</v>
      </c>
      <c r="B372" s="57" t="s">
        <v>5904</v>
      </c>
      <c r="C372" s="57" t="s">
        <v>48</v>
      </c>
      <c r="D372" s="57" t="s">
        <v>3679</v>
      </c>
      <c r="E372" s="355" t="s">
        <v>5908</v>
      </c>
      <c r="F372" s="220">
        <v>1</v>
      </c>
      <c r="G372" s="221">
        <v>195.4785</v>
      </c>
      <c r="H372" s="221">
        <v>390.95981537357198</v>
      </c>
    </row>
    <row r="373" spans="1:9">
      <c r="A373" s="56">
        <v>43397</v>
      </c>
      <c r="B373" s="57" t="s">
        <v>5904</v>
      </c>
      <c r="C373" s="57" t="s">
        <v>48</v>
      </c>
      <c r="D373" s="57" t="s">
        <v>3682</v>
      </c>
      <c r="E373" s="355" t="s">
        <v>5990</v>
      </c>
      <c r="F373" s="220">
        <v>1</v>
      </c>
      <c r="G373" s="221">
        <v>3.1920000000000002</v>
      </c>
      <c r="H373" s="221">
        <v>12.759911199054073</v>
      </c>
    </row>
    <row r="374" spans="1:9">
      <c r="A374" s="56">
        <v>43397</v>
      </c>
      <c r="B374" s="57" t="s">
        <v>5904</v>
      </c>
      <c r="C374" s="57" t="s">
        <v>48</v>
      </c>
      <c r="D374" s="57" t="s">
        <v>3677</v>
      </c>
      <c r="E374" s="355" t="s">
        <v>5991</v>
      </c>
      <c r="F374" s="220">
        <v>1</v>
      </c>
      <c r="G374" s="221">
        <v>280.72800000000001</v>
      </c>
      <c r="H374" s="221">
        <v>561.45600000000002</v>
      </c>
      <c r="I374" s="364" t="s">
        <v>5993</v>
      </c>
    </row>
    <row r="375" spans="1:9">
      <c r="A375" s="56">
        <v>43397</v>
      </c>
      <c r="B375" s="57" t="s">
        <v>5904</v>
      </c>
      <c r="C375" s="57" t="s">
        <v>48</v>
      </c>
      <c r="D375" s="57" t="s">
        <v>4279</v>
      </c>
      <c r="E375" s="355" t="s">
        <v>5911</v>
      </c>
      <c r="F375" s="220">
        <v>3</v>
      </c>
      <c r="G375" s="221">
        <v>4.2209999999999992</v>
      </c>
      <c r="H375" s="221">
        <v>16.879879465060228</v>
      </c>
    </row>
    <row r="376" spans="1:9">
      <c r="A376" s="56">
        <v>43397</v>
      </c>
      <c r="B376" s="57" t="s">
        <v>5904</v>
      </c>
      <c r="C376" s="57" t="s">
        <v>48</v>
      </c>
      <c r="D376" s="57" t="s">
        <v>5912</v>
      </c>
      <c r="E376" s="355" t="s">
        <v>5992</v>
      </c>
      <c r="F376" s="220">
        <v>2</v>
      </c>
      <c r="G376" s="221">
        <v>11.775</v>
      </c>
      <c r="H376" s="221">
        <v>35.339996031485235</v>
      </c>
    </row>
    <row r="377" spans="1:9">
      <c r="A377" s="56">
        <v>43397</v>
      </c>
      <c r="B377" s="57" t="s">
        <v>5904</v>
      </c>
      <c r="C377" s="57" t="s">
        <v>48</v>
      </c>
      <c r="D377" s="57" t="s">
        <v>518</v>
      </c>
      <c r="E377" s="355" t="s">
        <v>1578</v>
      </c>
      <c r="F377" s="220">
        <v>6</v>
      </c>
      <c r="G377" s="221">
        <v>39.805499999999995</v>
      </c>
      <c r="H377" s="221">
        <v>119.42998640358596</v>
      </c>
    </row>
    <row r="378" spans="1:9">
      <c r="A378" s="56">
        <v>43397</v>
      </c>
      <c r="B378" s="57" t="s">
        <v>5904</v>
      </c>
      <c r="C378" s="57" t="s">
        <v>48</v>
      </c>
      <c r="D378" s="57" t="s">
        <v>3684</v>
      </c>
      <c r="E378" s="355" t="s">
        <v>5914</v>
      </c>
      <c r="F378" s="220">
        <v>0</v>
      </c>
      <c r="G378" s="221">
        <v>0</v>
      </c>
      <c r="H378" s="221">
        <v>0</v>
      </c>
    </row>
    <row r="379" spans="1:9">
      <c r="A379" s="56">
        <v>43397</v>
      </c>
      <c r="B379" s="57" t="s">
        <v>5904</v>
      </c>
      <c r="C379" s="57" t="s">
        <v>48</v>
      </c>
      <c r="D379" s="57" t="s">
        <v>521</v>
      </c>
      <c r="E379" s="355" t="s">
        <v>5915</v>
      </c>
      <c r="F379" s="220">
        <v>8</v>
      </c>
      <c r="G379" s="221">
        <v>4.9979999999999993</v>
      </c>
      <c r="H379" s="221">
        <v>19.999851071691861</v>
      </c>
    </row>
    <row r="380" spans="1:9">
      <c r="A380" s="56">
        <v>43397</v>
      </c>
      <c r="B380" s="57" t="s">
        <v>5904</v>
      </c>
      <c r="C380" s="57" t="s">
        <v>48</v>
      </c>
      <c r="D380" s="57" t="s">
        <v>5916</v>
      </c>
      <c r="E380" s="355" t="s">
        <v>5917</v>
      </c>
      <c r="F380" s="220">
        <v>2</v>
      </c>
      <c r="G380" s="221">
        <v>4.2</v>
      </c>
      <c r="H380" s="221">
        <v>16.799878148934237</v>
      </c>
    </row>
    <row r="381" spans="1:9">
      <c r="A381" s="56">
        <v>43397</v>
      </c>
      <c r="B381" s="57" t="s">
        <v>5904</v>
      </c>
      <c r="C381" s="57" t="s">
        <v>48</v>
      </c>
      <c r="D381" s="57" t="s">
        <v>1855</v>
      </c>
      <c r="E381" s="355" t="s">
        <v>5918</v>
      </c>
      <c r="F381" s="220">
        <v>9</v>
      </c>
      <c r="G381" s="221">
        <v>5.9009999999999998</v>
      </c>
      <c r="H381" s="221">
        <v>23.599830728551876</v>
      </c>
    </row>
    <row r="382" spans="1:9">
      <c r="A382" s="56">
        <v>43397</v>
      </c>
      <c r="B382" s="57" t="s">
        <v>5904</v>
      </c>
      <c r="C382" s="57" t="s">
        <v>48</v>
      </c>
      <c r="D382" s="57" t="s">
        <v>3684</v>
      </c>
      <c r="E382" s="355" t="s">
        <v>5919</v>
      </c>
      <c r="F382" s="220">
        <v>0</v>
      </c>
      <c r="G382" s="221">
        <v>0</v>
      </c>
      <c r="H382" s="221">
        <v>0</v>
      </c>
    </row>
    <row r="383" spans="1:9">
      <c r="A383" s="56">
        <v>43397</v>
      </c>
      <c r="B383" s="57" t="s">
        <v>5904</v>
      </c>
      <c r="C383" s="57" t="s">
        <v>48</v>
      </c>
      <c r="D383" s="57" t="s">
        <v>1476</v>
      </c>
      <c r="E383" s="355" t="s">
        <v>5920</v>
      </c>
      <c r="F383" s="220">
        <v>6</v>
      </c>
      <c r="G383" s="221">
        <v>2.4359999999999999</v>
      </c>
      <c r="H383" s="221">
        <v>9.7596940278429951</v>
      </c>
    </row>
    <row r="384" spans="1:9">
      <c r="A384" s="56">
        <v>43397</v>
      </c>
      <c r="B384" s="57" t="s">
        <v>5904</v>
      </c>
      <c r="C384" s="57" t="s">
        <v>48</v>
      </c>
      <c r="D384" s="57">
        <v>78042304</v>
      </c>
      <c r="E384" s="355" t="s">
        <v>5921</v>
      </c>
      <c r="F384" s="220">
        <v>12</v>
      </c>
      <c r="G384" s="221">
        <v>263.0985</v>
      </c>
      <c r="H384" s="221">
        <v>526.19975154009592</v>
      </c>
    </row>
    <row r="385" spans="1:8">
      <c r="A385" s="56">
        <v>43397</v>
      </c>
      <c r="B385" s="57" t="s">
        <v>5904</v>
      </c>
      <c r="C385" s="57" t="s">
        <v>48</v>
      </c>
      <c r="D385" s="57" t="s">
        <v>3733</v>
      </c>
      <c r="E385" s="355" t="s">
        <v>5922</v>
      </c>
      <c r="F385" s="220">
        <v>2</v>
      </c>
      <c r="G385" s="221">
        <v>2.7510000000000003</v>
      </c>
      <c r="H385" s="221">
        <v>10.999922105605242</v>
      </c>
    </row>
    <row r="386" spans="1:8">
      <c r="A386" s="79">
        <v>43397</v>
      </c>
      <c r="B386" s="57" t="s">
        <v>5924</v>
      </c>
      <c r="C386" s="57" t="s">
        <v>48</v>
      </c>
      <c r="D386" s="57" t="s">
        <v>5925</v>
      </c>
      <c r="E386" s="355" t="s">
        <v>5926</v>
      </c>
      <c r="F386" s="220">
        <v>3</v>
      </c>
      <c r="G386" s="221">
        <v>3.2864999999999998</v>
      </c>
      <c r="H386" s="221">
        <v>13.159897642052794</v>
      </c>
    </row>
    <row r="387" spans="1:8">
      <c r="A387" s="79">
        <v>43397</v>
      </c>
      <c r="B387" s="57" t="s">
        <v>5924</v>
      </c>
      <c r="C387" s="57" t="s">
        <v>48</v>
      </c>
      <c r="D387" s="57" t="s">
        <v>1475</v>
      </c>
      <c r="E387" s="355" t="s">
        <v>5927</v>
      </c>
      <c r="F387" s="220">
        <v>1</v>
      </c>
      <c r="G387" s="221">
        <v>0.59849999999999992</v>
      </c>
      <c r="H387" s="221">
        <v>2.3999794972401043</v>
      </c>
    </row>
    <row r="388" spans="1:8">
      <c r="A388" s="79">
        <v>43397</v>
      </c>
      <c r="B388" s="57" t="s">
        <v>5924</v>
      </c>
      <c r="C388" s="57" t="s">
        <v>48</v>
      </c>
      <c r="D388" s="57" t="s">
        <v>1478</v>
      </c>
      <c r="E388" s="355" t="s">
        <v>5928</v>
      </c>
      <c r="F388" s="220">
        <v>1</v>
      </c>
      <c r="G388" s="221">
        <v>1.9949999999999999</v>
      </c>
      <c r="H388" s="221">
        <v>7.9999316574670152</v>
      </c>
    </row>
    <row r="389" spans="1:8">
      <c r="A389" s="79">
        <v>43397</v>
      </c>
      <c r="B389" s="57" t="s">
        <v>5924</v>
      </c>
      <c r="C389" s="57" t="s">
        <v>48</v>
      </c>
      <c r="D389" s="57" t="s">
        <v>1473</v>
      </c>
      <c r="E389" s="355" t="s">
        <v>5929</v>
      </c>
      <c r="F389" s="220">
        <v>2</v>
      </c>
      <c r="G389" s="221">
        <v>55.188000000000002</v>
      </c>
      <c r="H389" s="221">
        <v>165.56998108715726</v>
      </c>
    </row>
    <row r="390" spans="1:8">
      <c r="A390" s="79">
        <v>43397</v>
      </c>
      <c r="B390" s="57" t="s">
        <v>5924</v>
      </c>
      <c r="C390" s="57" t="s">
        <v>48</v>
      </c>
      <c r="D390" s="57" t="s">
        <v>1477</v>
      </c>
      <c r="E390" s="355" t="s">
        <v>5930</v>
      </c>
      <c r="F390" s="220">
        <v>2</v>
      </c>
      <c r="G390" s="221">
        <v>4.4729999999999999</v>
      </c>
      <c r="H390" s="221">
        <v>17.879875929843969</v>
      </c>
    </row>
    <row r="391" spans="1:8">
      <c r="A391" s="79">
        <v>43397</v>
      </c>
      <c r="B391" s="57" t="s">
        <v>5924</v>
      </c>
      <c r="C391" s="57" t="s">
        <v>48</v>
      </c>
      <c r="D391" s="57" t="s">
        <v>1481</v>
      </c>
      <c r="E391" s="355" t="s">
        <v>5931</v>
      </c>
      <c r="F391" s="220">
        <v>4</v>
      </c>
      <c r="G391" s="221">
        <v>13.167</v>
      </c>
      <c r="H391" s="221">
        <v>39.509995524640715</v>
      </c>
    </row>
    <row r="392" spans="1:8">
      <c r="A392" s="79">
        <v>43397</v>
      </c>
      <c r="B392" s="57" t="s">
        <v>5924</v>
      </c>
      <c r="C392" s="57" t="s">
        <v>48</v>
      </c>
      <c r="D392" s="57" t="s">
        <v>649</v>
      </c>
      <c r="E392" s="355" t="s">
        <v>5932</v>
      </c>
      <c r="F392" s="220">
        <v>3</v>
      </c>
      <c r="G392" s="221">
        <v>0.24150000000000002</v>
      </c>
      <c r="H392" s="221">
        <v>0.96042344233834143</v>
      </c>
    </row>
    <row r="393" spans="1:8">
      <c r="A393" s="79">
        <v>43397</v>
      </c>
      <c r="B393" s="57" t="s">
        <v>5924</v>
      </c>
      <c r="C393" s="57" t="s">
        <v>48</v>
      </c>
      <c r="D393" s="57" t="s">
        <v>5933</v>
      </c>
      <c r="E393" s="355" t="s">
        <v>5934</v>
      </c>
      <c r="F393" s="220">
        <v>2</v>
      </c>
      <c r="G393" s="221">
        <v>13.9125</v>
      </c>
      <c r="H393" s="221">
        <v>41.819995615994962</v>
      </c>
    </row>
    <row r="394" spans="1:8">
      <c r="A394" s="79">
        <v>43397</v>
      </c>
      <c r="B394" s="57" t="s">
        <v>5924</v>
      </c>
      <c r="C394" s="57" t="s">
        <v>48</v>
      </c>
      <c r="D394" s="57" t="s">
        <v>1476</v>
      </c>
      <c r="E394" s="355" t="s">
        <v>5935</v>
      </c>
      <c r="F394" s="220">
        <v>1</v>
      </c>
      <c r="G394" s="221">
        <v>2.4359999999999999</v>
      </c>
      <c r="H394" s="221">
        <v>9.7596940278429951</v>
      </c>
    </row>
    <row r="395" spans="1:8">
      <c r="A395" s="79">
        <v>43397</v>
      </c>
      <c r="B395" s="57" t="s">
        <v>5924</v>
      </c>
      <c r="C395" s="57" t="s">
        <v>48</v>
      </c>
      <c r="D395" s="57" t="s">
        <v>1480</v>
      </c>
      <c r="E395" s="355" t="s">
        <v>5936</v>
      </c>
      <c r="F395" s="220">
        <v>2</v>
      </c>
      <c r="G395" s="221">
        <v>13.4085</v>
      </c>
      <c r="H395" s="221">
        <v>40.229995419810038</v>
      </c>
    </row>
    <row r="396" spans="1:8">
      <c r="A396" s="79">
        <v>43397</v>
      </c>
      <c r="B396" s="57" t="s">
        <v>5924</v>
      </c>
      <c r="C396" s="57" t="s">
        <v>48</v>
      </c>
      <c r="D396" s="57" t="s">
        <v>2033</v>
      </c>
      <c r="E396" s="355" t="s">
        <v>5937</v>
      </c>
      <c r="F396" s="220">
        <v>0</v>
      </c>
      <c r="G396" s="221">
        <v>21.62575</v>
      </c>
      <c r="H396" s="221">
        <v>64.889992639685801</v>
      </c>
    </row>
    <row r="397" spans="1:8">
      <c r="A397" s="79">
        <v>43397</v>
      </c>
      <c r="B397" s="57" t="s">
        <v>5924</v>
      </c>
      <c r="C397" s="57" t="s">
        <v>48</v>
      </c>
      <c r="D397" s="57" t="s">
        <v>1471</v>
      </c>
      <c r="E397" s="355" t="s">
        <v>5938</v>
      </c>
      <c r="F397" s="220">
        <v>0</v>
      </c>
      <c r="G397" s="221">
        <v>42.871499999999997</v>
      </c>
      <c r="H397" s="221">
        <v>128.60998526307608</v>
      </c>
    </row>
    <row r="398" spans="1:8">
      <c r="A398" s="79">
        <v>43397</v>
      </c>
      <c r="B398" s="57" t="s">
        <v>5924</v>
      </c>
      <c r="C398" s="57" t="s">
        <v>48</v>
      </c>
      <c r="D398" s="57" t="s">
        <v>1484</v>
      </c>
      <c r="E398" s="355" t="s">
        <v>5939</v>
      </c>
      <c r="F398" s="220">
        <v>0</v>
      </c>
      <c r="G398" s="221">
        <v>58.642499999999998</v>
      </c>
      <c r="H398" s="221">
        <v>175.91997983524854</v>
      </c>
    </row>
    <row r="399" spans="1:8">
      <c r="A399" s="79">
        <v>43397</v>
      </c>
      <c r="B399" s="57" t="s">
        <v>5924</v>
      </c>
      <c r="C399" s="57" t="s">
        <v>48</v>
      </c>
      <c r="D399" s="57" t="s">
        <v>2029</v>
      </c>
      <c r="E399" s="355" t="s">
        <v>5940</v>
      </c>
      <c r="F399" s="220">
        <v>0</v>
      </c>
      <c r="G399" s="221">
        <v>49.83325</v>
      </c>
      <c r="H399" s="221">
        <v>149.48998284779805</v>
      </c>
    </row>
    <row r="400" spans="1:8">
      <c r="A400" s="79">
        <v>43397</v>
      </c>
      <c r="B400" s="57" t="s">
        <v>5924</v>
      </c>
      <c r="C400" s="57" t="s">
        <v>48</v>
      </c>
      <c r="D400" s="57" t="s">
        <v>1853</v>
      </c>
      <c r="E400" s="355" t="s">
        <v>5941</v>
      </c>
      <c r="F400" s="220">
        <v>2</v>
      </c>
      <c r="G400" s="221">
        <v>16.274999999999999</v>
      </c>
      <c r="H400" s="221">
        <v>48.839994487090458</v>
      </c>
    </row>
    <row r="401" spans="1:8">
      <c r="A401" s="79">
        <v>43397</v>
      </c>
      <c r="B401" s="57" t="s">
        <v>5924</v>
      </c>
      <c r="C401" s="57" t="s">
        <v>48</v>
      </c>
      <c r="D401" s="57" t="s">
        <v>1488</v>
      </c>
      <c r="E401" s="355" t="s">
        <v>5942</v>
      </c>
      <c r="F401" s="220">
        <v>1</v>
      </c>
      <c r="G401" s="221">
        <v>52.625040299999995</v>
      </c>
      <c r="H401" s="221">
        <v>157.88998201029199</v>
      </c>
    </row>
    <row r="402" spans="1:8">
      <c r="A402" s="79">
        <v>43397</v>
      </c>
      <c r="B402" s="57" t="s">
        <v>5924</v>
      </c>
      <c r="C402" s="57" t="s">
        <v>48</v>
      </c>
      <c r="D402" s="57" t="s">
        <v>1489</v>
      </c>
      <c r="E402" s="355" t="s">
        <v>5943</v>
      </c>
      <c r="F402" s="220">
        <v>2</v>
      </c>
      <c r="G402" s="221">
        <v>79.202146799999994</v>
      </c>
      <c r="H402" s="221">
        <v>237.59997278374252</v>
      </c>
    </row>
    <row r="403" spans="1:8">
      <c r="A403" s="79">
        <v>43397</v>
      </c>
      <c r="B403" s="57" t="s">
        <v>5924</v>
      </c>
      <c r="C403" s="57" t="s">
        <v>48</v>
      </c>
      <c r="D403" s="57" t="s">
        <v>1486</v>
      </c>
      <c r="E403" s="355" t="s">
        <v>5944</v>
      </c>
      <c r="F403" s="220">
        <v>1</v>
      </c>
      <c r="G403" s="221">
        <v>74.660739299999989</v>
      </c>
      <c r="H403" s="221">
        <v>223.9799743632168</v>
      </c>
    </row>
    <row r="404" spans="1:8">
      <c r="A404" s="79">
        <v>43397</v>
      </c>
      <c r="B404" s="57" t="s">
        <v>5924</v>
      </c>
      <c r="C404" s="57" t="s">
        <v>48</v>
      </c>
      <c r="D404" s="57" t="s">
        <v>5945</v>
      </c>
      <c r="E404" s="355" t="s">
        <v>5946</v>
      </c>
      <c r="F404" s="220">
        <v>1</v>
      </c>
      <c r="G404" s="221">
        <v>5.9009999999999998</v>
      </c>
      <c r="H404" s="221">
        <v>23.599830728551876</v>
      </c>
    </row>
    <row r="405" spans="1:8">
      <c r="A405" s="79">
        <v>43397</v>
      </c>
      <c r="B405" s="57" t="s">
        <v>5924</v>
      </c>
      <c r="C405" s="57" t="s">
        <v>48</v>
      </c>
      <c r="D405" s="57" t="s">
        <v>1482</v>
      </c>
      <c r="E405" s="355" t="s">
        <v>5947</v>
      </c>
      <c r="F405" s="220">
        <v>4</v>
      </c>
      <c r="G405" s="221">
        <v>17.1465</v>
      </c>
      <c r="H405" s="221">
        <v>51.449994166100311</v>
      </c>
    </row>
    <row r="406" spans="1:8">
      <c r="A406" s="79">
        <v>43397</v>
      </c>
      <c r="B406" s="57" t="s">
        <v>5924</v>
      </c>
      <c r="C406" s="57" t="s">
        <v>48</v>
      </c>
      <c r="D406" s="57" t="s">
        <v>449</v>
      </c>
      <c r="E406" s="355" t="s">
        <v>5948</v>
      </c>
      <c r="F406" s="220">
        <v>0</v>
      </c>
      <c r="G406" s="221">
        <v>0</v>
      </c>
      <c r="H406" s="221">
        <v>0</v>
      </c>
    </row>
    <row r="407" spans="1:8">
      <c r="A407" s="79">
        <v>43397</v>
      </c>
      <c r="B407" s="57" t="s">
        <v>5924</v>
      </c>
      <c r="C407" s="57" t="s">
        <v>48</v>
      </c>
      <c r="D407" s="57" t="s">
        <v>1466</v>
      </c>
      <c r="E407" s="355" t="s">
        <v>5949</v>
      </c>
      <c r="F407" s="220">
        <v>1</v>
      </c>
      <c r="G407" s="221">
        <v>134.4</v>
      </c>
      <c r="H407" s="221">
        <v>268.79987312599866</v>
      </c>
    </row>
    <row r="408" spans="1:8">
      <c r="A408" s="79">
        <v>43397</v>
      </c>
      <c r="B408" s="57" t="s">
        <v>5924</v>
      </c>
      <c r="C408" s="57" t="s">
        <v>48</v>
      </c>
      <c r="D408" s="57" t="s">
        <v>448</v>
      </c>
      <c r="E408" s="355" t="s">
        <v>5994</v>
      </c>
      <c r="F408" s="220">
        <v>8</v>
      </c>
      <c r="G408" s="221">
        <v>13.9125</v>
      </c>
      <c r="H408" s="221">
        <v>41.729995187899554</v>
      </c>
    </row>
    <row r="409" spans="1:8">
      <c r="A409" s="79">
        <v>43397</v>
      </c>
      <c r="B409" s="57" t="s">
        <v>5924</v>
      </c>
      <c r="C409" s="57" t="s">
        <v>48</v>
      </c>
      <c r="D409" s="57" t="s">
        <v>1470</v>
      </c>
      <c r="E409" s="355" t="s">
        <v>5995</v>
      </c>
      <c r="F409" s="220">
        <v>4</v>
      </c>
      <c r="G409" s="221">
        <v>34.261500000000005</v>
      </c>
      <c r="H409" s="221">
        <v>102.77998821829443</v>
      </c>
    </row>
    <row r="410" spans="1:8">
      <c r="A410" s="79">
        <v>43397</v>
      </c>
      <c r="B410" s="57" t="s">
        <v>5996</v>
      </c>
      <c r="C410" s="57" t="s">
        <v>48</v>
      </c>
      <c r="D410" s="57" t="s">
        <v>4796</v>
      </c>
      <c r="E410" s="355" t="s">
        <v>5997</v>
      </c>
      <c r="F410" s="220">
        <v>2</v>
      </c>
      <c r="G410" s="221">
        <v>596.4</v>
      </c>
      <c r="H410" s="221">
        <v>1192.8</v>
      </c>
    </row>
    <row r="411" spans="1:8">
      <c r="A411" s="79">
        <v>43411</v>
      </c>
      <c r="B411" s="57" t="s">
        <v>6067</v>
      </c>
      <c r="C411" s="57" t="s">
        <v>48</v>
      </c>
      <c r="D411" s="57" t="s">
        <v>6068</v>
      </c>
      <c r="E411" s="355" t="s">
        <v>6069</v>
      </c>
      <c r="F411" s="220">
        <v>2</v>
      </c>
      <c r="G411" s="221">
        <v>2075.44</v>
      </c>
      <c r="H411" s="221">
        <v>4150.88</v>
      </c>
    </row>
    <row r="412" spans="1:8">
      <c r="A412" s="79">
        <v>43518</v>
      </c>
      <c r="B412" s="57" t="s">
        <v>6628</v>
      </c>
      <c r="C412" s="57" t="s">
        <v>337</v>
      </c>
      <c r="D412" s="57" t="s">
        <v>6629</v>
      </c>
      <c r="E412" s="355" t="s">
        <v>6630</v>
      </c>
      <c r="F412" s="220">
        <v>1</v>
      </c>
      <c r="G412" s="221">
        <v>10167</v>
      </c>
      <c r="H412" s="221">
        <v>16945</v>
      </c>
    </row>
    <row r="413" spans="1:8">
      <c r="A413" s="79">
        <v>43544</v>
      </c>
      <c r="B413" s="57" t="s">
        <v>6812</v>
      </c>
      <c r="C413" s="57" t="s">
        <v>48</v>
      </c>
      <c r="D413" s="57" t="s">
        <v>6813</v>
      </c>
      <c r="E413" s="355" t="s">
        <v>6814</v>
      </c>
      <c r="F413" s="220">
        <v>2</v>
      </c>
      <c r="G413" s="221">
        <v>2029.36</v>
      </c>
      <c r="H413" s="221">
        <v>4058.72</v>
      </c>
    </row>
    <row r="414" spans="1:8">
      <c r="A414" s="79">
        <v>43545</v>
      </c>
      <c r="B414" s="77">
        <v>1986757</v>
      </c>
      <c r="C414" s="77" t="s">
        <v>48</v>
      </c>
      <c r="D414" s="57" t="s">
        <v>3344</v>
      </c>
      <c r="E414" s="355" t="s">
        <v>6847</v>
      </c>
      <c r="F414" s="220">
        <v>32</v>
      </c>
      <c r="G414" s="221">
        <v>49.95</v>
      </c>
      <c r="H414" s="221">
        <v>87.412500000000009</v>
      </c>
    </row>
    <row r="415" spans="1:8">
      <c r="A415" s="79">
        <v>43545</v>
      </c>
      <c r="B415" s="77">
        <v>1986757</v>
      </c>
      <c r="C415" s="77" t="s">
        <v>48</v>
      </c>
      <c r="D415" s="57">
        <v>142793</v>
      </c>
      <c r="E415" s="355" t="s">
        <v>6848</v>
      </c>
      <c r="F415" s="220">
        <v>5</v>
      </c>
      <c r="G415" s="221">
        <v>250</v>
      </c>
      <c r="H415" s="221">
        <v>626.00000431025455</v>
      </c>
    </row>
    <row r="416" spans="1:8">
      <c r="A416" s="79">
        <v>43545</v>
      </c>
      <c r="B416" s="77">
        <v>1986757</v>
      </c>
      <c r="C416" s="77" t="s">
        <v>48</v>
      </c>
      <c r="D416" s="57" t="s">
        <v>320</v>
      </c>
      <c r="E416" s="355" t="s">
        <v>6849</v>
      </c>
      <c r="F416" s="220">
        <v>8</v>
      </c>
      <c r="G416" s="221">
        <v>11.52</v>
      </c>
      <c r="H416" s="221">
        <v>47.999796449726162</v>
      </c>
    </row>
    <row r="417" spans="1:8">
      <c r="A417" s="79">
        <v>43545</v>
      </c>
      <c r="B417" s="77">
        <v>1986757</v>
      </c>
      <c r="C417" s="77" t="s">
        <v>48</v>
      </c>
      <c r="D417" s="57" t="s">
        <v>9</v>
      </c>
      <c r="E417" s="355" t="s">
        <v>6850</v>
      </c>
      <c r="F417" s="220">
        <v>9</v>
      </c>
      <c r="G417" s="221">
        <v>10.92</v>
      </c>
      <c r="H417" s="221">
        <v>32.759978862013092</v>
      </c>
    </row>
    <row r="418" spans="1:8">
      <c r="A418" s="79">
        <v>43545</v>
      </c>
      <c r="B418" s="77">
        <v>1986757</v>
      </c>
      <c r="C418" s="77" t="s">
        <v>48</v>
      </c>
      <c r="D418" s="57" t="s">
        <v>3349</v>
      </c>
      <c r="E418" s="355" t="s">
        <v>6851</v>
      </c>
      <c r="F418" s="220">
        <v>12</v>
      </c>
      <c r="G418" s="221">
        <v>2.98</v>
      </c>
      <c r="H418" s="221">
        <v>6.258</v>
      </c>
    </row>
    <row r="419" spans="1:8">
      <c r="A419" s="79">
        <v>43545</v>
      </c>
      <c r="B419" s="77">
        <v>1986757</v>
      </c>
      <c r="C419" s="77" t="s">
        <v>48</v>
      </c>
      <c r="D419" s="57" t="s">
        <v>3351</v>
      </c>
      <c r="E419" s="355" t="s">
        <v>6852</v>
      </c>
      <c r="F419" s="220">
        <v>2</v>
      </c>
      <c r="G419" s="221">
        <v>288</v>
      </c>
      <c r="H419" s="221">
        <v>549.81818181818176</v>
      </c>
    </row>
    <row r="420" spans="1:8">
      <c r="A420" s="79">
        <v>43545</v>
      </c>
      <c r="B420" s="77">
        <v>1986757</v>
      </c>
      <c r="C420" s="77" t="s">
        <v>48</v>
      </c>
      <c r="D420" s="57" t="s">
        <v>3353</v>
      </c>
      <c r="E420" s="355" t="s">
        <v>5231</v>
      </c>
      <c r="F420" s="220">
        <v>6</v>
      </c>
      <c r="G420" s="221">
        <v>102</v>
      </c>
      <c r="H420" s="221">
        <v>222.94000076512197</v>
      </c>
    </row>
    <row r="421" spans="1:8">
      <c r="A421" s="79">
        <v>43545</v>
      </c>
      <c r="B421" s="77">
        <v>1986757</v>
      </c>
      <c r="C421" s="77" t="s">
        <v>48</v>
      </c>
      <c r="D421" s="57" t="s">
        <v>3355</v>
      </c>
      <c r="E421" s="355" t="s">
        <v>6853</v>
      </c>
      <c r="F421" s="220">
        <v>2</v>
      </c>
      <c r="G421" s="221">
        <v>1.66</v>
      </c>
      <c r="H421" s="221">
        <v>6.9719999999999995</v>
      </c>
    </row>
    <row r="422" spans="1:8">
      <c r="A422" s="79">
        <v>43545</v>
      </c>
      <c r="B422" s="77">
        <v>1986757</v>
      </c>
      <c r="C422" s="77" t="s">
        <v>48</v>
      </c>
      <c r="D422" s="57" t="s">
        <v>3357</v>
      </c>
      <c r="E422" s="355" t="s">
        <v>6854</v>
      </c>
      <c r="F422" s="220">
        <v>2</v>
      </c>
      <c r="G422" s="221">
        <v>0.22</v>
      </c>
      <c r="H422" s="221">
        <v>0.92400000000000004</v>
      </c>
    </row>
    <row r="423" spans="1:8">
      <c r="A423" s="79">
        <v>43545</v>
      </c>
      <c r="B423" s="77">
        <v>1986757</v>
      </c>
      <c r="C423" s="77" t="s">
        <v>48</v>
      </c>
      <c r="D423" s="57" t="s">
        <v>3303</v>
      </c>
      <c r="E423" s="355" t="s">
        <v>6855</v>
      </c>
      <c r="F423" s="220">
        <v>3</v>
      </c>
      <c r="G423" s="221">
        <v>715</v>
      </c>
      <c r="H423" s="221">
        <v>2136.000000226782</v>
      </c>
    </row>
    <row r="424" spans="1:8">
      <c r="A424" s="79">
        <v>43545</v>
      </c>
      <c r="B424" s="77">
        <v>1986757</v>
      </c>
      <c r="C424" s="77" t="s">
        <v>48</v>
      </c>
      <c r="D424" s="57" t="s">
        <v>3360</v>
      </c>
      <c r="E424" s="355" t="s">
        <v>6856</v>
      </c>
      <c r="F424" s="220">
        <v>2</v>
      </c>
      <c r="G424" s="221">
        <v>0.22</v>
      </c>
      <c r="H424" s="221">
        <v>0.92400000000000004</v>
      </c>
    </row>
    <row r="425" spans="1:8">
      <c r="A425" s="79">
        <v>43545</v>
      </c>
      <c r="B425" s="77">
        <v>1986757</v>
      </c>
      <c r="C425" s="77" t="s">
        <v>48</v>
      </c>
      <c r="D425" s="57" t="s">
        <v>3362</v>
      </c>
      <c r="E425" s="355" t="s">
        <v>6857</v>
      </c>
      <c r="F425" s="220">
        <v>2</v>
      </c>
      <c r="G425" s="221">
        <v>1.1299999999999999</v>
      </c>
      <c r="H425" s="221">
        <v>4.7459999999999996</v>
      </c>
    </row>
    <row r="426" spans="1:8">
      <c r="A426" s="79">
        <v>43545</v>
      </c>
      <c r="B426" s="77">
        <v>1986757</v>
      </c>
      <c r="C426" s="77" t="s">
        <v>48</v>
      </c>
      <c r="D426" s="57" t="s">
        <v>155</v>
      </c>
      <c r="E426" s="355" t="s">
        <v>6858</v>
      </c>
      <c r="F426" s="220">
        <v>3</v>
      </c>
      <c r="G426" s="221">
        <v>0.26</v>
      </c>
      <c r="H426" s="221">
        <v>4.9994088393068532</v>
      </c>
    </row>
    <row r="427" spans="1:8">
      <c r="A427" s="79">
        <v>43545</v>
      </c>
      <c r="B427" s="77">
        <v>1986757</v>
      </c>
      <c r="C427" s="77" t="s">
        <v>48</v>
      </c>
      <c r="D427" s="57" t="s">
        <v>3364</v>
      </c>
      <c r="E427" s="355" t="s">
        <v>6859</v>
      </c>
      <c r="F427" s="220">
        <v>4</v>
      </c>
      <c r="G427" s="221">
        <v>202.21</v>
      </c>
      <c r="H427" s="221">
        <v>567.12000056060515</v>
      </c>
    </row>
    <row r="428" spans="1:8">
      <c r="A428" s="79">
        <v>43545</v>
      </c>
      <c r="B428" s="77">
        <v>1986757</v>
      </c>
      <c r="C428" s="77" t="s">
        <v>48</v>
      </c>
      <c r="D428" s="57" t="s">
        <v>3366</v>
      </c>
      <c r="E428" s="355" t="s">
        <v>6860</v>
      </c>
      <c r="F428" s="220">
        <v>2</v>
      </c>
      <c r="G428" s="221">
        <v>3.27</v>
      </c>
      <c r="H428" s="221">
        <v>13.734</v>
      </c>
    </row>
    <row r="429" spans="1:8">
      <c r="A429" s="79">
        <v>43545</v>
      </c>
      <c r="B429" s="77">
        <v>1986757</v>
      </c>
      <c r="C429" s="77" t="s">
        <v>48</v>
      </c>
      <c r="D429" s="57">
        <v>234538</v>
      </c>
      <c r="E429" s="355" t="s">
        <v>6861</v>
      </c>
      <c r="F429" s="220">
        <v>8</v>
      </c>
      <c r="G429" s="221">
        <v>0.66</v>
      </c>
      <c r="H429" s="221">
        <v>11.479993486318557</v>
      </c>
    </row>
    <row r="430" spans="1:8">
      <c r="A430" s="79">
        <v>43545</v>
      </c>
      <c r="B430" s="77">
        <v>1986757</v>
      </c>
      <c r="C430" s="77" t="s">
        <v>48</v>
      </c>
      <c r="D430" s="57" t="s">
        <v>148</v>
      </c>
      <c r="E430" s="355" t="s">
        <v>6862</v>
      </c>
      <c r="F430" s="220">
        <v>6</v>
      </c>
      <c r="G430" s="221">
        <v>15.16</v>
      </c>
      <c r="H430" s="221">
        <v>26.53</v>
      </c>
    </row>
    <row r="431" spans="1:8">
      <c r="A431" s="79">
        <v>43545</v>
      </c>
      <c r="B431" s="77">
        <v>1986757</v>
      </c>
      <c r="C431" s="77" t="s">
        <v>48</v>
      </c>
      <c r="D431" s="57" t="s">
        <v>3370</v>
      </c>
      <c r="E431" s="355" t="s">
        <v>6863</v>
      </c>
      <c r="F431" s="220">
        <v>8</v>
      </c>
      <c r="G431" s="221">
        <v>2.93</v>
      </c>
      <c r="H431" s="221">
        <v>21.439921683141623</v>
      </c>
    </row>
    <row r="432" spans="1:8">
      <c r="A432" s="79">
        <v>43545</v>
      </c>
      <c r="B432" s="77">
        <v>1986757</v>
      </c>
      <c r="C432" s="77" t="s">
        <v>48</v>
      </c>
      <c r="D432" s="57" t="s">
        <v>6834</v>
      </c>
      <c r="E432" s="355" t="s">
        <v>6864</v>
      </c>
      <c r="F432" s="220">
        <v>2</v>
      </c>
      <c r="G432" s="221">
        <v>148</v>
      </c>
      <c r="H432" s="221">
        <v>310.8</v>
      </c>
    </row>
    <row r="433" spans="1:8">
      <c r="A433" s="79">
        <v>43545</v>
      </c>
      <c r="B433" s="77">
        <v>1986757</v>
      </c>
      <c r="C433" s="77" t="s">
        <v>48</v>
      </c>
      <c r="D433" s="57" t="s">
        <v>6835</v>
      </c>
      <c r="E433" s="355" t="s">
        <v>6865</v>
      </c>
      <c r="F433" s="220">
        <v>2</v>
      </c>
      <c r="G433" s="221">
        <v>813</v>
      </c>
      <c r="H433" s="221">
        <v>1707.3</v>
      </c>
    </row>
    <row r="434" spans="1:8">
      <c r="A434" s="79">
        <v>43545</v>
      </c>
      <c r="B434" s="77">
        <v>1986757</v>
      </c>
      <c r="C434" s="77" t="s">
        <v>48</v>
      </c>
      <c r="D434" s="57" t="s">
        <v>6836</v>
      </c>
      <c r="E434" s="355" t="s">
        <v>6866</v>
      </c>
      <c r="F434" s="220">
        <v>2</v>
      </c>
      <c r="G434" s="221">
        <v>60</v>
      </c>
      <c r="H434" s="221">
        <v>188.99997837642675</v>
      </c>
    </row>
    <row r="435" spans="1:8">
      <c r="A435" s="79">
        <v>43545</v>
      </c>
      <c r="B435" s="77">
        <v>1986757</v>
      </c>
      <c r="C435" s="77" t="s">
        <v>48</v>
      </c>
      <c r="D435" s="57" t="s">
        <v>3372</v>
      </c>
      <c r="E435" s="355" t="s">
        <v>6867</v>
      </c>
      <c r="F435" s="220">
        <v>2</v>
      </c>
      <c r="G435" s="221">
        <v>160</v>
      </c>
      <c r="H435" s="221">
        <v>280</v>
      </c>
    </row>
    <row r="436" spans="1:8">
      <c r="A436" s="79">
        <v>43545</v>
      </c>
      <c r="B436" s="77">
        <v>1986757</v>
      </c>
      <c r="C436" s="77" t="s">
        <v>48</v>
      </c>
      <c r="D436" s="57" t="s">
        <v>3374</v>
      </c>
      <c r="E436" s="355" t="s">
        <v>6868</v>
      </c>
      <c r="F436" s="220">
        <v>2</v>
      </c>
      <c r="G436" s="221">
        <v>14.53</v>
      </c>
      <c r="H436" s="221">
        <v>43.559712805504141</v>
      </c>
    </row>
    <row r="437" spans="1:8">
      <c r="A437" s="79">
        <v>43545</v>
      </c>
      <c r="B437" s="77">
        <v>1986757</v>
      </c>
      <c r="C437" s="77" t="s">
        <v>48</v>
      </c>
      <c r="D437" s="57" t="s">
        <v>3376</v>
      </c>
      <c r="E437" s="355" t="s">
        <v>6869</v>
      </c>
      <c r="F437" s="220">
        <v>2</v>
      </c>
      <c r="G437" s="221">
        <v>128</v>
      </c>
      <c r="H437" s="221">
        <v>224.00000000000003</v>
      </c>
    </row>
    <row r="438" spans="1:8">
      <c r="A438" s="79">
        <v>43545</v>
      </c>
      <c r="B438" s="77">
        <v>1986757</v>
      </c>
      <c r="C438" s="77" t="s">
        <v>48</v>
      </c>
      <c r="D438" s="57" t="s">
        <v>3378</v>
      </c>
      <c r="E438" s="355" t="s">
        <v>6870</v>
      </c>
      <c r="F438" s="220">
        <v>6</v>
      </c>
      <c r="G438" s="221">
        <v>225.56</v>
      </c>
      <c r="H438" s="221">
        <v>513.8500451063569</v>
      </c>
    </row>
    <row r="439" spans="1:8">
      <c r="A439" s="79">
        <v>43545</v>
      </c>
      <c r="B439" s="77">
        <v>1986757</v>
      </c>
      <c r="C439" s="77" t="s">
        <v>48</v>
      </c>
      <c r="D439" s="57" t="s">
        <v>955</v>
      </c>
      <c r="E439" s="355" t="s">
        <v>6396</v>
      </c>
      <c r="F439" s="220">
        <v>2</v>
      </c>
      <c r="G439" s="221">
        <v>695.72</v>
      </c>
      <c r="H439" s="221">
        <v>1541.4000009895844</v>
      </c>
    </row>
    <row r="440" spans="1:8">
      <c r="A440" s="79">
        <v>43545</v>
      </c>
      <c r="B440" s="77">
        <v>1986757</v>
      </c>
      <c r="C440" s="77" t="s">
        <v>48</v>
      </c>
      <c r="D440" s="57" t="s">
        <v>3380</v>
      </c>
      <c r="E440" s="355" t="s">
        <v>6871</v>
      </c>
      <c r="F440" s="220">
        <v>12</v>
      </c>
      <c r="G440" s="221">
        <v>0.84</v>
      </c>
      <c r="H440" s="221">
        <v>20.999594738427895</v>
      </c>
    </row>
    <row r="441" spans="1:8">
      <c r="A441" s="79">
        <v>43545</v>
      </c>
      <c r="B441" s="77">
        <v>1986757</v>
      </c>
      <c r="C441" s="77" t="s">
        <v>48</v>
      </c>
      <c r="D441" s="57" t="s">
        <v>3399</v>
      </c>
      <c r="E441" s="355" t="s">
        <v>6872</v>
      </c>
      <c r="F441" s="220">
        <v>1</v>
      </c>
      <c r="G441" s="221">
        <v>190.66</v>
      </c>
      <c r="H441" s="221">
        <v>498.56000207364383</v>
      </c>
    </row>
    <row r="442" spans="1:8">
      <c r="A442" s="79">
        <v>43545</v>
      </c>
      <c r="B442" s="77">
        <v>1986757</v>
      </c>
      <c r="C442" s="77" t="s">
        <v>48</v>
      </c>
      <c r="D442" s="57" t="s">
        <v>477</v>
      </c>
      <c r="E442" s="355" t="s">
        <v>6873</v>
      </c>
      <c r="F442" s="220">
        <v>1</v>
      </c>
      <c r="G442" s="221">
        <v>51.5</v>
      </c>
      <c r="H442" s="221">
        <v>104.50000166338427</v>
      </c>
    </row>
    <row r="443" spans="1:8">
      <c r="A443" s="79">
        <v>43545</v>
      </c>
      <c r="B443" s="77">
        <v>1986757</v>
      </c>
      <c r="C443" s="77" t="s">
        <v>48</v>
      </c>
      <c r="D443" s="57" t="s">
        <v>1855</v>
      </c>
      <c r="E443" s="355" t="s">
        <v>6874</v>
      </c>
      <c r="F443" s="220">
        <v>3</v>
      </c>
      <c r="G443" s="221">
        <v>5.62</v>
      </c>
      <c r="H443" s="221">
        <v>23.599830728551876</v>
      </c>
    </row>
    <row r="444" spans="1:8">
      <c r="A444" s="79">
        <v>43545</v>
      </c>
      <c r="B444" s="77">
        <v>1986757</v>
      </c>
      <c r="C444" s="77" t="s">
        <v>48</v>
      </c>
      <c r="D444" s="57" t="s">
        <v>377</v>
      </c>
      <c r="E444" s="355" t="s">
        <v>6875</v>
      </c>
      <c r="F444" s="220">
        <v>2</v>
      </c>
      <c r="G444" s="221">
        <v>47.51</v>
      </c>
      <c r="H444" s="221">
        <v>126.69333333333334</v>
      </c>
    </row>
    <row r="445" spans="1:8">
      <c r="A445" s="79">
        <v>43545</v>
      </c>
      <c r="B445" s="77">
        <v>1986757</v>
      </c>
      <c r="C445" s="77" t="s">
        <v>48</v>
      </c>
      <c r="D445" s="57" t="s">
        <v>3328</v>
      </c>
      <c r="E445" s="355" t="s">
        <v>6876</v>
      </c>
      <c r="F445" s="220">
        <v>1</v>
      </c>
      <c r="G445" s="221">
        <v>1769</v>
      </c>
      <c r="H445" s="221">
        <v>3504.6226415094338</v>
      </c>
    </row>
    <row r="446" spans="1:8">
      <c r="A446" s="79">
        <v>43545</v>
      </c>
      <c r="B446" s="77">
        <v>1986757</v>
      </c>
      <c r="C446" s="77" t="s">
        <v>48</v>
      </c>
      <c r="D446" s="57" t="s">
        <v>6837</v>
      </c>
      <c r="E446" s="355" t="s">
        <v>6877</v>
      </c>
      <c r="F446" s="220">
        <v>1</v>
      </c>
      <c r="G446" s="221">
        <v>1789</v>
      </c>
      <c r="H446" s="221">
        <v>4868.0000099680301</v>
      </c>
    </row>
    <row r="447" spans="1:8">
      <c r="A447" s="79">
        <v>43545</v>
      </c>
      <c r="B447" s="77">
        <v>1986757</v>
      </c>
      <c r="C447" s="77" t="s">
        <v>48</v>
      </c>
      <c r="D447" s="57">
        <v>124955</v>
      </c>
      <c r="E447" s="355" t="s">
        <v>6878</v>
      </c>
      <c r="F447" s="220">
        <v>4</v>
      </c>
      <c r="G447" s="221">
        <v>48.45</v>
      </c>
      <c r="H447" s="221">
        <v>166.11428571428573</v>
      </c>
    </row>
    <row r="448" spans="1:8">
      <c r="A448" s="79">
        <v>43545</v>
      </c>
      <c r="B448" s="77">
        <v>1986757</v>
      </c>
      <c r="C448" s="77" t="s">
        <v>48</v>
      </c>
      <c r="D448" s="57" t="s">
        <v>6838</v>
      </c>
      <c r="E448" s="355" t="s">
        <v>6879</v>
      </c>
      <c r="F448" s="220">
        <v>1</v>
      </c>
      <c r="G448" s="221">
        <v>142</v>
      </c>
      <c r="H448" s="221">
        <v>298.2</v>
      </c>
    </row>
    <row r="449" spans="1:8">
      <c r="A449" s="79">
        <v>43545</v>
      </c>
      <c r="B449" s="77">
        <v>1986757</v>
      </c>
      <c r="C449" s="77" t="s">
        <v>48</v>
      </c>
      <c r="D449" s="57" t="s">
        <v>1669</v>
      </c>
      <c r="E449" s="355" t="s">
        <v>6880</v>
      </c>
      <c r="F449" s="220">
        <v>16</v>
      </c>
      <c r="G449" s="221">
        <v>36.979999999999997</v>
      </c>
      <c r="H449" s="221">
        <v>116.48999170662117</v>
      </c>
    </row>
    <row r="450" spans="1:8">
      <c r="A450" s="79">
        <v>43545</v>
      </c>
      <c r="B450" s="77">
        <v>1986757</v>
      </c>
      <c r="C450" s="77" t="s">
        <v>48</v>
      </c>
      <c r="D450" s="57" t="s">
        <v>3394</v>
      </c>
      <c r="E450" s="355" t="s">
        <v>6881</v>
      </c>
      <c r="F450" s="220">
        <v>2</v>
      </c>
      <c r="G450" s="221">
        <v>303</v>
      </c>
      <c r="H450" s="221">
        <v>1085.9999997173129</v>
      </c>
    </row>
    <row r="451" spans="1:8">
      <c r="A451" s="79">
        <v>43545</v>
      </c>
      <c r="B451" s="77">
        <v>1986757</v>
      </c>
      <c r="C451" s="77" t="s">
        <v>48</v>
      </c>
      <c r="D451" s="57" t="s">
        <v>1182</v>
      </c>
      <c r="E451" s="355" t="s">
        <v>6882</v>
      </c>
      <c r="F451" s="220">
        <v>4</v>
      </c>
      <c r="G451" s="221">
        <v>98.98</v>
      </c>
      <c r="H451" s="221">
        <v>197.96000000000004</v>
      </c>
    </row>
    <row r="452" spans="1:8">
      <c r="A452" s="79">
        <v>43545</v>
      </c>
      <c r="B452" s="77">
        <v>1986757</v>
      </c>
      <c r="C452" s="77" t="s">
        <v>48</v>
      </c>
      <c r="D452" s="57" t="s">
        <v>161</v>
      </c>
      <c r="E452" s="355" t="s">
        <v>6883</v>
      </c>
      <c r="F452" s="220">
        <v>4</v>
      </c>
      <c r="G452" s="221">
        <v>10.36</v>
      </c>
      <c r="H452" s="221">
        <v>78.00000287407309</v>
      </c>
    </row>
    <row r="453" spans="1:8">
      <c r="A453" s="79">
        <v>43545</v>
      </c>
      <c r="B453" s="77">
        <v>1986757</v>
      </c>
      <c r="C453" s="77" t="s">
        <v>48</v>
      </c>
      <c r="D453" s="57" t="s">
        <v>917</v>
      </c>
      <c r="E453" s="355" t="s">
        <v>6884</v>
      </c>
      <c r="F453" s="220">
        <v>16</v>
      </c>
      <c r="G453" s="221">
        <v>16.7</v>
      </c>
      <c r="H453" s="221">
        <v>52.619991324248723</v>
      </c>
    </row>
    <row r="454" spans="1:8">
      <c r="A454" s="79">
        <v>43545</v>
      </c>
      <c r="B454" s="77">
        <v>1986757</v>
      </c>
      <c r="C454" s="77" t="s">
        <v>48</v>
      </c>
      <c r="D454" s="57" t="s">
        <v>3384</v>
      </c>
      <c r="E454" s="355" t="s">
        <v>6885</v>
      </c>
      <c r="F454" s="220">
        <v>24</v>
      </c>
      <c r="G454" s="221">
        <v>10.9</v>
      </c>
      <c r="H454" s="221">
        <v>92.399107567064902</v>
      </c>
    </row>
    <row r="455" spans="1:8">
      <c r="A455" s="79">
        <v>43545</v>
      </c>
      <c r="B455" s="77">
        <v>1986757</v>
      </c>
      <c r="C455" s="77" t="s">
        <v>48</v>
      </c>
      <c r="D455" s="57" t="s">
        <v>6839</v>
      </c>
      <c r="E455" s="355" t="s">
        <v>6886</v>
      </c>
      <c r="F455" s="220">
        <v>2</v>
      </c>
      <c r="G455" s="221">
        <v>142</v>
      </c>
      <c r="H455" s="221">
        <v>298.2</v>
      </c>
    </row>
    <row r="456" spans="1:8">
      <c r="A456" s="79">
        <v>43545</v>
      </c>
      <c r="B456" s="77">
        <v>1986757</v>
      </c>
      <c r="C456" s="77" t="s">
        <v>48</v>
      </c>
      <c r="D456" s="57" t="s">
        <v>6840</v>
      </c>
      <c r="E456" s="355" t="s">
        <v>3728</v>
      </c>
      <c r="F456" s="220">
        <v>2</v>
      </c>
      <c r="G456" s="221">
        <v>385</v>
      </c>
      <c r="H456" s="221">
        <v>808.4996183867928</v>
      </c>
    </row>
    <row r="457" spans="1:8">
      <c r="A457" s="79">
        <v>43545</v>
      </c>
      <c r="B457" s="77">
        <v>1986757</v>
      </c>
      <c r="C457" s="77" t="s">
        <v>48</v>
      </c>
      <c r="D457" s="57">
        <v>77378</v>
      </c>
      <c r="E457" s="355" t="s">
        <v>6887</v>
      </c>
      <c r="F457" s="220">
        <v>4</v>
      </c>
      <c r="G457" s="221">
        <v>14.5</v>
      </c>
      <c r="H457" s="221">
        <v>55.500117645288732</v>
      </c>
    </row>
    <row r="458" spans="1:8">
      <c r="A458" s="79">
        <v>43545</v>
      </c>
      <c r="B458" s="77">
        <v>1986757</v>
      </c>
      <c r="C458" s="77" t="s">
        <v>48</v>
      </c>
      <c r="D458" s="57" t="s">
        <v>6841</v>
      </c>
      <c r="E458" s="355" t="s">
        <v>6888</v>
      </c>
      <c r="F458" s="220">
        <v>6</v>
      </c>
      <c r="G458" s="221">
        <v>0.62</v>
      </c>
      <c r="H458" s="221">
        <v>37.499983497002134</v>
      </c>
    </row>
    <row r="459" spans="1:8">
      <c r="A459" s="79">
        <v>43545</v>
      </c>
      <c r="B459" s="77">
        <v>1986757</v>
      </c>
      <c r="C459" s="77" t="s">
        <v>48</v>
      </c>
      <c r="D459" s="57" t="s">
        <v>3725</v>
      </c>
      <c r="E459" s="355" t="s">
        <v>3726</v>
      </c>
      <c r="F459" s="220">
        <v>1</v>
      </c>
      <c r="G459" s="221">
        <v>27.7</v>
      </c>
      <c r="H459" s="221">
        <v>64.63333333333334</v>
      </c>
    </row>
    <row r="460" spans="1:8">
      <c r="A460" s="79">
        <v>43545</v>
      </c>
      <c r="B460" s="77">
        <v>1986757</v>
      </c>
      <c r="C460" s="77" t="s">
        <v>48</v>
      </c>
      <c r="D460" s="57" t="s">
        <v>4114</v>
      </c>
      <c r="E460" s="355" t="s">
        <v>6889</v>
      </c>
      <c r="F460" s="220">
        <v>1</v>
      </c>
      <c r="G460" s="221">
        <v>32.26</v>
      </c>
      <c r="H460" s="221">
        <v>56.454999999999998</v>
      </c>
    </row>
    <row r="461" spans="1:8">
      <c r="A461" s="79">
        <v>43545</v>
      </c>
      <c r="B461" s="77">
        <v>1986757</v>
      </c>
      <c r="C461" s="77" t="s">
        <v>48</v>
      </c>
      <c r="D461" s="57" t="s">
        <v>6842</v>
      </c>
      <c r="E461" s="355" t="s">
        <v>6890</v>
      </c>
      <c r="F461" s="220">
        <v>4</v>
      </c>
      <c r="G461" s="221">
        <v>15.26</v>
      </c>
      <c r="H461" s="221">
        <v>54.929993685267682</v>
      </c>
    </row>
    <row r="462" spans="1:8">
      <c r="A462" s="79">
        <v>43545</v>
      </c>
      <c r="B462" s="77">
        <v>1986757</v>
      </c>
      <c r="C462" s="77" t="s">
        <v>48</v>
      </c>
      <c r="D462" s="57" t="s">
        <v>6843</v>
      </c>
      <c r="E462" s="355" t="s">
        <v>6891</v>
      </c>
      <c r="F462" s="220">
        <v>1</v>
      </c>
      <c r="G462" s="221">
        <v>450</v>
      </c>
      <c r="H462" s="221">
        <v>787.5</v>
      </c>
    </row>
    <row r="463" spans="1:8">
      <c r="A463" s="79">
        <v>43545</v>
      </c>
      <c r="B463" s="77">
        <v>1986757</v>
      </c>
      <c r="C463" s="77" t="s">
        <v>48</v>
      </c>
      <c r="D463" s="57" t="s">
        <v>3332</v>
      </c>
      <c r="E463" s="355" t="s">
        <v>6892</v>
      </c>
      <c r="F463" s="220">
        <v>2</v>
      </c>
      <c r="G463" s="221">
        <v>72</v>
      </c>
      <c r="H463" s="221">
        <v>399.64005867988146</v>
      </c>
    </row>
    <row r="464" spans="1:8">
      <c r="A464" s="79">
        <v>43545</v>
      </c>
      <c r="B464" s="77">
        <v>1986757</v>
      </c>
      <c r="C464" s="77" t="s">
        <v>48</v>
      </c>
      <c r="D464" s="57" t="s">
        <v>3411</v>
      </c>
      <c r="E464" s="355" t="s">
        <v>6893</v>
      </c>
      <c r="F464" s="220">
        <v>1</v>
      </c>
      <c r="G464" s="221">
        <v>63.26</v>
      </c>
      <c r="H464" s="221">
        <v>174.79736842105262</v>
      </c>
    </row>
    <row r="465" spans="1:8">
      <c r="A465" s="79">
        <v>43545</v>
      </c>
      <c r="B465" s="77">
        <v>1986757</v>
      </c>
      <c r="C465" s="77" t="s">
        <v>48</v>
      </c>
      <c r="D465" s="57" t="s">
        <v>3413</v>
      </c>
      <c r="E465" s="355" t="s">
        <v>6894</v>
      </c>
      <c r="F465" s="220">
        <v>1</v>
      </c>
      <c r="G465" s="221">
        <v>22.67</v>
      </c>
      <c r="H465" s="221">
        <v>62.640789473684215</v>
      </c>
    </row>
    <row r="466" spans="1:8">
      <c r="A466" s="79">
        <v>43545</v>
      </c>
      <c r="B466" s="77">
        <v>1986757</v>
      </c>
      <c r="C466" s="77" t="s">
        <v>48</v>
      </c>
      <c r="D466" s="57" t="s">
        <v>3614</v>
      </c>
      <c r="E466" s="355" t="s">
        <v>6895</v>
      </c>
      <c r="F466" s="220">
        <v>1</v>
      </c>
      <c r="G466" s="221">
        <v>4237.2700000000004</v>
      </c>
      <c r="H466" s="221">
        <v>7415.2225000000017</v>
      </c>
    </row>
    <row r="467" spans="1:8">
      <c r="A467" s="79">
        <v>43545</v>
      </c>
      <c r="B467" s="77">
        <v>1986757</v>
      </c>
      <c r="C467" s="77" t="s">
        <v>48</v>
      </c>
      <c r="D467" s="57" t="s">
        <v>1844</v>
      </c>
      <c r="E467" s="355" t="s">
        <v>6896</v>
      </c>
      <c r="F467" s="220">
        <v>1</v>
      </c>
      <c r="G467" s="221">
        <v>701.7</v>
      </c>
      <c r="H467" s="221">
        <v>1202.9142857142858</v>
      </c>
    </row>
    <row r="468" spans="1:8">
      <c r="A468" s="79">
        <v>43545</v>
      </c>
      <c r="B468" s="77">
        <v>1986757</v>
      </c>
      <c r="C468" s="77" t="s">
        <v>48</v>
      </c>
      <c r="D468" s="57" t="s">
        <v>6844</v>
      </c>
      <c r="E468" s="355" t="s">
        <v>6897</v>
      </c>
      <c r="F468" s="220">
        <v>1</v>
      </c>
      <c r="G468" s="221">
        <v>290</v>
      </c>
      <c r="H468" s="221">
        <v>609</v>
      </c>
    </row>
    <row r="469" spans="1:8">
      <c r="A469" s="79">
        <v>43545</v>
      </c>
      <c r="B469" s="77">
        <v>1986757</v>
      </c>
      <c r="C469" s="77" t="s">
        <v>48</v>
      </c>
      <c r="D469" s="57" t="s">
        <v>6845</v>
      </c>
      <c r="E469" s="355" t="s">
        <v>6898</v>
      </c>
      <c r="F469" s="220">
        <v>1</v>
      </c>
      <c r="G469" s="221">
        <v>146</v>
      </c>
      <c r="H469" s="221">
        <v>306.60000000000002</v>
      </c>
    </row>
    <row r="470" spans="1:8">
      <c r="A470" s="79">
        <v>43545</v>
      </c>
      <c r="B470" s="77">
        <v>1986757</v>
      </c>
      <c r="C470" s="77" t="s">
        <v>48</v>
      </c>
      <c r="D470" s="57" t="s">
        <v>398</v>
      </c>
      <c r="E470" s="355" t="s">
        <v>6899</v>
      </c>
      <c r="F470" s="220">
        <v>1</v>
      </c>
      <c r="G470" s="221">
        <v>0.13</v>
      </c>
      <c r="H470" s="221">
        <v>9.6000286578262308</v>
      </c>
    </row>
    <row r="471" spans="1:8">
      <c r="A471" s="79">
        <v>43545</v>
      </c>
      <c r="B471" s="77">
        <v>1986757</v>
      </c>
      <c r="C471" s="77" t="s">
        <v>48</v>
      </c>
      <c r="D471" s="57" t="s">
        <v>1663</v>
      </c>
      <c r="E471" s="355" t="s">
        <v>6900</v>
      </c>
      <c r="F471" s="220">
        <v>1</v>
      </c>
      <c r="G471" s="221">
        <v>128</v>
      </c>
      <c r="H471" s="221">
        <v>294.00000278044826</v>
      </c>
    </row>
    <row r="472" spans="1:8">
      <c r="A472" s="79">
        <v>43545</v>
      </c>
      <c r="B472" s="77">
        <v>1986757</v>
      </c>
      <c r="C472" s="77" t="s">
        <v>48</v>
      </c>
      <c r="D472" s="57" t="s">
        <v>1665</v>
      </c>
      <c r="E472" s="355" t="s">
        <v>6901</v>
      </c>
      <c r="F472" s="220">
        <v>1</v>
      </c>
      <c r="G472" s="221">
        <v>15.33</v>
      </c>
      <c r="H472" s="221">
        <v>22.995000000000001</v>
      </c>
    </row>
    <row r="473" spans="1:8">
      <c r="A473" s="79">
        <v>43545</v>
      </c>
      <c r="B473" s="77">
        <v>1986757</v>
      </c>
      <c r="C473" s="77" t="s">
        <v>48</v>
      </c>
      <c r="D473" s="57" t="s">
        <v>3405</v>
      </c>
      <c r="E473" s="355" t="s">
        <v>6902</v>
      </c>
      <c r="F473" s="220">
        <v>1</v>
      </c>
      <c r="G473" s="221">
        <v>322</v>
      </c>
      <c r="H473" s="221">
        <v>676.2</v>
      </c>
    </row>
    <row r="474" spans="1:8">
      <c r="A474" s="79">
        <v>43545</v>
      </c>
      <c r="B474" s="77">
        <v>1986757</v>
      </c>
      <c r="C474" s="77" t="s">
        <v>48</v>
      </c>
      <c r="D474" s="57" t="s">
        <v>2916</v>
      </c>
      <c r="E474" s="355" t="s">
        <v>6903</v>
      </c>
      <c r="F474" s="220">
        <v>1</v>
      </c>
      <c r="G474" s="221">
        <v>19.600000000000001</v>
      </c>
      <c r="H474" s="221">
        <v>29.400000000000006</v>
      </c>
    </row>
    <row r="475" spans="1:8">
      <c r="A475" s="79">
        <v>43545</v>
      </c>
      <c r="B475" s="77">
        <v>1986757</v>
      </c>
      <c r="C475" s="77" t="s">
        <v>48</v>
      </c>
      <c r="D475" s="57" t="s">
        <v>583</v>
      </c>
      <c r="E475" s="355" t="s">
        <v>6904</v>
      </c>
      <c r="F475" s="220">
        <v>1</v>
      </c>
      <c r="G475" s="221">
        <v>21.96</v>
      </c>
      <c r="H475" s="221">
        <v>75.999973623126522</v>
      </c>
    </row>
    <row r="476" spans="1:8">
      <c r="A476" s="79">
        <v>43545</v>
      </c>
      <c r="B476" s="77">
        <v>1986757</v>
      </c>
      <c r="C476" s="77" t="s">
        <v>48</v>
      </c>
      <c r="D476" s="57" t="s">
        <v>13</v>
      </c>
      <c r="E476" s="355" t="s">
        <v>4712</v>
      </c>
      <c r="F476" s="220">
        <v>1</v>
      </c>
      <c r="G476" s="221">
        <v>0.41</v>
      </c>
      <c r="H476" s="221">
        <v>4.0796173440914387</v>
      </c>
    </row>
    <row r="477" spans="1:8">
      <c r="A477" s="79">
        <v>43545</v>
      </c>
      <c r="B477" s="77">
        <v>1986757</v>
      </c>
      <c r="C477" s="77" t="s">
        <v>48</v>
      </c>
      <c r="D477" s="57" t="s">
        <v>1583</v>
      </c>
      <c r="E477" s="355" t="s">
        <v>6905</v>
      </c>
      <c r="F477" s="220">
        <v>2</v>
      </c>
      <c r="G477" s="221">
        <v>2.27</v>
      </c>
      <c r="H477" s="221">
        <v>20.200003108820184</v>
      </c>
    </row>
    <row r="478" spans="1:8">
      <c r="A478" s="79">
        <v>43545</v>
      </c>
      <c r="B478" s="77">
        <v>1986757</v>
      </c>
      <c r="C478" s="77" t="s">
        <v>48</v>
      </c>
      <c r="D478" s="57" t="s">
        <v>1715</v>
      </c>
      <c r="E478" s="355" t="s">
        <v>6906</v>
      </c>
      <c r="F478" s="220">
        <v>1</v>
      </c>
      <c r="G478" s="221">
        <v>1.38</v>
      </c>
      <c r="H478" s="221">
        <v>5.7999811647418493</v>
      </c>
    </row>
    <row r="479" spans="1:8">
      <c r="A479" s="79">
        <v>43545</v>
      </c>
      <c r="B479" s="77">
        <v>1986757</v>
      </c>
      <c r="C479" s="77" t="s">
        <v>48</v>
      </c>
      <c r="D479" s="57" t="s">
        <v>1682</v>
      </c>
      <c r="E479" s="355" t="s">
        <v>6907</v>
      </c>
      <c r="F479" s="220">
        <v>1</v>
      </c>
      <c r="G479" s="221">
        <v>0.44</v>
      </c>
      <c r="H479" s="221">
        <v>1.8480000000000001</v>
      </c>
    </row>
    <row r="480" spans="1:8">
      <c r="A480" s="79">
        <v>43545</v>
      </c>
      <c r="B480" s="77">
        <v>1986757</v>
      </c>
      <c r="C480" s="77" t="s">
        <v>48</v>
      </c>
      <c r="D480" s="57" t="s">
        <v>1688</v>
      </c>
      <c r="E480" s="355" t="s">
        <v>6908</v>
      </c>
      <c r="F480" s="220">
        <v>1</v>
      </c>
      <c r="G480" s="221">
        <v>21.12</v>
      </c>
      <c r="H480" s="221">
        <v>57.600000000000009</v>
      </c>
    </row>
    <row r="481" spans="1:8">
      <c r="A481" s="79">
        <v>43545</v>
      </c>
      <c r="B481" s="77">
        <v>1986757</v>
      </c>
      <c r="C481" s="77" t="s">
        <v>48</v>
      </c>
      <c r="D481" s="57" t="s">
        <v>1690</v>
      </c>
      <c r="E481" s="355" t="s">
        <v>6909</v>
      </c>
      <c r="F481" s="220">
        <v>1</v>
      </c>
      <c r="G481" s="221">
        <v>68</v>
      </c>
      <c r="H481" s="221">
        <v>192.972972972973</v>
      </c>
    </row>
    <row r="482" spans="1:8">
      <c r="A482" s="79">
        <v>43545</v>
      </c>
      <c r="B482" s="77">
        <v>1986757</v>
      </c>
      <c r="C482" s="77" t="s">
        <v>48</v>
      </c>
      <c r="D482" s="57" t="s">
        <v>1586</v>
      </c>
      <c r="E482" s="355" t="s">
        <v>6910</v>
      </c>
      <c r="F482" s="220">
        <v>4</v>
      </c>
      <c r="G482" s="221">
        <v>1.03</v>
      </c>
      <c r="H482" s="221">
        <v>11.479981690364619</v>
      </c>
    </row>
    <row r="483" spans="1:8">
      <c r="A483" s="79">
        <v>43545</v>
      </c>
      <c r="B483" s="77">
        <v>1986757</v>
      </c>
      <c r="C483" s="77" t="s">
        <v>48</v>
      </c>
      <c r="D483" s="57">
        <v>126756</v>
      </c>
      <c r="E483" s="355" t="s">
        <v>6911</v>
      </c>
      <c r="F483" s="220">
        <v>1</v>
      </c>
      <c r="G483" s="221">
        <v>367.9</v>
      </c>
      <c r="H483" s="221">
        <v>561.28571428571433</v>
      </c>
    </row>
    <row r="484" spans="1:8">
      <c r="A484" s="79">
        <v>43545</v>
      </c>
      <c r="B484" s="77">
        <v>1986757</v>
      </c>
      <c r="C484" s="77" t="s">
        <v>48</v>
      </c>
      <c r="D484" s="57">
        <v>159599</v>
      </c>
      <c r="E484" s="355" t="s">
        <v>6912</v>
      </c>
      <c r="F484" s="220">
        <v>3</v>
      </c>
      <c r="G484" s="221">
        <v>39</v>
      </c>
      <c r="H484" s="221">
        <v>215.38002010872319</v>
      </c>
    </row>
    <row r="485" spans="1:8">
      <c r="A485" s="79">
        <v>43545</v>
      </c>
      <c r="B485" s="77">
        <v>1986757</v>
      </c>
      <c r="C485" s="77" t="s">
        <v>48</v>
      </c>
      <c r="D485" s="57">
        <v>127304</v>
      </c>
      <c r="E485" s="355" t="s">
        <v>6913</v>
      </c>
      <c r="F485" s="220">
        <v>8</v>
      </c>
      <c r="G485" s="221">
        <v>8.35</v>
      </c>
      <c r="H485" s="221">
        <v>182.24999894172953</v>
      </c>
    </row>
    <row r="486" spans="1:8">
      <c r="A486" s="79">
        <v>43545</v>
      </c>
      <c r="B486" s="77">
        <v>1986757</v>
      </c>
      <c r="C486" s="77" t="s">
        <v>48</v>
      </c>
      <c r="D486" s="57">
        <v>116551</v>
      </c>
      <c r="E486" s="355" t="s">
        <v>6914</v>
      </c>
      <c r="F486" s="220">
        <v>1</v>
      </c>
      <c r="G486" s="221">
        <v>488.7</v>
      </c>
      <c r="H486" s="221">
        <v>925.0599064405983</v>
      </c>
    </row>
    <row r="487" spans="1:8">
      <c r="A487" s="79">
        <v>43545</v>
      </c>
      <c r="B487" s="77">
        <v>1986757</v>
      </c>
      <c r="C487" s="77" t="s">
        <v>48</v>
      </c>
      <c r="D487" s="57" t="s">
        <v>3338</v>
      </c>
      <c r="E487" s="355" t="s">
        <v>6915</v>
      </c>
      <c r="F487" s="220">
        <v>1</v>
      </c>
      <c r="G487" s="221">
        <v>551.92999999999995</v>
      </c>
      <c r="H487" s="221">
        <v>1159.0599300414347</v>
      </c>
    </row>
    <row r="488" spans="1:8">
      <c r="A488" s="79">
        <v>43545</v>
      </c>
      <c r="B488" s="77">
        <v>1986757</v>
      </c>
      <c r="C488" s="77" t="s">
        <v>48</v>
      </c>
      <c r="D488" s="57" t="s">
        <v>6846</v>
      </c>
      <c r="E488" s="355" t="s">
        <v>4811</v>
      </c>
      <c r="F488" s="220">
        <v>1</v>
      </c>
      <c r="G488" s="221">
        <v>4986</v>
      </c>
      <c r="H488" s="221">
        <v>6980.4000000000005</v>
      </c>
    </row>
    <row r="489" spans="1:8">
      <c r="A489" s="79">
        <v>43552</v>
      </c>
      <c r="B489" s="77" t="s">
        <v>7021</v>
      </c>
      <c r="C489" s="77" t="s">
        <v>48</v>
      </c>
      <c r="D489" s="57" t="s">
        <v>6752</v>
      </c>
      <c r="E489" s="355" t="s">
        <v>6767</v>
      </c>
      <c r="F489" s="220">
        <v>1</v>
      </c>
      <c r="G489" s="221">
        <v>238</v>
      </c>
      <c r="H489" s="221">
        <v>499.8</v>
      </c>
    </row>
    <row r="490" spans="1:8">
      <c r="A490" s="79">
        <v>43552</v>
      </c>
      <c r="B490" s="77" t="s">
        <v>7021</v>
      </c>
      <c r="C490" s="77" t="s">
        <v>48</v>
      </c>
      <c r="D490" s="57" t="s">
        <v>3413</v>
      </c>
      <c r="E490" s="355" t="s">
        <v>6998</v>
      </c>
      <c r="F490" s="220">
        <v>1</v>
      </c>
      <c r="G490" s="221">
        <v>22.67</v>
      </c>
      <c r="H490" s="221">
        <v>62.639352685541112</v>
      </c>
    </row>
    <row r="491" spans="1:8">
      <c r="A491" s="79">
        <v>43552</v>
      </c>
      <c r="B491" s="77" t="s">
        <v>7021</v>
      </c>
      <c r="C491" s="77" t="s">
        <v>48</v>
      </c>
      <c r="D491" s="57" t="s">
        <v>3411</v>
      </c>
      <c r="E491" s="355" t="s">
        <v>6999</v>
      </c>
      <c r="F491" s="220">
        <v>1</v>
      </c>
      <c r="G491" s="221">
        <v>63.62</v>
      </c>
      <c r="H491" s="221">
        <v>174.80000110565598</v>
      </c>
    </row>
    <row r="492" spans="1:8">
      <c r="A492" s="79">
        <v>43552</v>
      </c>
      <c r="B492" s="77" t="s">
        <v>7021</v>
      </c>
      <c r="C492" s="77" t="s">
        <v>48</v>
      </c>
      <c r="D492" s="57" t="s">
        <v>583</v>
      </c>
      <c r="E492" s="355" t="s">
        <v>7000</v>
      </c>
      <c r="F492" s="220">
        <v>1</v>
      </c>
      <c r="G492" s="221">
        <v>21.96</v>
      </c>
      <c r="H492" s="221">
        <v>75.999973623126522</v>
      </c>
    </row>
    <row r="493" spans="1:8">
      <c r="A493" s="79">
        <v>43552</v>
      </c>
      <c r="B493" s="77" t="s">
        <v>7021</v>
      </c>
      <c r="C493" s="77" t="s">
        <v>48</v>
      </c>
      <c r="D493" s="57" t="s">
        <v>3569</v>
      </c>
      <c r="E493" s="355" t="s">
        <v>7001</v>
      </c>
      <c r="F493" s="220">
        <v>1</v>
      </c>
      <c r="G493" s="221">
        <v>0.72</v>
      </c>
      <c r="H493" s="221">
        <v>3.0399882008833918</v>
      </c>
    </row>
    <row r="494" spans="1:8">
      <c r="A494" s="79">
        <v>43552</v>
      </c>
      <c r="B494" s="77" t="s">
        <v>7021</v>
      </c>
      <c r="C494" s="77" t="s">
        <v>48</v>
      </c>
      <c r="D494" s="57" t="s">
        <v>6993</v>
      </c>
      <c r="E494" s="355" t="s">
        <v>7002</v>
      </c>
      <c r="F494" s="220">
        <v>1</v>
      </c>
      <c r="G494" s="221">
        <v>138.69999999999999</v>
      </c>
      <c r="H494" s="221">
        <v>422.89958929997306</v>
      </c>
    </row>
    <row r="495" spans="1:8">
      <c r="A495" s="79">
        <v>43552</v>
      </c>
      <c r="B495" s="77" t="s">
        <v>7021</v>
      </c>
      <c r="C495" s="77" t="s">
        <v>48</v>
      </c>
      <c r="D495" s="57" t="s">
        <v>6994</v>
      </c>
      <c r="E495" s="355" t="s">
        <v>7003</v>
      </c>
      <c r="F495" s="220">
        <v>3</v>
      </c>
      <c r="G495" s="221">
        <v>2077.9</v>
      </c>
      <c r="H495" s="221">
        <v>3116.8500000000004</v>
      </c>
    </row>
    <row r="496" spans="1:8">
      <c r="A496" s="79">
        <v>43552</v>
      </c>
      <c r="B496" s="77" t="s">
        <v>7021</v>
      </c>
      <c r="C496" s="77" t="s">
        <v>48</v>
      </c>
      <c r="D496" s="57" t="s">
        <v>4117</v>
      </c>
      <c r="E496" s="355" t="s">
        <v>6778</v>
      </c>
      <c r="F496" s="220">
        <v>4</v>
      </c>
      <c r="G496" s="221">
        <v>5.96</v>
      </c>
      <c r="H496" s="221">
        <v>12.516</v>
      </c>
    </row>
    <row r="497" spans="1:8">
      <c r="A497" s="79">
        <v>43552</v>
      </c>
      <c r="B497" s="77" t="s">
        <v>7021</v>
      </c>
      <c r="C497" s="77" t="s">
        <v>48</v>
      </c>
      <c r="D497" s="57">
        <v>73270</v>
      </c>
      <c r="E497" s="355" t="s">
        <v>1549</v>
      </c>
      <c r="F497" s="220">
        <v>2</v>
      </c>
      <c r="G497" s="221">
        <v>26.67</v>
      </c>
      <c r="H497" s="221">
        <v>83.999971475003335</v>
      </c>
    </row>
    <row r="498" spans="1:8">
      <c r="A498" s="79">
        <v>43552</v>
      </c>
      <c r="B498" s="77" t="s">
        <v>7021</v>
      </c>
      <c r="C498" s="77" t="s">
        <v>48</v>
      </c>
      <c r="D498" s="57" t="s">
        <v>6995</v>
      </c>
      <c r="E498" s="355" t="s">
        <v>7004</v>
      </c>
      <c r="F498" s="220">
        <v>2</v>
      </c>
      <c r="G498" s="221">
        <v>62.74</v>
      </c>
      <c r="H498" s="221">
        <v>197.63997743305447</v>
      </c>
    </row>
    <row r="499" spans="1:8">
      <c r="A499" s="79">
        <v>43552</v>
      </c>
      <c r="B499" s="77" t="s">
        <v>7021</v>
      </c>
      <c r="C499" s="77" t="s">
        <v>48</v>
      </c>
      <c r="D499" s="57" t="s">
        <v>3413</v>
      </c>
      <c r="E499" s="355" t="s">
        <v>6998</v>
      </c>
      <c r="F499" s="220">
        <v>2</v>
      </c>
      <c r="G499" s="221">
        <v>22.67</v>
      </c>
      <c r="H499" s="221">
        <v>62.639352685541112</v>
      </c>
    </row>
    <row r="500" spans="1:8">
      <c r="A500" s="79">
        <v>43552</v>
      </c>
      <c r="B500" s="77" t="s">
        <v>7021</v>
      </c>
      <c r="C500" s="77" t="s">
        <v>48</v>
      </c>
      <c r="D500" s="57" t="s">
        <v>3411</v>
      </c>
      <c r="E500" s="355" t="s">
        <v>6999</v>
      </c>
      <c r="F500" s="220">
        <v>2</v>
      </c>
      <c r="G500" s="221">
        <v>63.62</v>
      </c>
      <c r="H500" s="221">
        <v>174.80000110543304</v>
      </c>
    </row>
    <row r="501" spans="1:8">
      <c r="A501" s="79">
        <v>43552</v>
      </c>
      <c r="B501" s="77" t="s">
        <v>7021</v>
      </c>
      <c r="C501" s="77" t="s">
        <v>48</v>
      </c>
      <c r="D501" s="57" t="s">
        <v>521</v>
      </c>
      <c r="E501" s="355" t="s">
        <v>7005</v>
      </c>
      <c r="F501" s="220">
        <v>2</v>
      </c>
      <c r="G501" s="221">
        <v>4.76</v>
      </c>
      <c r="H501" s="221">
        <v>19.999851071691861</v>
      </c>
    </row>
    <row r="502" spans="1:8">
      <c r="A502" s="79">
        <v>43552</v>
      </c>
      <c r="B502" s="77" t="s">
        <v>7021</v>
      </c>
      <c r="C502" s="77" t="s">
        <v>48</v>
      </c>
      <c r="D502" s="57">
        <v>144605</v>
      </c>
      <c r="E502" s="355" t="s">
        <v>4811</v>
      </c>
      <c r="F502" s="220">
        <v>2</v>
      </c>
      <c r="G502" s="221">
        <v>4986</v>
      </c>
      <c r="H502" s="221">
        <v>6980.400000986675</v>
      </c>
    </row>
    <row r="503" spans="1:8">
      <c r="A503" s="79">
        <v>43552</v>
      </c>
      <c r="B503" s="77" t="s">
        <v>7021</v>
      </c>
      <c r="C503" s="77" t="s">
        <v>48</v>
      </c>
      <c r="D503" s="57" t="s">
        <v>184</v>
      </c>
      <c r="E503" s="355" t="s">
        <v>7006</v>
      </c>
      <c r="F503" s="220">
        <v>3</v>
      </c>
      <c r="G503" s="221">
        <v>13.66</v>
      </c>
      <c r="H503" s="221">
        <v>40.979331516629365</v>
      </c>
    </row>
    <row r="504" spans="1:8">
      <c r="A504" s="79">
        <v>43552</v>
      </c>
      <c r="B504" s="77" t="s">
        <v>7021</v>
      </c>
      <c r="C504" s="77" t="s">
        <v>48</v>
      </c>
      <c r="D504" s="57" t="s">
        <v>377</v>
      </c>
      <c r="E504" s="355" t="s">
        <v>6875</v>
      </c>
      <c r="F504" s="220">
        <v>1</v>
      </c>
      <c r="G504" s="221">
        <v>35.21</v>
      </c>
      <c r="H504" s="221">
        <v>126.69004890197093</v>
      </c>
    </row>
    <row r="505" spans="1:8">
      <c r="A505" s="79">
        <v>43552</v>
      </c>
      <c r="B505" s="77" t="s">
        <v>7021</v>
      </c>
      <c r="C505" s="77" t="s">
        <v>48</v>
      </c>
      <c r="D505" s="57" t="s">
        <v>143</v>
      </c>
      <c r="E505" s="355" t="s">
        <v>7007</v>
      </c>
      <c r="F505" s="220">
        <v>1</v>
      </c>
      <c r="G505" s="221">
        <v>289.08999999999997</v>
      </c>
      <c r="H505" s="221">
        <v>693.81599999999992</v>
      </c>
    </row>
    <row r="506" spans="1:8">
      <c r="A506" s="79">
        <v>43552</v>
      </c>
      <c r="B506" s="77" t="s">
        <v>7021</v>
      </c>
      <c r="C506" s="77" t="s">
        <v>48</v>
      </c>
      <c r="D506" s="57" t="s">
        <v>209</v>
      </c>
      <c r="E506" s="355" t="s">
        <v>7008</v>
      </c>
      <c r="F506" s="220">
        <v>8</v>
      </c>
      <c r="G506" s="221">
        <v>7.0000000000000007E-2</v>
      </c>
      <c r="H506" s="221">
        <v>2.0000329119819509</v>
      </c>
    </row>
    <row r="507" spans="1:8">
      <c r="A507" s="79">
        <v>43552</v>
      </c>
      <c r="B507" s="77" t="s">
        <v>7021</v>
      </c>
      <c r="C507" s="77" t="s">
        <v>48</v>
      </c>
      <c r="D507" s="57" t="s">
        <v>178</v>
      </c>
      <c r="E507" s="355" t="s">
        <v>7009</v>
      </c>
      <c r="F507" s="220">
        <v>1</v>
      </c>
      <c r="G507" s="221">
        <v>5.04</v>
      </c>
      <c r="H507" s="221">
        <v>74.999708540533675</v>
      </c>
    </row>
    <row r="508" spans="1:8">
      <c r="A508" s="79">
        <v>43552</v>
      </c>
      <c r="B508" s="77" t="s">
        <v>7021</v>
      </c>
      <c r="C508" s="77" t="s">
        <v>48</v>
      </c>
      <c r="D508" s="57" t="s">
        <v>3374</v>
      </c>
      <c r="E508" s="355" t="s">
        <v>7010</v>
      </c>
      <c r="F508" s="220">
        <v>1</v>
      </c>
      <c r="G508" s="221">
        <v>14.53</v>
      </c>
      <c r="H508" s="221">
        <v>43.559712805504141</v>
      </c>
    </row>
    <row r="509" spans="1:8">
      <c r="A509" s="79">
        <v>43552</v>
      </c>
      <c r="B509" s="77" t="s">
        <v>7021</v>
      </c>
      <c r="C509" s="77" t="s">
        <v>48</v>
      </c>
      <c r="D509" s="57" t="s">
        <v>13</v>
      </c>
      <c r="E509" s="355" t="s">
        <v>7011</v>
      </c>
      <c r="F509" s="220">
        <v>2</v>
      </c>
      <c r="G509" s="221">
        <v>0.32</v>
      </c>
      <c r="H509" s="221">
        <v>4.0803060326009009</v>
      </c>
    </row>
    <row r="510" spans="1:8">
      <c r="A510" s="79">
        <v>43552</v>
      </c>
      <c r="B510" s="77" t="s">
        <v>7021</v>
      </c>
      <c r="C510" s="77" t="s">
        <v>48</v>
      </c>
      <c r="D510" s="57">
        <v>69417</v>
      </c>
      <c r="E510" s="355" t="s">
        <v>6884</v>
      </c>
      <c r="F510" s="220">
        <v>9</v>
      </c>
      <c r="G510" s="221">
        <v>12.38</v>
      </c>
      <c r="H510" s="221">
        <v>79.020020093241683</v>
      </c>
    </row>
    <row r="511" spans="1:8">
      <c r="A511" s="79">
        <v>43552</v>
      </c>
      <c r="B511" s="77" t="s">
        <v>7021</v>
      </c>
      <c r="C511" s="77" t="s">
        <v>48</v>
      </c>
      <c r="D511" s="57" t="s">
        <v>287</v>
      </c>
      <c r="E511" s="355" t="s">
        <v>7012</v>
      </c>
      <c r="F511" s="220">
        <v>2</v>
      </c>
      <c r="G511" s="221">
        <v>60</v>
      </c>
      <c r="H511" s="221">
        <v>305.62018095643975</v>
      </c>
    </row>
    <row r="512" spans="1:8">
      <c r="A512" s="79">
        <v>43552</v>
      </c>
      <c r="B512" s="77" t="s">
        <v>7021</v>
      </c>
      <c r="C512" s="77" t="s">
        <v>48</v>
      </c>
      <c r="D512" s="57" t="s">
        <v>4112</v>
      </c>
      <c r="E512" s="355" t="s">
        <v>7013</v>
      </c>
      <c r="F512" s="220">
        <v>2</v>
      </c>
      <c r="G512" s="221">
        <v>298</v>
      </c>
      <c r="H512" s="221">
        <v>625.79989607165749</v>
      </c>
    </row>
    <row r="513" spans="1:9">
      <c r="A513" s="79">
        <v>43552</v>
      </c>
      <c r="B513" s="77" t="s">
        <v>7021</v>
      </c>
      <c r="C513" s="77" t="s">
        <v>48</v>
      </c>
      <c r="D513" s="57" t="s">
        <v>6996</v>
      </c>
      <c r="E513" s="355" t="s">
        <v>7014</v>
      </c>
      <c r="F513" s="220">
        <v>11</v>
      </c>
      <c r="G513" s="221">
        <v>13.02</v>
      </c>
      <c r="H513" s="221">
        <v>41.009995292953477</v>
      </c>
    </row>
    <row r="514" spans="1:9">
      <c r="A514" s="79">
        <v>43552</v>
      </c>
      <c r="B514" s="77" t="s">
        <v>7021</v>
      </c>
      <c r="C514" s="77" t="s">
        <v>48</v>
      </c>
      <c r="D514" s="57" t="s">
        <v>6997</v>
      </c>
      <c r="E514" s="355" t="s">
        <v>7015</v>
      </c>
      <c r="F514" s="220">
        <v>1</v>
      </c>
      <c r="G514" s="221">
        <v>8.16</v>
      </c>
      <c r="H514" s="221">
        <v>34.279747518022511</v>
      </c>
    </row>
    <row r="515" spans="1:9">
      <c r="A515" s="79">
        <v>43552</v>
      </c>
      <c r="B515" s="77" t="s">
        <v>7021</v>
      </c>
      <c r="C515" s="77" t="s">
        <v>48</v>
      </c>
      <c r="D515" s="57" t="s">
        <v>5105</v>
      </c>
      <c r="E515" s="355" t="s">
        <v>7016</v>
      </c>
      <c r="F515" s="220">
        <v>2</v>
      </c>
      <c r="G515" s="221">
        <v>6.21</v>
      </c>
      <c r="H515" s="221">
        <v>26.079811793572592</v>
      </c>
    </row>
    <row r="516" spans="1:9">
      <c r="A516" s="79">
        <v>43552</v>
      </c>
      <c r="B516" s="77" t="s">
        <v>7021</v>
      </c>
      <c r="C516" s="77" t="s">
        <v>48</v>
      </c>
      <c r="D516" s="57" t="s">
        <v>5105</v>
      </c>
      <c r="E516" s="355" t="s">
        <v>7016</v>
      </c>
      <c r="F516" s="220">
        <v>1</v>
      </c>
      <c r="G516" s="221">
        <v>6.21</v>
      </c>
      <c r="H516" s="221">
        <v>26.079811793572592</v>
      </c>
    </row>
    <row r="517" spans="1:9">
      <c r="A517" s="79">
        <v>43552</v>
      </c>
      <c r="B517" s="77" t="s">
        <v>7021</v>
      </c>
      <c r="C517" s="77" t="s">
        <v>48</v>
      </c>
      <c r="D517" s="57" t="s">
        <v>4115</v>
      </c>
      <c r="E517" s="355" t="s">
        <v>7017</v>
      </c>
      <c r="F517" s="220">
        <v>2</v>
      </c>
      <c r="G517" s="221">
        <v>175.97</v>
      </c>
      <c r="H517" s="221">
        <v>369.74000105161224</v>
      </c>
    </row>
    <row r="518" spans="1:9">
      <c r="A518" s="79">
        <v>43552</v>
      </c>
      <c r="B518" s="77" t="s">
        <v>7021</v>
      </c>
      <c r="C518" s="77" t="s">
        <v>48</v>
      </c>
      <c r="D518" s="57" t="s">
        <v>3725</v>
      </c>
      <c r="E518" s="355" t="s">
        <v>7018</v>
      </c>
      <c r="F518" s="220">
        <v>1</v>
      </c>
      <c r="G518" s="221">
        <v>27.2</v>
      </c>
      <c r="H518" s="221">
        <v>64.629915485556992</v>
      </c>
    </row>
    <row r="519" spans="1:9">
      <c r="A519" s="79">
        <v>43552</v>
      </c>
      <c r="B519" s="77" t="s">
        <v>7021</v>
      </c>
      <c r="C519" s="77" t="s">
        <v>48</v>
      </c>
      <c r="D519" s="57" t="s">
        <v>4114</v>
      </c>
      <c r="E519" s="355" t="s">
        <v>6889</v>
      </c>
      <c r="F519" s="220">
        <v>3</v>
      </c>
      <c r="G519" s="221">
        <v>32.26</v>
      </c>
      <c r="H519" s="221">
        <v>56.46059462201351</v>
      </c>
    </row>
    <row r="520" spans="1:9">
      <c r="A520" s="79">
        <v>43552</v>
      </c>
      <c r="B520" s="77" t="s">
        <v>7021</v>
      </c>
      <c r="C520" s="77" t="s">
        <v>48</v>
      </c>
      <c r="D520" s="57" t="s">
        <v>1538</v>
      </c>
      <c r="E520" s="355" t="s">
        <v>7019</v>
      </c>
      <c r="F520" s="220">
        <v>8</v>
      </c>
      <c r="G520" s="221">
        <v>12.69</v>
      </c>
      <c r="H520" s="221">
        <v>82.479977844680903</v>
      </c>
    </row>
    <row r="521" spans="1:9">
      <c r="A521" s="79">
        <v>43552</v>
      </c>
      <c r="B521" s="77" t="s">
        <v>7021</v>
      </c>
      <c r="C521" s="77" t="s">
        <v>48</v>
      </c>
      <c r="D521" s="57" t="s">
        <v>155</v>
      </c>
      <c r="E521" s="355" t="s">
        <v>7020</v>
      </c>
      <c r="F521" s="220">
        <v>8</v>
      </c>
      <c r="G521" s="221">
        <v>0.26</v>
      </c>
      <c r="H521" s="221">
        <v>4.9994088393068532</v>
      </c>
    </row>
    <row r="522" spans="1:9">
      <c r="A522" s="79">
        <v>43556</v>
      </c>
      <c r="B522" s="57" t="s">
        <v>7097</v>
      </c>
      <c r="C522" s="57" t="s">
        <v>48</v>
      </c>
      <c r="D522" s="57" t="s">
        <v>7098</v>
      </c>
      <c r="E522" s="355" t="s">
        <v>7100</v>
      </c>
      <c r="F522" s="220">
        <v>2</v>
      </c>
      <c r="G522" s="221">
        <v>805.68</v>
      </c>
      <c r="H522" s="221">
        <v>886.25</v>
      </c>
      <c r="I522" t="s">
        <v>7102</v>
      </c>
    </row>
    <row r="523" spans="1:9">
      <c r="A523" s="79">
        <v>43556</v>
      </c>
      <c r="B523" s="57" t="s">
        <v>7097</v>
      </c>
      <c r="C523" s="57" t="s">
        <v>48</v>
      </c>
      <c r="D523" s="57" t="s">
        <v>7099</v>
      </c>
      <c r="E523" s="355" t="s">
        <v>7101</v>
      </c>
      <c r="F523" s="220">
        <v>2</v>
      </c>
      <c r="G523" s="221">
        <v>805.68</v>
      </c>
      <c r="H523" s="221">
        <v>886.25</v>
      </c>
      <c r="I523" t="s">
        <v>7102</v>
      </c>
    </row>
    <row r="524" spans="1:9">
      <c r="A524" s="79">
        <v>43558</v>
      </c>
      <c r="B524" s="57" t="s">
        <v>7163</v>
      </c>
      <c r="C524" s="57" t="s">
        <v>48</v>
      </c>
      <c r="D524" s="57" t="s">
        <v>6068</v>
      </c>
      <c r="E524" s="355" t="s">
        <v>7156</v>
      </c>
      <c r="F524" s="220">
        <v>2</v>
      </c>
      <c r="G524" s="221">
        <v>2075.44</v>
      </c>
      <c r="H524" s="221">
        <v>3916.3858490566031</v>
      </c>
    </row>
    <row r="525" spans="1:9">
      <c r="A525" s="79">
        <v>43558</v>
      </c>
      <c r="B525" s="57" t="s">
        <v>7163</v>
      </c>
      <c r="C525" s="57" t="s">
        <v>48</v>
      </c>
      <c r="D525" s="57" t="s">
        <v>6813</v>
      </c>
      <c r="E525" s="355" t="s">
        <v>6814</v>
      </c>
      <c r="F525" s="220">
        <v>2</v>
      </c>
      <c r="G525" s="221">
        <v>2029.36</v>
      </c>
      <c r="H525" s="221">
        <v>3828.9783018867925</v>
      </c>
    </row>
    <row r="526" spans="1:9">
      <c r="A526" s="79">
        <v>43558</v>
      </c>
      <c r="B526" s="57" t="s">
        <v>7163</v>
      </c>
      <c r="C526" s="57" t="s">
        <v>48</v>
      </c>
      <c r="D526" s="57" t="s">
        <v>7150</v>
      </c>
      <c r="E526" s="355" t="s">
        <v>7157</v>
      </c>
      <c r="F526" s="220">
        <v>2</v>
      </c>
      <c r="G526" s="221">
        <v>44.72</v>
      </c>
      <c r="H526" s="221">
        <v>149.79939051083463</v>
      </c>
    </row>
    <row r="527" spans="1:9">
      <c r="A527" s="79">
        <v>43558</v>
      </c>
      <c r="B527" s="57" t="s">
        <v>7163</v>
      </c>
      <c r="C527" s="57" t="s">
        <v>48</v>
      </c>
      <c r="D527" s="57" t="s">
        <v>7151</v>
      </c>
      <c r="E527" s="355" t="s">
        <v>7158</v>
      </c>
      <c r="F527" s="220">
        <v>2</v>
      </c>
      <c r="G527" s="221">
        <v>130</v>
      </c>
      <c r="H527" s="221">
        <v>272.99987114359237</v>
      </c>
    </row>
    <row r="528" spans="1:9">
      <c r="A528" s="79">
        <v>43558</v>
      </c>
      <c r="B528" s="57" t="s">
        <v>7163</v>
      </c>
      <c r="C528" s="57" t="s">
        <v>48</v>
      </c>
      <c r="D528" s="57" t="s">
        <v>7152</v>
      </c>
      <c r="E528" s="355" t="s">
        <v>7159</v>
      </c>
      <c r="F528" s="220">
        <v>2</v>
      </c>
      <c r="G528" s="221">
        <v>140</v>
      </c>
      <c r="H528" s="221">
        <v>293.999861231561</v>
      </c>
    </row>
    <row r="529" spans="1:9">
      <c r="A529" s="79">
        <v>43558</v>
      </c>
      <c r="B529" s="57" t="s">
        <v>7163</v>
      </c>
      <c r="C529" s="57" t="s">
        <v>48</v>
      </c>
      <c r="D529" s="57" t="s">
        <v>7153</v>
      </c>
      <c r="E529" s="355" t="s">
        <v>7160</v>
      </c>
      <c r="F529" s="220">
        <v>4</v>
      </c>
      <c r="G529" s="221">
        <v>13.7</v>
      </c>
      <c r="H529" s="221">
        <v>43.079994683763921</v>
      </c>
    </row>
    <row r="530" spans="1:9">
      <c r="A530" s="79">
        <v>43558</v>
      </c>
      <c r="B530" s="57" t="s">
        <v>7163</v>
      </c>
      <c r="C530" s="57" t="s">
        <v>48</v>
      </c>
      <c r="D530" s="57" t="s">
        <v>7154</v>
      </c>
      <c r="E530" s="355" t="s">
        <v>7161</v>
      </c>
      <c r="F530" s="220">
        <v>2</v>
      </c>
      <c r="G530" s="221">
        <v>180</v>
      </c>
      <c r="H530" s="221">
        <v>377.99982158343556</v>
      </c>
    </row>
    <row r="531" spans="1:9">
      <c r="A531" s="79">
        <v>43558</v>
      </c>
      <c r="B531" s="57" t="s">
        <v>7163</v>
      </c>
      <c r="C531" s="57" t="s">
        <v>48</v>
      </c>
      <c r="D531" s="57" t="s">
        <v>7151</v>
      </c>
      <c r="E531" s="355" t="s">
        <v>7158</v>
      </c>
      <c r="F531" s="220">
        <v>2</v>
      </c>
      <c r="G531" s="221">
        <v>130</v>
      </c>
      <c r="H531" s="221">
        <v>272.99987114359237</v>
      </c>
    </row>
    <row r="532" spans="1:9">
      <c r="A532" s="79">
        <v>43558</v>
      </c>
      <c r="B532" s="57" t="s">
        <v>7163</v>
      </c>
      <c r="C532" s="57" t="s">
        <v>48</v>
      </c>
      <c r="D532" s="57" t="s">
        <v>7153</v>
      </c>
      <c r="E532" s="355" t="s">
        <v>7160</v>
      </c>
      <c r="F532" s="220">
        <v>4</v>
      </c>
      <c r="G532" s="221">
        <v>13.7</v>
      </c>
      <c r="H532" s="221">
        <v>43.079994683763921</v>
      </c>
    </row>
    <row r="533" spans="1:9">
      <c r="A533" s="79">
        <v>43558</v>
      </c>
      <c r="B533" s="57" t="s">
        <v>7163</v>
      </c>
      <c r="C533" s="57" t="s">
        <v>48</v>
      </c>
      <c r="D533" s="57" t="s">
        <v>7155</v>
      </c>
      <c r="E533" s="355" t="s">
        <v>7162</v>
      </c>
      <c r="F533" s="220">
        <v>2</v>
      </c>
      <c r="G533" s="221">
        <v>17.57</v>
      </c>
      <c r="H533" s="221">
        <v>55.349993689935658</v>
      </c>
    </row>
    <row r="534" spans="1:9">
      <c r="A534" s="79">
        <v>43559</v>
      </c>
      <c r="B534" s="57" t="s">
        <v>7190</v>
      </c>
      <c r="C534" s="57" t="s">
        <v>48</v>
      </c>
      <c r="D534" s="57" t="s">
        <v>7193</v>
      </c>
      <c r="E534" s="355" t="s">
        <v>7191</v>
      </c>
      <c r="F534" s="220">
        <v>2</v>
      </c>
      <c r="G534" s="221">
        <v>1178.0999999999999</v>
      </c>
      <c r="H534" s="221">
        <v>1638.57</v>
      </c>
      <c r="I534" t="s">
        <v>7195</v>
      </c>
    </row>
    <row r="535" spans="1:9">
      <c r="A535" s="79">
        <v>43559</v>
      </c>
      <c r="B535" s="57" t="s">
        <v>7190</v>
      </c>
      <c r="C535" s="57" t="s">
        <v>48</v>
      </c>
      <c r="D535" s="57" t="s">
        <v>4083</v>
      </c>
      <c r="E535" s="355" t="s">
        <v>7192</v>
      </c>
      <c r="F535" s="220">
        <v>2</v>
      </c>
      <c r="G535" s="221">
        <v>4357.5</v>
      </c>
      <c r="H535" s="221">
        <v>5964.29</v>
      </c>
      <c r="I535" t="s">
        <v>7195</v>
      </c>
    </row>
    <row r="536" spans="1:9">
      <c r="A536" s="79">
        <v>43559</v>
      </c>
      <c r="B536" s="57" t="s">
        <v>7237</v>
      </c>
      <c r="C536" s="57" t="s">
        <v>48</v>
      </c>
      <c r="D536" s="57" t="s">
        <v>5372</v>
      </c>
      <c r="E536" s="355" t="s">
        <v>5373</v>
      </c>
      <c r="F536" s="220">
        <v>165</v>
      </c>
      <c r="G536" s="221">
        <v>0.25</v>
      </c>
      <c r="H536" s="221">
        <v>1</v>
      </c>
    </row>
    <row r="537" spans="1:9">
      <c r="A537" s="79">
        <v>43559</v>
      </c>
      <c r="B537" s="57" t="s">
        <v>7237</v>
      </c>
      <c r="C537" s="57" t="s">
        <v>48</v>
      </c>
      <c r="D537" s="57" t="s">
        <v>155</v>
      </c>
      <c r="E537" s="355" t="s">
        <v>7238</v>
      </c>
      <c r="F537" s="220">
        <v>50</v>
      </c>
      <c r="G537" s="221">
        <v>0.7</v>
      </c>
      <c r="H537" s="221">
        <v>5</v>
      </c>
    </row>
    <row r="538" spans="1:9">
      <c r="A538" s="79">
        <v>43580</v>
      </c>
      <c r="B538" s="57" t="s">
        <v>7290</v>
      </c>
      <c r="C538" s="57" t="s">
        <v>48</v>
      </c>
      <c r="D538" s="57" t="s">
        <v>6106</v>
      </c>
      <c r="E538" s="355" t="s">
        <v>7268</v>
      </c>
      <c r="F538" s="220">
        <v>3</v>
      </c>
      <c r="G538" s="221">
        <v>12.27</v>
      </c>
      <c r="H538" s="221">
        <v>38.639995526245805</v>
      </c>
    </row>
    <row r="539" spans="1:9">
      <c r="A539" s="79">
        <v>43580</v>
      </c>
      <c r="B539" s="57" t="s">
        <v>7290</v>
      </c>
      <c r="C539" s="57" t="s">
        <v>48</v>
      </c>
      <c r="D539" s="57" t="s">
        <v>7252</v>
      </c>
      <c r="E539" s="355" t="s">
        <v>7269</v>
      </c>
      <c r="F539" s="220">
        <v>3</v>
      </c>
      <c r="G539" s="221">
        <v>12.27</v>
      </c>
      <c r="H539" s="221">
        <v>38.639995526245805</v>
      </c>
    </row>
    <row r="540" spans="1:9">
      <c r="A540" s="79">
        <v>43580</v>
      </c>
      <c r="B540" s="57" t="s">
        <v>7290</v>
      </c>
      <c r="C540" s="57" t="s">
        <v>48</v>
      </c>
      <c r="D540" s="57" t="s">
        <v>7253</v>
      </c>
      <c r="E540" s="355" t="s">
        <v>7270</v>
      </c>
      <c r="F540" s="220">
        <v>3</v>
      </c>
      <c r="G540" s="221">
        <v>11.71</v>
      </c>
      <c r="H540" s="221">
        <v>36.899995845595598</v>
      </c>
    </row>
    <row r="541" spans="1:9">
      <c r="A541" s="79">
        <v>43580</v>
      </c>
      <c r="B541" s="57" t="s">
        <v>7290</v>
      </c>
      <c r="C541" s="57" t="s">
        <v>48</v>
      </c>
      <c r="D541" s="57" t="s">
        <v>4824</v>
      </c>
      <c r="E541" s="355" t="s">
        <v>7271</v>
      </c>
      <c r="F541" s="220">
        <v>12</v>
      </c>
      <c r="G541" s="221">
        <v>12.93</v>
      </c>
      <c r="H541" s="221">
        <v>40.740114369292513</v>
      </c>
    </row>
    <row r="542" spans="1:9">
      <c r="A542" s="79">
        <v>43580</v>
      </c>
      <c r="B542" s="57" t="s">
        <v>7290</v>
      </c>
      <c r="C542" s="57" t="s">
        <v>48</v>
      </c>
      <c r="D542" s="57" t="s">
        <v>7254</v>
      </c>
      <c r="E542" s="355" t="s">
        <v>7272</v>
      </c>
      <c r="F542" s="220">
        <v>3</v>
      </c>
      <c r="G542" s="221">
        <v>145</v>
      </c>
      <c r="H542" s="221">
        <v>304.49985627554531</v>
      </c>
    </row>
    <row r="543" spans="1:9">
      <c r="A543" s="79">
        <v>43580</v>
      </c>
      <c r="B543" s="57" t="s">
        <v>7290</v>
      </c>
      <c r="C543" s="57" t="s">
        <v>48</v>
      </c>
      <c r="D543" s="57" t="s">
        <v>7255</v>
      </c>
      <c r="E543" s="355" t="s">
        <v>7273</v>
      </c>
      <c r="F543" s="220">
        <v>3</v>
      </c>
      <c r="G543" s="221">
        <v>162.72</v>
      </c>
      <c r="H543" s="221">
        <v>341.71983846026006</v>
      </c>
    </row>
    <row r="544" spans="1:9">
      <c r="A544" s="79">
        <v>43580</v>
      </c>
      <c r="B544" s="57" t="s">
        <v>7290</v>
      </c>
      <c r="C544" s="57" t="s">
        <v>48</v>
      </c>
      <c r="D544" s="57" t="s">
        <v>7256</v>
      </c>
      <c r="E544" s="355" t="s">
        <v>7274</v>
      </c>
      <c r="F544" s="220">
        <v>3</v>
      </c>
      <c r="G544" s="221">
        <v>138.31</v>
      </c>
      <c r="H544" s="221">
        <v>290.45986262406512</v>
      </c>
    </row>
    <row r="545" spans="1:8">
      <c r="A545" s="79">
        <v>43580</v>
      </c>
      <c r="B545" s="57" t="s">
        <v>7290</v>
      </c>
      <c r="C545" s="57" t="s">
        <v>48</v>
      </c>
      <c r="D545" s="57" t="s">
        <v>7257</v>
      </c>
      <c r="E545" s="355" t="s">
        <v>7275</v>
      </c>
      <c r="F545" s="220">
        <v>3</v>
      </c>
      <c r="G545" s="221">
        <v>1.97</v>
      </c>
      <c r="H545" s="221">
        <v>8.2799510943824135</v>
      </c>
    </row>
    <row r="546" spans="1:8">
      <c r="A546" s="79">
        <v>43580</v>
      </c>
      <c r="B546" s="57" t="s">
        <v>7290</v>
      </c>
      <c r="C546" s="57" t="s">
        <v>48</v>
      </c>
      <c r="D546" s="57" t="s">
        <v>7258</v>
      </c>
      <c r="E546" s="355" t="s">
        <v>7276</v>
      </c>
      <c r="F546" s="220">
        <v>3</v>
      </c>
      <c r="G546" s="221">
        <v>3.41</v>
      </c>
      <c r="H546" s="221">
        <v>14.319912935880327</v>
      </c>
    </row>
    <row r="547" spans="1:8">
      <c r="A547" s="79">
        <v>43580</v>
      </c>
      <c r="B547" s="57" t="s">
        <v>7290</v>
      </c>
      <c r="C547" s="57" t="s">
        <v>48</v>
      </c>
      <c r="D547" s="57" t="s">
        <v>2797</v>
      </c>
      <c r="E547" s="355" t="s">
        <v>7277</v>
      </c>
      <c r="F547" s="220">
        <v>3</v>
      </c>
      <c r="G547" s="221">
        <v>35.47</v>
      </c>
      <c r="H547" s="221">
        <v>111.71998716528704</v>
      </c>
    </row>
    <row r="548" spans="1:8">
      <c r="A548" s="79">
        <v>43580</v>
      </c>
      <c r="B548" s="57" t="s">
        <v>7290</v>
      </c>
      <c r="C548" s="57" t="s">
        <v>48</v>
      </c>
      <c r="D548" s="57" t="s">
        <v>7259</v>
      </c>
      <c r="E548" s="355" t="s">
        <v>7278</v>
      </c>
      <c r="F548" s="220">
        <v>3</v>
      </c>
      <c r="G548" s="221">
        <v>73.849999999999994</v>
      </c>
      <c r="H548" s="221">
        <v>232.61997334818312</v>
      </c>
    </row>
    <row r="549" spans="1:8">
      <c r="A549" s="79">
        <v>43580</v>
      </c>
      <c r="B549" s="57" t="s">
        <v>7290</v>
      </c>
      <c r="C549" s="57" t="s">
        <v>48</v>
      </c>
      <c r="D549" s="57" t="s">
        <v>7260</v>
      </c>
      <c r="E549" s="355" t="s">
        <v>7279</v>
      </c>
      <c r="F549" s="220">
        <v>3</v>
      </c>
      <c r="G549" s="221">
        <v>1.39</v>
      </c>
      <c r="H549" s="221">
        <v>5.8399650605804627</v>
      </c>
    </row>
    <row r="550" spans="1:8">
      <c r="A550" s="79">
        <v>43580</v>
      </c>
      <c r="B550" s="57" t="s">
        <v>7290</v>
      </c>
      <c r="C550" s="57" t="s">
        <v>48</v>
      </c>
      <c r="D550" s="57" t="s">
        <v>7261</v>
      </c>
      <c r="E550" s="355" t="s">
        <v>7280</v>
      </c>
      <c r="F550" s="220">
        <v>3</v>
      </c>
      <c r="G550" s="221">
        <v>1.34</v>
      </c>
      <c r="H550" s="221">
        <v>5.6399682383186649</v>
      </c>
    </row>
    <row r="551" spans="1:8">
      <c r="A551" s="79">
        <v>43580</v>
      </c>
      <c r="B551" s="57" t="s">
        <v>7290</v>
      </c>
      <c r="C551" s="57" t="s">
        <v>48</v>
      </c>
      <c r="D551" s="57" t="s">
        <v>7262</v>
      </c>
      <c r="E551" s="355" t="s">
        <v>7281</v>
      </c>
      <c r="F551" s="220">
        <v>3</v>
      </c>
      <c r="G551" s="221">
        <v>0.88</v>
      </c>
      <c r="H551" s="221">
        <v>3.6799743548413257</v>
      </c>
    </row>
    <row r="552" spans="1:8">
      <c r="A552" s="79">
        <v>43580</v>
      </c>
      <c r="B552" s="57" t="s">
        <v>7290</v>
      </c>
      <c r="C552" s="57" t="s">
        <v>48</v>
      </c>
      <c r="D552" s="57" t="s">
        <v>7263</v>
      </c>
      <c r="E552" s="355" t="s">
        <v>7282</v>
      </c>
      <c r="F552" s="220">
        <v>3</v>
      </c>
      <c r="G552" s="221">
        <v>1.45</v>
      </c>
      <c r="H552" s="221">
        <v>6.0799611531547262</v>
      </c>
    </row>
    <row r="553" spans="1:8">
      <c r="A553" s="79">
        <v>43580</v>
      </c>
      <c r="B553" s="57" t="s">
        <v>7290</v>
      </c>
      <c r="C553" s="57" t="s">
        <v>48</v>
      </c>
      <c r="D553" s="57" t="s">
        <v>7264</v>
      </c>
      <c r="E553" s="355" t="s">
        <v>7283</v>
      </c>
      <c r="F553" s="220">
        <v>3</v>
      </c>
      <c r="G553" s="221">
        <v>7.94</v>
      </c>
      <c r="H553" s="221">
        <v>33.359801603362889</v>
      </c>
    </row>
    <row r="554" spans="1:8">
      <c r="A554" s="79">
        <v>43580</v>
      </c>
      <c r="B554" s="57" t="s">
        <v>7290</v>
      </c>
      <c r="C554" s="57" t="s">
        <v>48</v>
      </c>
      <c r="D554" s="57" t="s">
        <v>4825</v>
      </c>
      <c r="E554" s="355" t="s">
        <v>7284</v>
      </c>
      <c r="F554" s="220">
        <v>12</v>
      </c>
      <c r="G554" s="221">
        <v>12.84</v>
      </c>
      <c r="H554" s="221">
        <v>38.519973256122249</v>
      </c>
    </row>
    <row r="555" spans="1:8">
      <c r="A555" s="79">
        <v>43580</v>
      </c>
      <c r="B555" s="57" t="s">
        <v>7290</v>
      </c>
      <c r="C555" s="57" t="s">
        <v>48</v>
      </c>
      <c r="D555" s="57" t="s">
        <v>7265</v>
      </c>
      <c r="E555" s="355" t="s">
        <v>7285</v>
      </c>
      <c r="F555" s="220">
        <v>3</v>
      </c>
      <c r="G555" s="221">
        <v>32.78</v>
      </c>
      <c r="H555" s="221">
        <v>103.2599882010267</v>
      </c>
    </row>
    <row r="556" spans="1:8">
      <c r="A556" s="79">
        <v>43580</v>
      </c>
      <c r="B556" s="57" t="s">
        <v>7290</v>
      </c>
      <c r="C556" s="57" t="s">
        <v>48</v>
      </c>
      <c r="D556" s="57" t="s">
        <v>894</v>
      </c>
      <c r="E556" s="355" t="s">
        <v>7286</v>
      </c>
      <c r="F556" s="220">
        <v>3</v>
      </c>
      <c r="G556" s="221">
        <v>9.5</v>
      </c>
      <c r="H556" s="221">
        <v>39.91961437176095</v>
      </c>
    </row>
    <row r="557" spans="1:8">
      <c r="A557" s="79">
        <v>43580</v>
      </c>
      <c r="B557" s="57" t="s">
        <v>7290</v>
      </c>
      <c r="C557" s="57" t="s">
        <v>48</v>
      </c>
      <c r="D557" s="57" t="s">
        <v>896</v>
      </c>
      <c r="E557" s="355" t="s">
        <v>7287</v>
      </c>
      <c r="F557" s="220">
        <v>3</v>
      </c>
      <c r="G557" s="221">
        <v>5.43</v>
      </c>
      <c r="H557" s="221">
        <v>22.800003881049587</v>
      </c>
    </row>
    <row r="558" spans="1:8">
      <c r="A558" s="79">
        <v>43580</v>
      </c>
      <c r="B558" s="57" t="s">
        <v>7290</v>
      </c>
      <c r="C558" s="57" t="s">
        <v>48</v>
      </c>
      <c r="D558" s="57" t="s">
        <v>7266</v>
      </c>
      <c r="E558" s="355" t="s">
        <v>7288</v>
      </c>
      <c r="F558" s="220">
        <v>3</v>
      </c>
      <c r="G558" s="221">
        <v>9.6300000000000008</v>
      </c>
      <c r="H558" s="221">
        <v>34.679996092124235</v>
      </c>
    </row>
    <row r="559" spans="1:8">
      <c r="A559" s="79">
        <v>43580</v>
      </c>
      <c r="B559" s="57" t="s">
        <v>7290</v>
      </c>
      <c r="C559" s="57" t="s">
        <v>48</v>
      </c>
      <c r="D559" s="57" t="s">
        <v>7267</v>
      </c>
      <c r="E559" s="355" t="s">
        <v>7289</v>
      </c>
      <c r="F559" s="220">
        <v>18</v>
      </c>
      <c r="G559" s="221">
        <v>13.27</v>
      </c>
      <c r="H559" s="221">
        <v>41.789995165870941</v>
      </c>
    </row>
    <row r="560" spans="1:8">
      <c r="A560" s="79"/>
      <c r="B560" s="57"/>
      <c r="C560" s="57"/>
      <c r="D560" s="57"/>
      <c r="E560" s="355"/>
      <c r="F560" s="220"/>
    </row>
    <row r="561" spans="1:6">
      <c r="A561" s="79"/>
      <c r="B561" s="57"/>
      <c r="C561" s="57"/>
      <c r="D561" s="57"/>
      <c r="E561" s="355"/>
      <c r="F561" s="220"/>
    </row>
    <row r="562" spans="1:6">
      <c r="A562" s="79"/>
      <c r="B562" s="57"/>
      <c r="C562" s="57"/>
      <c r="D562" s="57"/>
      <c r="E562" s="355"/>
      <c r="F562" s="220"/>
    </row>
    <row r="563" spans="1:6">
      <c r="A563" s="79"/>
      <c r="B563" s="57"/>
      <c r="C563" s="57"/>
      <c r="D563" s="57"/>
      <c r="E563" s="355"/>
      <c r="F563" s="220"/>
    </row>
    <row r="564" spans="1:6">
      <c r="A564" s="79"/>
      <c r="B564" s="57"/>
      <c r="C564" s="57"/>
      <c r="D564" s="57"/>
      <c r="E564" s="355"/>
      <c r="F564" s="220"/>
    </row>
    <row r="565" spans="1:6">
      <c r="A565" s="79"/>
      <c r="B565" s="57"/>
      <c r="C565" s="57"/>
      <c r="D565" s="57"/>
      <c r="E565" s="355"/>
      <c r="F565" s="220"/>
    </row>
    <row r="566" spans="1:6">
      <c r="A566" s="79"/>
      <c r="B566" s="57"/>
      <c r="C566" s="57"/>
      <c r="D566" s="57"/>
      <c r="E566" s="355"/>
      <c r="F566" s="220"/>
    </row>
    <row r="567" spans="1:6">
      <c r="A567" s="79"/>
      <c r="B567" s="57"/>
      <c r="C567" s="57"/>
      <c r="D567" s="57"/>
      <c r="E567" s="355"/>
      <c r="F567" s="220"/>
    </row>
    <row r="568" spans="1:6">
      <c r="A568" s="79"/>
      <c r="B568" s="57"/>
      <c r="C568" s="57"/>
      <c r="D568" s="57"/>
      <c r="E568" s="355"/>
      <c r="F568" s="220"/>
    </row>
    <row r="569" spans="1:6">
      <c r="A569" s="79"/>
      <c r="B569" s="57"/>
      <c r="C569" s="57"/>
      <c r="D569" s="57"/>
      <c r="E569" s="355"/>
      <c r="F569" s="220"/>
    </row>
    <row r="570" spans="1:6">
      <c r="A570" s="79"/>
      <c r="B570" s="57"/>
      <c r="C570" s="57"/>
      <c r="D570" s="57"/>
      <c r="E570" s="355"/>
      <c r="F570" s="220"/>
    </row>
    <row r="571" spans="1:6">
      <c r="A571" s="79"/>
      <c r="B571" s="57"/>
      <c r="C571" s="57"/>
      <c r="D571" s="57"/>
      <c r="E571" s="355"/>
      <c r="F571" s="220"/>
    </row>
    <row r="572" spans="1:6">
      <c r="A572" s="79"/>
      <c r="B572" s="57"/>
      <c r="C572" s="57"/>
      <c r="D572" s="57"/>
      <c r="E572" s="355"/>
      <c r="F572" s="220"/>
    </row>
    <row r="573" spans="1:6">
      <c r="A573" s="79"/>
      <c r="B573" s="57"/>
      <c r="C573" s="57"/>
      <c r="D573" s="57"/>
      <c r="E573" s="355"/>
      <c r="F573" s="220"/>
    </row>
    <row r="574" spans="1:6">
      <c r="A574" s="79"/>
      <c r="B574" s="57"/>
      <c r="C574" s="57"/>
      <c r="D574" s="57"/>
      <c r="E574" s="355"/>
      <c r="F574" s="220"/>
    </row>
    <row r="575" spans="1:6">
      <c r="A575" s="79"/>
      <c r="B575" s="57"/>
      <c r="C575" s="57"/>
      <c r="D575" s="57"/>
      <c r="E575" s="355"/>
      <c r="F575" s="220"/>
    </row>
    <row r="576" spans="1:6">
      <c r="A576" s="79"/>
      <c r="B576" s="57"/>
      <c r="C576" s="57"/>
      <c r="D576" s="57"/>
      <c r="E576" s="355"/>
      <c r="F576" s="220"/>
    </row>
    <row r="577" spans="1:6">
      <c r="A577" s="79"/>
      <c r="B577" s="57"/>
      <c r="C577" s="57"/>
      <c r="D577" s="57"/>
      <c r="E577" s="355"/>
      <c r="F577" s="220"/>
    </row>
    <row r="578" spans="1:6">
      <c r="A578" s="79"/>
      <c r="B578" s="57"/>
      <c r="C578" s="57"/>
      <c r="D578" s="57"/>
      <c r="E578" s="355"/>
      <c r="F578" s="220"/>
    </row>
    <row r="579" spans="1:6">
      <c r="A579" s="79"/>
      <c r="B579" s="57"/>
      <c r="C579" s="57"/>
      <c r="D579" s="57"/>
      <c r="E579" s="355"/>
      <c r="F579" s="220"/>
    </row>
    <row r="580" spans="1:6">
      <c r="A580" s="79"/>
      <c r="B580" s="57"/>
      <c r="C580" s="57"/>
      <c r="D580" s="57"/>
      <c r="E580" s="355"/>
      <c r="F580" s="220"/>
    </row>
    <row r="581" spans="1:6">
      <c r="A581" s="79"/>
      <c r="B581" s="57"/>
      <c r="C581" s="57"/>
      <c r="D581" s="57"/>
      <c r="E581" s="355"/>
      <c r="F581" s="220"/>
    </row>
    <row r="582" spans="1:6">
      <c r="A582" s="79"/>
      <c r="B582" s="57"/>
      <c r="C582" s="57"/>
      <c r="D582" s="57"/>
      <c r="E582" s="355"/>
      <c r="F582" s="220"/>
    </row>
    <row r="583" spans="1:6">
      <c r="A583" s="79"/>
      <c r="B583" s="57"/>
      <c r="C583" s="57"/>
      <c r="D583" s="57"/>
      <c r="E583" s="355"/>
      <c r="F583" s="220"/>
    </row>
    <row r="584" spans="1:6">
      <c r="A584" s="79"/>
      <c r="B584" s="57"/>
      <c r="C584" s="57"/>
      <c r="D584" s="57"/>
      <c r="E584" s="355"/>
      <c r="F584" s="220"/>
    </row>
    <row r="585" spans="1:6">
      <c r="A585" s="79"/>
      <c r="B585" s="57"/>
      <c r="C585" s="57"/>
      <c r="D585" s="57"/>
      <c r="E585" s="355"/>
      <c r="F585" s="220"/>
    </row>
    <row r="586" spans="1:6">
      <c r="A586" s="79"/>
      <c r="B586" s="57"/>
      <c r="C586" s="57"/>
      <c r="D586" s="57"/>
      <c r="E586" s="355"/>
      <c r="F586" s="220"/>
    </row>
    <row r="587" spans="1:6">
      <c r="A587" s="79"/>
      <c r="B587" s="57"/>
      <c r="C587" s="57"/>
      <c r="D587" s="57"/>
      <c r="E587" s="355"/>
      <c r="F587" s="220"/>
    </row>
    <row r="588" spans="1:6">
      <c r="A588" s="79"/>
      <c r="B588" s="57"/>
      <c r="C588" s="57"/>
      <c r="D588" s="57"/>
      <c r="E588" s="355"/>
      <c r="F588" s="220"/>
    </row>
    <row r="589" spans="1:6">
      <c r="A589" s="79"/>
      <c r="B589" s="57"/>
      <c r="C589" s="57"/>
      <c r="D589" s="57"/>
      <c r="E589" s="355"/>
      <c r="F589" s="220"/>
    </row>
    <row r="590" spans="1:6">
      <c r="A590" s="79"/>
      <c r="B590" s="57"/>
      <c r="C590" s="57"/>
      <c r="D590" s="57"/>
      <c r="E590" s="355"/>
      <c r="F590" s="220"/>
    </row>
    <row r="591" spans="1:6">
      <c r="A591" s="79"/>
      <c r="B591" s="57"/>
      <c r="C591" s="57"/>
      <c r="D591" s="57"/>
      <c r="E591" s="355"/>
      <c r="F591" s="220"/>
    </row>
    <row r="592" spans="1:6">
      <c r="A592" s="79"/>
      <c r="B592" s="57"/>
      <c r="C592" s="57"/>
      <c r="D592" s="57"/>
      <c r="E592" s="355"/>
      <c r="F592" s="220"/>
    </row>
    <row r="593" spans="1:6">
      <c r="A593" s="79"/>
      <c r="B593" s="57"/>
      <c r="C593" s="57"/>
      <c r="D593" s="57"/>
      <c r="E593" s="355"/>
      <c r="F593" s="220"/>
    </row>
    <row r="594" spans="1:6">
      <c r="A594" s="79"/>
      <c r="B594" s="57"/>
      <c r="C594" s="57"/>
      <c r="D594" s="57"/>
      <c r="E594" s="355"/>
      <c r="F594" s="220"/>
    </row>
  </sheetData>
  <sheetProtection algorithmName="SHA-512" hashValue="CdV3ka5dfsGq+4KzlG/GIJVI1B1ZGbaGXlD1ZAGfIOypbGv7i1bkjshHnx9FRxRWg7txdbP8WUti2UMD7j22Eg==" saltValue="AesZ7Lsj56xEAcc2JBi1vw==" spinCount="100000" sheet="1" objects="1" scenarios="1"/>
  <autoFilter ref="A1:I1" xr:uid="{00000000-0009-0000-0000-000009000000}">
    <sortState xmlns:xlrd2="http://schemas.microsoft.com/office/spreadsheetml/2017/richdata2" ref="A2:I80">
      <sortCondition ref="A1"/>
    </sortState>
  </autoFilter>
  <pageMargins left="0.7" right="0.7" top="0.75" bottom="0.75" header="0.3" footer="0.3"/>
  <pageSetup orientation="portrait" r:id="rId1"/>
  <ignoredErrors>
    <ignoredError sqref="D488 D446:D462" numberStoredAsText="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9"/>
  <sheetViews>
    <sheetView workbookViewId="0">
      <selection activeCell="C30" sqref="C30"/>
    </sheetView>
  </sheetViews>
  <sheetFormatPr defaultRowHeight="15"/>
  <cols>
    <col min="1" max="1" width="13.85546875" style="287" customWidth="1"/>
    <col min="2" max="2" width="17" style="287" customWidth="1"/>
    <col min="3" max="3" width="19.85546875" style="287" customWidth="1"/>
    <col min="4" max="4" width="16.85546875" customWidth="1"/>
    <col min="5" max="5" width="24.7109375" style="287" customWidth="1"/>
    <col min="6" max="6" width="9.140625" style="287"/>
    <col min="7" max="7" width="14.42578125" style="366" customWidth="1"/>
    <col min="8" max="8" width="21.85546875" style="366" customWidth="1"/>
    <col min="9" max="9" width="23.42578125" customWidth="1"/>
  </cols>
  <sheetData>
    <row r="1" spans="1:9">
      <c r="A1" s="286" t="s">
        <v>0</v>
      </c>
      <c r="B1" s="286" t="s">
        <v>1</v>
      </c>
      <c r="C1" s="286" t="s">
        <v>2</v>
      </c>
      <c r="D1" s="209" t="s">
        <v>3</v>
      </c>
      <c r="E1" s="286" t="s">
        <v>4</v>
      </c>
      <c r="F1" s="286" t="s">
        <v>5</v>
      </c>
      <c r="G1" s="365" t="s">
        <v>6</v>
      </c>
      <c r="H1" s="365" t="s">
        <v>7</v>
      </c>
    </row>
    <row r="2" spans="1:9">
      <c r="A2" s="56">
        <v>43297</v>
      </c>
      <c r="B2" s="57" t="s">
        <v>5444</v>
      </c>
      <c r="C2" s="57" t="s">
        <v>48</v>
      </c>
      <c r="D2" s="57">
        <v>72096</v>
      </c>
      <c r="E2" s="355" t="s">
        <v>5445</v>
      </c>
      <c r="F2" s="57">
        <v>360</v>
      </c>
      <c r="G2" s="374">
        <v>0.75</v>
      </c>
      <c r="H2" s="374">
        <v>2</v>
      </c>
      <c r="I2" s="415" t="s">
        <v>5449</v>
      </c>
    </row>
    <row r="3" spans="1:9">
      <c r="A3" s="56">
        <v>43297</v>
      </c>
      <c r="B3" s="57" t="s">
        <v>5444</v>
      </c>
      <c r="C3" s="57" t="s">
        <v>48</v>
      </c>
      <c r="D3" s="57">
        <v>72094</v>
      </c>
      <c r="E3" s="355" t="s">
        <v>5446</v>
      </c>
      <c r="F3" s="57">
        <v>180</v>
      </c>
      <c r="G3" s="374">
        <v>0.57999999999999996</v>
      </c>
      <c r="H3" s="374">
        <v>2</v>
      </c>
      <c r="I3" s="415" t="s">
        <v>5449</v>
      </c>
    </row>
    <row r="4" spans="1:9">
      <c r="A4" s="56">
        <v>43297</v>
      </c>
      <c r="B4" s="57" t="s">
        <v>5444</v>
      </c>
      <c r="C4" s="57" t="s">
        <v>48</v>
      </c>
      <c r="D4" s="57" t="s">
        <v>4989</v>
      </c>
      <c r="E4" s="355" t="s">
        <v>5447</v>
      </c>
      <c r="F4" s="57">
        <v>50</v>
      </c>
      <c r="G4" s="374">
        <v>1.1000000000000001</v>
      </c>
      <c r="H4" s="374">
        <v>4.4000000000000004</v>
      </c>
    </row>
    <row r="5" spans="1:9">
      <c r="A5" s="56">
        <v>43297</v>
      </c>
      <c r="B5" s="57" t="s">
        <v>5444</v>
      </c>
      <c r="C5" s="57" t="s">
        <v>48</v>
      </c>
      <c r="D5" s="57" t="s">
        <v>936</v>
      </c>
      <c r="E5" s="355" t="s">
        <v>5448</v>
      </c>
      <c r="F5" s="57">
        <v>50</v>
      </c>
      <c r="G5" s="374">
        <v>1.1100000000000001</v>
      </c>
      <c r="H5" s="374">
        <v>4.4400000000000004</v>
      </c>
    </row>
    <row r="6" spans="1:9">
      <c r="A6" s="56">
        <v>43367</v>
      </c>
      <c r="B6" s="57" t="s">
        <v>5761</v>
      </c>
      <c r="C6" s="57" t="s">
        <v>48</v>
      </c>
      <c r="D6" s="57" t="s">
        <v>1538</v>
      </c>
      <c r="E6" s="355" t="s">
        <v>5763</v>
      </c>
      <c r="F6" s="57">
        <v>16</v>
      </c>
      <c r="G6" s="374">
        <v>17.3</v>
      </c>
      <c r="H6" s="374">
        <v>51.9</v>
      </c>
    </row>
    <row r="7" spans="1:9">
      <c r="A7" s="56">
        <v>43367</v>
      </c>
      <c r="B7" s="57" t="s">
        <v>5761</v>
      </c>
      <c r="C7" s="57" t="s">
        <v>48</v>
      </c>
      <c r="D7" s="57" t="s">
        <v>5762</v>
      </c>
      <c r="E7" s="355" t="s">
        <v>5764</v>
      </c>
      <c r="F7" s="57">
        <v>6</v>
      </c>
      <c r="G7" s="374">
        <v>186.9</v>
      </c>
      <c r="H7" s="374">
        <v>373.8</v>
      </c>
    </row>
    <row r="8" spans="1:9">
      <c r="A8" s="56">
        <v>43405</v>
      </c>
      <c r="B8" s="57">
        <v>1932043</v>
      </c>
      <c r="C8" s="57" t="s">
        <v>337</v>
      </c>
      <c r="D8" s="77" t="s">
        <v>377</v>
      </c>
      <c r="E8" s="355" t="s">
        <v>6041</v>
      </c>
      <c r="F8" s="57">
        <v>12</v>
      </c>
      <c r="G8" s="374">
        <v>43.131386304712521</v>
      </c>
      <c r="H8" s="374">
        <v>129.39953194342326</v>
      </c>
    </row>
    <row r="9" spans="1:9">
      <c r="A9" s="56">
        <v>43405</v>
      </c>
      <c r="B9" s="57">
        <v>1932043</v>
      </c>
      <c r="C9" s="57" t="s">
        <v>337</v>
      </c>
      <c r="D9" s="77" t="s">
        <v>6042</v>
      </c>
      <c r="E9" s="355" t="s">
        <v>6043</v>
      </c>
      <c r="F9" s="57">
        <v>2</v>
      </c>
      <c r="G9" s="374">
        <v>5209.0793147466447</v>
      </c>
      <c r="H9" s="374">
        <v>8681.7988579110752</v>
      </c>
    </row>
    <row r="10" spans="1:9">
      <c r="A10" s="56">
        <v>43405</v>
      </c>
      <c r="B10" s="57">
        <v>1932043</v>
      </c>
      <c r="C10" s="57" t="s">
        <v>337</v>
      </c>
      <c r="D10" s="77" t="s">
        <v>6044</v>
      </c>
      <c r="E10" s="355" t="s">
        <v>6045</v>
      </c>
      <c r="F10" s="57">
        <v>4</v>
      </c>
      <c r="G10" s="374">
        <v>2288.7229911655486</v>
      </c>
      <c r="H10" s="374">
        <v>7629.0766372184944</v>
      </c>
    </row>
    <row r="11" spans="1:9">
      <c r="A11" s="56">
        <v>43405</v>
      </c>
      <c r="B11" s="57">
        <v>1932043</v>
      </c>
      <c r="C11" s="57" t="s">
        <v>337</v>
      </c>
      <c r="D11" s="77" t="s">
        <v>6046</v>
      </c>
      <c r="E11" s="355" t="s">
        <v>6047</v>
      </c>
      <c r="F11" s="57">
        <v>4</v>
      </c>
      <c r="G11" s="374">
        <v>2728.7526284155483</v>
      </c>
      <c r="H11" s="374">
        <v>4547.9210473592475</v>
      </c>
    </row>
    <row r="12" spans="1:9">
      <c r="A12" s="56">
        <v>43405</v>
      </c>
      <c r="B12" s="57">
        <v>1932043</v>
      </c>
      <c r="C12" s="57" t="s">
        <v>337</v>
      </c>
      <c r="D12" s="77" t="s">
        <v>6048</v>
      </c>
      <c r="E12" s="355" t="s">
        <v>6049</v>
      </c>
      <c r="F12" s="57">
        <v>4</v>
      </c>
      <c r="G12" s="374">
        <v>2590.5539436655481</v>
      </c>
      <c r="H12" s="374">
        <v>4317.5899061092468</v>
      </c>
    </row>
    <row r="13" spans="1:9">
      <c r="A13" s="56">
        <v>43405</v>
      </c>
      <c r="B13" s="57">
        <v>1932043</v>
      </c>
      <c r="C13" s="57" t="s">
        <v>337</v>
      </c>
      <c r="D13" s="77" t="s">
        <v>6050</v>
      </c>
      <c r="E13" s="355" t="s">
        <v>6051</v>
      </c>
      <c r="F13" s="57">
        <v>2</v>
      </c>
      <c r="G13" s="374">
        <v>2089.9267011655484</v>
      </c>
      <c r="H13" s="374">
        <v>3483.2111686092476</v>
      </c>
    </row>
    <row r="14" spans="1:9">
      <c r="A14" s="56">
        <v>43405</v>
      </c>
      <c r="B14" s="57">
        <v>1932043</v>
      </c>
      <c r="C14" s="57" t="s">
        <v>337</v>
      </c>
      <c r="D14" s="77" t="s">
        <v>6052</v>
      </c>
      <c r="E14" s="355" t="s">
        <v>6053</v>
      </c>
      <c r="F14" s="57">
        <v>2</v>
      </c>
      <c r="G14" s="374">
        <v>2586.917426165548</v>
      </c>
      <c r="H14" s="374">
        <v>4311.5290436092473</v>
      </c>
    </row>
    <row r="15" spans="1:9">
      <c r="A15" s="56">
        <v>43405</v>
      </c>
      <c r="B15" s="57">
        <v>1932043</v>
      </c>
      <c r="C15" s="57" t="s">
        <v>337</v>
      </c>
      <c r="D15" s="77" t="s">
        <v>4796</v>
      </c>
      <c r="E15" s="355" t="s">
        <v>6054</v>
      </c>
      <c r="F15" s="57">
        <v>2</v>
      </c>
      <c r="G15" s="374">
        <v>2838.3991409155483</v>
      </c>
      <c r="H15" s="374">
        <v>4730.665234859247</v>
      </c>
    </row>
    <row r="16" spans="1:9">
      <c r="A16" s="56">
        <v>43405</v>
      </c>
      <c r="B16" s="57">
        <v>1932043</v>
      </c>
      <c r="C16" s="57" t="s">
        <v>337</v>
      </c>
      <c r="D16" s="77" t="s">
        <v>6055</v>
      </c>
      <c r="E16" s="355" t="s">
        <v>6056</v>
      </c>
      <c r="F16" s="57">
        <v>2</v>
      </c>
      <c r="G16" s="374">
        <v>11232.986820746644</v>
      </c>
      <c r="H16" s="374">
        <v>18721.644701244408</v>
      </c>
    </row>
    <row r="17" spans="1:8">
      <c r="A17" s="56">
        <v>43405</v>
      </c>
      <c r="B17" s="57">
        <v>1932043</v>
      </c>
      <c r="C17" s="57" t="s">
        <v>337</v>
      </c>
      <c r="D17" s="77" t="s">
        <v>6057</v>
      </c>
      <c r="E17" s="355" t="s">
        <v>6058</v>
      </c>
      <c r="F17" s="57">
        <v>2</v>
      </c>
      <c r="G17" s="374">
        <v>9423.9741979983228</v>
      </c>
      <c r="H17" s="374">
        <v>15706.623663330538</v>
      </c>
    </row>
    <row r="18" spans="1:8">
      <c r="A18" s="56">
        <v>43412</v>
      </c>
      <c r="B18" s="57" t="s">
        <v>6091</v>
      </c>
      <c r="C18" s="57" t="s">
        <v>337</v>
      </c>
      <c r="D18" s="77" t="s">
        <v>6092</v>
      </c>
      <c r="E18" s="355" t="s">
        <v>6093</v>
      </c>
      <c r="F18" s="57">
        <v>4</v>
      </c>
      <c r="G18" s="374">
        <v>7281.299500000001</v>
      </c>
      <c r="H18" s="374">
        <v>12774.209649122808</v>
      </c>
    </row>
    <row r="19" spans="1:8">
      <c r="A19" s="56">
        <v>43412</v>
      </c>
      <c r="B19" s="57" t="s">
        <v>6091</v>
      </c>
      <c r="C19" s="57" t="s">
        <v>337</v>
      </c>
      <c r="D19" s="77" t="s">
        <v>6055</v>
      </c>
      <c r="E19" s="355" t="s">
        <v>6056</v>
      </c>
      <c r="F19" s="57">
        <v>1</v>
      </c>
      <c r="G19" s="374">
        <v>10703.1505</v>
      </c>
      <c r="H19" s="374">
        <v>18777.457017543857</v>
      </c>
    </row>
    <row r="20" spans="1:8">
      <c r="A20" s="56">
        <v>43412</v>
      </c>
      <c r="B20" s="57" t="s">
        <v>6091</v>
      </c>
      <c r="C20" s="57" t="s">
        <v>337</v>
      </c>
      <c r="D20" s="77" t="s">
        <v>6042</v>
      </c>
      <c r="E20" s="355" t="s">
        <v>6043</v>
      </c>
      <c r="F20" s="57">
        <v>2</v>
      </c>
      <c r="G20" s="374">
        <v>4987.03</v>
      </c>
      <c r="H20" s="374">
        <v>8749.1754385964905</v>
      </c>
    </row>
    <row r="21" spans="1:8">
      <c r="A21" s="56">
        <v>43412</v>
      </c>
      <c r="B21" s="57" t="s">
        <v>6091</v>
      </c>
      <c r="C21" s="57" t="s">
        <v>337</v>
      </c>
      <c r="D21" s="77" t="s">
        <v>6094</v>
      </c>
      <c r="E21" s="355" t="s">
        <v>6095</v>
      </c>
      <c r="F21" s="57">
        <v>3</v>
      </c>
      <c r="G21" s="374">
        <v>9305.1224999999995</v>
      </c>
      <c r="H21" s="374">
        <v>28197.340909090912</v>
      </c>
    </row>
    <row r="22" spans="1:8">
      <c r="A22" s="56">
        <v>43412</v>
      </c>
      <c r="B22" s="57" t="s">
        <v>6091</v>
      </c>
      <c r="C22" s="57" t="s">
        <v>337</v>
      </c>
      <c r="D22" s="77" t="s">
        <v>6096</v>
      </c>
      <c r="E22" s="355" t="s">
        <v>6097</v>
      </c>
      <c r="F22" s="57">
        <v>3</v>
      </c>
      <c r="G22" s="374">
        <v>9864.1875</v>
      </c>
      <c r="H22" s="374">
        <v>29891.477272727276</v>
      </c>
    </row>
    <row r="23" spans="1:8">
      <c r="A23" s="56">
        <v>43426</v>
      </c>
      <c r="B23" s="57" t="s">
        <v>6165</v>
      </c>
      <c r="C23" s="57" t="s">
        <v>48</v>
      </c>
      <c r="D23" s="57">
        <v>153159</v>
      </c>
      <c r="E23" s="355" t="s">
        <v>6166</v>
      </c>
      <c r="F23" s="57">
        <v>10</v>
      </c>
      <c r="G23" s="374">
        <v>523.1</v>
      </c>
      <c r="H23" s="374">
        <v>1089.79</v>
      </c>
    </row>
    <row r="24" spans="1:8">
      <c r="A24" s="56">
        <v>43542</v>
      </c>
      <c r="B24" s="57">
        <v>2011376</v>
      </c>
      <c r="C24" s="57" t="s">
        <v>337</v>
      </c>
      <c r="D24" s="77" t="s">
        <v>6810</v>
      </c>
      <c r="E24" s="355" t="s">
        <v>6811</v>
      </c>
      <c r="F24" s="57">
        <v>1</v>
      </c>
      <c r="G24" s="374">
        <v>6518</v>
      </c>
      <c r="H24" s="374">
        <v>12205.99</v>
      </c>
    </row>
    <row r="25" spans="1:8">
      <c r="A25" s="57"/>
      <c r="B25" s="57"/>
      <c r="C25" s="57"/>
      <c r="D25" s="203"/>
      <c r="E25" s="57"/>
      <c r="F25" s="57"/>
      <c r="G25" s="374"/>
      <c r="H25" s="374"/>
    </row>
    <row r="26" spans="1:8">
      <c r="A26" s="57"/>
      <c r="B26" s="57"/>
      <c r="C26" s="57"/>
      <c r="D26" s="203"/>
      <c r="E26" s="57"/>
      <c r="F26" s="57"/>
      <c r="G26" s="374"/>
      <c r="H26" s="374"/>
    </row>
    <row r="27" spans="1:8">
      <c r="A27" s="57"/>
      <c r="B27" s="57"/>
      <c r="C27" s="57"/>
      <c r="D27" s="203"/>
      <c r="E27" s="57"/>
      <c r="F27" s="57"/>
      <c r="G27" s="374"/>
      <c r="H27" s="374"/>
    </row>
    <row r="28" spans="1:8">
      <c r="A28" s="57"/>
      <c r="B28" s="57"/>
      <c r="C28" s="57"/>
      <c r="D28" s="203"/>
      <c r="E28" s="57"/>
      <c r="F28" s="57"/>
      <c r="G28" s="374"/>
      <c r="H28" s="374"/>
    </row>
    <row r="29" spans="1:8">
      <c r="A29" s="57"/>
      <c r="B29" s="57"/>
      <c r="C29" s="57"/>
      <c r="D29" s="203"/>
      <c r="E29" s="57"/>
      <c r="F29" s="57"/>
      <c r="G29" s="374"/>
      <c r="H29" s="374"/>
    </row>
    <row r="30" spans="1:8">
      <c r="A30" s="57"/>
      <c r="B30" s="57"/>
      <c r="C30" s="57"/>
      <c r="D30" s="203"/>
      <c r="E30" s="57"/>
      <c r="F30" s="57"/>
      <c r="G30" s="374"/>
      <c r="H30" s="374"/>
    </row>
    <row r="31" spans="1:8">
      <c r="A31" s="57"/>
      <c r="B31" s="57"/>
      <c r="C31" s="57"/>
      <c r="D31" s="203"/>
      <c r="E31" s="57"/>
      <c r="F31" s="57"/>
      <c r="G31" s="374"/>
      <c r="H31" s="374"/>
    </row>
    <row r="32" spans="1:8">
      <c r="A32" s="57"/>
      <c r="B32" s="57"/>
      <c r="C32" s="57"/>
      <c r="D32" s="203"/>
      <c r="E32" s="57"/>
      <c r="F32" s="57"/>
      <c r="G32" s="374"/>
      <c r="H32" s="374"/>
    </row>
    <row r="33" spans="1:8">
      <c r="A33" s="57"/>
      <c r="B33" s="57"/>
      <c r="C33" s="57"/>
      <c r="D33" s="203"/>
      <c r="E33" s="57"/>
      <c r="F33" s="57"/>
      <c r="G33" s="374"/>
      <c r="H33" s="374"/>
    </row>
    <row r="34" spans="1:8">
      <c r="A34" s="57"/>
      <c r="B34" s="57"/>
      <c r="C34" s="57"/>
      <c r="D34" s="203"/>
      <c r="E34" s="57"/>
      <c r="F34" s="57"/>
      <c r="G34" s="374"/>
      <c r="H34" s="374"/>
    </row>
    <row r="35" spans="1:8">
      <c r="A35" s="57"/>
      <c r="B35" s="57"/>
      <c r="C35" s="57"/>
      <c r="D35" s="203"/>
      <c r="E35" s="57"/>
      <c r="F35" s="57"/>
      <c r="G35" s="374"/>
      <c r="H35" s="374"/>
    </row>
    <row r="36" spans="1:8">
      <c r="A36" s="57"/>
      <c r="B36" s="57"/>
      <c r="C36" s="57"/>
      <c r="D36" s="203"/>
      <c r="E36" s="57"/>
      <c r="F36" s="57"/>
      <c r="G36" s="374"/>
      <c r="H36" s="374"/>
    </row>
    <row r="37" spans="1:8">
      <c r="A37" s="57"/>
      <c r="B37" s="57"/>
      <c r="C37" s="57"/>
      <c r="D37" s="203"/>
      <c r="E37" s="57"/>
      <c r="F37" s="57"/>
      <c r="G37" s="374"/>
      <c r="H37" s="374"/>
    </row>
    <row r="38" spans="1:8">
      <c r="A38" s="57"/>
      <c r="B38" s="57"/>
      <c r="C38" s="57"/>
      <c r="D38" s="203"/>
      <c r="E38" s="57"/>
      <c r="F38" s="57"/>
      <c r="G38" s="374"/>
      <c r="H38" s="374"/>
    </row>
    <row r="39" spans="1:8">
      <c r="A39" s="57"/>
      <c r="B39" s="57"/>
      <c r="C39" s="57"/>
      <c r="D39" s="203"/>
      <c r="E39" s="57"/>
      <c r="F39" s="57"/>
      <c r="G39" s="374"/>
      <c r="H39" s="374"/>
    </row>
    <row r="40" spans="1:8">
      <c r="A40" s="57"/>
      <c r="B40" s="57"/>
      <c r="C40" s="57"/>
      <c r="D40" s="203"/>
      <c r="E40" s="57"/>
      <c r="F40" s="57"/>
      <c r="G40" s="374"/>
      <c r="H40" s="374"/>
    </row>
    <row r="41" spans="1:8">
      <c r="A41" s="57"/>
      <c r="B41" s="57"/>
      <c r="C41" s="57"/>
      <c r="D41" s="203"/>
      <c r="E41" s="57"/>
      <c r="F41" s="57"/>
      <c r="G41" s="374"/>
      <c r="H41" s="374"/>
    </row>
    <row r="42" spans="1:8">
      <c r="A42" s="57"/>
      <c r="B42" s="57"/>
      <c r="C42" s="57"/>
      <c r="D42" s="203"/>
      <c r="E42" s="57"/>
      <c r="F42" s="57"/>
      <c r="G42" s="374"/>
      <c r="H42" s="374"/>
    </row>
    <row r="43" spans="1:8">
      <c r="A43" s="57"/>
      <c r="B43" s="57"/>
      <c r="C43" s="57"/>
      <c r="D43" s="203"/>
      <c r="E43" s="57"/>
      <c r="F43" s="57"/>
      <c r="G43" s="374"/>
      <c r="H43" s="374"/>
    </row>
    <row r="44" spans="1:8">
      <c r="A44" s="57"/>
      <c r="B44" s="57"/>
      <c r="C44" s="57"/>
      <c r="D44" s="203"/>
      <c r="E44" s="57"/>
      <c r="F44" s="57"/>
      <c r="G44" s="374"/>
      <c r="H44" s="374"/>
    </row>
    <row r="45" spans="1:8">
      <c r="A45" s="57"/>
      <c r="B45" s="57"/>
      <c r="C45" s="57"/>
      <c r="D45" s="203"/>
      <c r="E45" s="57"/>
      <c r="F45" s="57"/>
      <c r="G45" s="374"/>
      <c r="H45" s="374"/>
    </row>
    <row r="46" spans="1:8">
      <c r="A46" s="57"/>
      <c r="B46" s="57"/>
      <c r="C46" s="57"/>
      <c r="D46" s="203"/>
      <c r="E46" s="57"/>
      <c r="F46" s="57"/>
      <c r="G46" s="374"/>
      <c r="H46" s="374"/>
    </row>
    <row r="47" spans="1:8">
      <c r="A47" s="57"/>
      <c r="B47" s="57"/>
      <c r="C47" s="57"/>
      <c r="D47" s="203"/>
      <c r="E47" s="57"/>
      <c r="F47" s="57"/>
      <c r="G47" s="374"/>
      <c r="H47" s="374"/>
    </row>
    <row r="48" spans="1:8">
      <c r="A48" s="57"/>
      <c r="B48" s="57"/>
      <c r="C48" s="57"/>
      <c r="D48" s="203"/>
      <c r="E48" s="57"/>
      <c r="F48" s="57"/>
      <c r="G48" s="374"/>
      <c r="H48" s="374"/>
    </row>
    <row r="49" spans="1:8">
      <c r="A49" s="57"/>
      <c r="B49" s="57"/>
      <c r="C49" s="57"/>
      <c r="D49" s="203"/>
      <c r="E49" s="57"/>
      <c r="F49" s="57"/>
      <c r="G49" s="374"/>
      <c r="H49" s="374"/>
    </row>
    <row r="50" spans="1:8">
      <c r="A50" s="57"/>
      <c r="B50" s="57"/>
      <c r="C50" s="57"/>
      <c r="D50" s="203"/>
      <c r="E50" s="57"/>
      <c r="F50" s="57"/>
      <c r="G50" s="374"/>
      <c r="H50" s="374"/>
    </row>
    <row r="51" spans="1:8">
      <c r="A51" s="57"/>
      <c r="B51" s="57"/>
      <c r="C51" s="57"/>
      <c r="D51" s="203"/>
      <c r="E51" s="57"/>
      <c r="F51" s="57"/>
      <c r="G51" s="374"/>
      <c r="H51" s="374"/>
    </row>
    <row r="52" spans="1:8">
      <c r="A52" s="57"/>
      <c r="B52" s="57"/>
      <c r="C52" s="57"/>
      <c r="D52" s="203"/>
      <c r="E52" s="57"/>
      <c r="F52" s="57"/>
      <c r="G52" s="374"/>
      <c r="H52" s="374"/>
    </row>
    <row r="53" spans="1:8">
      <c r="A53" s="57"/>
      <c r="B53" s="57"/>
      <c r="C53" s="57"/>
      <c r="D53" s="203"/>
      <c r="E53" s="57"/>
      <c r="F53" s="57"/>
      <c r="G53" s="374"/>
      <c r="H53" s="374"/>
    </row>
    <row r="54" spans="1:8">
      <c r="A54" s="57"/>
      <c r="B54" s="57"/>
      <c r="C54" s="57"/>
      <c r="D54" s="203"/>
      <c r="E54" s="57"/>
      <c r="F54" s="57"/>
      <c r="G54" s="374"/>
      <c r="H54" s="374"/>
    </row>
    <row r="55" spans="1:8">
      <c r="A55" s="57"/>
      <c r="B55" s="57"/>
      <c r="C55" s="57"/>
      <c r="D55" s="203"/>
      <c r="E55" s="57"/>
      <c r="F55" s="57"/>
      <c r="G55" s="374"/>
      <c r="H55" s="374"/>
    </row>
    <row r="56" spans="1:8">
      <c r="A56" s="57"/>
      <c r="B56" s="57"/>
      <c r="C56" s="57"/>
      <c r="D56" s="203"/>
      <c r="E56" s="57"/>
      <c r="F56" s="57"/>
      <c r="G56" s="374"/>
      <c r="H56" s="374"/>
    </row>
    <row r="57" spans="1:8">
      <c r="A57" s="57"/>
      <c r="B57" s="57"/>
      <c r="C57" s="57"/>
      <c r="D57" s="203"/>
      <c r="E57" s="57"/>
      <c r="F57" s="57"/>
      <c r="G57" s="374"/>
      <c r="H57" s="374"/>
    </row>
    <row r="58" spans="1:8">
      <c r="A58" s="57"/>
      <c r="B58" s="57"/>
      <c r="C58" s="57"/>
      <c r="D58" s="203"/>
      <c r="E58" s="57"/>
      <c r="F58" s="57"/>
      <c r="G58" s="374"/>
      <c r="H58" s="374"/>
    </row>
    <row r="59" spans="1:8">
      <c r="A59" s="57"/>
      <c r="B59" s="57"/>
      <c r="C59" s="57"/>
      <c r="D59" s="203"/>
      <c r="E59" s="57"/>
      <c r="F59" s="57"/>
      <c r="G59" s="374"/>
      <c r="H59" s="374"/>
    </row>
    <row r="60" spans="1:8">
      <c r="A60" s="57"/>
      <c r="B60" s="57"/>
      <c r="C60" s="57"/>
      <c r="D60" s="203"/>
      <c r="E60" s="57"/>
      <c r="F60" s="57"/>
      <c r="G60" s="374"/>
      <c r="H60" s="374"/>
    </row>
    <row r="61" spans="1:8">
      <c r="A61" s="57"/>
      <c r="B61" s="57"/>
      <c r="C61" s="57"/>
      <c r="D61" s="203"/>
      <c r="E61" s="57"/>
      <c r="F61" s="57"/>
      <c r="G61" s="374"/>
      <c r="H61" s="374"/>
    </row>
    <row r="62" spans="1:8">
      <c r="A62" s="57"/>
      <c r="B62" s="57"/>
      <c r="C62" s="57"/>
      <c r="D62" s="203"/>
      <c r="E62" s="57"/>
      <c r="F62" s="57"/>
      <c r="G62" s="374"/>
      <c r="H62" s="374"/>
    </row>
    <row r="63" spans="1:8">
      <c r="A63" s="57"/>
      <c r="B63" s="57"/>
      <c r="C63" s="57"/>
      <c r="D63" s="203"/>
      <c r="E63" s="57"/>
      <c r="F63" s="57"/>
      <c r="G63" s="374"/>
      <c r="H63" s="374"/>
    </row>
    <row r="64" spans="1:8">
      <c r="A64" s="57"/>
      <c r="B64" s="57"/>
      <c r="C64" s="57"/>
      <c r="D64" s="203"/>
      <c r="E64" s="57"/>
      <c r="F64" s="57"/>
      <c r="G64" s="374"/>
      <c r="H64" s="374"/>
    </row>
    <row r="65" spans="1:8">
      <c r="A65" s="57"/>
      <c r="B65" s="57"/>
      <c r="C65" s="57"/>
      <c r="D65" s="203"/>
      <c r="E65" s="57"/>
      <c r="F65" s="57"/>
      <c r="G65" s="374"/>
      <c r="H65" s="374"/>
    </row>
    <row r="66" spans="1:8">
      <c r="A66" s="57"/>
      <c r="B66" s="57"/>
      <c r="C66" s="57"/>
      <c r="D66" s="203"/>
      <c r="E66" s="57"/>
      <c r="F66" s="57"/>
      <c r="G66" s="374"/>
      <c r="H66" s="374"/>
    </row>
    <row r="67" spans="1:8">
      <c r="A67" s="57"/>
      <c r="B67" s="57"/>
      <c r="C67" s="57"/>
      <c r="D67" s="203"/>
      <c r="E67" s="57"/>
      <c r="F67" s="57"/>
      <c r="G67" s="374"/>
      <c r="H67" s="374"/>
    </row>
    <row r="68" spans="1:8">
      <c r="A68" s="57"/>
      <c r="B68" s="57"/>
      <c r="C68" s="57"/>
      <c r="D68" s="203"/>
      <c r="E68" s="57"/>
      <c r="F68" s="57"/>
      <c r="G68" s="374"/>
      <c r="H68" s="374"/>
    </row>
    <row r="69" spans="1:8">
      <c r="A69" s="57"/>
      <c r="B69" s="57"/>
      <c r="C69" s="57"/>
      <c r="D69" s="203"/>
      <c r="E69" s="57"/>
      <c r="F69" s="57"/>
      <c r="G69" s="374"/>
      <c r="H69" s="374"/>
    </row>
    <row r="70" spans="1:8">
      <c r="A70" s="57"/>
      <c r="B70" s="57"/>
      <c r="C70" s="57"/>
      <c r="D70" s="203"/>
      <c r="E70" s="57"/>
      <c r="F70" s="57"/>
      <c r="G70" s="374"/>
      <c r="H70" s="374"/>
    </row>
    <row r="71" spans="1:8">
      <c r="A71" s="57"/>
      <c r="B71" s="57"/>
      <c r="C71" s="57"/>
      <c r="D71" s="203"/>
      <c r="E71" s="57"/>
      <c r="F71" s="57"/>
      <c r="G71" s="374"/>
      <c r="H71" s="374"/>
    </row>
    <row r="72" spans="1:8">
      <c r="A72" s="57"/>
      <c r="B72" s="57"/>
      <c r="C72" s="57"/>
      <c r="D72" s="203"/>
      <c r="E72" s="57"/>
      <c r="F72" s="57"/>
      <c r="G72" s="374"/>
      <c r="H72" s="374"/>
    </row>
    <row r="73" spans="1:8">
      <c r="A73" s="57"/>
      <c r="B73" s="57"/>
      <c r="C73" s="57"/>
      <c r="D73" s="203"/>
      <c r="E73" s="57"/>
      <c r="F73" s="57"/>
      <c r="G73" s="374"/>
      <c r="H73" s="374"/>
    </row>
    <row r="74" spans="1:8">
      <c r="A74" s="57"/>
      <c r="B74" s="57"/>
      <c r="C74" s="57"/>
      <c r="D74" s="203"/>
      <c r="E74" s="57"/>
      <c r="F74" s="57"/>
      <c r="G74" s="374"/>
      <c r="H74" s="374"/>
    </row>
    <row r="75" spans="1:8">
      <c r="A75" s="57"/>
      <c r="B75" s="57"/>
      <c r="C75" s="57"/>
      <c r="D75" s="203"/>
      <c r="E75" s="57"/>
      <c r="F75" s="57"/>
      <c r="G75" s="374"/>
      <c r="H75" s="374"/>
    </row>
    <row r="76" spans="1:8">
      <c r="A76" s="57"/>
      <c r="B76" s="57"/>
      <c r="C76" s="57"/>
      <c r="D76" s="203"/>
      <c r="E76" s="57"/>
      <c r="F76" s="57"/>
      <c r="G76" s="374"/>
      <c r="H76" s="374"/>
    </row>
    <row r="77" spans="1:8">
      <c r="A77" s="57"/>
      <c r="B77" s="57"/>
      <c r="C77" s="57"/>
      <c r="D77" s="203"/>
      <c r="E77" s="57"/>
      <c r="F77" s="57"/>
      <c r="G77" s="374"/>
      <c r="H77" s="374"/>
    </row>
    <row r="78" spans="1:8">
      <c r="A78" s="57"/>
      <c r="B78" s="57"/>
      <c r="C78" s="57"/>
      <c r="D78" s="203"/>
      <c r="E78" s="57"/>
      <c r="F78" s="57"/>
      <c r="G78" s="374"/>
      <c r="H78" s="374"/>
    </row>
    <row r="79" spans="1:8">
      <c r="A79" s="57"/>
      <c r="B79" s="57"/>
      <c r="C79" s="57"/>
      <c r="D79" s="203"/>
      <c r="E79" s="57"/>
      <c r="F79" s="57"/>
      <c r="G79" s="374"/>
      <c r="H79" s="374"/>
    </row>
    <row r="80" spans="1:8">
      <c r="A80" s="57"/>
      <c r="B80" s="57"/>
      <c r="C80" s="57"/>
      <c r="D80" s="203"/>
      <c r="E80" s="57"/>
      <c r="F80" s="57"/>
      <c r="G80" s="374"/>
      <c r="H80" s="374"/>
    </row>
    <row r="81" spans="1:8">
      <c r="A81" s="57"/>
      <c r="B81" s="57"/>
      <c r="C81" s="57"/>
      <c r="D81" s="203"/>
      <c r="E81" s="57"/>
      <c r="F81" s="57"/>
      <c r="G81" s="374"/>
      <c r="H81" s="374"/>
    </row>
    <row r="82" spans="1:8">
      <c r="A82" s="57"/>
      <c r="B82" s="57"/>
      <c r="C82" s="57"/>
      <c r="D82" s="203"/>
      <c r="E82" s="57"/>
      <c r="F82" s="57"/>
      <c r="G82" s="374"/>
      <c r="H82" s="374"/>
    </row>
    <row r="83" spans="1:8">
      <c r="A83" s="57"/>
      <c r="B83" s="57"/>
      <c r="C83" s="57"/>
      <c r="D83" s="203"/>
      <c r="E83" s="57"/>
      <c r="F83" s="57"/>
      <c r="G83" s="374"/>
      <c r="H83" s="374"/>
    </row>
    <row r="84" spans="1:8">
      <c r="A84" s="57"/>
      <c r="B84" s="57"/>
      <c r="C84" s="57"/>
      <c r="D84" s="203"/>
      <c r="E84" s="57"/>
      <c r="F84" s="57"/>
      <c r="G84" s="374"/>
      <c r="H84" s="374"/>
    </row>
    <row r="85" spans="1:8">
      <c r="A85" s="57"/>
      <c r="B85" s="57"/>
      <c r="C85" s="57"/>
      <c r="D85" s="203"/>
      <c r="E85" s="57"/>
      <c r="F85" s="57"/>
      <c r="G85" s="374"/>
      <c r="H85" s="374"/>
    </row>
    <row r="86" spans="1:8">
      <c r="A86" s="57"/>
      <c r="B86" s="57"/>
      <c r="C86" s="57"/>
      <c r="D86" s="203"/>
      <c r="E86" s="57"/>
      <c r="F86" s="57"/>
      <c r="G86" s="374"/>
      <c r="H86" s="374"/>
    </row>
    <row r="87" spans="1:8">
      <c r="A87" s="57"/>
      <c r="B87" s="57"/>
      <c r="C87" s="57"/>
      <c r="D87" s="203"/>
      <c r="E87" s="57"/>
      <c r="F87" s="57"/>
      <c r="G87" s="374"/>
      <c r="H87" s="374"/>
    </row>
    <row r="88" spans="1:8">
      <c r="A88" s="57"/>
      <c r="B88" s="57"/>
      <c r="C88" s="57"/>
      <c r="D88" s="203"/>
      <c r="E88" s="57"/>
      <c r="F88" s="57"/>
      <c r="G88" s="374"/>
      <c r="H88" s="374"/>
    </row>
    <row r="89" spans="1:8">
      <c r="A89" s="57"/>
      <c r="B89" s="57"/>
      <c r="C89" s="57"/>
      <c r="D89" s="203"/>
      <c r="E89" s="57"/>
      <c r="F89" s="57"/>
      <c r="G89" s="374"/>
      <c r="H89" s="374"/>
    </row>
    <row r="90" spans="1:8">
      <c r="A90" s="57"/>
      <c r="B90" s="57"/>
      <c r="C90" s="57"/>
      <c r="D90" s="203"/>
      <c r="E90" s="57"/>
      <c r="F90" s="57"/>
      <c r="G90" s="374"/>
      <c r="H90" s="374"/>
    </row>
    <row r="91" spans="1:8">
      <c r="A91" s="57"/>
      <c r="B91" s="57"/>
      <c r="C91" s="57"/>
      <c r="D91" s="203"/>
      <c r="E91" s="57"/>
      <c r="F91" s="57"/>
      <c r="G91" s="374"/>
      <c r="H91" s="374"/>
    </row>
    <row r="92" spans="1:8">
      <c r="A92" s="57"/>
      <c r="B92" s="57"/>
      <c r="C92" s="57"/>
      <c r="D92" s="203"/>
      <c r="E92" s="57"/>
      <c r="F92" s="57"/>
      <c r="G92" s="374"/>
      <c r="H92" s="374"/>
    </row>
    <row r="93" spans="1:8">
      <c r="A93" s="57"/>
      <c r="B93" s="57"/>
      <c r="C93" s="57"/>
      <c r="D93" s="203"/>
      <c r="E93" s="57"/>
      <c r="F93" s="57"/>
      <c r="G93" s="374"/>
      <c r="H93" s="374"/>
    </row>
    <row r="94" spans="1:8">
      <c r="A94" s="57"/>
      <c r="B94" s="57"/>
      <c r="C94" s="57"/>
      <c r="D94" s="203"/>
      <c r="E94" s="57"/>
      <c r="F94" s="57"/>
      <c r="G94" s="374"/>
      <c r="H94" s="374"/>
    </row>
    <row r="95" spans="1:8">
      <c r="A95" s="57"/>
      <c r="B95" s="57"/>
      <c r="C95" s="57"/>
      <c r="D95" s="203"/>
      <c r="E95" s="57"/>
      <c r="F95" s="57"/>
      <c r="G95" s="374"/>
      <c r="H95" s="374"/>
    </row>
    <row r="96" spans="1:8">
      <c r="A96" s="57"/>
      <c r="B96" s="57"/>
      <c r="C96" s="57"/>
      <c r="D96" s="203"/>
      <c r="E96" s="57"/>
      <c r="F96" s="57"/>
      <c r="G96" s="374"/>
      <c r="H96" s="374"/>
    </row>
    <row r="97" spans="1:8">
      <c r="A97" s="57"/>
      <c r="B97" s="57"/>
      <c r="C97" s="57"/>
      <c r="D97" s="203"/>
      <c r="E97" s="57"/>
      <c r="F97" s="57"/>
      <c r="G97" s="374"/>
      <c r="H97" s="374"/>
    </row>
    <row r="98" spans="1:8">
      <c r="A98" s="57"/>
      <c r="B98" s="57"/>
      <c r="C98" s="57"/>
      <c r="D98" s="203"/>
      <c r="E98" s="57"/>
      <c r="F98" s="57"/>
      <c r="G98" s="374"/>
      <c r="H98" s="374"/>
    </row>
    <row r="99" spans="1:8">
      <c r="A99" s="57"/>
      <c r="B99" s="57"/>
      <c r="C99" s="57"/>
      <c r="D99" s="203"/>
      <c r="E99" s="57"/>
      <c r="F99" s="57"/>
      <c r="G99" s="374"/>
      <c r="H99" s="374"/>
    </row>
    <row r="100" spans="1:8">
      <c r="A100" s="57"/>
      <c r="B100" s="57"/>
      <c r="C100" s="57"/>
      <c r="D100" s="203"/>
      <c r="E100" s="57"/>
      <c r="F100" s="57"/>
      <c r="G100" s="374"/>
      <c r="H100" s="374"/>
    </row>
    <row r="101" spans="1:8">
      <c r="A101" s="57"/>
      <c r="B101" s="57"/>
      <c r="C101" s="57"/>
      <c r="D101" s="203"/>
      <c r="E101" s="57"/>
      <c r="F101" s="57"/>
      <c r="G101" s="374"/>
      <c r="H101" s="374"/>
    </row>
    <row r="102" spans="1:8">
      <c r="A102" s="57"/>
      <c r="B102" s="57"/>
      <c r="C102" s="57"/>
      <c r="D102" s="203"/>
      <c r="E102" s="57"/>
      <c r="F102" s="57"/>
      <c r="G102" s="374"/>
      <c r="H102" s="374"/>
    </row>
    <row r="103" spans="1:8">
      <c r="A103" s="57"/>
      <c r="B103" s="57"/>
      <c r="C103" s="57"/>
      <c r="D103" s="203"/>
      <c r="E103" s="57"/>
      <c r="F103" s="57"/>
      <c r="G103" s="374"/>
      <c r="H103" s="374"/>
    </row>
    <row r="104" spans="1:8">
      <c r="A104" s="57"/>
      <c r="B104" s="57"/>
      <c r="C104" s="57"/>
      <c r="D104" s="203"/>
      <c r="E104" s="57"/>
      <c r="F104" s="57"/>
      <c r="G104" s="374"/>
      <c r="H104" s="374"/>
    </row>
    <row r="105" spans="1:8">
      <c r="A105" s="57"/>
      <c r="B105" s="57"/>
      <c r="C105" s="57"/>
      <c r="D105" s="203"/>
      <c r="E105" s="57"/>
      <c r="F105" s="57"/>
      <c r="G105" s="374"/>
      <c r="H105" s="374"/>
    </row>
    <row r="106" spans="1:8">
      <c r="A106" s="57"/>
      <c r="B106" s="57"/>
      <c r="C106" s="57"/>
      <c r="D106" s="203"/>
      <c r="E106" s="57"/>
      <c r="F106" s="57"/>
      <c r="G106" s="374"/>
      <c r="H106" s="374"/>
    </row>
    <row r="107" spans="1:8">
      <c r="A107" s="57"/>
      <c r="B107" s="57"/>
      <c r="C107" s="57"/>
      <c r="D107" s="203"/>
      <c r="E107" s="57"/>
      <c r="F107" s="57"/>
      <c r="G107" s="374"/>
      <c r="H107" s="374"/>
    </row>
    <row r="108" spans="1:8">
      <c r="A108" s="57"/>
      <c r="B108" s="57"/>
      <c r="C108" s="57"/>
      <c r="D108" s="203"/>
      <c r="E108" s="57"/>
      <c r="F108" s="57"/>
      <c r="G108" s="374"/>
      <c r="H108" s="374"/>
    </row>
    <row r="109" spans="1:8">
      <c r="A109" s="57"/>
      <c r="B109" s="57"/>
      <c r="C109" s="57"/>
      <c r="D109" s="203"/>
      <c r="E109" s="57"/>
      <c r="F109" s="57"/>
      <c r="G109" s="374"/>
      <c r="H109" s="374"/>
    </row>
    <row r="110" spans="1:8">
      <c r="A110" s="57"/>
      <c r="B110" s="57"/>
      <c r="C110" s="57"/>
      <c r="D110" s="203"/>
      <c r="E110" s="57"/>
      <c r="F110" s="57"/>
      <c r="G110" s="374"/>
      <c r="H110" s="374"/>
    </row>
    <row r="111" spans="1:8">
      <c r="A111" s="57"/>
      <c r="B111" s="57"/>
      <c r="C111" s="57"/>
      <c r="D111" s="203"/>
      <c r="E111" s="57"/>
      <c r="F111" s="57"/>
      <c r="G111" s="374"/>
      <c r="H111" s="374"/>
    </row>
    <row r="112" spans="1:8">
      <c r="A112" s="57"/>
      <c r="B112" s="57"/>
      <c r="C112" s="57"/>
      <c r="D112" s="203"/>
      <c r="E112" s="57"/>
      <c r="F112" s="57"/>
      <c r="G112" s="374"/>
      <c r="H112" s="374"/>
    </row>
    <row r="113" spans="1:8">
      <c r="A113" s="57"/>
      <c r="B113" s="57"/>
      <c r="C113" s="57"/>
      <c r="D113" s="203"/>
      <c r="E113" s="57"/>
      <c r="F113" s="57"/>
      <c r="G113" s="374"/>
      <c r="H113" s="374"/>
    </row>
    <row r="114" spans="1:8">
      <c r="A114" s="57"/>
      <c r="B114" s="57"/>
      <c r="C114" s="57"/>
      <c r="D114" s="203"/>
      <c r="E114" s="57"/>
      <c r="F114" s="57"/>
      <c r="G114" s="374"/>
      <c r="H114" s="374"/>
    </row>
    <row r="115" spans="1:8">
      <c r="A115" s="57"/>
      <c r="B115" s="57"/>
      <c r="C115" s="57"/>
      <c r="D115" s="203"/>
      <c r="E115" s="57"/>
      <c r="F115" s="57"/>
      <c r="G115" s="374"/>
      <c r="H115" s="374"/>
    </row>
    <row r="116" spans="1:8">
      <c r="A116" s="57"/>
      <c r="B116" s="57"/>
      <c r="C116" s="57"/>
      <c r="D116" s="203"/>
      <c r="E116" s="57"/>
      <c r="F116" s="57"/>
      <c r="G116" s="374"/>
      <c r="H116" s="374"/>
    </row>
    <row r="117" spans="1:8">
      <c r="A117" s="57"/>
      <c r="B117" s="57"/>
      <c r="C117" s="57"/>
      <c r="D117" s="203"/>
      <c r="E117" s="57"/>
      <c r="F117" s="57"/>
      <c r="G117" s="374"/>
      <c r="H117" s="374"/>
    </row>
    <row r="118" spans="1:8">
      <c r="A118" s="57"/>
      <c r="B118" s="57"/>
      <c r="C118" s="57"/>
      <c r="D118" s="203"/>
      <c r="E118" s="57"/>
      <c r="F118" s="57"/>
      <c r="G118" s="374"/>
      <c r="H118" s="374"/>
    </row>
    <row r="119" spans="1:8">
      <c r="A119" s="57"/>
      <c r="B119" s="57"/>
      <c r="C119" s="57"/>
      <c r="D119" s="203"/>
      <c r="E119" s="57"/>
      <c r="F119" s="57"/>
      <c r="G119" s="374"/>
      <c r="H119" s="374"/>
    </row>
    <row r="120" spans="1:8">
      <c r="A120" s="57"/>
      <c r="B120" s="57"/>
      <c r="C120" s="57"/>
      <c r="D120" s="203"/>
      <c r="E120" s="57"/>
      <c r="F120" s="57"/>
      <c r="G120" s="374"/>
      <c r="H120" s="374"/>
    </row>
    <row r="121" spans="1:8">
      <c r="A121" s="57"/>
      <c r="B121" s="57"/>
      <c r="C121" s="57"/>
      <c r="D121" s="203"/>
      <c r="E121" s="57"/>
      <c r="F121" s="57"/>
      <c r="G121" s="374"/>
      <c r="H121" s="374"/>
    </row>
    <row r="122" spans="1:8">
      <c r="A122" s="57"/>
      <c r="B122" s="57"/>
      <c r="C122" s="57"/>
      <c r="D122" s="203"/>
      <c r="E122" s="57"/>
      <c r="F122" s="57"/>
      <c r="G122" s="374"/>
      <c r="H122" s="374"/>
    </row>
    <row r="123" spans="1:8">
      <c r="A123" s="57"/>
      <c r="B123" s="57"/>
      <c r="C123" s="57"/>
      <c r="D123" s="203"/>
      <c r="E123" s="57"/>
      <c r="F123" s="57"/>
      <c r="G123" s="374"/>
      <c r="H123" s="374"/>
    </row>
    <row r="124" spans="1:8">
      <c r="A124" s="57"/>
      <c r="B124" s="57"/>
      <c r="C124" s="57"/>
      <c r="D124" s="203"/>
      <c r="E124" s="57"/>
      <c r="F124" s="57"/>
      <c r="G124" s="374"/>
      <c r="H124" s="374"/>
    </row>
    <row r="125" spans="1:8">
      <c r="A125" s="57"/>
      <c r="B125" s="57"/>
      <c r="C125" s="57"/>
      <c r="D125" s="203"/>
      <c r="E125" s="57"/>
      <c r="F125" s="57"/>
      <c r="G125" s="374"/>
      <c r="H125" s="374"/>
    </row>
    <row r="126" spans="1:8">
      <c r="A126" s="57"/>
      <c r="B126" s="57"/>
      <c r="C126" s="57"/>
      <c r="D126" s="203"/>
      <c r="E126" s="57"/>
      <c r="F126" s="57"/>
      <c r="G126" s="374"/>
      <c r="H126" s="374"/>
    </row>
    <row r="127" spans="1:8">
      <c r="A127" s="57"/>
      <c r="B127" s="57"/>
      <c r="C127" s="57"/>
      <c r="D127" s="203"/>
      <c r="E127" s="57"/>
      <c r="F127" s="57"/>
      <c r="G127" s="374"/>
      <c r="H127" s="374"/>
    </row>
    <row r="128" spans="1:8">
      <c r="A128" s="57"/>
      <c r="B128" s="57"/>
      <c r="C128" s="57"/>
      <c r="D128" s="203"/>
      <c r="E128" s="57"/>
      <c r="F128" s="57"/>
      <c r="G128" s="374"/>
      <c r="H128" s="374"/>
    </row>
    <row r="129" spans="1:8">
      <c r="A129" s="57"/>
      <c r="B129" s="57"/>
      <c r="C129" s="57"/>
      <c r="D129" s="203"/>
      <c r="E129" s="57"/>
      <c r="F129" s="57"/>
      <c r="G129" s="374"/>
      <c r="H129" s="374"/>
    </row>
    <row r="130" spans="1:8">
      <c r="A130" s="57"/>
      <c r="B130" s="57"/>
      <c r="C130" s="57"/>
      <c r="D130" s="203"/>
      <c r="E130" s="57"/>
      <c r="F130" s="57"/>
      <c r="G130" s="374"/>
      <c r="H130" s="374"/>
    </row>
    <row r="131" spans="1:8">
      <c r="A131" s="57"/>
      <c r="B131" s="57"/>
      <c r="C131" s="57"/>
      <c r="D131" s="203"/>
      <c r="E131" s="57"/>
      <c r="F131" s="57"/>
      <c r="G131" s="374"/>
      <c r="H131" s="374"/>
    </row>
    <row r="132" spans="1:8">
      <c r="A132" s="57"/>
      <c r="B132" s="57"/>
      <c r="C132" s="57"/>
      <c r="D132" s="203"/>
      <c r="E132" s="57"/>
      <c r="F132" s="57"/>
      <c r="G132" s="374"/>
      <c r="H132" s="374"/>
    </row>
    <row r="133" spans="1:8">
      <c r="A133" s="57"/>
      <c r="B133" s="57"/>
      <c r="C133" s="57"/>
      <c r="D133" s="203"/>
      <c r="E133" s="57"/>
      <c r="F133" s="57"/>
      <c r="G133" s="374"/>
      <c r="H133" s="374"/>
    </row>
    <row r="134" spans="1:8">
      <c r="A134" s="57"/>
      <c r="B134" s="57"/>
      <c r="C134" s="57"/>
      <c r="D134" s="203"/>
      <c r="E134" s="57"/>
      <c r="F134" s="57"/>
      <c r="G134" s="374"/>
      <c r="H134" s="374"/>
    </row>
    <row r="135" spans="1:8">
      <c r="A135" s="57"/>
      <c r="B135" s="57"/>
      <c r="C135" s="57"/>
      <c r="D135" s="203"/>
      <c r="E135" s="57"/>
      <c r="F135" s="57"/>
      <c r="G135" s="374"/>
      <c r="H135" s="374"/>
    </row>
    <row r="136" spans="1:8">
      <c r="A136" s="57"/>
      <c r="B136" s="57"/>
      <c r="C136" s="57"/>
      <c r="D136" s="203"/>
      <c r="E136" s="57"/>
      <c r="F136" s="57"/>
      <c r="G136" s="374"/>
      <c r="H136" s="374"/>
    </row>
    <row r="137" spans="1:8">
      <c r="A137" s="57"/>
      <c r="B137" s="57"/>
      <c r="C137" s="57"/>
      <c r="D137" s="203"/>
      <c r="E137" s="57"/>
      <c r="F137" s="57"/>
      <c r="G137" s="374"/>
      <c r="H137" s="374"/>
    </row>
    <row r="138" spans="1:8">
      <c r="A138" s="57"/>
      <c r="B138" s="57"/>
      <c r="C138" s="57"/>
      <c r="D138" s="203"/>
      <c r="E138" s="57"/>
      <c r="F138" s="57"/>
      <c r="G138" s="374"/>
      <c r="H138" s="374"/>
    </row>
    <row r="139" spans="1:8">
      <c r="A139" s="57"/>
      <c r="B139" s="57"/>
      <c r="C139" s="57"/>
      <c r="D139" s="203"/>
      <c r="E139" s="57"/>
      <c r="F139" s="57"/>
      <c r="G139" s="374"/>
      <c r="H139" s="374"/>
    </row>
    <row r="140" spans="1:8">
      <c r="A140" s="57"/>
      <c r="B140" s="57"/>
      <c r="C140" s="57"/>
      <c r="D140" s="203"/>
      <c r="E140" s="57"/>
      <c r="F140" s="57"/>
      <c r="G140" s="374"/>
      <c r="H140" s="374"/>
    </row>
    <row r="141" spans="1:8">
      <c r="A141" s="57"/>
      <c r="B141" s="57"/>
      <c r="C141" s="57"/>
      <c r="D141" s="203"/>
      <c r="E141" s="57"/>
      <c r="F141" s="57"/>
      <c r="G141" s="374"/>
      <c r="H141" s="374"/>
    </row>
    <row r="142" spans="1:8">
      <c r="A142" s="57"/>
      <c r="B142" s="57"/>
      <c r="C142" s="57"/>
      <c r="D142" s="203"/>
      <c r="E142" s="57"/>
      <c r="F142" s="57"/>
      <c r="G142" s="374"/>
      <c r="H142" s="374"/>
    </row>
    <row r="143" spans="1:8">
      <c r="A143" s="57"/>
      <c r="B143" s="57"/>
      <c r="C143" s="57"/>
      <c r="D143" s="203"/>
      <c r="E143" s="57"/>
      <c r="F143" s="57"/>
      <c r="G143" s="374"/>
      <c r="H143" s="374"/>
    </row>
    <row r="144" spans="1:8">
      <c r="A144" s="57"/>
      <c r="B144" s="57"/>
      <c r="C144" s="57"/>
      <c r="D144" s="203"/>
      <c r="E144" s="57"/>
      <c r="F144" s="57"/>
      <c r="G144" s="374"/>
      <c r="H144" s="374"/>
    </row>
    <row r="145" spans="1:8">
      <c r="A145" s="57"/>
      <c r="B145" s="57"/>
      <c r="C145" s="57"/>
      <c r="D145" s="203"/>
      <c r="E145" s="57"/>
      <c r="F145" s="57"/>
      <c r="G145" s="374"/>
      <c r="H145" s="374"/>
    </row>
    <row r="146" spans="1:8">
      <c r="A146" s="57"/>
      <c r="B146" s="57"/>
      <c r="C146" s="57"/>
      <c r="D146" s="203"/>
      <c r="E146" s="57"/>
      <c r="F146" s="57"/>
      <c r="G146" s="374"/>
      <c r="H146" s="374"/>
    </row>
    <row r="147" spans="1:8">
      <c r="A147" s="57"/>
      <c r="B147" s="57"/>
      <c r="C147" s="57"/>
      <c r="D147" s="203"/>
      <c r="E147" s="57"/>
      <c r="F147" s="57"/>
      <c r="G147" s="374"/>
      <c r="H147" s="374"/>
    </row>
    <row r="148" spans="1:8">
      <c r="A148" s="57"/>
      <c r="B148" s="57"/>
      <c r="C148" s="57"/>
      <c r="D148" s="203"/>
      <c r="E148" s="57"/>
      <c r="F148" s="57"/>
      <c r="G148" s="374"/>
      <c r="H148" s="374"/>
    </row>
    <row r="149" spans="1:8">
      <c r="A149" s="57"/>
      <c r="B149" s="57"/>
      <c r="C149" s="57"/>
      <c r="D149" s="203"/>
      <c r="E149" s="57"/>
      <c r="F149" s="57"/>
      <c r="G149" s="374"/>
      <c r="H149" s="374"/>
    </row>
    <row r="150" spans="1:8">
      <c r="A150" s="57"/>
      <c r="B150" s="57"/>
      <c r="C150" s="57"/>
      <c r="D150" s="203"/>
      <c r="E150" s="57"/>
      <c r="F150" s="57"/>
      <c r="G150" s="374"/>
      <c r="H150" s="374"/>
    </row>
    <row r="151" spans="1:8">
      <c r="A151" s="57"/>
      <c r="B151" s="57"/>
      <c r="C151" s="57"/>
      <c r="D151" s="203"/>
      <c r="E151" s="57"/>
      <c r="F151" s="57"/>
      <c r="G151" s="374"/>
      <c r="H151" s="374"/>
    </row>
    <row r="152" spans="1:8">
      <c r="A152" s="57"/>
      <c r="B152" s="57"/>
      <c r="C152" s="57"/>
      <c r="D152" s="203"/>
      <c r="E152" s="57"/>
      <c r="F152" s="57"/>
      <c r="G152" s="374"/>
      <c r="H152" s="374"/>
    </row>
    <row r="153" spans="1:8">
      <c r="A153" s="57"/>
      <c r="B153" s="57"/>
      <c r="C153" s="57"/>
      <c r="D153" s="203"/>
      <c r="E153" s="57"/>
      <c r="F153" s="57"/>
      <c r="G153" s="374"/>
      <c r="H153" s="374"/>
    </row>
    <row r="154" spans="1:8">
      <c r="A154" s="57"/>
      <c r="B154" s="57"/>
      <c r="C154" s="57"/>
      <c r="D154" s="203"/>
      <c r="E154" s="57"/>
      <c r="F154" s="57"/>
      <c r="G154" s="374"/>
      <c r="H154" s="374"/>
    </row>
    <row r="155" spans="1:8">
      <c r="A155" s="57"/>
      <c r="B155" s="57"/>
      <c r="C155" s="57"/>
      <c r="D155" s="203"/>
      <c r="E155" s="57"/>
      <c r="F155" s="57"/>
      <c r="G155" s="374"/>
      <c r="H155" s="374"/>
    </row>
    <row r="156" spans="1:8">
      <c r="A156" s="57"/>
      <c r="B156" s="57"/>
      <c r="C156" s="57"/>
      <c r="D156" s="203"/>
      <c r="E156" s="57"/>
      <c r="F156" s="57"/>
      <c r="G156" s="374"/>
      <c r="H156" s="374"/>
    </row>
    <row r="157" spans="1:8">
      <c r="A157" s="57"/>
      <c r="B157" s="57"/>
      <c r="C157" s="57"/>
      <c r="D157" s="203"/>
      <c r="E157" s="57"/>
      <c r="F157" s="57"/>
      <c r="G157" s="374"/>
      <c r="H157" s="374"/>
    </row>
    <row r="158" spans="1:8">
      <c r="A158" s="57"/>
      <c r="B158" s="57"/>
      <c r="C158" s="57"/>
      <c r="D158" s="203"/>
      <c r="E158" s="57"/>
      <c r="F158" s="57"/>
      <c r="G158" s="374"/>
      <c r="H158" s="374"/>
    </row>
    <row r="159" spans="1:8">
      <c r="A159" s="57"/>
      <c r="B159" s="57"/>
      <c r="C159" s="57"/>
      <c r="D159" s="203"/>
      <c r="E159" s="57"/>
      <c r="F159" s="57"/>
      <c r="G159" s="374"/>
      <c r="H159" s="374"/>
    </row>
    <row r="160" spans="1:8">
      <c r="A160" s="57"/>
      <c r="B160" s="57"/>
      <c r="C160" s="57"/>
      <c r="D160" s="203"/>
      <c r="E160" s="57"/>
      <c r="F160" s="57"/>
      <c r="G160" s="374"/>
      <c r="H160" s="374"/>
    </row>
    <row r="161" spans="1:8">
      <c r="A161" s="57"/>
      <c r="B161" s="57"/>
      <c r="C161" s="57"/>
      <c r="D161" s="203"/>
      <c r="E161" s="57"/>
      <c r="F161" s="57"/>
      <c r="G161" s="374"/>
      <c r="H161" s="374"/>
    </row>
    <row r="162" spans="1:8">
      <c r="A162" s="57"/>
      <c r="B162" s="57"/>
      <c r="C162" s="57"/>
      <c r="D162" s="203"/>
      <c r="E162" s="57"/>
      <c r="F162" s="57"/>
      <c r="G162" s="374"/>
      <c r="H162" s="374"/>
    </row>
    <row r="163" spans="1:8">
      <c r="A163" s="57"/>
      <c r="B163" s="57"/>
      <c r="C163" s="57"/>
      <c r="D163" s="203"/>
      <c r="E163" s="57"/>
      <c r="F163" s="57"/>
      <c r="G163" s="374"/>
      <c r="H163" s="374"/>
    </row>
    <row r="164" spans="1:8">
      <c r="A164" s="57"/>
      <c r="B164" s="57"/>
      <c r="C164" s="57"/>
      <c r="D164" s="203"/>
      <c r="E164" s="57"/>
      <c r="F164" s="57"/>
      <c r="G164" s="374"/>
      <c r="H164" s="374"/>
    </row>
    <row r="165" spans="1:8">
      <c r="A165" s="57"/>
      <c r="B165" s="57"/>
      <c r="C165" s="57"/>
      <c r="D165" s="203"/>
      <c r="E165" s="57"/>
      <c r="F165" s="57"/>
      <c r="G165" s="374"/>
      <c r="H165" s="374"/>
    </row>
    <row r="166" spans="1:8">
      <c r="A166" s="57"/>
      <c r="B166" s="57"/>
      <c r="C166" s="57"/>
      <c r="D166" s="203"/>
      <c r="E166" s="57"/>
      <c r="F166" s="57"/>
      <c r="G166" s="374"/>
      <c r="H166" s="374"/>
    </row>
    <row r="167" spans="1:8">
      <c r="A167" s="57"/>
      <c r="B167" s="57"/>
      <c r="C167" s="57"/>
      <c r="D167" s="203"/>
      <c r="E167" s="57"/>
      <c r="F167" s="57"/>
      <c r="G167" s="374"/>
      <c r="H167" s="374"/>
    </row>
    <row r="168" spans="1:8">
      <c r="A168" s="57"/>
      <c r="B168" s="57"/>
      <c r="C168" s="57"/>
      <c r="D168" s="203"/>
      <c r="E168" s="57"/>
      <c r="F168" s="57"/>
      <c r="G168" s="374"/>
      <c r="H168" s="374"/>
    </row>
    <row r="169" spans="1:8">
      <c r="A169" s="57"/>
      <c r="B169" s="57"/>
      <c r="C169" s="57"/>
      <c r="D169" s="203"/>
      <c r="E169" s="57"/>
      <c r="F169" s="57"/>
      <c r="G169" s="374"/>
      <c r="H169" s="374"/>
    </row>
    <row r="170" spans="1:8">
      <c r="A170" s="57"/>
      <c r="B170" s="57"/>
      <c r="C170" s="57"/>
      <c r="D170" s="203"/>
      <c r="E170" s="57"/>
      <c r="F170" s="57"/>
      <c r="G170" s="374"/>
      <c r="H170" s="374"/>
    </row>
    <row r="171" spans="1:8">
      <c r="A171" s="57"/>
      <c r="B171" s="57"/>
      <c r="C171" s="57"/>
      <c r="D171" s="203"/>
      <c r="E171" s="57"/>
      <c r="F171" s="57"/>
      <c r="G171" s="374"/>
      <c r="H171" s="374"/>
    </row>
    <row r="172" spans="1:8">
      <c r="A172" s="57"/>
      <c r="B172" s="57"/>
      <c r="C172" s="57"/>
      <c r="D172" s="203"/>
      <c r="E172" s="57"/>
      <c r="F172" s="57"/>
      <c r="G172" s="374"/>
      <c r="H172" s="374"/>
    </row>
    <row r="173" spans="1:8">
      <c r="A173" s="57"/>
      <c r="B173" s="57"/>
      <c r="C173" s="57"/>
      <c r="D173" s="203"/>
      <c r="E173" s="57"/>
      <c r="F173" s="57"/>
      <c r="G173" s="374"/>
      <c r="H173" s="374"/>
    </row>
    <row r="174" spans="1:8">
      <c r="A174" s="57"/>
      <c r="B174" s="57"/>
      <c r="C174" s="57"/>
      <c r="D174" s="203"/>
      <c r="E174" s="57"/>
      <c r="F174" s="57"/>
      <c r="G174" s="374"/>
      <c r="H174" s="374"/>
    </row>
    <row r="175" spans="1:8">
      <c r="A175" s="57"/>
      <c r="B175" s="57"/>
      <c r="C175" s="57"/>
      <c r="D175" s="203"/>
      <c r="E175" s="57"/>
      <c r="F175" s="57"/>
      <c r="G175" s="374"/>
      <c r="H175" s="374"/>
    </row>
    <row r="176" spans="1:8">
      <c r="A176" s="57"/>
      <c r="B176" s="57"/>
      <c r="C176" s="57"/>
      <c r="D176" s="203"/>
      <c r="E176" s="57"/>
      <c r="F176" s="57"/>
      <c r="G176" s="374"/>
      <c r="H176" s="374"/>
    </row>
    <row r="177" spans="1:8">
      <c r="A177" s="57"/>
      <c r="B177" s="57"/>
      <c r="C177" s="57"/>
      <c r="D177" s="203"/>
      <c r="E177" s="57"/>
      <c r="F177" s="57"/>
      <c r="G177" s="374"/>
      <c r="H177" s="374"/>
    </row>
    <row r="178" spans="1:8">
      <c r="A178" s="57"/>
      <c r="B178" s="57"/>
      <c r="C178" s="57"/>
      <c r="D178" s="203"/>
      <c r="E178" s="57"/>
      <c r="F178" s="57"/>
      <c r="G178" s="374"/>
      <c r="H178" s="374"/>
    </row>
    <row r="179" spans="1:8">
      <c r="A179" s="57"/>
      <c r="B179" s="57"/>
      <c r="C179" s="57"/>
      <c r="D179" s="203"/>
      <c r="E179" s="57"/>
      <c r="F179" s="57"/>
      <c r="G179" s="374"/>
      <c r="H179" s="374"/>
    </row>
    <row r="180" spans="1:8">
      <c r="A180" s="57"/>
      <c r="B180" s="57"/>
      <c r="C180" s="57"/>
      <c r="D180" s="203"/>
      <c r="E180" s="57"/>
      <c r="F180" s="57"/>
      <c r="G180" s="374"/>
      <c r="H180" s="374"/>
    </row>
    <row r="181" spans="1:8">
      <c r="A181" s="57"/>
      <c r="B181" s="57"/>
      <c r="C181" s="57"/>
      <c r="D181" s="203"/>
      <c r="E181" s="57"/>
      <c r="F181" s="57"/>
      <c r="G181" s="374"/>
      <c r="H181" s="374"/>
    </row>
    <row r="182" spans="1:8">
      <c r="A182" s="57"/>
      <c r="B182" s="57"/>
      <c r="C182" s="57"/>
      <c r="D182" s="203"/>
      <c r="E182" s="57"/>
      <c r="F182" s="57"/>
      <c r="G182" s="374"/>
      <c r="H182" s="374"/>
    </row>
    <row r="183" spans="1:8">
      <c r="A183" s="57"/>
      <c r="B183" s="57"/>
      <c r="C183" s="57"/>
      <c r="D183" s="203"/>
      <c r="E183" s="57"/>
      <c r="F183" s="57"/>
      <c r="G183" s="374"/>
      <c r="H183" s="374"/>
    </row>
    <row r="184" spans="1:8">
      <c r="A184" s="57"/>
      <c r="B184" s="57"/>
      <c r="C184" s="57"/>
      <c r="D184" s="203"/>
      <c r="E184" s="57"/>
      <c r="F184" s="57"/>
      <c r="G184" s="374"/>
      <c r="H184" s="374"/>
    </row>
    <row r="185" spans="1:8">
      <c r="A185" s="57"/>
      <c r="B185" s="57"/>
      <c r="C185" s="57"/>
      <c r="D185" s="203"/>
      <c r="E185" s="57"/>
      <c r="F185" s="57"/>
      <c r="G185" s="374"/>
      <c r="H185" s="374"/>
    </row>
    <row r="186" spans="1:8">
      <c r="A186" s="57"/>
      <c r="B186" s="57"/>
      <c r="C186" s="57"/>
      <c r="D186" s="203"/>
      <c r="E186" s="57"/>
      <c r="F186" s="57"/>
      <c r="G186" s="374"/>
      <c r="H186" s="374"/>
    </row>
    <row r="187" spans="1:8">
      <c r="A187" s="57"/>
      <c r="B187" s="57"/>
      <c r="C187" s="57"/>
      <c r="D187" s="203"/>
      <c r="E187" s="57"/>
      <c r="F187" s="57"/>
      <c r="G187" s="374"/>
      <c r="H187" s="374"/>
    </row>
    <row r="188" spans="1:8">
      <c r="A188" s="57"/>
      <c r="B188" s="57"/>
      <c r="C188" s="57"/>
      <c r="D188" s="203"/>
      <c r="E188" s="57"/>
      <c r="F188" s="57"/>
      <c r="G188" s="374"/>
      <c r="H188" s="374"/>
    </row>
    <row r="189" spans="1:8">
      <c r="A189" s="57"/>
      <c r="B189" s="57"/>
      <c r="C189" s="57"/>
      <c r="D189" s="203"/>
      <c r="E189" s="57"/>
      <c r="F189" s="57"/>
      <c r="G189" s="374"/>
      <c r="H189" s="374"/>
    </row>
    <row r="190" spans="1:8">
      <c r="A190" s="57"/>
      <c r="B190" s="57"/>
      <c r="C190" s="57"/>
      <c r="D190" s="203"/>
      <c r="E190" s="57"/>
      <c r="F190" s="57"/>
      <c r="G190" s="374"/>
      <c r="H190" s="374"/>
    </row>
    <row r="191" spans="1:8">
      <c r="A191" s="57"/>
      <c r="B191" s="57"/>
      <c r="C191" s="57"/>
      <c r="D191" s="203"/>
      <c r="E191" s="57"/>
      <c r="F191" s="57"/>
      <c r="G191" s="374"/>
      <c r="H191" s="374"/>
    </row>
    <row r="192" spans="1:8">
      <c r="A192" s="57"/>
      <c r="B192" s="57"/>
      <c r="C192" s="57"/>
      <c r="D192" s="203"/>
      <c r="E192" s="57"/>
      <c r="F192" s="57"/>
      <c r="G192" s="374"/>
      <c r="H192" s="374"/>
    </row>
    <row r="193" spans="1:8">
      <c r="A193" s="57"/>
      <c r="B193" s="57"/>
      <c r="C193" s="57"/>
      <c r="D193" s="203"/>
      <c r="E193" s="57"/>
      <c r="F193" s="57"/>
      <c r="G193" s="374"/>
      <c r="H193" s="374"/>
    </row>
    <row r="194" spans="1:8">
      <c r="A194" s="57"/>
      <c r="B194" s="57"/>
      <c r="C194" s="57"/>
      <c r="D194" s="203"/>
      <c r="E194" s="57"/>
      <c r="F194" s="57"/>
      <c r="G194" s="374"/>
      <c r="H194" s="374"/>
    </row>
    <row r="195" spans="1:8">
      <c r="A195" s="57"/>
      <c r="B195" s="57"/>
      <c r="C195" s="57"/>
      <c r="D195" s="203"/>
      <c r="E195" s="57"/>
      <c r="F195" s="57"/>
      <c r="G195" s="374"/>
      <c r="H195" s="374"/>
    </row>
    <row r="196" spans="1:8">
      <c r="A196" s="57"/>
      <c r="B196" s="57"/>
      <c r="C196" s="57"/>
      <c r="D196" s="203"/>
      <c r="E196" s="57"/>
      <c r="F196" s="57"/>
      <c r="G196" s="374"/>
      <c r="H196" s="374"/>
    </row>
    <row r="197" spans="1:8">
      <c r="A197" s="57"/>
      <c r="B197" s="57"/>
      <c r="C197" s="57"/>
      <c r="D197" s="203"/>
      <c r="E197" s="57"/>
      <c r="F197" s="57"/>
      <c r="G197" s="374"/>
      <c r="H197" s="374"/>
    </row>
    <row r="198" spans="1:8">
      <c r="A198" s="57"/>
      <c r="B198" s="57"/>
      <c r="C198" s="57"/>
      <c r="D198" s="203"/>
      <c r="E198" s="57"/>
      <c r="F198" s="57"/>
      <c r="G198" s="374"/>
      <c r="H198" s="374"/>
    </row>
    <row r="199" spans="1:8">
      <c r="A199" s="57"/>
      <c r="B199" s="57"/>
      <c r="C199" s="57"/>
      <c r="D199" s="203"/>
      <c r="E199" s="57"/>
      <c r="F199" s="57"/>
      <c r="G199" s="374"/>
      <c r="H199" s="374"/>
    </row>
    <row r="200" spans="1:8">
      <c r="A200" s="57"/>
      <c r="B200" s="57"/>
      <c r="C200" s="57"/>
      <c r="D200" s="203"/>
      <c r="E200" s="57"/>
      <c r="F200" s="57"/>
      <c r="G200" s="374"/>
      <c r="H200" s="374"/>
    </row>
    <row r="201" spans="1:8">
      <c r="A201" s="57"/>
      <c r="B201" s="57"/>
      <c r="C201" s="57"/>
      <c r="D201" s="203"/>
      <c r="E201" s="57"/>
      <c r="F201" s="57"/>
      <c r="G201" s="374"/>
      <c r="H201" s="374"/>
    </row>
    <row r="202" spans="1:8">
      <c r="A202" s="57"/>
      <c r="B202" s="57"/>
      <c r="C202" s="57"/>
      <c r="D202" s="203"/>
      <c r="E202" s="57"/>
      <c r="F202" s="57"/>
      <c r="G202" s="374"/>
      <c r="H202" s="374"/>
    </row>
    <row r="203" spans="1:8">
      <c r="A203" s="57"/>
      <c r="B203" s="57"/>
      <c r="C203" s="57"/>
      <c r="D203" s="203"/>
      <c r="E203" s="57"/>
      <c r="F203" s="57"/>
      <c r="G203" s="374"/>
      <c r="H203" s="374"/>
    </row>
    <row r="204" spans="1:8">
      <c r="A204" s="57"/>
      <c r="B204" s="57"/>
      <c r="C204" s="57"/>
      <c r="D204" s="203"/>
      <c r="E204" s="57"/>
      <c r="F204" s="57"/>
      <c r="G204" s="374"/>
      <c r="H204" s="374"/>
    </row>
    <row r="205" spans="1:8">
      <c r="A205" s="57"/>
      <c r="B205" s="57"/>
      <c r="C205" s="57"/>
      <c r="D205" s="203"/>
      <c r="E205" s="57"/>
      <c r="F205" s="57"/>
      <c r="G205" s="374"/>
      <c r="H205" s="374"/>
    </row>
    <row r="206" spans="1:8">
      <c r="A206" s="57"/>
      <c r="B206" s="57"/>
      <c r="C206" s="57"/>
      <c r="D206" s="203"/>
      <c r="E206" s="57"/>
      <c r="F206" s="57"/>
      <c r="G206" s="374"/>
      <c r="H206" s="374"/>
    </row>
    <row r="207" spans="1:8">
      <c r="A207" s="57"/>
      <c r="B207" s="57"/>
      <c r="C207" s="57"/>
      <c r="D207" s="203"/>
      <c r="E207" s="57"/>
      <c r="F207" s="57"/>
      <c r="G207" s="374"/>
      <c r="H207" s="374"/>
    </row>
    <row r="208" spans="1:8">
      <c r="A208" s="57"/>
      <c r="B208" s="57"/>
      <c r="C208" s="57"/>
      <c r="D208" s="203"/>
      <c r="E208" s="57"/>
      <c r="F208" s="57"/>
      <c r="G208" s="374"/>
      <c r="H208" s="374"/>
    </row>
    <row r="209" spans="1:8">
      <c r="A209" s="57"/>
      <c r="B209" s="57"/>
      <c r="C209" s="57"/>
      <c r="D209" s="203"/>
      <c r="E209" s="57"/>
      <c r="F209" s="57"/>
      <c r="G209" s="374"/>
      <c r="H209" s="374"/>
    </row>
  </sheetData>
  <sheetProtection algorithmName="SHA-512" hashValue="kaxjzyGL2UWAscZhKfZOrWQpk93G0i72/TjWla1u3wFZBysAj99jXaTu5v+dV9yLzI+ZutV4BfTRe3xvRiRvsA==" saltValue="c6771W5kNSCcAoKpuFyf9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7"/>
  <sheetViews>
    <sheetView workbookViewId="0">
      <pane ySplit="1" topLeftCell="A37" activePane="bottomLeft" state="frozen"/>
      <selection pane="bottomLeft" activeCell="E52" sqref="E52"/>
    </sheetView>
  </sheetViews>
  <sheetFormatPr defaultRowHeight="15"/>
  <cols>
    <col min="1" max="1" width="10.7109375" bestFit="1" customWidth="1"/>
    <col min="2" max="2" width="17.28515625" customWidth="1"/>
    <col min="3" max="3" width="10.7109375" bestFit="1" customWidth="1"/>
    <col min="4" max="4" width="14.5703125" customWidth="1"/>
    <col min="5" max="5" width="42.85546875" customWidth="1"/>
    <col min="7" max="7" width="13.85546875" customWidth="1"/>
    <col min="8" max="8" width="14.5703125" customWidth="1"/>
    <col min="9" max="9" width="29.140625" customWidth="1"/>
  </cols>
  <sheetData>
    <row r="1" spans="1:8">
      <c r="A1" s="209" t="s">
        <v>0</v>
      </c>
      <c r="B1" s="209" t="s">
        <v>1</v>
      </c>
      <c r="C1" s="209" t="s">
        <v>2</v>
      </c>
      <c r="D1" s="209" t="s">
        <v>3</v>
      </c>
      <c r="E1" s="210" t="s">
        <v>4</v>
      </c>
      <c r="F1" s="211" t="s">
        <v>5</v>
      </c>
      <c r="G1" s="211" t="s">
        <v>6</v>
      </c>
      <c r="H1" s="213" t="s">
        <v>7</v>
      </c>
    </row>
    <row r="2" spans="1:8">
      <c r="A2" s="236">
        <v>42782</v>
      </c>
      <c r="B2" s="237" t="s">
        <v>3265</v>
      </c>
      <c r="C2" s="237" t="s">
        <v>48</v>
      </c>
      <c r="D2" s="237" t="s">
        <v>3259</v>
      </c>
      <c r="E2" s="238" t="s">
        <v>3260</v>
      </c>
      <c r="F2" s="237">
        <v>8</v>
      </c>
      <c r="G2" s="9">
        <v>12</v>
      </c>
      <c r="H2" s="9">
        <v>74.05</v>
      </c>
    </row>
    <row r="3" spans="1:8">
      <c r="A3" s="236">
        <v>42782</v>
      </c>
      <c r="B3" s="237" t="s">
        <v>3265</v>
      </c>
      <c r="C3" s="237" t="s">
        <v>48</v>
      </c>
      <c r="D3" s="237" t="s">
        <v>2853</v>
      </c>
      <c r="E3" s="238" t="s">
        <v>2854</v>
      </c>
      <c r="F3" s="237">
        <v>8</v>
      </c>
      <c r="G3" s="9">
        <v>69</v>
      </c>
      <c r="H3" s="9">
        <v>75.900000000000006</v>
      </c>
    </row>
    <row r="4" spans="1:8">
      <c r="A4" s="236">
        <v>42782</v>
      </c>
      <c r="B4" s="237" t="s">
        <v>3265</v>
      </c>
      <c r="C4" s="237" t="s">
        <v>48</v>
      </c>
      <c r="D4" s="237" t="s">
        <v>214</v>
      </c>
      <c r="E4" s="238" t="s">
        <v>3261</v>
      </c>
      <c r="F4" s="237">
        <v>16</v>
      </c>
      <c r="G4" s="9">
        <v>159</v>
      </c>
      <c r="H4" s="9">
        <v>350</v>
      </c>
    </row>
    <row r="5" spans="1:8">
      <c r="A5" s="236">
        <v>42782</v>
      </c>
      <c r="B5" s="237" t="s">
        <v>3265</v>
      </c>
      <c r="C5" s="237" t="s">
        <v>48</v>
      </c>
      <c r="D5" s="237" t="s">
        <v>3262</v>
      </c>
      <c r="E5" s="238" t="s">
        <v>3263</v>
      </c>
      <c r="F5" s="237">
        <v>10</v>
      </c>
      <c r="G5" s="9">
        <v>397</v>
      </c>
      <c r="H5" s="9">
        <v>436.7</v>
      </c>
    </row>
    <row r="6" spans="1:8">
      <c r="A6" s="236">
        <v>42782</v>
      </c>
      <c r="B6" s="237" t="s">
        <v>3265</v>
      </c>
      <c r="C6" s="237" t="s">
        <v>48</v>
      </c>
      <c r="D6" s="237" t="s">
        <v>1197</v>
      </c>
      <c r="E6" s="238" t="s">
        <v>3264</v>
      </c>
      <c r="F6" s="237">
        <v>7</v>
      </c>
      <c r="G6" s="9">
        <v>224</v>
      </c>
      <c r="H6" s="9">
        <v>246.4</v>
      </c>
    </row>
    <row r="7" spans="1:8">
      <c r="A7" s="236">
        <v>42760</v>
      </c>
      <c r="B7" s="237" t="s">
        <v>3266</v>
      </c>
      <c r="C7" s="237" t="s">
        <v>48</v>
      </c>
      <c r="D7" s="237" t="s">
        <v>936</v>
      </c>
      <c r="E7" s="238" t="s">
        <v>3267</v>
      </c>
      <c r="F7" s="237">
        <v>12</v>
      </c>
      <c r="G7" s="9">
        <v>1.05</v>
      </c>
      <c r="H7" s="9">
        <v>1.1599999999999999</v>
      </c>
    </row>
    <row r="8" spans="1:8">
      <c r="A8" s="236">
        <v>42822</v>
      </c>
      <c r="B8" s="237" t="s">
        <v>3268</v>
      </c>
      <c r="C8" s="237" t="s">
        <v>48</v>
      </c>
      <c r="D8" s="237" t="s">
        <v>214</v>
      </c>
      <c r="E8" s="238" t="s">
        <v>3261</v>
      </c>
      <c r="F8" s="237">
        <v>8</v>
      </c>
      <c r="G8" s="9">
        <v>159</v>
      </c>
      <c r="H8" s="9">
        <v>350</v>
      </c>
    </row>
    <row r="9" spans="1:8">
      <c r="A9" s="236">
        <v>42822</v>
      </c>
      <c r="B9" s="237" t="s">
        <v>3268</v>
      </c>
      <c r="C9" s="237" t="s">
        <v>48</v>
      </c>
      <c r="D9" s="237" t="s">
        <v>3262</v>
      </c>
      <c r="E9" s="238" t="s">
        <v>3269</v>
      </c>
      <c r="F9" s="237">
        <v>4</v>
      </c>
      <c r="G9" s="9">
        <v>397</v>
      </c>
      <c r="H9" s="9">
        <v>436.7</v>
      </c>
    </row>
    <row r="10" spans="1:8">
      <c r="A10" s="236">
        <v>42822</v>
      </c>
      <c r="B10" s="237" t="s">
        <v>3268</v>
      </c>
      <c r="C10" s="237" t="s">
        <v>48</v>
      </c>
      <c r="D10" s="237" t="s">
        <v>3270</v>
      </c>
      <c r="E10" s="238" t="s">
        <v>3271</v>
      </c>
      <c r="F10" s="237">
        <v>30</v>
      </c>
      <c r="G10" s="9">
        <v>11.55</v>
      </c>
      <c r="H10" s="9">
        <v>12.71</v>
      </c>
    </row>
    <row r="11" spans="1:8">
      <c r="A11" s="236">
        <v>42822</v>
      </c>
      <c r="B11" s="237" t="s">
        <v>3268</v>
      </c>
      <c r="C11" s="237" t="s">
        <v>48</v>
      </c>
      <c r="D11" s="237" t="s">
        <v>53</v>
      </c>
      <c r="E11" s="238" t="s">
        <v>430</v>
      </c>
      <c r="F11" s="237">
        <v>12</v>
      </c>
      <c r="G11" s="9">
        <v>19.920000000000002</v>
      </c>
      <c r="H11" s="9">
        <v>21.9</v>
      </c>
    </row>
    <row r="12" spans="1:8">
      <c r="A12" s="236">
        <v>42822</v>
      </c>
      <c r="B12" s="237" t="s">
        <v>3268</v>
      </c>
      <c r="C12" s="237" t="s">
        <v>48</v>
      </c>
      <c r="D12" s="237">
        <v>70206</v>
      </c>
      <c r="E12" s="238" t="s">
        <v>3272</v>
      </c>
      <c r="F12" s="237">
        <v>80</v>
      </c>
      <c r="G12" s="9">
        <v>7.1</v>
      </c>
      <c r="H12" s="9">
        <v>7.81</v>
      </c>
    </row>
    <row r="13" spans="1:8">
      <c r="A13" s="236">
        <v>42821</v>
      </c>
      <c r="B13" s="237" t="s">
        <v>3275</v>
      </c>
      <c r="C13" s="237" t="s">
        <v>48</v>
      </c>
      <c r="D13" s="237">
        <v>128433</v>
      </c>
      <c r="E13" s="238" t="s">
        <v>3273</v>
      </c>
      <c r="F13" s="237">
        <v>24</v>
      </c>
      <c r="G13" s="9">
        <v>3.86</v>
      </c>
      <c r="H13" s="9">
        <v>4.25</v>
      </c>
    </row>
    <row r="14" spans="1:8">
      <c r="A14" s="236">
        <v>42821</v>
      </c>
      <c r="B14" s="237" t="s">
        <v>3275</v>
      </c>
      <c r="C14" s="237" t="s">
        <v>48</v>
      </c>
      <c r="D14" s="237" t="s">
        <v>209</v>
      </c>
      <c r="E14" s="238" t="s">
        <v>3274</v>
      </c>
      <c r="F14" s="237">
        <v>12</v>
      </c>
      <c r="G14" s="9">
        <v>7.0000000000000007E-2</v>
      </c>
      <c r="H14" s="9">
        <v>0.08</v>
      </c>
    </row>
    <row r="15" spans="1:8">
      <c r="A15" s="236">
        <v>42829</v>
      </c>
      <c r="B15" s="237" t="s">
        <v>3297</v>
      </c>
      <c r="C15" s="237" t="s">
        <v>48</v>
      </c>
      <c r="D15" s="237" t="s">
        <v>3298</v>
      </c>
      <c r="E15" s="238" t="s">
        <v>3299</v>
      </c>
      <c r="F15" s="237">
        <v>10</v>
      </c>
      <c r="G15" s="9">
        <v>1150</v>
      </c>
      <c r="H15" s="9">
        <v>1265</v>
      </c>
    </row>
    <row r="16" spans="1:8">
      <c r="A16" s="236">
        <v>42829</v>
      </c>
      <c r="B16" s="237" t="s">
        <v>3300</v>
      </c>
      <c r="C16" s="237" t="s">
        <v>48</v>
      </c>
      <c r="D16" s="237" t="s">
        <v>593</v>
      </c>
      <c r="E16" s="238" t="s">
        <v>3301</v>
      </c>
      <c r="F16" s="237">
        <v>89</v>
      </c>
      <c r="G16" s="9">
        <v>31.63</v>
      </c>
      <c r="H16" s="9">
        <v>34.79</v>
      </c>
    </row>
    <row r="17" spans="1:9">
      <c r="A17" s="236">
        <v>42865</v>
      </c>
      <c r="B17" s="237" t="s">
        <v>3475</v>
      </c>
      <c r="C17" s="237" t="s">
        <v>48</v>
      </c>
      <c r="D17" s="237">
        <v>123586</v>
      </c>
      <c r="E17" s="238" t="s">
        <v>3474</v>
      </c>
      <c r="F17" s="237">
        <v>2</v>
      </c>
      <c r="G17" s="9">
        <v>18.489999999999998</v>
      </c>
      <c r="H17" s="9">
        <v>20.34</v>
      </c>
    </row>
    <row r="18" spans="1:9">
      <c r="A18" s="236">
        <v>42873</v>
      </c>
      <c r="B18" s="237" t="s">
        <v>3476</v>
      </c>
      <c r="C18" s="237" t="s">
        <v>48</v>
      </c>
      <c r="D18" s="237" t="s">
        <v>3477</v>
      </c>
      <c r="E18" s="238" t="s">
        <v>3478</v>
      </c>
      <c r="F18" s="237">
        <v>1</v>
      </c>
      <c r="G18" s="9">
        <v>864</v>
      </c>
      <c r="H18" s="9">
        <v>3120.3</v>
      </c>
      <c r="I18" t="s">
        <v>3517</v>
      </c>
    </row>
    <row r="19" spans="1:9">
      <c r="A19" s="236">
        <v>42873</v>
      </c>
      <c r="B19" s="237" t="s">
        <v>3476</v>
      </c>
      <c r="C19" s="237" t="s">
        <v>48</v>
      </c>
      <c r="D19" s="237">
        <v>42194</v>
      </c>
      <c r="E19" s="238" t="s">
        <v>3479</v>
      </c>
      <c r="F19" s="237">
        <v>7</v>
      </c>
      <c r="G19" s="9">
        <v>98</v>
      </c>
      <c r="H19" s="9">
        <v>304.2</v>
      </c>
      <c r="I19" t="s">
        <v>3517</v>
      </c>
    </row>
    <row r="20" spans="1:9">
      <c r="A20" s="236">
        <v>42873</v>
      </c>
      <c r="B20" s="237" t="s">
        <v>3476</v>
      </c>
      <c r="C20" s="237" t="s">
        <v>48</v>
      </c>
      <c r="D20" s="237">
        <v>45218</v>
      </c>
      <c r="E20" s="238" t="s">
        <v>3480</v>
      </c>
      <c r="F20" s="237">
        <v>4</v>
      </c>
      <c r="G20" s="9">
        <v>377</v>
      </c>
      <c r="H20" s="9">
        <v>414.7</v>
      </c>
      <c r="I20" t="s">
        <v>3517</v>
      </c>
    </row>
    <row r="21" spans="1:9">
      <c r="A21" s="236">
        <v>42873</v>
      </c>
      <c r="B21" s="237" t="s">
        <v>3476</v>
      </c>
      <c r="C21" s="237" t="s">
        <v>48</v>
      </c>
      <c r="D21" s="237">
        <v>75555</v>
      </c>
      <c r="E21" s="238" t="s">
        <v>1242</v>
      </c>
      <c r="F21" s="237">
        <v>15</v>
      </c>
      <c r="G21" s="9">
        <v>14.55</v>
      </c>
      <c r="H21" s="9">
        <v>27.9</v>
      </c>
      <c r="I21" t="s">
        <v>3517</v>
      </c>
    </row>
    <row r="22" spans="1:9">
      <c r="A22" s="236">
        <v>42873</v>
      </c>
      <c r="B22" s="237" t="s">
        <v>3476</v>
      </c>
      <c r="C22" s="237" t="s">
        <v>48</v>
      </c>
      <c r="D22" s="237">
        <v>123586</v>
      </c>
      <c r="E22" s="238" t="s">
        <v>3481</v>
      </c>
      <c r="F22" s="237">
        <v>8</v>
      </c>
      <c r="G22" s="9">
        <v>29</v>
      </c>
      <c r="H22" s="9">
        <v>31.9</v>
      </c>
      <c r="I22" t="s">
        <v>3517</v>
      </c>
    </row>
    <row r="23" spans="1:9">
      <c r="A23" s="236">
        <v>42873</v>
      </c>
      <c r="B23" s="237" t="s">
        <v>3476</v>
      </c>
      <c r="C23" s="237" t="s">
        <v>48</v>
      </c>
      <c r="D23" s="237">
        <v>127028</v>
      </c>
      <c r="E23" s="238" t="s">
        <v>3482</v>
      </c>
      <c r="F23" s="237">
        <v>5</v>
      </c>
      <c r="G23" s="9">
        <v>302</v>
      </c>
      <c r="H23" s="9">
        <v>520.63</v>
      </c>
      <c r="I23" t="s">
        <v>3517</v>
      </c>
    </row>
    <row r="24" spans="1:9">
      <c r="A24" s="236">
        <v>42873</v>
      </c>
      <c r="B24" s="237" t="s">
        <v>3476</v>
      </c>
      <c r="C24" s="237" t="s">
        <v>48</v>
      </c>
      <c r="D24" s="237">
        <v>122494</v>
      </c>
      <c r="E24" s="238" t="s">
        <v>3483</v>
      </c>
      <c r="F24" s="237">
        <v>1</v>
      </c>
      <c r="G24" s="9">
        <v>120</v>
      </c>
      <c r="H24" s="9">
        <v>680.4</v>
      </c>
      <c r="I24" t="s">
        <v>3517</v>
      </c>
    </row>
    <row r="25" spans="1:9">
      <c r="A25" s="236">
        <v>42873</v>
      </c>
      <c r="B25" s="237" t="s">
        <v>3476</v>
      </c>
      <c r="C25" s="237" t="s">
        <v>48</v>
      </c>
      <c r="D25" s="237" t="s">
        <v>3484</v>
      </c>
      <c r="E25" s="238" t="s">
        <v>3485</v>
      </c>
      <c r="F25" s="237">
        <v>3</v>
      </c>
      <c r="G25" s="9">
        <v>121.75</v>
      </c>
      <c r="H25" s="9">
        <v>114.07</v>
      </c>
      <c r="I25" t="s">
        <v>3517</v>
      </c>
    </row>
    <row r="26" spans="1:9">
      <c r="A26" s="236">
        <v>42873</v>
      </c>
      <c r="B26" s="237" t="s">
        <v>3476</v>
      </c>
      <c r="C26" s="237" t="s">
        <v>48</v>
      </c>
      <c r="D26" s="237">
        <v>43993</v>
      </c>
      <c r="E26" s="238" t="s">
        <v>3486</v>
      </c>
      <c r="F26" s="237">
        <v>4</v>
      </c>
      <c r="G26" s="9">
        <v>13.5</v>
      </c>
      <c r="H26" s="9">
        <v>35.1</v>
      </c>
      <c r="I26" t="s">
        <v>3517</v>
      </c>
    </row>
    <row r="27" spans="1:9">
      <c r="A27" s="236">
        <v>42873</v>
      </c>
      <c r="B27" s="237" t="s">
        <v>3476</v>
      </c>
      <c r="C27" s="237" t="s">
        <v>48</v>
      </c>
      <c r="D27" s="237">
        <v>76269</v>
      </c>
      <c r="E27" s="238" t="s">
        <v>3487</v>
      </c>
      <c r="F27" s="237">
        <v>3</v>
      </c>
      <c r="G27" s="9">
        <v>3</v>
      </c>
      <c r="H27" s="9">
        <v>3.3</v>
      </c>
      <c r="I27" t="s">
        <v>3517</v>
      </c>
    </row>
    <row r="28" spans="1:9">
      <c r="A28" s="236">
        <v>42873</v>
      </c>
      <c r="B28" s="237" t="s">
        <v>3476</v>
      </c>
      <c r="C28" s="237" t="s">
        <v>48</v>
      </c>
      <c r="D28" s="237" t="s">
        <v>3488</v>
      </c>
      <c r="E28" s="238" t="s">
        <v>3489</v>
      </c>
      <c r="F28" s="237">
        <v>1</v>
      </c>
      <c r="G28" s="9">
        <v>177</v>
      </c>
      <c r="H28" s="9">
        <v>194.7</v>
      </c>
      <c r="I28" t="s">
        <v>3517</v>
      </c>
    </row>
    <row r="29" spans="1:9">
      <c r="A29" s="236">
        <v>42873</v>
      </c>
      <c r="B29" s="237" t="s">
        <v>3476</v>
      </c>
      <c r="C29" s="237" t="s">
        <v>48</v>
      </c>
      <c r="D29" s="237">
        <v>43947</v>
      </c>
      <c r="E29" s="238" t="s">
        <v>3490</v>
      </c>
      <c r="F29" s="237">
        <v>4</v>
      </c>
      <c r="G29" s="9">
        <v>138</v>
      </c>
      <c r="H29" s="9">
        <v>151.80000000000001</v>
      </c>
      <c r="I29" t="s">
        <v>3517</v>
      </c>
    </row>
    <row r="30" spans="1:9">
      <c r="A30" s="236">
        <v>42873</v>
      </c>
      <c r="B30" s="237" t="s">
        <v>3476</v>
      </c>
      <c r="C30" s="237" t="s">
        <v>48</v>
      </c>
      <c r="D30" s="237">
        <v>76253</v>
      </c>
      <c r="E30" s="238" t="s">
        <v>3491</v>
      </c>
      <c r="F30" s="237">
        <v>2</v>
      </c>
      <c r="G30" s="9">
        <v>1.4</v>
      </c>
      <c r="H30" s="9">
        <v>28.8</v>
      </c>
      <c r="I30" t="s">
        <v>3517</v>
      </c>
    </row>
    <row r="31" spans="1:9">
      <c r="A31" s="236">
        <v>42873</v>
      </c>
      <c r="B31" s="237" t="s">
        <v>3476</v>
      </c>
      <c r="C31" s="237" t="s">
        <v>48</v>
      </c>
      <c r="D31" s="237">
        <v>122495</v>
      </c>
      <c r="E31" s="238" t="s">
        <v>3492</v>
      </c>
      <c r="F31" s="237">
        <v>1</v>
      </c>
      <c r="G31" s="9">
        <v>110</v>
      </c>
      <c r="H31" s="9">
        <v>1069.2</v>
      </c>
      <c r="I31" t="s">
        <v>3517</v>
      </c>
    </row>
    <row r="32" spans="1:9">
      <c r="A32" s="236">
        <v>42873</v>
      </c>
      <c r="B32" s="237" t="s">
        <v>3476</v>
      </c>
      <c r="C32" s="237" t="s">
        <v>48</v>
      </c>
      <c r="D32" s="237" t="s">
        <v>3493</v>
      </c>
      <c r="E32" s="238" t="s">
        <v>3494</v>
      </c>
      <c r="F32" s="237">
        <v>4</v>
      </c>
      <c r="G32" s="9">
        <v>1020</v>
      </c>
      <c r="H32" s="9">
        <v>1122</v>
      </c>
      <c r="I32" t="s">
        <v>3517</v>
      </c>
    </row>
    <row r="33" spans="1:9">
      <c r="A33" s="236">
        <v>42873</v>
      </c>
      <c r="B33" s="237" t="s">
        <v>3476</v>
      </c>
      <c r="C33" s="237" t="s">
        <v>48</v>
      </c>
      <c r="D33" s="237" t="s">
        <v>3495</v>
      </c>
      <c r="E33" s="238" t="s">
        <v>3496</v>
      </c>
      <c r="F33" s="237">
        <v>4</v>
      </c>
      <c r="G33" s="9">
        <v>2805</v>
      </c>
      <c r="H33" s="9">
        <v>3086</v>
      </c>
      <c r="I33" t="s">
        <v>3517</v>
      </c>
    </row>
    <row r="34" spans="1:9">
      <c r="A34" s="236">
        <v>42873</v>
      </c>
      <c r="B34" s="237" t="s">
        <v>3476</v>
      </c>
      <c r="C34" s="237" t="s">
        <v>48</v>
      </c>
      <c r="D34" s="237" t="s">
        <v>3497</v>
      </c>
      <c r="E34" s="238" t="s">
        <v>3498</v>
      </c>
      <c r="F34" s="237">
        <v>8</v>
      </c>
      <c r="G34" s="9">
        <v>1444</v>
      </c>
      <c r="H34" s="9">
        <v>1588</v>
      </c>
      <c r="I34" t="s">
        <v>3517</v>
      </c>
    </row>
    <row r="35" spans="1:9">
      <c r="A35" s="236">
        <v>42873</v>
      </c>
      <c r="B35" s="237" t="s">
        <v>3476</v>
      </c>
      <c r="C35" s="237" t="s">
        <v>48</v>
      </c>
      <c r="D35" s="237">
        <v>122557</v>
      </c>
      <c r="E35" s="238" t="s">
        <v>3499</v>
      </c>
      <c r="F35" s="237">
        <v>8</v>
      </c>
      <c r="G35" s="9">
        <v>5540</v>
      </c>
      <c r="H35" s="9">
        <v>6094</v>
      </c>
      <c r="I35" t="s">
        <v>3517</v>
      </c>
    </row>
    <row r="36" spans="1:9">
      <c r="A36" s="236">
        <v>42873</v>
      </c>
      <c r="B36" s="237" t="s">
        <v>3476</v>
      </c>
      <c r="C36" s="237" t="s">
        <v>48</v>
      </c>
      <c r="D36" s="237">
        <v>73583</v>
      </c>
      <c r="E36" s="238" t="s">
        <v>3500</v>
      </c>
      <c r="F36" s="237">
        <v>7</v>
      </c>
      <c r="G36" s="9">
        <v>50</v>
      </c>
      <c r="H36" s="9">
        <v>55</v>
      </c>
      <c r="I36" t="s">
        <v>3517</v>
      </c>
    </row>
    <row r="37" spans="1:9">
      <c r="A37" s="236">
        <v>42873</v>
      </c>
      <c r="B37" s="237" t="s">
        <v>3476</v>
      </c>
      <c r="C37" s="237" t="s">
        <v>48</v>
      </c>
      <c r="D37" s="237">
        <v>68968</v>
      </c>
      <c r="E37" s="238" t="s">
        <v>3501</v>
      </c>
      <c r="F37" s="237">
        <v>2</v>
      </c>
      <c r="G37" s="9">
        <v>95.61</v>
      </c>
      <c r="H37" s="9">
        <v>43.2</v>
      </c>
      <c r="I37" t="s">
        <v>3517</v>
      </c>
    </row>
    <row r="38" spans="1:9">
      <c r="A38" s="236">
        <v>42873</v>
      </c>
      <c r="B38" s="237" t="s">
        <v>3476</v>
      </c>
      <c r="C38" s="237" t="s">
        <v>48</v>
      </c>
      <c r="D38" s="237" t="s">
        <v>3502</v>
      </c>
      <c r="E38" s="238" t="s">
        <v>3503</v>
      </c>
      <c r="F38" s="237">
        <v>2</v>
      </c>
      <c r="G38" s="9">
        <v>122.55</v>
      </c>
      <c r="H38" s="9">
        <v>164</v>
      </c>
      <c r="I38" t="s">
        <v>3517</v>
      </c>
    </row>
    <row r="39" spans="1:9">
      <c r="A39" s="236">
        <v>42873</v>
      </c>
      <c r="B39" s="237" t="s">
        <v>3476</v>
      </c>
      <c r="C39" s="237" t="s">
        <v>48</v>
      </c>
      <c r="D39" s="237" t="s">
        <v>3504</v>
      </c>
      <c r="E39" s="238" t="s">
        <v>3505</v>
      </c>
      <c r="F39" s="237">
        <v>10</v>
      </c>
      <c r="G39" s="9">
        <v>228</v>
      </c>
      <c r="H39" s="9">
        <v>250.8</v>
      </c>
      <c r="I39" t="s">
        <v>3517</v>
      </c>
    </row>
    <row r="40" spans="1:9">
      <c r="A40" s="236">
        <v>42873</v>
      </c>
      <c r="B40" s="237" t="s">
        <v>3476</v>
      </c>
      <c r="C40" s="237" t="s">
        <v>48</v>
      </c>
      <c r="D40" s="237" t="s">
        <v>3506</v>
      </c>
      <c r="E40" s="238" t="s">
        <v>3507</v>
      </c>
      <c r="F40" s="237">
        <v>2</v>
      </c>
      <c r="G40" s="9">
        <v>278.58</v>
      </c>
      <c r="H40" s="9">
        <v>133</v>
      </c>
      <c r="I40" t="s">
        <v>3517</v>
      </c>
    </row>
    <row r="41" spans="1:9">
      <c r="A41" s="236">
        <v>42873</v>
      </c>
      <c r="B41" s="237" t="s">
        <v>3476</v>
      </c>
      <c r="C41" s="237" t="s">
        <v>48</v>
      </c>
      <c r="D41" s="237">
        <v>68901</v>
      </c>
      <c r="E41" s="238" t="s">
        <v>3508</v>
      </c>
      <c r="F41" s="237">
        <v>2</v>
      </c>
      <c r="G41" s="9">
        <f>80*1.2</f>
        <v>96</v>
      </c>
      <c r="H41" s="9">
        <v>137.69999999999999</v>
      </c>
      <c r="I41" t="s">
        <v>3517</v>
      </c>
    </row>
    <row r="42" spans="1:9">
      <c r="A42" s="236">
        <v>42873</v>
      </c>
      <c r="B42" s="237" t="s">
        <v>3476</v>
      </c>
      <c r="C42" s="237" t="s">
        <v>48</v>
      </c>
      <c r="D42" s="237">
        <v>67934</v>
      </c>
      <c r="E42" s="238" t="s">
        <v>3509</v>
      </c>
      <c r="F42" s="237">
        <v>1</v>
      </c>
      <c r="G42" s="9">
        <v>393</v>
      </c>
      <c r="H42" s="9">
        <v>751.31</v>
      </c>
      <c r="I42" t="s">
        <v>3517</v>
      </c>
    </row>
    <row r="43" spans="1:9">
      <c r="A43" s="236">
        <v>42873</v>
      </c>
      <c r="B43" s="237" t="s">
        <v>3476</v>
      </c>
      <c r="C43" s="237" t="s">
        <v>48</v>
      </c>
      <c r="D43" s="237">
        <v>64681</v>
      </c>
      <c r="E43" s="238" t="s">
        <v>3510</v>
      </c>
      <c r="F43" s="237">
        <v>1</v>
      </c>
      <c r="G43" s="9">
        <v>178</v>
      </c>
      <c r="H43" s="9">
        <v>195.8</v>
      </c>
      <c r="I43" t="s">
        <v>3517</v>
      </c>
    </row>
    <row r="44" spans="1:9">
      <c r="A44" s="236">
        <v>42873</v>
      </c>
      <c r="B44" s="237" t="s">
        <v>3476</v>
      </c>
      <c r="C44" s="237" t="s">
        <v>48</v>
      </c>
      <c r="D44" s="237">
        <v>45190</v>
      </c>
      <c r="E44" s="238" t="s">
        <v>3511</v>
      </c>
      <c r="F44" s="237">
        <v>2</v>
      </c>
      <c r="G44" s="9">
        <v>375</v>
      </c>
      <c r="H44" s="9">
        <v>412.5</v>
      </c>
      <c r="I44" t="s">
        <v>3517</v>
      </c>
    </row>
    <row r="45" spans="1:9">
      <c r="A45" s="236">
        <v>42873</v>
      </c>
      <c r="B45" s="237" t="s">
        <v>3476</v>
      </c>
      <c r="C45" s="237" t="s">
        <v>48</v>
      </c>
      <c r="D45" s="237">
        <v>143331</v>
      </c>
      <c r="E45" s="238" t="s">
        <v>3512</v>
      </c>
      <c r="F45" s="237">
        <v>2</v>
      </c>
      <c r="G45" s="9">
        <v>301</v>
      </c>
      <c r="H45" s="9">
        <v>331.1</v>
      </c>
      <c r="I45" t="s">
        <v>3517</v>
      </c>
    </row>
    <row r="46" spans="1:9">
      <c r="A46" s="236">
        <v>42873</v>
      </c>
      <c r="B46" s="237" t="s">
        <v>3476</v>
      </c>
      <c r="C46" s="237" t="s">
        <v>48</v>
      </c>
      <c r="D46" s="237">
        <v>43905</v>
      </c>
      <c r="E46" s="238" t="s">
        <v>3513</v>
      </c>
      <c r="F46" s="237">
        <v>2</v>
      </c>
      <c r="G46" s="9">
        <v>60</v>
      </c>
      <c r="H46" s="9">
        <v>66</v>
      </c>
      <c r="I46" t="s">
        <v>3517</v>
      </c>
    </row>
    <row r="47" spans="1:9">
      <c r="A47" s="236">
        <v>42873</v>
      </c>
      <c r="B47" s="237" t="s">
        <v>3476</v>
      </c>
      <c r="C47" s="237" t="s">
        <v>48</v>
      </c>
      <c r="D47" s="237" t="s">
        <v>3514</v>
      </c>
      <c r="E47" s="238" t="s">
        <v>3515</v>
      </c>
      <c r="F47" s="237">
        <v>3</v>
      </c>
      <c r="G47" s="9">
        <v>680</v>
      </c>
      <c r="H47" s="9">
        <v>809.1</v>
      </c>
      <c r="I47" t="s">
        <v>3517</v>
      </c>
    </row>
    <row r="48" spans="1:9">
      <c r="A48" s="236">
        <v>42873</v>
      </c>
      <c r="B48" s="237" t="s">
        <v>3476</v>
      </c>
      <c r="C48" s="237" t="s">
        <v>48</v>
      </c>
      <c r="D48" s="237">
        <v>11655</v>
      </c>
      <c r="E48" s="238" t="s">
        <v>3516</v>
      </c>
      <c r="F48" s="237">
        <v>2</v>
      </c>
      <c r="G48" s="9">
        <v>495</v>
      </c>
      <c r="H48" s="9">
        <v>816.3</v>
      </c>
      <c r="I48" t="s">
        <v>3517</v>
      </c>
    </row>
    <row r="49" spans="1:9">
      <c r="A49" s="236">
        <v>42865</v>
      </c>
      <c r="B49" s="237" t="s">
        <v>3538</v>
      </c>
      <c r="C49" s="237" t="s">
        <v>48</v>
      </c>
      <c r="D49" s="237" t="s">
        <v>3518</v>
      </c>
      <c r="E49" s="238" t="s">
        <v>3519</v>
      </c>
      <c r="F49" s="237">
        <v>3</v>
      </c>
      <c r="G49" s="9">
        <v>2110</v>
      </c>
      <c r="H49" s="9">
        <v>2321</v>
      </c>
      <c r="I49" t="s">
        <v>3539</v>
      </c>
    </row>
    <row r="50" spans="1:9">
      <c r="A50" s="236">
        <v>42865</v>
      </c>
      <c r="B50" s="237" t="s">
        <v>3538</v>
      </c>
      <c r="C50" s="237" t="s">
        <v>48</v>
      </c>
      <c r="D50" s="237">
        <v>116727</v>
      </c>
      <c r="E50" s="238" t="s">
        <v>3520</v>
      </c>
      <c r="F50" s="237">
        <v>3</v>
      </c>
      <c r="G50" s="9">
        <v>128</v>
      </c>
      <c r="H50" s="9">
        <v>140.80000000000001</v>
      </c>
      <c r="I50" t="s">
        <v>3539</v>
      </c>
    </row>
    <row r="51" spans="1:9">
      <c r="A51" s="236">
        <v>42865</v>
      </c>
      <c r="B51" s="237" t="s">
        <v>3538</v>
      </c>
      <c r="C51" s="237" t="s">
        <v>48</v>
      </c>
      <c r="D51" s="237" t="s">
        <v>3521</v>
      </c>
      <c r="E51" s="238" t="s">
        <v>3522</v>
      </c>
      <c r="F51" s="237">
        <v>3</v>
      </c>
      <c r="G51" s="9">
        <v>428</v>
      </c>
      <c r="H51" s="9">
        <v>470.8</v>
      </c>
      <c r="I51" t="s">
        <v>3539</v>
      </c>
    </row>
    <row r="52" spans="1:9">
      <c r="A52" s="236">
        <v>42865</v>
      </c>
      <c r="B52" s="237" t="s">
        <v>3538</v>
      </c>
      <c r="C52" s="237" t="s">
        <v>48</v>
      </c>
      <c r="D52" s="237">
        <v>72106</v>
      </c>
      <c r="E52" s="238" t="s">
        <v>3523</v>
      </c>
      <c r="F52" s="237">
        <v>6</v>
      </c>
      <c r="G52" s="9">
        <v>23</v>
      </c>
      <c r="H52" s="9">
        <v>25.3</v>
      </c>
      <c r="I52" t="s">
        <v>3539</v>
      </c>
    </row>
    <row r="53" spans="1:9">
      <c r="A53" s="236">
        <v>42865</v>
      </c>
      <c r="B53" s="237" t="s">
        <v>3538</v>
      </c>
      <c r="C53" s="237" t="s">
        <v>48</v>
      </c>
      <c r="D53" s="237" t="s">
        <v>3524</v>
      </c>
      <c r="E53" s="238" t="s">
        <v>3525</v>
      </c>
      <c r="F53" s="237">
        <v>3</v>
      </c>
      <c r="G53" s="9">
        <v>149.69</v>
      </c>
      <c r="H53" s="9">
        <v>164.66</v>
      </c>
      <c r="I53" t="s">
        <v>3539</v>
      </c>
    </row>
    <row r="54" spans="1:9">
      <c r="A54" s="236">
        <v>42865</v>
      </c>
      <c r="B54" s="237" t="s">
        <v>3538</v>
      </c>
      <c r="C54" s="237" t="s">
        <v>48</v>
      </c>
      <c r="D54" s="237" t="s">
        <v>3526</v>
      </c>
      <c r="E54" s="238" t="s">
        <v>3527</v>
      </c>
      <c r="F54" s="237">
        <v>3</v>
      </c>
      <c r="G54" s="9">
        <v>650</v>
      </c>
      <c r="H54" s="9">
        <v>715</v>
      </c>
      <c r="I54" t="s">
        <v>3539</v>
      </c>
    </row>
    <row r="55" spans="1:9">
      <c r="A55" s="236">
        <v>42865</v>
      </c>
      <c r="B55" s="237" t="s">
        <v>3538</v>
      </c>
      <c r="C55" s="237" t="s">
        <v>48</v>
      </c>
      <c r="D55" s="237" t="s">
        <v>3528</v>
      </c>
      <c r="E55" s="238" t="s">
        <v>3529</v>
      </c>
      <c r="F55" s="237">
        <v>3</v>
      </c>
      <c r="G55" s="9">
        <v>22.22</v>
      </c>
      <c r="H55" s="9">
        <v>42.3</v>
      </c>
      <c r="I55" t="s">
        <v>3539</v>
      </c>
    </row>
    <row r="56" spans="1:9">
      <c r="A56" s="236">
        <v>42865</v>
      </c>
      <c r="B56" s="237" t="s">
        <v>3538</v>
      </c>
      <c r="C56" s="237" t="s">
        <v>48</v>
      </c>
      <c r="D56" s="237">
        <v>71197</v>
      </c>
      <c r="E56" s="238" t="s">
        <v>3530</v>
      </c>
      <c r="F56" s="237">
        <v>3</v>
      </c>
      <c r="G56" s="9">
        <v>5</v>
      </c>
      <c r="H56" s="9"/>
      <c r="I56" t="s">
        <v>3539</v>
      </c>
    </row>
    <row r="57" spans="1:9">
      <c r="A57" s="236">
        <v>42865</v>
      </c>
      <c r="B57" s="237" t="s">
        <v>3538</v>
      </c>
      <c r="C57" s="237" t="s">
        <v>48</v>
      </c>
      <c r="D57" s="237">
        <v>70206</v>
      </c>
      <c r="E57" s="238" t="s">
        <v>3531</v>
      </c>
      <c r="F57" s="237">
        <v>24</v>
      </c>
      <c r="G57" s="9">
        <v>7.1</v>
      </c>
      <c r="H57" s="9">
        <v>7.81</v>
      </c>
      <c r="I57" t="s">
        <v>3539</v>
      </c>
    </row>
    <row r="58" spans="1:9">
      <c r="A58" s="236">
        <v>42865</v>
      </c>
      <c r="B58" s="237" t="s">
        <v>3538</v>
      </c>
      <c r="C58" s="237" t="s">
        <v>48</v>
      </c>
      <c r="D58" s="237">
        <v>116727</v>
      </c>
      <c r="E58" s="238" t="s">
        <v>3520</v>
      </c>
      <c r="F58" s="237">
        <v>3</v>
      </c>
      <c r="G58" s="9">
        <v>128</v>
      </c>
      <c r="H58" s="9">
        <v>140.80000000000001</v>
      </c>
      <c r="I58" t="s">
        <v>3539</v>
      </c>
    </row>
    <row r="59" spans="1:9">
      <c r="A59" s="236">
        <v>42865</v>
      </c>
      <c r="B59" s="237" t="s">
        <v>3538</v>
      </c>
      <c r="C59" s="237" t="s">
        <v>48</v>
      </c>
      <c r="D59" s="237" t="s">
        <v>3532</v>
      </c>
      <c r="E59" s="238" t="s">
        <v>3533</v>
      </c>
      <c r="F59" s="237">
        <v>2</v>
      </c>
      <c r="G59" s="9">
        <v>425</v>
      </c>
      <c r="H59" s="9">
        <v>467.5</v>
      </c>
      <c r="I59" t="s">
        <v>3539</v>
      </c>
    </row>
    <row r="60" spans="1:9">
      <c r="A60" s="236">
        <v>42865</v>
      </c>
      <c r="B60" s="237" t="s">
        <v>3538</v>
      </c>
      <c r="C60" s="237" t="s">
        <v>48</v>
      </c>
      <c r="D60" s="237" t="s">
        <v>3534</v>
      </c>
      <c r="E60" s="238" t="s">
        <v>3535</v>
      </c>
      <c r="F60" s="237">
        <v>2</v>
      </c>
      <c r="G60" s="9">
        <v>2128</v>
      </c>
      <c r="H60" s="9">
        <v>2340.8000000000002</v>
      </c>
      <c r="I60" t="s">
        <v>3539</v>
      </c>
    </row>
    <row r="61" spans="1:9">
      <c r="A61" s="236">
        <v>42865</v>
      </c>
      <c r="B61" s="237" t="s">
        <v>3538</v>
      </c>
      <c r="C61" s="237" t="s">
        <v>48</v>
      </c>
      <c r="D61" s="237" t="s">
        <v>3536</v>
      </c>
      <c r="E61" s="238" t="s">
        <v>3537</v>
      </c>
      <c r="F61" s="237">
        <v>2</v>
      </c>
      <c r="G61" s="9">
        <v>356.82</v>
      </c>
      <c r="H61" s="9">
        <v>392.51</v>
      </c>
      <c r="I61" t="s">
        <v>3539</v>
      </c>
    </row>
    <row r="62" spans="1:9">
      <c r="A62" s="236">
        <v>42865</v>
      </c>
      <c r="B62" s="237" t="s">
        <v>3540</v>
      </c>
      <c r="C62" s="237" t="s">
        <v>48</v>
      </c>
      <c r="D62" s="237">
        <v>123218</v>
      </c>
      <c r="E62" s="238" t="s">
        <v>3541</v>
      </c>
      <c r="F62" s="237">
        <v>6</v>
      </c>
      <c r="G62" s="9">
        <v>643</v>
      </c>
      <c r="H62" s="9">
        <v>982.8</v>
      </c>
    </row>
    <row r="63" spans="1:9">
      <c r="A63" s="236">
        <v>42865</v>
      </c>
      <c r="B63" s="237" t="s">
        <v>3540</v>
      </c>
      <c r="C63" s="237" t="s">
        <v>48</v>
      </c>
      <c r="D63" s="237" t="s">
        <v>3542</v>
      </c>
      <c r="E63" s="238" t="s">
        <v>3543</v>
      </c>
      <c r="F63" s="237">
        <v>6</v>
      </c>
      <c r="G63" s="9">
        <v>159</v>
      </c>
      <c r="H63" s="9">
        <v>350</v>
      </c>
    </row>
    <row r="64" spans="1:9">
      <c r="A64" s="236">
        <v>42865</v>
      </c>
      <c r="B64" s="237" t="s">
        <v>3540</v>
      </c>
      <c r="C64" s="237" t="s">
        <v>48</v>
      </c>
      <c r="D64" s="237" t="s">
        <v>3544</v>
      </c>
      <c r="E64" s="238" t="s">
        <v>3545</v>
      </c>
      <c r="F64" s="237">
        <v>24</v>
      </c>
      <c r="G64" s="9">
        <v>21.25</v>
      </c>
      <c r="H64" s="9">
        <v>168.75</v>
      </c>
    </row>
    <row r="65" spans="1:8">
      <c r="A65" s="236">
        <v>42865</v>
      </c>
      <c r="B65" s="237" t="s">
        <v>3540</v>
      </c>
      <c r="C65" s="237" t="s">
        <v>48</v>
      </c>
      <c r="D65" s="237">
        <v>72102</v>
      </c>
      <c r="E65" s="238" t="s">
        <v>3546</v>
      </c>
      <c r="F65" s="237">
        <v>12</v>
      </c>
      <c r="G65" s="9">
        <v>48</v>
      </c>
      <c r="H65" s="9">
        <v>52.8</v>
      </c>
    </row>
    <row r="66" spans="1:8">
      <c r="A66" s="236">
        <v>42865</v>
      </c>
      <c r="B66" s="237" t="s">
        <v>3540</v>
      </c>
      <c r="C66" s="237" t="s">
        <v>48</v>
      </c>
      <c r="D66" s="237">
        <v>70206</v>
      </c>
      <c r="E66" s="238" t="s">
        <v>3272</v>
      </c>
      <c r="F66" s="237">
        <v>40</v>
      </c>
      <c r="G66" s="9">
        <v>7.1</v>
      </c>
      <c r="H66" s="9">
        <v>7.81</v>
      </c>
    </row>
    <row r="67" spans="1:8">
      <c r="A67" s="236">
        <v>42865</v>
      </c>
      <c r="B67" s="237" t="s">
        <v>3540</v>
      </c>
      <c r="C67" s="237" t="s">
        <v>48</v>
      </c>
      <c r="D67" s="237">
        <v>70296</v>
      </c>
      <c r="E67" s="238" t="s">
        <v>3547</v>
      </c>
      <c r="F67" s="237">
        <v>27</v>
      </c>
      <c r="G67" s="9">
        <v>8.15</v>
      </c>
      <c r="H67" s="9">
        <v>8.9700000000000006</v>
      </c>
    </row>
    <row r="68" spans="1:8">
      <c r="A68" s="236">
        <v>42865</v>
      </c>
      <c r="B68" s="237" t="s">
        <v>3540</v>
      </c>
      <c r="C68" s="237" t="s">
        <v>48</v>
      </c>
      <c r="D68" s="237" t="s">
        <v>3548</v>
      </c>
      <c r="E68" s="238" t="s">
        <v>3549</v>
      </c>
      <c r="F68" s="237">
        <v>15</v>
      </c>
      <c r="G68" s="9">
        <v>650</v>
      </c>
      <c r="H68" s="9">
        <v>1186.82</v>
      </c>
    </row>
    <row r="69" spans="1:8">
      <c r="A69" s="236">
        <v>42865</v>
      </c>
      <c r="B69" s="237" t="s">
        <v>3540</v>
      </c>
      <c r="C69" s="237" t="s">
        <v>48</v>
      </c>
      <c r="D69" s="237" t="s">
        <v>3550</v>
      </c>
      <c r="E69" s="238" t="s">
        <v>3551</v>
      </c>
      <c r="F69" s="237">
        <v>2</v>
      </c>
      <c r="G69" s="9">
        <v>420</v>
      </c>
      <c r="H69" s="9">
        <v>462</v>
      </c>
    </row>
    <row r="70" spans="1:8">
      <c r="A70" s="236">
        <v>42884</v>
      </c>
      <c r="B70" s="237" t="s">
        <v>3625</v>
      </c>
      <c r="C70" s="237" t="s">
        <v>48</v>
      </c>
      <c r="D70" s="237" t="s">
        <v>3626</v>
      </c>
      <c r="E70" s="238" t="s">
        <v>3628</v>
      </c>
      <c r="F70" s="237">
        <v>4</v>
      </c>
      <c r="G70" s="9">
        <v>0.83</v>
      </c>
      <c r="H70" s="9">
        <v>0.91</v>
      </c>
    </row>
    <row r="71" spans="1:8">
      <c r="A71" s="236">
        <v>42884</v>
      </c>
      <c r="B71" s="237" t="s">
        <v>3625</v>
      </c>
      <c r="C71" s="237" t="s">
        <v>48</v>
      </c>
      <c r="D71" s="237" t="s">
        <v>3627</v>
      </c>
      <c r="E71" s="238" t="s">
        <v>3629</v>
      </c>
      <c r="F71" s="237">
        <v>8</v>
      </c>
      <c r="G71" s="9">
        <v>0.43</v>
      </c>
      <c r="H71" s="9">
        <v>0.47</v>
      </c>
    </row>
    <row r="72" spans="1:8">
      <c r="A72" s="236">
        <v>42895</v>
      </c>
      <c r="B72" s="237" t="s">
        <v>3630</v>
      </c>
      <c r="C72" s="237" t="s">
        <v>48</v>
      </c>
      <c r="D72" s="237" t="s">
        <v>3631</v>
      </c>
      <c r="E72" s="238" t="s">
        <v>3632</v>
      </c>
      <c r="F72" s="237">
        <v>20</v>
      </c>
      <c r="G72" s="9">
        <v>39.28</v>
      </c>
      <c r="H72" s="9">
        <v>43.2</v>
      </c>
    </row>
    <row r="73" spans="1:8">
      <c r="A73" s="236">
        <v>42895</v>
      </c>
      <c r="B73" s="237" t="s">
        <v>3630</v>
      </c>
      <c r="C73" s="237" t="s">
        <v>48</v>
      </c>
      <c r="D73" s="237">
        <v>387352</v>
      </c>
      <c r="E73" s="238" t="s">
        <v>3633</v>
      </c>
      <c r="F73" s="237">
        <v>40</v>
      </c>
      <c r="G73" s="9">
        <v>6.52</v>
      </c>
      <c r="H73" s="9">
        <v>7.17</v>
      </c>
    </row>
    <row r="74" spans="1:8">
      <c r="A74" s="236">
        <v>42821</v>
      </c>
      <c r="B74" s="237" t="s">
        <v>3711</v>
      </c>
      <c r="C74" s="237" t="s">
        <v>48</v>
      </c>
      <c r="D74" s="237">
        <v>128433</v>
      </c>
      <c r="E74" s="238" t="s">
        <v>3712</v>
      </c>
      <c r="F74" s="237">
        <v>25</v>
      </c>
      <c r="G74" s="9">
        <v>3.86</v>
      </c>
      <c r="H74" s="9">
        <v>4.25</v>
      </c>
    </row>
    <row r="75" spans="1:8">
      <c r="A75" s="236">
        <v>42821</v>
      </c>
      <c r="B75" s="237" t="s">
        <v>3711</v>
      </c>
      <c r="C75" s="237" t="s">
        <v>48</v>
      </c>
      <c r="D75" s="237" t="s">
        <v>209</v>
      </c>
      <c r="E75" s="238" t="s">
        <v>3713</v>
      </c>
      <c r="F75" s="237">
        <v>12</v>
      </c>
      <c r="G75" s="9">
        <v>7.0000000000000007E-2</v>
      </c>
      <c r="H75" s="9">
        <v>0.92</v>
      </c>
    </row>
    <row r="76" spans="1:8">
      <c r="A76" s="236">
        <v>42829</v>
      </c>
      <c r="B76" s="237" t="s">
        <v>3297</v>
      </c>
      <c r="C76" s="237" t="s">
        <v>48</v>
      </c>
      <c r="D76" s="237" t="s">
        <v>3298</v>
      </c>
      <c r="E76" s="238" t="s">
        <v>3299</v>
      </c>
      <c r="F76" s="237">
        <v>10</v>
      </c>
      <c r="G76" s="9">
        <v>1150</v>
      </c>
      <c r="H76" s="9">
        <v>1265</v>
      </c>
    </row>
    <row r="77" spans="1:8">
      <c r="A77" s="236">
        <v>42851</v>
      </c>
      <c r="B77" s="237" t="s">
        <v>3714</v>
      </c>
      <c r="C77" s="237" t="s">
        <v>48</v>
      </c>
      <c r="D77" s="237" t="s">
        <v>593</v>
      </c>
      <c r="E77" s="238" t="s">
        <v>3301</v>
      </c>
      <c r="F77" s="237">
        <v>16</v>
      </c>
      <c r="G77" s="9">
        <v>31.68</v>
      </c>
      <c r="H77" s="9">
        <v>34.79</v>
      </c>
    </row>
    <row r="78" spans="1:8">
      <c r="A78" s="236">
        <v>42884</v>
      </c>
      <c r="B78" s="237" t="s">
        <v>3625</v>
      </c>
      <c r="C78" s="237" t="s">
        <v>48</v>
      </c>
      <c r="D78" s="237" t="s">
        <v>3626</v>
      </c>
      <c r="E78" s="238" t="s">
        <v>3715</v>
      </c>
      <c r="F78" s="237">
        <v>4</v>
      </c>
      <c r="G78" s="9">
        <v>0.83</v>
      </c>
      <c r="H78" s="9">
        <v>0.91</v>
      </c>
    </row>
    <row r="79" spans="1:8">
      <c r="A79" s="236">
        <v>42884</v>
      </c>
      <c r="B79" s="237" t="s">
        <v>3625</v>
      </c>
      <c r="C79" s="237" t="s">
        <v>48</v>
      </c>
      <c r="D79" s="237" t="s">
        <v>3627</v>
      </c>
      <c r="E79" s="238" t="s">
        <v>3716</v>
      </c>
      <c r="F79" s="237">
        <v>8</v>
      </c>
      <c r="G79" s="9">
        <v>0.43</v>
      </c>
      <c r="H79" s="9">
        <v>0.47</v>
      </c>
    </row>
    <row r="80" spans="1:8">
      <c r="A80" s="236">
        <v>42872</v>
      </c>
      <c r="B80" s="237" t="s">
        <v>3717</v>
      </c>
      <c r="C80" s="237" t="s">
        <v>48</v>
      </c>
      <c r="D80" s="237">
        <v>123586</v>
      </c>
      <c r="E80" s="238" t="s">
        <v>3481</v>
      </c>
      <c r="F80" s="237">
        <v>2</v>
      </c>
      <c r="G80" s="9">
        <v>18.489999999999998</v>
      </c>
      <c r="H80" s="9">
        <v>20.34</v>
      </c>
    </row>
    <row r="81" spans="1:8">
      <c r="A81" s="236">
        <v>42872</v>
      </c>
      <c r="B81" s="237" t="s">
        <v>3717</v>
      </c>
      <c r="C81" s="237" t="s">
        <v>48</v>
      </c>
      <c r="D81" s="237">
        <v>123586</v>
      </c>
      <c r="E81" s="238" t="s">
        <v>3481</v>
      </c>
      <c r="F81" s="237">
        <v>18</v>
      </c>
      <c r="G81" s="9">
        <v>18.489999999999998</v>
      </c>
      <c r="H81" s="9">
        <v>20.34</v>
      </c>
    </row>
    <row r="82" spans="1:8">
      <c r="A82" s="236">
        <v>42898</v>
      </c>
      <c r="B82" s="237" t="s">
        <v>3630</v>
      </c>
      <c r="C82" s="237" t="s">
        <v>48</v>
      </c>
      <c r="D82" s="237" t="s">
        <v>3718</v>
      </c>
      <c r="E82" s="238" t="s">
        <v>3719</v>
      </c>
      <c r="F82" s="237">
        <v>20</v>
      </c>
      <c r="G82" s="9">
        <v>39.28</v>
      </c>
      <c r="H82" s="9">
        <v>43.2</v>
      </c>
    </row>
    <row r="83" spans="1:8">
      <c r="A83" s="236">
        <v>42898</v>
      </c>
      <c r="B83" s="237" t="s">
        <v>3630</v>
      </c>
      <c r="C83" s="237" t="s">
        <v>48</v>
      </c>
      <c r="D83" s="237">
        <v>387352</v>
      </c>
      <c r="E83" s="238" t="s">
        <v>3720</v>
      </c>
      <c r="F83" s="237">
        <v>40</v>
      </c>
      <c r="G83" s="9">
        <v>6.52</v>
      </c>
      <c r="H83" s="9">
        <v>7.17</v>
      </c>
    </row>
    <row r="84" spans="1:8">
      <c r="A84" s="236">
        <v>42941</v>
      </c>
      <c r="B84" s="237" t="s">
        <v>3723</v>
      </c>
      <c r="C84" s="237" t="s">
        <v>48</v>
      </c>
      <c r="D84" s="237">
        <v>127028</v>
      </c>
      <c r="E84" s="238" t="s">
        <v>3482</v>
      </c>
      <c r="F84" s="237">
        <v>1</v>
      </c>
      <c r="G84" s="9">
        <v>440</v>
      </c>
      <c r="H84" s="9">
        <v>520.63</v>
      </c>
    </row>
    <row r="85" spans="1:8">
      <c r="A85" s="236">
        <v>42941</v>
      </c>
      <c r="B85" s="237" t="s">
        <v>3723</v>
      </c>
      <c r="C85" s="237" t="s">
        <v>48</v>
      </c>
      <c r="D85" s="237" t="s">
        <v>3721</v>
      </c>
      <c r="E85" s="238" t="s">
        <v>3722</v>
      </c>
      <c r="F85" s="237">
        <v>2</v>
      </c>
      <c r="G85" s="9">
        <v>160.12</v>
      </c>
      <c r="H85" s="9">
        <v>137.69999999999999</v>
      </c>
    </row>
    <row r="86" spans="1:8">
      <c r="A86" s="236">
        <v>42947</v>
      </c>
      <c r="B86" s="237" t="s">
        <v>3841</v>
      </c>
      <c r="C86" s="237" t="s">
        <v>48</v>
      </c>
      <c r="D86" s="237" t="s">
        <v>1538</v>
      </c>
      <c r="E86" s="238" t="s">
        <v>3842</v>
      </c>
      <c r="F86" s="237">
        <v>15</v>
      </c>
      <c r="G86" s="9"/>
      <c r="H86" s="9">
        <v>20.22</v>
      </c>
    </row>
    <row r="87" spans="1:8">
      <c r="A87" s="236">
        <v>42949</v>
      </c>
      <c r="B87" s="237" t="s">
        <v>3843</v>
      </c>
      <c r="C87" s="237" t="s">
        <v>48</v>
      </c>
      <c r="D87" s="237">
        <v>43947</v>
      </c>
      <c r="E87" s="238" t="s">
        <v>3490</v>
      </c>
      <c r="F87" s="237">
        <v>3</v>
      </c>
      <c r="G87" s="9">
        <v>138</v>
      </c>
      <c r="H87" s="9">
        <v>151.80000000000001</v>
      </c>
    </row>
    <row r="88" spans="1:8">
      <c r="A88" s="236">
        <v>42949</v>
      </c>
      <c r="B88" s="237" t="s">
        <v>3843</v>
      </c>
      <c r="C88" s="237" t="s">
        <v>48</v>
      </c>
      <c r="D88" s="237">
        <v>43993</v>
      </c>
      <c r="E88" s="238" t="s">
        <v>3486</v>
      </c>
      <c r="F88" s="237">
        <v>3</v>
      </c>
      <c r="G88" s="9">
        <v>13.5</v>
      </c>
      <c r="H88" s="9">
        <v>35.1</v>
      </c>
    </row>
    <row r="89" spans="1:8">
      <c r="A89" s="236">
        <v>42949</v>
      </c>
      <c r="B89" s="237" t="s">
        <v>3843</v>
      </c>
      <c r="C89" s="237" t="s">
        <v>48</v>
      </c>
      <c r="D89" s="237">
        <v>44232</v>
      </c>
      <c r="E89" s="238" t="s">
        <v>3853</v>
      </c>
      <c r="F89" s="237">
        <v>3</v>
      </c>
      <c r="G89" s="9">
        <v>10</v>
      </c>
      <c r="H89" s="9">
        <v>32.4</v>
      </c>
    </row>
    <row r="90" spans="1:8">
      <c r="A90" s="236">
        <v>42949</v>
      </c>
      <c r="B90" s="237" t="s">
        <v>3843</v>
      </c>
      <c r="C90" s="237" t="s">
        <v>48</v>
      </c>
      <c r="D90" s="237">
        <v>44233</v>
      </c>
      <c r="E90" s="238" t="s">
        <v>3852</v>
      </c>
      <c r="F90" s="237">
        <v>3</v>
      </c>
      <c r="G90" s="9">
        <v>16.260000000000002</v>
      </c>
      <c r="H90" s="9">
        <v>36.9</v>
      </c>
    </row>
    <row r="91" spans="1:8">
      <c r="A91" s="236">
        <v>42949</v>
      </c>
      <c r="B91" s="237" t="s">
        <v>3843</v>
      </c>
      <c r="C91" s="237" t="s">
        <v>48</v>
      </c>
      <c r="D91" s="237">
        <v>45186</v>
      </c>
      <c r="E91" s="238" t="s">
        <v>3851</v>
      </c>
      <c r="F91" s="237">
        <v>3</v>
      </c>
      <c r="G91" s="9">
        <v>950</v>
      </c>
      <c r="H91" s="9">
        <v>1551.6</v>
      </c>
    </row>
    <row r="92" spans="1:8">
      <c r="A92" s="236">
        <v>42949</v>
      </c>
      <c r="B92" s="237" t="s">
        <v>3843</v>
      </c>
      <c r="C92" s="237" t="s">
        <v>48</v>
      </c>
      <c r="D92" s="237">
        <v>76253</v>
      </c>
      <c r="E92" s="238" t="s">
        <v>3491</v>
      </c>
      <c r="F92" s="237">
        <v>3</v>
      </c>
      <c r="G92" s="9">
        <v>1.4</v>
      </c>
      <c r="H92" s="9">
        <v>28.8</v>
      </c>
    </row>
    <row r="93" spans="1:8">
      <c r="A93" s="236">
        <v>42949</v>
      </c>
      <c r="B93" s="237" t="s">
        <v>3843</v>
      </c>
      <c r="C93" s="237" t="s">
        <v>48</v>
      </c>
      <c r="D93" s="237">
        <v>122495</v>
      </c>
      <c r="E93" s="238" t="s">
        <v>3492</v>
      </c>
      <c r="F93" s="237">
        <v>3</v>
      </c>
      <c r="G93" s="9">
        <v>110</v>
      </c>
      <c r="H93" s="9">
        <v>1069.2</v>
      </c>
    </row>
    <row r="94" spans="1:8">
      <c r="A94" s="236">
        <v>42949</v>
      </c>
      <c r="B94" s="237" t="s">
        <v>3843</v>
      </c>
      <c r="C94" s="237" t="s">
        <v>48</v>
      </c>
      <c r="D94" s="237">
        <v>133932</v>
      </c>
      <c r="E94" s="238" t="s">
        <v>3850</v>
      </c>
      <c r="F94" s="237">
        <v>3</v>
      </c>
      <c r="G94" s="9">
        <v>22.02</v>
      </c>
      <c r="H94" s="9">
        <v>62.1</v>
      </c>
    </row>
    <row r="95" spans="1:8">
      <c r="A95" s="236">
        <v>42949</v>
      </c>
      <c r="B95" s="237" t="s">
        <v>3843</v>
      </c>
      <c r="C95" s="237" t="s">
        <v>48</v>
      </c>
      <c r="D95" s="237">
        <v>11655</v>
      </c>
      <c r="E95" s="238" t="s">
        <v>3849</v>
      </c>
      <c r="F95" s="237">
        <v>3</v>
      </c>
      <c r="G95" s="9">
        <v>495</v>
      </c>
      <c r="H95" s="9">
        <v>816.3</v>
      </c>
    </row>
    <row r="96" spans="1:8">
      <c r="A96" s="236">
        <v>42949</v>
      </c>
      <c r="B96" s="237" t="s">
        <v>3843</v>
      </c>
      <c r="C96" s="237" t="s">
        <v>48</v>
      </c>
      <c r="D96" s="237" t="s">
        <v>3488</v>
      </c>
      <c r="E96" s="238" t="s">
        <v>3489</v>
      </c>
      <c r="F96" s="237">
        <v>3</v>
      </c>
      <c r="G96" s="9">
        <v>177</v>
      </c>
      <c r="H96" s="9">
        <v>194.79</v>
      </c>
    </row>
    <row r="97" spans="1:8">
      <c r="A97" s="236">
        <v>42949</v>
      </c>
      <c r="B97" s="237" t="s">
        <v>3843</v>
      </c>
      <c r="C97" s="237" t="s">
        <v>48</v>
      </c>
      <c r="D97" s="237">
        <v>43905</v>
      </c>
      <c r="E97" s="238" t="s">
        <v>3848</v>
      </c>
      <c r="F97" s="237">
        <v>6</v>
      </c>
      <c r="G97" s="9">
        <v>60</v>
      </c>
      <c r="H97" s="9">
        <v>66</v>
      </c>
    </row>
    <row r="98" spans="1:8">
      <c r="A98" s="236">
        <v>42949</v>
      </c>
      <c r="B98" s="237" t="s">
        <v>3843</v>
      </c>
      <c r="C98" s="237" t="s">
        <v>48</v>
      </c>
      <c r="D98" s="237">
        <v>143331</v>
      </c>
      <c r="E98" s="238" t="s">
        <v>3847</v>
      </c>
      <c r="F98" s="237">
        <v>3</v>
      </c>
      <c r="G98" s="9">
        <v>301</v>
      </c>
      <c r="H98" s="9">
        <v>331.1</v>
      </c>
    </row>
    <row r="99" spans="1:8">
      <c r="A99" s="236">
        <v>42949</v>
      </c>
      <c r="B99" s="237" t="s">
        <v>3843</v>
      </c>
      <c r="C99" s="237" t="s">
        <v>48</v>
      </c>
      <c r="D99" s="237">
        <v>45190</v>
      </c>
      <c r="E99" s="238" t="s">
        <v>3846</v>
      </c>
      <c r="F99" s="237">
        <v>3</v>
      </c>
      <c r="G99" s="9">
        <v>375</v>
      </c>
      <c r="H99" s="9">
        <v>412.5</v>
      </c>
    </row>
    <row r="100" spans="1:8">
      <c r="A100" s="236">
        <v>42949</v>
      </c>
      <c r="B100" s="237" t="s">
        <v>3843</v>
      </c>
      <c r="C100" s="237" t="s">
        <v>48</v>
      </c>
      <c r="D100" s="237" t="s">
        <v>3506</v>
      </c>
      <c r="E100" s="238" t="s">
        <v>3845</v>
      </c>
      <c r="F100" s="237">
        <v>3</v>
      </c>
      <c r="G100" s="9">
        <v>278.58</v>
      </c>
      <c r="H100" s="9">
        <v>133</v>
      </c>
    </row>
    <row r="101" spans="1:8">
      <c r="A101" s="236">
        <v>42949</v>
      </c>
      <c r="B101" s="237" t="s">
        <v>3843</v>
      </c>
      <c r="C101" s="237" t="s">
        <v>48</v>
      </c>
      <c r="D101" s="237">
        <v>86021</v>
      </c>
      <c r="E101" s="238" t="s">
        <v>3844</v>
      </c>
      <c r="F101" s="237">
        <v>6</v>
      </c>
      <c r="G101" s="9">
        <v>60</v>
      </c>
      <c r="H101" s="9">
        <v>137.69999999999999</v>
      </c>
    </row>
    <row r="102" spans="1:8">
      <c r="A102" s="236">
        <v>43020</v>
      </c>
      <c r="B102" s="237" t="s">
        <v>4201</v>
      </c>
      <c r="C102" s="237" t="s">
        <v>48</v>
      </c>
      <c r="D102" s="237" t="s">
        <v>4202</v>
      </c>
      <c r="E102" s="238" t="s">
        <v>4203</v>
      </c>
      <c r="F102" s="237">
        <v>5</v>
      </c>
      <c r="G102" s="9">
        <v>538</v>
      </c>
      <c r="H102" s="9">
        <v>591.79999999999995</v>
      </c>
    </row>
    <row r="103" spans="1:8">
      <c r="A103" s="236"/>
      <c r="B103" s="237"/>
      <c r="C103" s="237"/>
      <c r="D103" s="237"/>
      <c r="E103" s="238"/>
      <c r="F103" s="237"/>
      <c r="G103" s="9"/>
      <c r="H103" s="9"/>
    </row>
    <row r="104" spans="1:8" ht="30">
      <c r="A104" s="411"/>
      <c r="B104" s="412"/>
      <c r="C104" s="412"/>
      <c r="D104" s="412"/>
      <c r="E104" s="414" t="s">
        <v>5443</v>
      </c>
      <c r="F104" s="412"/>
      <c r="G104" s="413"/>
      <c r="H104" s="413"/>
    </row>
    <row r="105" spans="1:8">
      <c r="A105" s="236"/>
      <c r="B105" s="237"/>
      <c r="C105" s="237"/>
      <c r="D105" s="237"/>
      <c r="E105" s="238"/>
      <c r="F105" s="237"/>
      <c r="G105" s="9"/>
      <c r="H105" s="9"/>
    </row>
    <row r="106" spans="1:8">
      <c r="A106" s="236"/>
      <c r="B106" s="237"/>
      <c r="C106" s="237"/>
      <c r="D106" s="237"/>
      <c r="E106" s="238"/>
      <c r="F106" s="237"/>
      <c r="G106" s="9"/>
      <c r="H106" s="9"/>
    </row>
    <row r="107" spans="1:8">
      <c r="A107" s="236"/>
      <c r="B107" s="237"/>
      <c r="C107" s="237"/>
      <c r="D107" s="237"/>
      <c r="E107" s="238"/>
      <c r="F107" s="237"/>
      <c r="G107" s="9"/>
      <c r="H107" s="9"/>
    </row>
  </sheetData>
  <sheetProtection algorithmName="SHA-512" hashValue="kgv5PSOY6JtpwlAGrWxRcjJVFTMlKO4aEPm5sMSzFOAbr8e8VR+qVTie3h8+R8El9b0sZ5bqOSPKH+YTcqNZFw==" saltValue="vg+9aKZ7ISuxv7znFB3O4g==" spinCount="100000" sheet="1" objects="1" scenario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02"/>
  <sheetViews>
    <sheetView topLeftCell="C1" workbookViewId="0">
      <pane ySplit="1" topLeftCell="A553" activePane="bottomLeft" state="frozen"/>
      <selection pane="bottomLeft" activeCell="H577" sqref="H577"/>
    </sheetView>
  </sheetViews>
  <sheetFormatPr defaultColWidth="9.140625" defaultRowHeight="15"/>
  <cols>
    <col min="1" max="1" width="10.7109375" style="287" bestFit="1" customWidth="1"/>
    <col min="2" max="2" width="17.28515625" style="287" customWidth="1"/>
    <col min="3" max="3" width="10.7109375" style="287" bestFit="1" customWidth="1"/>
    <col min="4" max="4" width="18.140625" style="287" customWidth="1"/>
    <col min="5" max="5" width="42.85546875" style="293" customWidth="1"/>
    <col min="6" max="6" width="9.140625" style="287"/>
    <col min="7" max="7" width="13.85546875" style="291" customWidth="1"/>
    <col min="8" max="8" width="14.5703125" style="292" customWidth="1"/>
    <col min="9" max="9" width="70.85546875" style="287" customWidth="1"/>
    <col min="10" max="16384" width="9.140625" style="287"/>
  </cols>
  <sheetData>
    <row r="1" spans="1:9">
      <c r="A1" s="286" t="s">
        <v>0</v>
      </c>
      <c r="B1" s="286" t="s">
        <v>1</v>
      </c>
      <c r="C1" s="286" t="s">
        <v>2</v>
      </c>
      <c r="D1" s="286" t="s">
        <v>3</v>
      </c>
      <c r="E1" s="288" t="s">
        <v>4</v>
      </c>
      <c r="F1" s="286" t="s">
        <v>5</v>
      </c>
      <c r="G1" s="289" t="s">
        <v>6</v>
      </c>
      <c r="H1" s="290" t="s">
        <v>7</v>
      </c>
    </row>
    <row r="2" spans="1:9">
      <c r="A2" s="236">
        <v>42822</v>
      </c>
      <c r="B2" s="237" t="s">
        <v>2959</v>
      </c>
      <c r="C2" s="237" t="s">
        <v>2960</v>
      </c>
      <c r="D2" s="237" t="s">
        <v>2688</v>
      </c>
      <c r="E2" s="238" t="s">
        <v>2961</v>
      </c>
      <c r="F2" s="237">
        <v>8</v>
      </c>
      <c r="G2" s="9">
        <v>21.83</v>
      </c>
      <c r="H2" s="9">
        <v>65.489992507260268</v>
      </c>
    </row>
    <row r="3" spans="1:9">
      <c r="A3" s="236">
        <v>42822</v>
      </c>
      <c r="B3" s="237" t="s">
        <v>2959</v>
      </c>
      <c r="C3" s="237" t="s">
        <v>2960</v>
      </c>
      <c r="D3" s="237" t="s">
        <v>2964</v>
      </c>
      <c r="E3" s="238" t="s">
        <v>2965</v>
      </c>
      <c r="F3" s="237">
        <v>2</v>
      </c>
      <c r="G3" s="9">
        <v>3.22</v>
      </c>
      <c r="H3" s="9">
        <v>12.879906580849577</v>
      </c>
      <c r="I3" s="293" t="s">
        <v>5207</v>
      </c>
    </row>
    <row r="4" spans="1:9">
      <c r="A4" s="236">
        <v>42822</v>
      </c>
      <c r="B4" s="237" t="s">
        <v>2959</v>
      </c>
      <c r="C4" s="237" t="s">
        <v>2960</v>
      </c>
      <c r="D4" s="237" t="s">
        <v>801</v>
      </c>
      <c r="E4" s="238" t="s">
        <v>802</v>
      </c>
      <c r="F4" s="237">
        <v>9</v>
      </c>
      <c r="G4" s="9">
        <v>0.26</v>
      </c>
      <c r="H4" s="9">
        <v>1.0405948666145182</v>
      </c>
    </row>
    <row r="5" spans="1:9">
      <c r="A5" s="236">
        <v>42822</v>
      </c>
      <c r="B5" s="237" t="s">
        <v>2959</v>
      </c>
      <c r="C5" s="237" t="s">
        <v>2960</v>
      </c>
      <c r="D5" s="237" t="s">
        <v>2966</v>
      </c>
      <c r="E5" s="238" t="s">
        <v>2967</v>
      </c>
      <c r="F5" s="237">
        <v>1</v>
      </c>
      <c r="G5" s="9">
        <v>0.74</v>
      </c>
      <c r="H5" s="9">
        <v>2.9599785310026987</v>
      </c>
    </row>
    <row r="6" spans="1:9">
      <c r="A6" s="236">
        <v>42822</v>
      </c>
      <c r="B6" s="237" t="s">
        <v>2959</v>
      </c>
      <c r="C6" s="237" t="s">
        <v>2960</v>
      </c>
      <c r="D6" s="237" t="s">
        <v>2968</v>
      </c>
      <c r="E6" s="238" t="s">
        <v>2969</v>
      </c>
      <c r="F6" s="237">
        <v>1</v>
      </c>
      <c r="G6" s="9">
        <v>164.59</v>
      </c>
      <c r="H6" s="9">
        <v>320.68000088888397</v>
      </c>
    </row>
    <row r="7" spans="1:9">
      <c r="A7" s="236">
        <v>42822</v>
      </c>
      <c r="B7" s="237" t="s">
        <v>2959</v>
      </c>
      <c r="C7" s="237" t="s">
        <v>2960</v>
      </c>
      <c r="D7" s="237" t="s">
        <v>2970</v>
      </c>
      <c r="E7" s="238" t="s">
        <v>2971</v>
      </c>
      <c r="F7" s="237">
        <v>1</v>
      </c>
      <c r="G7" s="9">
        <v>28.57</v>
      </c>
      <c r="H7" s="9">
        <v>85.709990193881154</v>
      </c>
      <c r="I7" s="293" t="s">
        <v>5207</v>
      </c>
    </row>
    <row r="8" spans="1:9">
      <c r="A8" s="236">
        <v>42822</v>
      </c>
      <c r="B8" s="237" t="s">
        <v>2959</v>
      </c>
      <c r="C8" s="237" t="s">
        <v>2960</v>
      </c>
      <c r="D8" s="237" t="s">
        <v>2972</v>
      </c>
      <c r="E8" s="238" t="s">
        <v>2973</v>
      </c>
      <c r="F8" s="237">
        <v>1</v>
      </c>
      <c r="G8" s="9">
        <v>50</v>
      </c>
      <c r="H8" s="9">
        <v>149.99998283843394</v>
      </c>
    </row>
    <row r="9" spans="1:9">
      <c r="A9" s="236">
        <v>42822</v>
      </c>
      <c r="B9" s="237" t="s">
        <v>2959</v>
      </c>
      <c r="C9" s="237" t="s">
        <v>2960</v>
      </c>
      <c r="D9" s="237" t="s">
        <v>2974</v>
      </c>
      <c r="E9" s="238" t="s">
        <v>2975</v>
      </c>
      <c r="F9" s="237">
        <v>1</v>
      </c>
      <c r="G9" s="9">
        <v>0.41</v>
      </c>
      <c r="H9" s="9">
        <v>1.6409380588921245</v>
      </c>
    </row>
    <row r="10" spans="1:9">
      <c r="A10" s="236">
        <v>42822</v>
      </c>
      <c r="B10" s="237" t="s">
        <v>2959</v>
      </c>
      <c r="C10" s="237" t="s">
        <v>2960</v>
      </c>
      <c r="D10" s="237" t="s">
        <v>2976</v>
      </c>
      <c r="E10" s="238" t="s">
        <v>2977</v>
      </c>
      <c r="F10" s="237">
        <v>8</v>
      </c>
      <c r="G10" s="9">
        <v>4.37</v>
      </c>
      <c r="H10" s="9">
        <v>17.479873216867283</v>
      </c>
    </row>
    <row r="11" spans="1:9">
      <c r="A11" s="236">
        <v>42822</v>
      </c>
      <c r="B11" s="237" t="s">
        <v>2959</v>
      </c>
      <c r="C11" s="237" t="s">
        <v>2960</v>
      </c>
      <c r="D11" s="237" t="s">
        <v>940</v>
      </c>
      <c r="E11" s="238" t="s">
        <v>2978</v>
      </c>
      <c r="F11" s="237">
        <v>1</v>
      </c>
      <c r="G11" s="9">
        <v>0.63</v>
      </c>
      <c r="H11" s="9">
        <v>2.5199817223401357</v>
      </c>
    </row>
    <row r="12" spans="1:9">
      <c r="A12" s="236">
        <v>42822</v>
      </c>
      <c r="B12" s="237" t="s">
        <v>2959</v>
      </c>
      <c r="C12" s="237" t="s">
        <v>2960</v>
      </c>
      <c r="D12" s="237" t="s">
        <v>2979</v>
      </c>
      <c r="E12" s="238" t="s">
        <v>2980</v>
      </c>
      <c r="F12" s="237">
        <v>1</v>
      </c>
      <c r="G12" s="9">
        <v>34</v>
      </c>
      <c r="H12" s="9">
        <v>101.99998833013507</v>
      </c>
    </row>
    <row r="13" spans="1:9">
      <c r="A13" s="236">
        <v>42822</v>
      </c>
      <c r="B13" s="237" t="s">
        <v>2959</v>
      </c>
      <c r="C13" s="237" t="s">
        <v>2960</v>
      </c>
      <c r="D13" s="237" t="s">
        <v>792</v>
      </c>
      <c r="E13" s="238" t="s">
        <v>2981</v>
      </c>
      <c r="F13" s="237">
        <v>4</v>
      </c>
      <c r="G13" s="9">
        <v>14.41</v>
      </c>
      <c r="H13" s="9">
        <v>43.229995054036657</v>
      </c>
    </row>
    <row r="14" spans="1:9">
      <c r="A14" s="236">
        <v>42822</v>
      </c>
      <c r="B14" s="237" t="s">
        <v>2959</v>
      </c>
      <c r="C14" s="237" t="s">
        <v>2960</v>
      </c>
      <c r="D14" s="237" t="s">
        <v>1344</v>
      </c>
      <c r="E14" s="238" t="s">
        <v>2982</v>
      </c>
      <c r="F14" s="237">
        <v>4</v>
      </c>
      <c r="G14" s="9">
        <v>0.7</v>
      </c>
      <c r="H14" s="9">
        <v>2.7999796914890394</v>
      </c>
    </row>
    <row r="15" spans="1:9">
      <c r="A15" s="236">
        <v>42822</v>
      </c>
      <c r="B15" s="237" t="s">
        <v>2959</v>
      </c>
      <c r="C15" s="237" t="s">
        <v>2960</v>
      </c>
      <c r="D15" s="237" t="s">
        <v>2983</v>
      </c>
      <c r="E15" s="238" t="s">
        <v>2984</v>
      </c>
      <c r="F15" s="237">
        <v>1</v>
      </c>
      <c r="G15" s="9">
        <v>5.0599999999999996</v>
      </c>
      <c r="H15" s="9">
        <v>20.239853198477913</v>
      </c>
    </row>
    <row r="16" spans="1:9">
      <c r="A16" s="236">
        <v>42822</v>
      </c>
      <c r="B16" s="237" t="s">
        <v>2959</v>
      </c>
      <c r="C16" s="237" t="s">
        <v>2960</v>
      </c>
      <c r="D16" s="237" t="s">
        <v>2985</v>
      </c>
      <c r="E16" s="238" t="s">
        <v>2986</v>
      </c>
      <c r="F16" s="237">
        <v>8</v>
      </c>
      <c r="G16" s="9">
        <v>10.27</v>
      </c>
      <c r="H16" s="9">
        <v>30.809996475014326</v>
      </c>
    </row>
    <row r="17" spans="1:9">
      <c r="A17" s="236">
        <v>42822</v>
      </c>
      <c r="B17" s="237" t="s">
        <v>2959</v>
      </c>
      <c r="C17" s="237" t="s">
        <v>2960</v>
      </c>
      <c r="D17" s="237" t="s">
        <v>2987</v>
      </c>
      <c r="E17" s="238" t="s">
        <v>2988</v>
      </c>
      <c r="F17" s="237">
        <v>1</v>
      </c>
      <c r="G17" s="9">
        <v>47.77</v>
      </c>
      <c r="H17" s="9">
        <v>143.30998360383978</v>
      </c>
    </row>
    <row r="18" spans="1:9">
      <c r="A18" s="236">
        <v>42822</v>
      </c>
      <c r="B18" s="237" t="s">
        <v>2959</v>
      </c>
      <c r="C18" s="237" t="s">
        <v>2960</v>
      </c>
      <c r="D18" s="237" t="s">
        <v>2989</v>
      </c>
      <c r="E18" s="238" t="s">
        <v>2990</v>
      </c>
      <c r="F18" s="237">
        <v>4</v>
      </c>
      <c r="G18" s="9">
        <v>40.08</v>
      </c>
      <c r="H18" s="9">
        <v>120.23998624328863</v>
      </c>
    </row>
    <row r="19" spans="1:9">
      <c r="A19" s="236">
        <v>42822</v>
      </c>
      <c r="B19" s="237" t="s">
        <v>2959</v>
      </c>
      <c r="C19" s="237" t="s">
        <v>2960</v>
      </c>
      <c r="D19" s="237" t="s">
        <v>2991</v>
      </c>
      <c r="E19" s="238" t="s">
        <v>2992</v>
      </c>
      <c r="F19" s="237">
        <v>4</v>
      </c>
      <c r="G19" s="9">
        <v>51.58</v>
      </c>
      <c r="H19" s="9">
        <v>154.73998229612849</v>
      </c>
    </row>
    <row r="20" spans="1:9">
      <c r="A20" s="236">
        <v>42822</v>
      </c>
      <c r="B20" s="237" t="s">
        <v>2959</v>
      </c>
      <c r="C20" s="237" t="s">
        <v>2960</v>
      </c>
      <c r="D20" s="237">
        <v>710316</v>
      </c>
      <c r="E20" s="238" t="s">
        <v>2993</v>
      </c>
      <c r="F20" s="237">
        <v>4</v>
      </c>
      <c r="G20" s="9">
        <v>1.95</v>
      </c>
      <c r="H20" s="9">
        <v>7.7999434262908958</v>
      </c>
    </row>
    <row r="21" spans="1:9">
      <c r="A21" s="236">
        <v>42822</v>
      </c>
      <c r="B21" s="237" t="s">
        <v>2959</v>
      </c>
      <c r="C21" s="237" t="s">
        <v>2960</v>
      </c>
      <c r="D21" s="237" t="s">
        <v>2994</v>
      </c>
      <c r="E21" s="238" t="s">
        <v>2995</v>
      </c>
      <c r="F21" s="237">
        <v>4</v>
      </c>
      <c r="G21" s="9">
        <v>0.2</v>
      </c>
      <c r="H21" s="9">
        <v>0.80045758970347514</v>
      </c>
    </row>
    <row r="22" spans="1:9">
      <c r="A22" s="236">
        <v>42822</v>
      </c>
      <c r="B22" s="237" t="s">
        <v>2959</v>
      </c>
      <c r="C22" s="237" t="s">
        <v>2960</v>
      </c>
      <c r="D22" s="237" t="s">
        <v>2996</v>
      </c>
      <c r="E22" s="238" t="s">
        <v>2997</v>
      </c>
      <c r="F22" s="237">
        <v>2</v>
      </c>
      <c r="G22" s="9">
        <v>6.89</v>
      </c>
      <c r="H22" s="9">
        <v>27.559800106227829</v>
      </c>
    </row>
    <row r="23" spans="1:9">
      <c r="A23" s="236">
        <v>42822</v>
      </c>
      <c r="B23" s="237" t="s">
        <v>2959</v>
      </c>
      <c r="C23" s="237" t="s">
        <v>2960</v>
      </c>
      <c r="D23" s="237" t="s">
        <v>2998</v>
      </c>
      <c r="E23" s="238" t="s">
        <v>2999</v>
      </c>
      <c r="F23" s="237">
        <v>1</v>
      </c>
      <c r="G23" s="9">
        <v>7.53</v>
      </c>
      <c r="H23" s="9">
        <v>30.119781538446382</v>
      </c>
    </row>
    <row r="24" spans="1:9">
      <c r="A24" s="236">
        <v>42822</v>
      </c>
      <c r="B24" s="237" t="s">
        <v>2959</v>
      </c>
      <c r="C24" s="237" t="s">
        <v>2960</v>
      </c>
      <c r="D24" s="237" t="s">
        <v>3000</v>
      </c>
      <c r="E24" s="238" t="s">
        <v>3001</v>
      </c>
      <c r="F24" s="237">
        <v>1</v>
      </c>
      <c r="G24" s="9">
        <v>10.5</v>
      </c>
      <c r="H24" s="9">
        <v>31.499996396071126</v>
      </c>
    </row>
    <row r="25" spans="1:9">
      <c r="A25" s="236">
        <v>42822</v>
      </c>
      <c r="B25" s="237" t="s">
        <v>2959</v>
      </c>
      <c r="C25" s="237" t="s">
        <v>2960</v>
      </c>
      <c r="D25" s="237" t="s">
        <v>3002</v>
      </c>
      <c r="E25" s="238" t="s">
        <v>3003</v>
      </c>
      <c r="F25" s="237">
        <v>1</v>
      </c>
      <c r="G25" s="9">
        <v>395</v>
      </c>
      <c r="H25" s="9">
        <v>791.99955908673621</v>
      </c>
    </row>
    <row r="26" spans="1:9">
      <c r="A26" s="236">
        <v>42822</v>
      </c>
      <c r="B26" s="237" t="s">
        <v>2959</v>
      </c>
      <c r="C26" s="237" t="s">
        <v>2960</v>
      </c>
      <c r="D26" s="237" t="s">
        <v>3004</v>
      </c>
      <c r="E26" s="238" t="s">
        <v>3005</v>
      </c>
      <c r="F26" s="237">
        <v>1</v>
      </c>
      <c r="G26" s="9">
        <v>20.92</v>
      </c>
      <c r="H26" s="9">
        <v>62.759992819600761</v>
      </c>
    </row>
    <row r="27" spans="1:9">
      <c r="A27" s="236">
        <v>42822</v>
      </c>
      <c r="B27" s="237" t="s">
        <v>2959</v>
      </c>
      <c r="C27" s="237" t="s">
        <v>2960</v>
      </c>
      <c r="D27" s="237" t="s">
        <v>3006</v>
      </c>
      <c r="E27" s="238" t="s">
        <v>3007</v>
      </c>
      <c r="F27" s="237">
        <v>1</v>
      </c>
      <c r="G27" s="9">
        <v>12.55</v>
      </c>
      <c r="H27" s="9">
        <v>37.649995692446922</v>
      </c>
    </row>
    <row r="28" spans="1:9">
      <c r="A28" s="236">
        <v>42822</v>
      </c>
      <c r="B28" s="237" t="s">
        <v>2959</v>
      </c>
      <c r="C28" s="237" t="s">
        <v>2960</v>
      </c>
      <c r="D28" s="237" t="s">
        <v>3008</v>
      </c>
      <c r="E28" s="238" t="s">
        <v>3009</v>
      </c>
      <c r="F28" s="237">
        <v>16</v>
      </c>
      <c r="G28" s="9">
        <v>0.35</v>
      </c>
      <c r="H28" s="9">
        <v>1.4008007819810819</v>
      </c>
    </row>
    <row r="29" spans="1:9">
      <c r="A29" s="236">
        <v>42822</v>
      </c>
      <c r="B29" s="237" t="s">
        <v>2959</v>
      </c>
      <c r="C29" s="237" t="s">
        <v>2960</v>
      </c>
      <c r="D29" s="237" t="s">
        <v>3010</v>
      </c>
      <c r="E29" s="238" t="s">
        <v>3011</v>
      </c>
      <c r="F29" s="237">
        <v>1</v>
      </c>
      <c r="G29" s="9">
        <v>1.25</v>
      </c>
      <c r="H29" s="9">
        <v>4.999963734801856</v>
      </c>
    </row>
    <row r="30" spans="1:9">
      <c r="A30" s="236">
        <v>42822</v>
      </c>
      <c r="B30" s="237" t="s">
        <v>2959</v>
      </c>
      <c r="C30" s="237" t="s">
        <v>2960</v>
      </c>
      <c r="D30" s="237" t="s">
        <v>2989</v>
      </c>
      <c r="E30" s="238" t="s">
        <v>2990</v>
      </c>
      <c r="F30" s="237">
        <v>2</v>
      </c>
      <c r="G30" s="9">
        <v>40.880000000000003</v>
      </c>
      <c r="H30" s="9">
        <v>122.63998596870358</v>
      </c>
    </row>
    <row r="31" spans="1:9">
      <c r="A31" s="236">
        <v>42822</v>
      </c>
      <c r="B31" s="237" t="s">
        <v>2959</v>
      </c>
      <c r="C31" s="237" t="s">
        <v>2960</v>
      </c>
      <c r="D31" s="237" t="s">
        <v>3012</v>
      </c>
      <c r="E31" s="238" t="s">
        <v>3013</v>
      </c>
      <c r="F31" s="237">
        <v>3</v>
      </c>
      <c r="G31" s="9">
        <v>20.7</v>
      </c>
      <c r="H31" s="9">
        <v>62.099992895111647</v>
      </c>
      <c r="I31" s="449" t="s">
        <v>5207</v>
      </c>
    </row>
    <row r="32" spans="1:9">
      <c r="A32" s="236">
        <v>42822</v>
      </c>
      <c r="B32" s="237" t="s">
        <v>2959</v>
      </c>
      <c r="C32" s="237" t="s">
        <v>2960</v>
      </c>
      <c r="D32" s="237" t="s">
        <v>3014</v>
      </c>
      <c r="E32" s="238" t="s">
        <v>3015</v>
      </c>
      <c r="F32" s="237">
        <v>1</v>
      </c>
      <c r="G32" s="9">
        <v>21.45</v>
      </c>
      <c r="H32" s="9">
        <v>64.34999263768816</v>
      </c>
    </row>
    <row r="33" spans="1:9">
      <c r="A33" s="236">
        <v>42822</v>
      </c>
      <c r="B33" s="237" t="s">
        <v>2959</v>
      </c>
      <c r="C33" s="237" t="s">
        <v>2960</v>
      </c>
      <c r="D33" s="237" t="s">
        <v>3016</v>
      </c>
      <c r="E33" s="238" t="s">
        <v>3017</v>
      </c>
      <c r="F33" s="237">
        <v>1</v>
      </c>
      <c r="G33" s="9">
        <v>40.9</v>
      </c>
      <c r="H33" s="9">
        <v>122.69998596183899</v>
      </c>
    </row>
    <row r="34" spans="1:9">
      <c r="A34" s="236">
        <v>42822</v>
      </c>
      <c r="B34" s="237" t="s">
        <v>2959</v>
      </c>
      <c r="C34" s="237" t="s">
        <v>2960</v>
      </c>
      <c r="D34" s="237" t="s">
        <v>9</v>
      </c>
      <c r="E34" s="238" t="s">
        <v>1212</v>
      </c>
      <c r="F34" s="237">
        <v>1</v>
      </c>
      <c r="G34" s="9">
        <v>10.31</v>
      </c>
      <c r="H34" s="9">
        <v>30.929996461285079</v>
      </c>
      <c r="I34" s="450" t="s">
        <v>323</v>
      </c>
    </row>
    <row r="35" spans="1:9">
      <c r="A35" s="236">
        <v>42822</v>
      </c>
      <c r="B35" s="237" t="s">
        <v>2959</v>
      </c>
      <c r="C35" s="237" t="s">
        <v>2960</v>
      </c>
      <c r="D35" s="237" t="s">
        <v>2962</v>
      </c>
      <c r="E35" s="238" t="s">
        <v>2963</v>
      </c>
      <c r="F35" s="237">
        <v>1</v>
      </c>
      <c r="G35" s="9">
        <v>7</v>
      </c>
      <c r="H35" s="9">
        <v>27.999796914890396</v>
      </c>
    </row>
    <row r="36" spans="1:9">
      <c r="A36" s="236">
        <v>42822</v>
      </c>
      <c r="B36" s="237" t="s">
        <v>2959</v>
      </c>
      <c r="C36" s="237" t="s">
        <v>2960</v>
      </c>
      <c r="D36" s="237" t="s">
        <v>2964</v>
      </c>
      <c r="E36" s="238" t="s">
        <v>3018</v>
      </c>
      <c r="F36" s="237">
        <v>2</v>
      </c>
      <c r="G36" s="9">
        <v>3.22</v>
      </c>
      <c r="H36" s="9">
        <v>12.879906580849577</v>
      </c>
      <c r="I36" s="293" t="s">
        <v>5207</v>
      </c>
    </row>
    <row r="37" spans="1:9">
      <c r="A37" s="236">
        <v>42822</v>
      </c>
      <c r="B37" s="237" t="s">
        <v>2959</v>
      </c>
      <c r="C37" s="237" t="s">
        <v>2960</v>
      </c>
      <c r="D37" s="237" t="s">
        <v>801</v>
      </c>
      <c r="E37" s="238" t="s">
        <v>802</v>
      </c>
      <c r="F37" s="237">
        <v>9</v>
      </c>
      <c r="G37" s="9">
        <v>0.26</v>
      </c>
      <c r="H37" s="9">
        <v>1.0405948666145182</v>
      </c>
    </row>
    <row r="38" spans="1:9">
      <c r="A38" s="236">
        <v>42822</v>
      </c>
      <c r="B38" s="237" t="s">
        <v>2959</v>
      </c>
      <c r="C38" s="237" t="s">
        <v>2960</v>
      </c>
      <c r="D38" s="237" t="s">
        <v>3019</v>
      </c>
      <c r="E38" s="238" t="s">
        <v>3020</v>
      </c>
      <c r="F38" s="237">
        <v>1</v>
      </c>
      <c r="G38" s="9">
        <v>274.66000000000003</v>
      </c>
      <c r="H38" s="9">
        <v>549.31974072013986</v>
      </c>
    </row>
    <row r="39" spans="1:9">
      <c r="A39" s="236">
        <v>42822</v>
      </c>
      <c r="B39" s="237" t="s">
        <v>2959</v>
      </c>
      <c r="C39" s="237" t="s">
        <v>2960</v>
      </c>
      <c r="D39" s="237" t="s">
        <v>3022</v>
      </c>
      <c r="E39" s="238" t="s">
        <v>3023</v>
      </c>
      <c r="F39" s="237">
        <v>1</v>
      </c>
      <c r="G39" s="9">
        <v>544</v>
      </c>
      <c r="H39" s="9">
        <v>1087.9994864623754</v>
      </c>
    </row>
    <row r="40" spans="1:9">
      <c r="A40" s="236">
        <v>42822</v>
      </c>
      <c r="B40" s="237" t="s">
        <v>2959</v>
      </c>
      <c r="C40" s="237" t="s">
        <v>2960</v>
      </c>
      <c r="D40" s="237" t="s">
        <v>2966</v>
      </c>
      <c r="E40" s="238" t="s">
        <v>2967</v>
      </c>
      <c r="F40" s="237">
        <v>1</v>
      </c>
      <c r="G40" s="9">
        <v>0.74</v>
      </c>
      <c r="H40" s="9">
        <v>2.9599785310026987</v>
      </c>
    </row>
    <row r="41" spans="1:9">
      <c r="A41" s="236">
        <v>42822</v>
      </c>
      <c r="B41" s="237" t="s">
        <v>2959</v>
      </c>
      <c r="C41" s="237" t="s">
        <v>2960</v>
      </c>
      <c r="D41" s="237" t="s">
        <v>2968</v>
      </c>
      <c r="E41" s="238" t="s">
        <v>2969</v>
      </c>
      <c r="F41" s="237">
        <v>1</v>
      </c>
      <c r="G41" s="9">
        <v>164.59</v>
      </c>
      <c r="H41" s="9">
        <v>320.68000088888397</v>
      </c>
    </row>
    <row r="42" spans="1:9">
      <c r="A42" s="236">
        <v>42822</v>
      </c>
      <c r="B42" s="237" t="s">
        <v>2959</v>
      </c>
      <c r="C42" s="237" t="s">
        <v>2960</v>
      </c>
      <c r="D42" s="237" t="s">
        <v>2970</v>
      </c>
      <c r="E42" s="238" t="s">
        <v>3024</v>
      </c>
      <c r="F42" s="237">
        <v>1</v>
      </c>
      <c r="G42" s="9">
        <v>28.57</v>
      </c>
      <c r="H42" s="9">
        <v>85.709990193881154</v>
      </c>
      <c r="I42" s="293" t="s">
        <v>5207</v>
      </c>
    </row>
    <row r="43" spans="1:9">
      <c r="A43" s="236">
        <v>42822</v>
      </c>
      <c r="B43" s="237" t="s">
        <v>2959</v>
      </c>
      <c r="C43" s="237" t="s">
        <v>2960</v>
      </c>
      <c r="D43" s="237" t="s">
        <v>2972</v>
      </c>
      <c r="E43" s="238" t="s">
        <v>2973</v>
      </c>
      <c r="F43" s="237">
        <v>1</v>
      </c>
      <c r="G43" s="9">
        <v>50</v>
      </c>
      <c r="H43" s="9">
        <v>149.99998283843394</v>
      </c>
    </row>
    <row r="44" spans="1:9">
      <c r="A44" s="236">
        <v>42822</v>
      </c>
      <c r="B44" s="237" t="s">
        <v>2959</v>
      </c>
      <c r="C44" s="237" t="s">
        <v>2960</v>
      </c>
      <c r="D44" s="237" t="s">
        <v>2974</v>
      </c>
      <c r="E44" s="238" t="s">
        <v>3025</v>
      </c>
      <c r="F44" s="237">
        <v>1</v>
      </c>
      <c r="G44" s="9">
        <v>0.41</v>
      </c>
      <c r="H44" s="9">
        <v>1.6409380588921245</v>
      </c>
    </row>
    <row r="45" spans="1:9">
      <c r="A45" s="236">
        <v>42822</v>
      </c>
      <c r="B45" s="237" t="s">
        <v>2959</v>
      </c>
      <c r="C45" s="237" t="s">
        <v>2960</v>
      </c>
      <c r="D45" s="237" t="s">
        <v>2976</v>
      </c>
      <c r="E45" s="238" t="s">
        <v>2977</v>
      </c>
      <c r="F45" s="237">
        <v>8</v>
      </c>
      <c r="G45" s="9">
        <v>4.37</v>
      </c>
      <c r="H45" s="9">
        <v>17.479873216867283</v>
      </c>
    </row>
    <row r="46" spans="1:9">
      <c r="A46" s="236">
        <v>42822</v>
      </c>
      <c r="B46" s="237" t="s">
        <v>2959</v>
      </c>
      <c r="C46" s="237" t="s">
        <v>2960</v>
      </c>
      <c r="D46" s="237" t="s">
        <v>940</v>
      </c>
      <c r="E46" s="238" t="s">
        <v>2978</v>
      </c>
      <c r="F46" s="237">
        <v>1</v>
      </c>
      <c r="G46" s="9">
        <v>0.63</v>
      </c>
      <c r="H46" s="9">
        <v>2.5199817223401357</v>
      </c>
    </row>
    <row r="47" spans="1:9">
      <c r="A47" s="236">
        <v>42822</v>
      </c>
      <c r="B47" s="237" t="s">
        <v>2959</v>
      </c>
      <c r="C47" s="237" t="s">
        <v>2960</v>
      </c>
      <c r="D47" s="237" t="s">
        <v>3026</v>
      </c>
      <c r="E47" s="238" t="s">
        <v>3027</v>
      </c>
      <c r="F47" s="237">
        <v>1</v>
      </c>
      <c r="G47" s="9">
        <v>135</v>
      </c>
      <c r="H47" s="9">
        <v>269.99987255959684</v>
      </c>
    </row>
    <row r="48" spans="1:9">
      <c r="A48" s="236">
        <v>42822</v>
      </c>
      <c r="B48" s="237" t="s">
        <v>2959</v>
      </c>
      <c r="C48" s="237" t="s">
        <v>2960</v>
      </c>
      <c r="D48" s="237" t="s">
        <v>2979</v>
      </c>
      <c r="E48" s="238" t="s">
        <v>3028</v>
      </c>
      <c r="F48" s="237">
        <v>1</v>
      </c>
      <c r="G48" s="9">
        <v>34</v>
      </c>
      <c r="H48" s="9">
        <v>101.99998833013507</v>
      </c>
    </row>
    <row r="49" spans="1:9">
      <c r="A49" s="236">
        <v>42822</v>
      </c>
      <c r="B49" s="237" t="s">
        <v>2959</v>
      </c>
      <c r="C49" s="237" t="s">
        <v>2960</v>
      </c>
      <c r="D49" s="237" t="s">
        <v>3029</v>
      </c>
      <c r="E49" s="238" t="s">
        <v>3030</v>
      </c>
      <c r="F49" s="237">
        <v>1</v>
      </c>
      <c r="G49" s="9">
        <v>6.89</v>
      </c>
      <c r="H49" s="9">
        <v>27.559800106227829</v>
      </c>
      <c r="I49" s="449" t="s">
        <v>5207</v>
      </c>
    </row>
    <row r="50" spans="1:9">
      <c r="A50" s="236">
        <v>42822</v>
      </c>
      <c r="B50" s="237" t="s">
        <v>2959</v>
      </c>
      <c r="C50" s="237" t="s">
        <v>2960</v>
      </c>
      <c r="D50" s="237" t="s">
        <v>792</v>
      </c>
      <c r="E50" s="238" t="s">
        <v>3031</v>
      </c>
      <c r="F50" s="237">
        <v>4</v>
      </c>
      <c r="G50" s="9">
        <v>14.41</v>
      </c>
      <c r="H50" s="9">
        <v>43.229995054036657</v>
      </c>
    </row>
    <row r="51" spans="1:9">
      <c r="A51" s="236">
        <v>42822</v>
      </c>
      <c r="B51" s="237" t="s">
        <v>2959</v>
      </c>
      <c r="C51" s="237" t="s">
        <v>2960</v>
      </c>
      <c r="D51" s="237" t="s">
        <v>1344</v>
      </c>
      <c r="E51" s="238" t="s">
        <v>2982</v>
      </c>
      <c r="F51" s="237">
        <v>4</v>
      </c>
      <c r="G51" s="9">
        <v>0.7</v>
      </c>
      <c r="H51" s="9">
        <v>2.7999796914890394</v>
      </c>
    </row>
    <row r="52" spans="1:9">
      <c r="A52" s="236">
        <v>42822</v>
      </c>
      <c r="B52" s="237" t="s">
        <v>2959</v>
      </c>
      <c r="C52" s="237" t="s">
        <v>2960</v>
      </c>
      <c r="D52" s="237" t="s">
        <v>2983</v>
      </c>
      <c r="E52" s="238" t="s">
        <v>2984</v>
      </c>
      <c r="F52" s="237">
        <v>1</v>
      </c>
      <c r="G52" s="9">
        <v>5.0599999999999996</v>
      </c>
      <c r="H52" s="9">
        <v>20.239853198477913</v>
      </c>
    </row>
    <row r="53" spans="1:9">
      <c r="A53" s="236">
        <v>42822</v>
      </c>
      <c r="B53" s="237" t="s">
        <v>2959</v>
      </c>
      <c r="C53" s="237" t="s">
        <v>2960</v>
      </c>
      <c r="D53" s="237" t="s">
        <v>2985</v>
      </c>
      <c r="E53" s="238" t="s">
        <v>2986</v>
      </c>
      <c r="F53" s="237">
        <v>8</v>
      </c>
      <c r="G53" s="9">
        <v>10.27</v>
      </c>
      <c r="H53" s="9">
        <v>30.809996475014326</v>
      </c>
    </row>
    <row r="54" spans="1:9">
      <c r="A54" s="236">
        <v>42822</v>
      </c>
      <c r="B54" s="237" t="s">
        <v>2959</v>
      </c>
      <c r="C54" s="237" t="s">
        <v>2960</v>
      </c>
      <c r="D54" s="237" t="s">
        <v>2987</v>
      </c>
      <c r="E54" s="238" t="s">
        <v>2988</v>
      </c>
      <c r="F54" s="237">
        <v>1</v>
      </c>
      <c r="G54" s="9">
        <v>47.77</v>
      </c>
      <c r="H54" s="9">
        <v>143.30998360383978</v>
      </c>
    </row>
    <row r="55" spans="1:9">
      <c r="A55" s="236">
        <v>42822</v>
      </c>
      <c r="B55" s="237" t="s">
        <v>2959</v>
      </c>
      <c r="C55" s="237" t="s">
        <v>2960</v>
      </c>
      <c r="D55" s="237" t="s">
        <v>2996</v>
      </c>
      <c r="E55" s="238" t="s">
        <v>2997</v>
      </c>
      <c r="F55" s="237">
        <v>2</v>
      </c>
      <c r="G55" s="9">
        <v>6.89</v>
      </c>
      <c r="H55" s="9">
        <v>27.559800106227829</v>
      </c>
    </row>
    <row r="56" spans="1:9">
      <c r="A56" s="236">
        <v>42822</v>
      </c>
      <c r="B56" s="237" t="s">
        <v>2959</v>
      </c>
      <c r="C56" s="237" t="s">
        <v>2960</v>
      </c>
      <c r="D56" s="237" t="s">
        <v>2998</v>
      </c>
      <c r="E56" s="238" t="s">
        <v>3033</v>
      </c>
      <c r="F56" s="237">
        <v>1</v>
      </c>
      <c r="G56" s="9">
        <v>7.53</v>
      </c>
      <c r="H56" s="9">
        <v>30.119781538446382</v>
      </c>
    </row>
    <row r="57" spans="1:9">
      <c r="A57" s="236">
        <v>42822</v>
      </c>
      <c r="B57" s="237" t="s">
        <v>2959</v>
      </c>
      <c r="C57" s="237" t="s">
        <v>2960</v>
      </c>
      <c r="D57" s="237" t="s">
        <v>3000</v>
      </c>
      <c r="E57" s="238" t="s">
        <v>3001</v>
      </c>
      <c r="F57" s="237">
        <v>1</v>
      </c>
      <c r="G57" s="9">
        <v>10.5</v>
      </c>
      <c r="H57" s="9">
        <v>31.499996396071126</v>
      </c>
    </row>
    <row r="58" spans="1:9">
      <c r="A58" s="236">
        <v>42822</v>
      </c>
      <c r="B58" s="237" t="s">
        <v>2959</v>
      </c>
      <c r="C58" s="237" t="s">
        <v>2960</v>
      </c>
      <c r="D58" s="237" t="s">
        <v>3002</v>
      </c>
      <c r="E58" s="238" t="s">
        <v>3003</v>
      </c>
      <c r="F58" s="237">
        <v>1</v>
      </c>
      <c r="G58" s="9">
        <v>395</v>
      </c>
      <c r="H58" s="9">
        <v>791.99955908673621</v>
      </c>
    </row>
    <row r="59" spans="1:9">
      <c r="A59" s="236">
        <v>42822</v>
      </c>
      <c r="B59" s="237" t="s">
        <v>2959</v>
      </c>
      <c r="C59" s="237" t="s">
        <v>2960</v>
      </c>
      <c r="D59" s="237" t="s">
        <v>3034</v>
      </c>
      <c r="E59" s="238" t="s">
        <v>3035</v>
      </c>
      <c r="F59" s="237">
        <v>1</v>
      </c>
      <c r="G59" s="9">
        <v>1400</v>
      </c>
      <c r="H59" s="9">
        <v>2800.0000001658987</v>
      </c>
    </row>
    <row r="60" spans="1:9">
      <c r="A60" s="236">
        <v>42822</v>
      </c>
      <c r="B60" s="237" t="s">
        <v>2959</v>
      </c>
      <c r="C60" s="237" t="s">
        <v>2960</v>
      </c>
      <c r="D60" s="237" t="s">
        <v>3012</v>
      </c>
      <c r="E60" s="238" t="s">
        <v>3013</v>
      </c>
      <c r="F60" s="237">
        <v>3</v>
      </c>
      <c r="G60" s="9">
        <v>20.7</v>
      </c>
      <c r="H60" s="9">
        <v>62.099992895111647</v>
      </c>
    </row>
    <row r="61" spans="1:9">
      <c r="A61" s="236">
        <v>42822</v>
      </c>
      <c r="B61" s="237" t="s">
        <v>2959</v>
      </c>
      <c r="C61" s="237" t="s">
        <v>2960</v>
      </c>
      <c r="D61" s="237" t="s">
        <v>3014</v>
      </c>
      <c r="E61" s="238" t="s">
        <v>3015</v>
      </c>
      <c r="F61" s="237">
        <v>1</v>
      </c>
      <c r="G61" s="9">
        <v>21.45</v>
      </c>
      <c r="H61" s="9">
        <v>64.34999263768816</v>
      </c>
    </row>
    <row r="62" spans="1:9">
      <c r="A62" s="236">
        <v>42822</v>
      </c>
      <c r="B62" s="237" t="s">
        <v>2959</v>
      </c>
      <c r="C62" s="237" t="s">
        <v>2960</v>
      </c>
      <c r="D62" s="237" t="s">
        <v>3016</v>
      </c>
      <c r="E62" s="238" t="s">
        <v>3017</v>
      </c>
      <c r="F62" s="237">
        <v>1</v>
      </c>
      <c r="G62" s="9">
        <v>40.9</v>
      </c>
      <c r="H62" s="9">
        <v>122.69998596183899</v>
      </c>
    </row>
    <row r="63" spans="1:9">
      <c r="A63" s="236">
        <v>42822</v>
      </c>
      <c r="B63" s="237" t="s">
        <v>2959</v>
      </c>
      <c r="C63" s="237" t="s">
        <v>2960</v>
      </c>
      <c r="D63" s="237" t="s">
        <v>9</v>
      </c>
      <c r="E63" s="238" t="s">
        <v>1212</v>
      </c>
      <c r="F63" s="237">
        <v>1</v>
      </c>
      <c r="G63" s="9">
        <v>10.31</v>
      </c>
      <c r="H63" s="9">
        <v>30.929996461285079</v>
      </c>
      <c r="I63" s="450" t="s">
        <v>323</v>
      </c>
    </row>
    <row r="64" spans="1:9">
      <c r="A64" s="236">
        <v>42822</v>
      </c>
      <c r="B64" s="237" t="s">
        <v>2959</v>
      </c>
      <c r="C64" s="237" t="s">
        <v>2960</v>
      </c>
      <c r="D64" s="237" t="s">
        <v>2962</v>
      </c>
      <c r="E64" s="238" t="s">
        <v>2963</v>
      </c>
      <c r="F64" s="237">
        <v>1</v>
      </c>
      <c r="G64" s="9">
        <v>7</v>
      </c>
      <c r="H64" s="9">
        <v>27.999796914890396</v>
      </c>
    </row>
    <row r="65" spans="1:9">
      <c r="A65" s="236">
        <v>42822</v>
      </c>
      <c r="B65" s="237" t="s">
        <v>2959</v>
      </c>
      <c r="C65" s="237" t="s">
        <v>2960</v>
      </c>
      <c r="D65" s="237" t="s">
        <v>2964</v>
      </c>
      <c r="E65" s="238" t="s">
        <v>3036</v>
      </c>
      <c r="F65" s="237">
        <v>2</v>
      </c>
      <c r="G65" s="9">
        <v>3.22</v>
      </c>
      <c r="H65" s="9">
        <v>12.879906580849577</v>
      </c>
      <c r="I65" s="293" t="s">
        <v>5207</v>
      </c>
    </row>
    <row r="66" spans="1:9">
      <c r="A66" s="236">
        <v>42822</v>
      </c>
      <c r="B66" s="237" t="s">
        <v>2959</v>
      </c>
      <c r="C66" s="237" t="s">
        <v>2960</v>
      </c>
      <c r="D66" s="237" t="s">
        <v>801</v>
      </c>
      <c r="E66" s="238" t="s">
        <v>802</v>
      </c>
      <c r="F66" s="237">
        <v>9</v>
      </c>
      <c r="G66" s="9">
        <v>0.26</v>
      </c>
      <c r="H66" s="9">
        <v>1.0405948666145182</v>
      </c>
    </row>
    <row r="67" spans="1:9">
      <c r="A67" s="236">
        <v>42822</v>
      </c>
      <c r="B67" s="237" t="s">
        <v>2959</v>
      </c>
      <c r="C67" s="237" t="s">
        <v>2960</v>
      </c>
      <c r="D67" s="237" t="s">
        <v>2966</v>
      </c>
      <c r="E67" s="238" t="s">
        <v>3037</v>
      </c>
      <c r="F67" s="237">
        <v>1</v>
      </c>
      <c r="G67" s="9">
        <v>0.74</v>
      </c>
      <c r="H67" s="9">
        <v>2.9599785310026987</v>
      </c>
    </row>
    <row r="68" spans="1:9">
      <c r="A68" s="236">
        <v>42822</v>
      </c>
      <c r="B68" s="237" t="s">
        <v>2959</v>
      </c>
      <c r="C68" s="237" t="s">
        <v>2960</v>
      </c>
      <c r="D68" s="237" t="s">
        <v>2968</v>
      </c>
      <c r="E68" s="238" t="s">
        <v>3038</v>
      </c>
      <c r="F68" s="237">
        <v>1</v>
      </c>
      <c r="G68" s="9">
        <v>164.59</v>
      </c>
      <c r="H68" s="9">
        <v>320.68000088888397</v>
      </c>
    </row>
    <row r="69" spans="1:9">
      <c r="A69" s="236">
        <v>42822</v>
      </c>
      <c r="B69" s="237" t="s">
        <v>2959</v>
      </c>
      <c r="C69" s="237" t="s">
        <v>2960</v>
      </c>
      <c r="D69" s="237" t="s">
        <v>2970</v>
      </c>
      <c r="E69" s="238" t="s">
        <v>3039</v>
      </c>
      <c r="F69" s="237">
        <v>1</v>
      </c>
      <c r="G69" s="9">
        <v>28.57</v>
      </c>
      <c r="H69" s="9">
        <v>85.709990193881154</v>
      </c>
      <c r="I69" s="293" t="s">
        <v>5207</v>
      </c>
    </row>
    <row r="70" spans="1:9">
      <c r="A70" s="236">
        <v>42822</v>
      </c>
      <c r="B70" s="237" t="s">
        <v>2959</v>
      </c>
      <c r="C70" s="237" t="s">
        <v>2960</v>
      </c>
      <c r="D70" s="237" t="s">
        <v>2972</v>
      </c>
      <c r="E70" s="238" t="s">
        <v>2973</v>
      </c>
      <c r="F70" s="237">
        <v>1</v>
      </c>
      <c r="G70" s="9">
        <v>50</v>
      </c>
      <c r="H70" s="9">
        <v>149.99998283843394</v>
      </c>
    </row>
    <row r="71" spans="1:9">
      <c r="A71" s="236">
        <v>42822</v>
      </c>
      <c r="B71" s="237" t="s">
        <v>2959</v>
      </c>
      <c r="C71" s="237" t="s">
        <v>2960</v>
      </c>
      <c r="D71" s="237" t="s">
        <v>2974</v>
      </c>
      <c r="E71" s="238" t="s">
        <v>2975</v>
      </c>
      <c r="F71" s="237">
        <v>1</v>
      </c>
      <c r="G71" s="9">
        <v>0.41</v>
      </c>
      <c r="H71" s="9">
        <v>1.6409380588921245</v>
      </c>
    </row>
    <row r="72" spans="1:9">
      <c r="A72" s="236">
        <v>42822</v>
      </c>
      <c r="B72" s="237" t="s">
        <v>2959</v>
      </c>
      <c r="C72" s="237" t="s">
        <v>2960</v>
      </c>
      <c r="D72" s="237" t="s">
        <v>2976</v>
      </c>
      <c r="E72" s="238" t="s">
        <v>2977</v>
      </c>
      <c r="F72" s="237">
        <v>8</v>
      </c>
      <c r="G72" s="9">
        <v>4.37</v>
      </c>
      <c r="H72" s="9">
        <v>17.479873216867283</v>
      </c>
    </row>
    <row r="73" spans="1:9">
      <c r="A73" s="236">
        <v>42822</v>
      </c>
      <c r="B73" s="237" t="s">
        <v>2959</v>
      </c>
      <c r="C73" s="237" t="s">
        <v>2960</v>
      </c>
      <c r="D73" s="237" t="s">
        <v>940</v>
      </c>
      <c r="E73" s="238" t="s">
        <v>2978</v>
      </c>
      <c r="F73" s="237">
        <v>1</v>
      </c>
      <c r="G73" s="9">
        <v>0.63</v>
      </c>
      <c r="H73" s="9">
        <v>2.5199817223401357</v>
      </c>
    </row>
    <row r="74" spans="1:9">
      <c r="A74" s="236">
        <v>42822</v>
      </c>
      <c r="B74" s="237" t="s">
        <v>2959</v>
      </c>
      <c r="C74" s="237" t="s">
        <v>2960</v>
      </c>
      <c r="D74" s="237" t="s">
        <v>3026</v>
      </c>
      <c r="E74" s="238" t="s">
        <v>3027</v>
      </c>
      <c r="F74" s="237">
        <v>1</v>
      </c>
      <c r="G74" s="9">
        <v>135</v>
      </c>
      <c r="H74" s="9">
        <v>269.99987255959684</v>
      </c>
    </row>
    <row r="75" spans="1:9">
      <c r="A75" s="236">
        <v>42822</v>
      </c>
      <c r="B75" s="237" t="s">
        <v>2959</v>
      </c>
      <c r="C75" s="237" t="s">
        <v>2960</v>
      </c>
      <c r="D75" s="237" t="s">
        <v>2979</v>
      </c>
      <c r="E75" s="238" t="s">
        <v>2980</v>
      </c>
      <c r="F75" s="237">
        <v>1</v>
      </c>
      <c r="G75" s="9">
        <v>34</v>
      </c>
      <c r="H75" s="9">
        <v>101.99998833013507</v>
      </c>
    </row>
    <row r="76" spans="1:9">
      <c r="A76" s="236">
        <v>42822</v>
      </c>
      <c r="B76" s="237" t="s">
        <v>2959</v>
      </c>
      <c r="C76" s="237" t="s">
        <v>2960</v>
      </c>
      <c r="D76" s="237" t="s">
        <v>3029</v>
      </c>
      <c r="E76" s="238" t="s">
        <v>3030</v>
      </c>
      <c r="F76" s="237">
        <v>1</v>
      </c>
      <c r="G76" s="9">
        <v>6.89</v>
      </c>
      <c r="H76" s="9">
        <v>27.559800106227829</v>
      </c>
      <c r="I76" s="449" t="s">
        <v>5207</v>
      </c>
    </row>
    <row r="77" spans="1:9">
      <c r="A77" s="236">
        <v>42822</v>
      </c>
      <c r="B77" s="237" t="s">
        <v>2959</v>
      </c>
      <c r="C77" s="237" t="s">
        <v>2960</v>
      </c>
      <c r="D77" s="237" t="s">
        <v>792</v>
      </c>
      <c r="E77" s="238" t="s">
        <v>2981</v>
      </c>
      <c r="F77" s="237">
        <v>4</v>
      </c>
      <c r="G77" s="9">
        <v>14.41</v>
      </c>
      <c r="H77" s="9">
        <v>43.229995054036657</v>
      </c>
    </row>
    <row r="78" spans="1:9">
      <c r="A78" s="236">
        <v>42822</v>
      </c>
      <c r="B78" s="237" t="s">
        <v>2959</v>
      </c>
      <c r="C78" s="237" t="s">
        <v>2960</v>
      </c>
      <c r="D78" s="237" t="s">
        <v>1344</v>
      </c>
      <c r="E78" s="238" t="s">
        <v>2982</v>
      </c>
      <c r="F78" s="237">
        <v>4</v>
      </c>
      <c r="G78" s="9">
        <v>0.7</v>
      </c>
      <c r="H78" s="9">
        <v>2.7999796914890394</v>
      </c>
    </row>
    <row r="79" spans="1:9">
      <c r="A79" s="236">
        <v>42822</v>
      </c>
      <c r="B79" s="237" t="s">
        <v>2959</v>
      </c>
      <c r="C79" s="237" t="s">
        <v>2960</v>
      </c>
      <c r="D79" s="237" t="s">
        <v>2983</v>
      </c>
      <c r="E79" s="238" t="s">
        <v>2984</v>
      </c>
      <c r="F79" s="237">
        <v>1</v>
      </c>
      <c r="G79" s="9">
        <v>5.0599999999999996</v>
      </c>
      <c r="H79" s="9">
        <v>20.239853198477913</v>
      </c>
    </row>
    <row r="80" spans="1:9">
      <c r="A80" s="236">
        <v>42822</v>
      </c>
      <c r="B80" s="237" t="s">
        <v>2959</v>
      </c>
      <c r="C80" s="237" t="s">
        <v>2960</v>
      </c>
      <c r="D80" s="237" t="s">
        <v>2985</v>
      </c>
      <c r="E80" s="238" t="s">
        <v>3040</v>
      </c>
      <c r="F80" s="237">
        <v>8</v>
      </c>
      <c r="G80" s="9">
        <v>10.27</v>
      </c>
      <c r="H80" s="9">
        <v>30.809996475014326</v>
      </c>
    </row>
    <row r="81" spans="1:9">
      <c r="A81" s="236">
        <v>42822</v>
      </c>
      <c r="B81" s="237" t="s">
        <v>2959</v>
      </c>
      <c r="C81" s="237" t="s">
        <v>2960</v>
      </c>
      <c r="D81" s="237" t="s">
        <v>2987</v>
      </c>
      <c r="E81" s="238" t="s">
        <v>2988</v>
      </c>
      <c r="F81" s="237">
        <v>1</v>
      </c>
      <c r="G81" s="9">
        <v>47.77</v>
      </c>
      <c r="H81" s="9">
        <v>143.30998360383978</v>
      </c>
    </row>
    <row r="82" spans="1:9">
      <c r="A82" s="236">
        <v>42822</v>
      </c>
      <c r="B82" s="237" t="s">
        <v>2959</v>
      </c>
      <c r="C82" s="237" t="s">
        <v>2960</v>
      </c>
      <c r="D82" s="237" t="s">
        <v>3041</v>
      </c>
      <c r="E82" s="238" t="s">
        <v>3042</v>
      </c>
      <c r="F82" s="237">
        <v>1</v>
      </c>
      <c r="G82" s="9">
        <v>450</v>
      </c>
      <c r="H82" s="9">
        <v>899.9995751986562</v>
      </c>
    </row>
    <row r="83" spans="1:9">
      <c r="A83" s="236">
        <v>42822</v>
      </c>
      <c r="B83" s="237" t="s">
        <v>2959</v>
      </c>
      <c r="C83" s="237" t="s">
        <v>2960</v>
      </c>
      <c r="D83" s="237" t="s">
        <v>2991</v>
      </c>
      <c r="E83" s="238" t="s">
        <v>2992</v>
      </c>
      <c r="F83" s="237">
        <v>4</v>
      </c>
      <c r="G83" s="9">
        <v>51.58</v>
      </c>
      <c r="H83" s="9">
        <v>154.73998229612849</v>
      </c>
    </row>
    <row r="84" spans="1:9">
      <c r="A84" s="236">
        <v>42822</v>
      </c>
      <c r="B84" s="237" t="s">
        <v>2959</v>
      </c>
      <c r="C84" s="237" t="s">
        <v>2960</v>
      </c>
      <c r="D84" s="237">
        <v>710316</v>
      </c>
      <c r="E84" s="238" t="s">
        <v>2993</v>
      </c>
      <c r="F84" s="237">
        <v>4</v>
      </c>
      <c r="G84" s="9">
        <v>1.95</v>
      </c>
      <c r="H84" s="9">
        <v>7.7999434262908958</v>
      </c>
    </row>
    <row r="85" spans="1:9">
      <c r="A85" s="236">
        <v>42822</v>
      </c>
      <c r="B85" s="237" t="s">
        <v>2959</v>
      </c>
      <c r="C85" s="237" t="s">
        <v>2960</v>
      </c>
      <c r="D85" s="237" t="s">
        <v>2994</v>
      </c>
      <c r="E85" s="238" t="s">
        <v>2995</v>
      </c>
      <c r="F85" s="237">
        <v>4</v>
      </c>
      <c r="G85" s="9">
        <v>0.2</v>
      </c>
      <c r="H85" s="9">
        <v>0.80045758970347514</v>
      </c>
    </row>
    <row r="86" spans="1:9">
      <c r="A86" s="236">
        <v>42822</v>
      </c>
      <c r="B86" s="237" t="s">
        <v>2959</v>
      </c>
      <c r="C86" s="237" t="s">
        <v>2960</v>
      </c>
      <c r="D86" s="237" t="s">
        <v>2996</v>
      </c>
      <c r="E86" s="238" t="s">
        <v>2997</v>
      </c>
      <c r="F86" s="237">
        <v>2</v>
      </c>
      <c r="G86" s="9">
        <v>6.89</v>
      </c>
      <c r="H86" s="9">
        <v>27.559800106227829</v>
      </c>
    </row>
    <row r="87" spans="1:9">
      <c r="A87" s="236">
        <v>42822</v>
      </c>
      <c r="B87" s="237" t="s">
        <v>2959</v>
      </c>
      <c r="C87" s="237" t="s">
        <v>2960</v>
      </c>
      <c r="D87" s="237" t="s">
        <v>2998</v>
      </c>
      <c r="E87" s="238" t="s">
        <v>3043</v>
      </c>
      <c r="F87" s="237">
        <v>1</v>
      </c>
      <c r="G87" s="9">
        <v>7.53</v>
      </c>
      <c r="H87" s="9">
        <v>30.119781538446382</v>
      </c>
    </row>
    <row r="88" spans="1:9">
      <c r="A88" s="236">
        <v>42822</v>
      </c>
      <c r="B88" s="237" t="s">
        <v>2959</v>
      </c>
      <c r="C88" s="237" t="s">
        <v>2960</v>
      </c>
      <c r="D88" s="237" t="s">
        <v>3000</v>
      </c>
      <c r="E88" s="238" t="s">
        <v>3001</v>
      </c>
      <c r="F88" s="237">
        <v>1</v>
      </c>
      <c r="G88" s="9">
        <v>10.5</v>
      </c>
      <c r="H88" s="9">
        <v>31.499996396071126</v>
      </c>
    </row>
    <row r="89" spans="1:9">
      <c r="A89" s="236">
        <v>42822</v>
      </c>
      <c r="B89" s="237" t="s">
        <v>2959</v>
      </c>
      <c r="C89" s="237" t="s">
        <v>2960</v>
      </c>
      <c r="D89" s="237" t="s">
        <v>3002</v>
      </c>
      <c r="E89" s="238" t="s">
        <v>3003</v>
      </c>
      <c r="F89" s="237">
        <v>1</v>
      </c>
      <c r="G89" s="9">
        <v>395</v>
      </c>
      <c r="H89" s="9">
        <v>791.99955908673621</v>
      </c>
    </row>
    <row r="90" spans="1:9">
      <c r="A90" s="236">
        <v>42822</v>
      </c>
      <c r="B90" s="237" t="s">
        <v>2959</v>
      </c>
      <c r="C90" s="237" t="s">
        <v>2960</v>
      </c>
      <c r="D90" s="237" t="s">
        <v>3008</v>
      </c>
      <c r="E90" s="238" t="s">
        <v>3044</v>
      </c>
      <c r="F90" s="237">
        <v>16</v>
      </c>
      <c r="G90" s="9">
        <v>0.35</v>
      </c>
      <c r="H90" s="9">
        <v>1.4008007819810819</v>
      </c>
    </row>
    <row r="91" spans="1:9">
      <c r="A91" s="236">
        <v>42822</v>
      </c>
      <c r="B91" s="237" t="s">
        <v>2959</v>
      </c>
      <c r="C91" s="237" t="s">
        <v>2960</v>
      </c>
      <c r="D91" s="237" t="s">
        <v>3012</v>
      </c>
      <c r="E91" s="238" t="s">
        <v>3013</v>
      </c>
      <c r="F91" s="237">
        <v>3</v>
      </c>
      <c r="G91" s="9">
        <v>20.7</v>
      </c>
      <c r="H91" s="9">
        <v>62.099992895111647</v>
      </c>
    </row>
    <row r="92" spans="1:9">
      <c r="A92" s="236">
        <v>42822</v>
      </c>
      <c r="B92" s="237" t="s">
        <v>2959</v>
      </c>
      <c r="C92" s="237" t="s">
        <v>2960</v>
      </c>
      <c r="D92" s="237" t="s">
        <v>3014</v>
      </c>
      <c r="E92" s="238" t="s">
        <v>3015</v>
      </c>
      <c r="F92" s="237">
        <v>1</v>
      </c>
      <c r="G92" s="9">
        <v>21.45</v>
      </c>
      <c r="H92" s="9">
        <v>64.34999263768816</v>
      </c>
    </row>
    <row r="93" spans="1:9">
      <c r="A93" s="236">
        <v>42822</v>
      </c>
      <c r="B93" s="237" t="s">
        <v>2959</v>
      </c>
      <c r="C93" s="237" t="s">
        <v>2960</v>
      </c>
      <c r="D93" s="237" t="s">
        <v>3016</v>
      </c>
      <c r="E93" s="238" t="s">
        <v>3017</v>
      </c>
      <c r="F93" s="237">
        <v>1</v>
      </c>
      <c r="G93" s="9">
        <v>40.9</v>
      </c>
      <c r="H93" s="9">
        <v>122.69998596183899</v>
      </c>
    </row>
    <row r="94" spans="1:9">
      <c r="A94" s="236">
        <v>42822</v>
      </c>
      <c r="B94" s="237" t="s">
        <v>2959</v>
      </c>
      <c r="C94" s="237" t="s">
        <v>2960</v>
      </c>
      <c r="D94" s="237" t="s">
        <v>9</v>
      </c>
      <c r="E94" s="238" t="s">
        <v>1212</v>
      </c>
      <c r="F94" s="237">
        <v>1</v>
      </c>
      <c r="G94" s="9">
        <v>10.31</v>
      </c>
      <c r="H94" s="9">
        <v>30.929996461285079</v>
      </c>
      <c r="I94" s="450" t="s">
        <v>323</v>
      </c>
    </row>
    <row r="95" spans="1:9">
      <c r="A95" s="236">
        <v>42822</v>
      </c>
      <c r="B95" s="237" t="s">
        <v>2959</v>
      </c>
      <c r="C95" s="237" t="s">
        <v>2960</v>
      </c>
      <c r="D95" s="237" t="s">
        <v>2962</v>
      </c>
      <c r="E95" s="238" t="s">
        <v>2963</v>
      </c>
      <c r="F95" s="237">
        <v>1</v>
      </c>
      <c r="G95" s="9">
        <v>7</v>
      </c>
      <c r="H95" s="9">
        <v>27.999796914890396</v>
      </c>
    </row>
    <row r="96" spans="1:9">
      <c r="A96" s="236">
        <v>42822</v>
      </c>
      <c r="B96" s="237" t="s">
        <v>2959</v>
      </c>
      <c r="C96" s="237" t="s">
        <v>2960</v>
      </c>
      <c r="D96" s="237" t="s">
        <v>2964</v>
      </c>
      <c r="E96" s="238" t="s">
        <v>2965</v>
      </c>
      <c r="F96" s="237">
        <v>2</v>
      </c>
      <c r="G96" s="9">
        <v>3.22</v>
      </c>
      <c r="H96" s="9">
        <v>12.879906580849577</v>
      </c>
      <c r="I96" s="293" t="s">
        <v>5207</v>
      </c>
    </row>
    <row r="97" spans="1:9">
      <c r="A97" s="236">
        <v>42822</v>
      </c>
      <c r="B97" s="237" t="s">
        <v>2959</v>
      </c>
      <c r="C97" s="237" t="s">
        <v>2960</v>
      </c>
      <c r="D97" s="237" t="s">
        <v>801</v>
      </c>
      <c r="E97" s="238" t="s">
        <v>802</v>
      </c>
      <c r="F97" s="237">
        <v>9</v>
      </c>
      <c r="G97" s="9">
        <v>0.26</v>
      </c>
      <c r="H97" s="9">
        <v>1.0405948666145182</v>
      </c>
    </row>
    <row r="98" spans="1:9">
      <c r="A98" s="236">
        <v>42822</v>
      </c>
      <c r="B98" s="237" t="s">
        <v>2959</v>
      </c>
      <c r="C98" s="237" t="s">
        <v>2960</v>
      </c>
      <c r="D98" s="237" t="s">
        <v>2966</v>
      </c>
      <c r="E98" s="238" t="s">
        <v>3045</v>
      </c>
      <c r="F98" s="237">
        <v>1</v>
      </c>
      <c r="G98" s="9">
        <v>0.74</v>
      </c>
      <c r="H98" s="9">
        <v>2.9599785310026987</v>
      </c>
    </row>
    <row r="99" spans="1:9">
      <c r="A99" s="236">
        <v>42822</v>
      </c>
      <c r="B99" s="237" t="s">
        <v>2959</v>
      </c>
      <c r="C99" s="237" t="s">
        <v>2960</v>
      </c>
      <c r="D99" s="237" t="s">
        <v>2968</v>
      </c>
      <c r="E99" s="238" t="s">
        <v>3038</v>
      </c>
      <c r="F99" s="237">
        <v>1</v>
      </c>
      <c r="G99" s="9">
        <v>164.59</v>
      </c>
      <c r="H99" s="9">
        <v>320.68000088888397</v>
      </c>
    </row>
    <row r="100" spans="1:9">
      <c r="A100" s="236">
        <v>42822</v>
      </c>
      <c r="B100" s="237" t="s">
        <v>2959</v>
      </c>
      <c r="C100" s="237" t="s">
        <v>2960</v>
      </c>
      <c r="D100" s="237" t="s">
        <v>2970</v>
      </c>
      <c r="E100" s="238" t="s">
        <v>3046</v>
      </c>
      <c r="F100" s="237">
        <v>1</v>
      </c>
      <c r="G100" s="9">
        <v>28.57</v>
      </c>
      <c r="H100" s="9">
        <v>85.709990193881154</v>
      </c>
      <c r="I100" s="293" t="s">
        <v>5207</v>
      </c>
    </row>
    <row r="101" spans="1:9">
      <c r="A101" s="236">
        <v>42822</v>
      </c>
      <c r="B101" s="237" t="s">
        <v>2959</v>
      </c>
      <c r="C101" s="237" t="s">
        <v>2960</v>
      </c>
      <c r="D101" s="237" t="s">
        <v>3047</v>
      </c>
      <c r="E101" s="238" t="s">
        <v>3048</v>
      </c>
      <c r="F101" s="237">
        <v>1</v>
      </c>
      <c r="G101" s="9">
        <v>651</v>
      </c>
      <c r="H101" s="9">
        <v>1301.999385454056</v>
      </c>
    </row>
    <row r="102" spans="1:9">
      <c r="A102" s="236">
        <v>42822</v>
      </c>
      <c r="B102" s="237" t="s">
        <v>2959</v>
      </c>
      <c r="C102" s="237" t="s">
        <v>2960</v>
      </c>
      <c r="D102" s="237" t="s">
        <v>3049</v>
      </c>
      <c r="E102" s="238" t="s">
        <v>3050</v>
      </c>
      <c r="F102" s="237">
        <v>1</v>
      </c>
      <c r="G102" s="9">
        <v>1500</v>
      </c>
      <c r="H102" s="9">
        <v>2999.9985839955207</v>
      </c>
    </row>
    <row r="103" spans="1:9">
      <c r="A103" s="236">
        <v>42822</v>
      </c>
      <c r="B103" s="237" t="s">
        <v>2959</v>
      </c>
      <c r="C103" s="237" t="s">
        <v>2960</v>
      </c>
      <c r="D103" s="237" t="s">
        <v>2972</v>
      </c>
      <c r="E103" s="238" t="s">
        <v>2973</v>
      </c>
      <c r="F103" s="237">
        <v>1</v>
      </c>
      <c r="G103" s="9">
        <v>50</v>
      </c>
      <c r="H103" s="9">
        <v>149.99998283843394</v>
      </c>
    </row>
    <row r="104" spans="1:9">
      <c r="A104" s="236">
        <v>42822</v>
      </c>
      <c r="B104" s="237" t="s">
        <v>2959</v>
      </c>
      <c r="C104" s="237" t="s">
        <v>2960</v>
      </c>
      <c r="D104" s="237" t="s">
        <v>3051</v>
      </c>
      <c r="E104" s="238" t="s">
        <v>3052</v>
      </c>
      <c r="F104" s="237">
        <v>1</v>
      </c>
      <c r="G104" s="9">
        <v>650</v>
      </c>
      <c r="H104" s="9">
        <v>1299.999386398059</v>
      </c>
    </row>
    <row r="105" spans="1:9">
      <c r="A105" s="236">
        <v>42822</v>
      </c>
      <c r="B105" s="237" t="s">
        <v>2959</v>
      </c>
      <c r="C105" s="237" t="s">
        <v>2960</v>
      </c>
      <c r="D105" s="237" t="s">
        <v>3053</v>
      </c>
      <c r="E105" s="238" t="s">
        <v>3054</v>
      </c>
      <c r="F105" s="237">
        <v>1</v>
      </c>
      <c r="G105" s="9">
        <v>750</v>
      </c>
      <c r="H105" s="9">
        <v>1499.9992919977603</v>
      </c>
    </row>
    <row r="106" spans="1:9">
      <c r="A106" s="236">
        <v>42822</v>
      </c>
      <c r="B106" s="237" t="s">
        <v>2959</v>
      </c>
      <c r="C106" s="237" t="s">
        <v>2960</v>
      </c>
      <c r="D106" s="237" t="s">
        <v>2974</v>
      </c>
      <c r="E106" s="238" t="s">
        <v>3025</v>
      </c>
      <c r="F106" s="237">
        <v>1</v>
      </c>
      <c r="G106" s="9">
        <v>0.41</v>
      </c>
      <c r="H106" s="9">
        <v>1.6409380588921245</v>
      </c>
    </row>
    <row r="107" spans="1:9">
      <c r="A107" s="236">
        <v>42822</v>
      </c>
      <c r="B107" s="237" t="s">
        <v>2959</v>
      </c>
      <c r="C107" s="237" t="s">
        <v>2960</v>
      </c>
      <c r="D107" s="237" t="s">
        <v>2976</v>
      </c>
      <c r="E107" s="238" t="s">
        <v>2977</v>
      </c>
      <c r="F107" s="237">
        <v>8</v>
      </c>
      <c r="G107" s="9">
        <v>4.37</v>
      </c>
      <c r="H107" s="9">
        <v>17.479873216867283</v>
      </c>
    </row>
    <row r="108" spans="1:9">
      <c r="A108" s="236">
        <v>42822</v>
      </c>
      <c r="B108" s="237" t="s">
        <v>2959</v>
      </c>
      <c r="C108" s="237" t="s">
        <v>2960</v>
      </c>
      <c r="D108" s="237" t="s">
        <v>940</v>
      </c>
      <c r="E108" s="238" t="s">
        <v>3055</v>
      </c>
      <c r="F108" s="237">
        <v>1</v>
      </c>
      <c r="G108" s="9">
        <v>0.63</v>
      </c>
      <c r="H108" s="9">
        <v>2.5199817223401357</v>
      </c>
    </row>
    <row r="109" spans="1:9">
      <c r="A109" s="236">
        <v>42822</v>
      </c>
      <c r="B109" s="237" t="s">
        <v>2959</v>
      </c>
      <c r="C109" s="237" t="s">
        <v>2960</v>
      </c>
      <c r="D109" s="237" t="s">
        <v>3026</v>
      </c>
      <c r="E109" s="238" t="s">
        <v>3027</v>
      </c>
      <c r="F109" s="237">
        <v>1</v>
      </c>
      <c r="G109" s="9">
        <v>135</v>
      </c>
      <c r="H109" s="9">
        <v>269.99987255959684</v>
      </c>
    </row>
    <row r="110" spans="1:9">
      <c r="A110" s="236">
        <v>42822</v>
      </c>
      <c r="B110" s="237" t="s">
        <v>2959</v>
      </c>
      <c r="C110" s="237" t="s">
        <v>2960</v>
      </c>
      <c r="D110" s="237" t="s">
        <v>2979</v>
      </c>
      <c r="E110" s="238" t="s">
        <v>3028</v>
      </c>
      <c r="F110" s="237">
        <v>1</v>
      </c>
      <c r="G110" s="9">
        <v>34</v>
      </c>
      <c r="H110" s="9">
        <v>101.99998833013507</v>
      </c>
    </row>
    <row r="111" spans="1:9">
      <c r="A111" s="236">
        <v>42822</v>
      </c>
      <c r="B111" s="237" t="s">
        <v>2959</v>
      </c>
      <c r="C111" s="237" t="s">
        <v>2960</v>
      </c>
      <c r="D111" s="237" t="s">
        <v>3029</v>
      </c>
      <c r="E111" s="238" t="s">
        <v>3030</v>
      </c>
      <c r="F111" s="237">
        <v>1</v>
      </c>
      <c r="G111" s="9">
        <v>6.89</v>
      </c>
      <c r="H111" s="9">
        <v>27.559800106227829</v>
      </c>
      <c r="I111" s="449" t="s">
        <v>5207</v>
      </c>
    </row>
    <row r="112" spans="1:9">
      <c r="A112" s="236">
        <v>42822</v>
      </c>
      <c r="B112" s="237" t="s">
        <v>2959</v>
      </c>
      <c r="C112" s="237" t="s">
        <v>2960</v>
      </c>
      <c r="D112" s="237" t="s">
        <v>792</v>
      </c>
      <c r="E112" s="238" t="s">
        <v>2981</v>
      </c>
      <c r="F112" s="237">
        <v>4</v>
      </c>
      <c r="G112" s="9">
        <v>14.41</v>
      </c>
      <c r="H112" s="9">
        <v>43.229995054036657</v>
      </c>
    </row>
    <row r="113" spans="1:9">
      <c r="A113" s="236">
        <v>42822</v>
      </c>
      <c r="B113" s="237" t="s">
        <v>2959</v>
      </c>
      <c r="C113" s="237" t="s">
        <v>2960</v>
      </c>
      <c r="D113" s="237" t="s">
        <v>1344</v>
      </c>
      <c r="E113" s="238" t="s">
        <v>2982</v>
      </c>
      <c r="F113" s="237">
        <v>4</v>
      </c>
      <c r="G113" s="9">
        <v>0.7</v>
      </c>
      <c r="H113" s="9">
        <v>2.7999796914890394</v>
      </c>
    </row>
    <row r="114" spans="1:9">
      <c r="A114" s="236">
        <v>42822</v>
      </c>
      <c r="B114" s="237" t="s">
        <v>2959</v>
      </c>
      <c r="C114" s="237" t="s">
        <v>2960</v>
      </c>
      <c r="D114" s="237" t="s">
        <v>2983</v>
      </c>
      <c r="E114" s="238" t="s">
        <v>2984</v>
      </c>
      <c r="F114" s="237">
        <v>1</v>
      </c>
      <c r="G114" s="9">
        <v>5.0599999999999996</v>
      </c>
      <c r="H114" s="9">
        <v>20.239853198477913</v>
      </c>
    </row>
    <row r="115" spans="1:9">
      <c r="A115" s="236">
        <v>42822</v>
      </c>
      <c r="B115" s="237" t="s">
        <v>2959</v>
      </c>
      <c r="C115" s="237" t="s">
        <v>2960</v>
      </c>
      <c r="D115" s="237" t="s">
        <v>2985</v>
      </c>
      <c r="E115" s="238" t="s">
        <v>3056</v>
      </c>
      <c r="F115" s="237">
        <v>8</v>
      </c>
      <c r="G115" s="9">
        <v>10.27</v>
      </c>
      <c r="H115" s="9">
        <v>30.809996475014326</v>
      </c>
    </row>
    <row r="116" spans="1:9">
      <c r="A116" s="236">
        <v>42822</v>
      </c>
      <c r="B116" s="237" t="s">
        <v>2959</v>
      </c>
      <c r="C116" s="237" t="s">
        <v>2960</v>
      </c>
      <c r="D116" s="237" t="s">
        <v>2987</v>
      </c>
      <c r="E116" s="238" t="s">
        <v>2988</v>
      </c>
      <c r="F116" s="237">
        <v>1</v>
      </c>
      <c r="G116" s="9">
        <v>47.77</v>
      </c>
      <c r="H116" s="9">
        <v>143.30998360383978</v>
      </c>
    </row>
    <row r="117" spans="1:9">
      <c r="A117" s="236">
        <v>42822</v>
      </c>
      <c r="B117" s="237" t="s">
        <v>2959</v>
      </c>
      <c r="C117" s="237" t="s">
        <v>2960</v>
      </c>
      <c r="D117" s="237" t="s">
        <v>2996</v>
      </c>
      <c r="E117" s="238" t="s">
        <v>2997</v>
      </c>
      <c r="F117" s="237">
        <v>2</v>
      </c>
      <c r="G117" s="9">
        <v>6.89</v>
      </c>
      <c r="H117" s="9">
        <v>27.559800106227829</v>
      </c>
    </row>
    <row r="118" spans="1:9">
      <c r="A118" s="236">
        <v>42822</v>
      </c>
      <c r="B118" s="237" t="s">
        <v>2959</v>
      </c>
      <c r="C118" s="237" t="s">
        <v>2960</v>
      </c>
      <c r="D118" s="237" t="s">
        <v>2998</v>
      </c>
      <c r="E118" s="238" t="s">
        <v>3057</v>
      </c>
      <c r="F118" s="237">
        <v>1</v>
      </c>
      <c r="G118" s="9">
        <v>7.53</v>
      </c>
      <c r="H118" s="9">
        <v>30.119781538446382</v>
      </c>
    </row>
    <row r="119" spans="1:9">
      <c r="A119" s="236">
        <v>42822</v>
      </c>
      <c r="B119" s="237" t="s">
        <v>2959</v>
      </c>
      <c r="C119" s="237" t="s">
        <v>2960</v>
      </c>
      <c r="D119" s="237" t="s">
        <v>3000</v>
      </c>
      <c r="E119" s="238" t="s">
        <v>3001</v>
      </c>
      <c r="F119" s="237">
        <v>1</v>
      </c>
      <c r="G119" s="9">
        <v>10.5</v>
      </c>
      <c r="H119" s="9">
        <v>31.499996396071126</v>
      </c>
    </row>
    <row r="120" spans="1:9">
      <c r="A120" s="236">
        <v>42822</v>
      </c>
      <c r="B120" s="237" t="s">
        <v>2959</v>
      </c>
      <c r="C120" s="237" t="s">
        <v>2960</v>
      </c>
      <c r="D120" s="237" t="s">
        <v>3002</v>
      </c>
      <c r="E120" s="238" t="s">
        <v>3003</v>
      </c>
      <c r="F120" s="237">
        <v>1</v>
      </c>
      <c r="G120" s="9">
        <v>395</v>
      </c>
      <c r="H120" s="9">
        <v>791.99955908673621</v>
      </c>
    </row>
    <row r="121" spans="1:9">
      <c r="A121" s="236">
        <v>42822</v>
      </c>
      <c r="B121" s="237" t="s">
        <v>2959</v>
      </c>
      <c r="C121" s="237" t="s">
        <v>2960</v>
      </c>
      <c r="D121" s="237" t="s">
        <v>3034</v>
      </c>
      <c r="E121" s="238" t="s">
        <v>3035</v>
      </c>
      <c r="F121" s="237">
        <v>1</v>
      </c>
      <c r="G121" s="9">
        <v>1400</v>
      </c>
      <c r="H121" s="9">
        <v>2800.0000001658987</v>
      </c>
    </row>
    <row r="122" spans="1:9">
      <c r="A122" s="236">
        <v>42822</v>
      </c>
      <c r="B122" s="237" t="s">
        <v>2959</v>
      </c>
      <c r="C122" s="237" t="s">
        <v>2960</v>
      </c>
      <c r="D122" s="237" t="s">
        <v>3012</v>
      </c>
      <c r="E122" s="238" t="s">
        <v>3013</v>
      </c>
      <c r="F122" s="237">
        <v>3</v>
      </c>
      <c r="G122" s="9">
        <v>20.7</v>
      </c>
      <c r="H122" s="9">
        <v>62.099992895111647</v>
      </c>
    </row>
    <row r="123" spans="1:9">
      <c r="A123" s="236">
        <v>42822</v>
      </c>
      <c r="B123" s="237" t="s">
        <v>2959</v>
      </c>
      <c r="C123" s="237" t="s">
        <v>2960</v>
      </c>
      <c r="D123" s="237" t="s">
        <v>3014</v>
      </c>
      <c r="E123" s="238" t="s">
        <v>3015</v>
      </c>
      <c r="F123" s="237">
        <v>1</v>
      </c>
      <c r="G123" s="9">
        <v>21.45</v>
      </c>
      <c r="H123" s="9">
        <v>64.34999263768816</v>
      </c>
    </row>
    <row r="124" spans="1:9">
      <c r="A124" s="236">
        <v>42822</v>
      </c>
      <c r="B124" s="237" t="s">
        <v>2959</v>
      </c>
      <c r="C124" s="237" t="s">
        <v>2960</v>
      </c>
      <c r="D124" s="237" t="s">
        <v>3016</v>
      </c>
      <c r="E124" s="238" t="s">
        <v>3017</v>
      </c>
      <c r="F124" s="237">
        <v>1</v>
      </c>
      <c r="G124" s="9">
        <v>40.9</v>
      </c>
      <c r="H124" s="9">
        <v>122.69998596183899</v>
      </c>
    </row>
    <row r="125" spans="1:9">
      <c r="A125" s="236">
        <v>42822</v>
      </c>
      <c r="B125" s="237" t="s">
        <v>2959</v>
      </c>
      <c r="C125" s="237" t="s">
        <v>2960</v>
      </c>
      <c r="D125" s="237" t="s">
        <v>9</v>
      </c>
      <c r="E125" s="238" t="s">
        <v>1212</v>
      </c>
      <c r="F125" s="237">
        <v>1</v>
      </c>
      <c r="G125" s="9">
        <v>10.31</v>
      </c>
      <c r="H125" s="9">
        <v>30.929996461285079</v>
      </c>
      <c r="I125" s="450" t="s">
        <v>323</v>
      </c>
    </row>
    <row r="126" spans="1:9">
      <c r="A126" s="236">
        <v>42822</v>
      </c>
      <c r="B126" s="237" t="s">
        <v>2959</v>
      </c>
      <c r="C126" s="237" t="s">
        <v>2960</v>
      </c>
      <c r="D126" s="237" t="s">
        <v>2964</v>
      </c>
      <c r="E126" s="238" t="s">
        <v>3018</v>
      </c>
      <c r="F126" s="237">
        <v>3</v>
      </c>
      <c r="G126" s="9">
        <v>3.22</v>
      </c>
      <c r="H126" s="9">
        <v>12.879906580849577</v>
      </c>
      <c r="I126" s="293" t="s">
        <v>5207</v>
      </c>
    </row>
    <row r="127" spans="1:9">
      <c r="A127" s="236">
        <v>42822</v>
      </c>
      <c r="B127" s="237" t="s">
        <v>2959</v>
      </c>
      <c r="C127" s="237" t="s">
        <v>2960</v>
      </c>
      <c r="D127" s="237" t="s">
        <v>3019</v>
      </c>
      <c r="E127" s="238" t="s">
        <v>3020</v>
      </c>
      <c r="F127" s="237">
        <v>1</v>
      </c>
      <c r="G127" s="9">
        <v>274.66000000000003</v>
      </c>
      <c r="H127" s="9">
        <v>549.31974072013986</v>
      </c>
    </row>
    <row r="128" spans="1:9" ht="14.25" customHeight="1">
      <c r="A128" s="236">
        <v>42822</v>
      </c>
      <c r="B128" s="237" t="s">
        <v>2959</v>
      </c>
      <c r="C128" s="237" t="s">
        <v>2960</v>
      </c>
      <c r="D128" s="237" t="s">
        <v>3021</v>
      </c>
      <c r="E128" s="238" t="s">
        <v>3062</v>
      </c>
      <c r="F128" s="237">
        <v>1</v>
      </c>
      <c r="G128" s="9">
        <v>532.72</v>
      </c>
      <c r="H128" s="9">
        <v>1065.4394971107292</v>
      </c>
    </row>
    <row r="129" spans="1:9">
      <c r="A129" s="236">
        <v>42822</v>
      </c>
      <c r="B129" s="237" t="s">
        <v>2959</v>
      </c>
      <c r="C129" s="237" t="s">
        <v>2960</v>
      </c>
      <c r="D129" s="237" t="s">
        <v>2696</v>
      </c>
      <c r="E129" s="238" t="s">
        <v>3063</v>
      </c>
      <c r="F129" s="237">
        <v>1</v>
      </c>
      <c r="G129" s="9">
        <v>0.41</v>
      </c>
      <c r="H129" s="9">
        <v>1.6409380588921245</v>
      </c>
    </row>
    <row r="130" spans="1:9">
      <c r="A130" s="236">
        <v>42822</v>
      </c>
      <c r="B130" s="237" t="s">
        <v>2959</v>
      </c>
      <c r="C130" s="237" t="s">
        <v>2960</v>
      </c>
      <c r="D130" s="237" t="s">
        <v>2968</v>
      </c>
      <c r="E130" s="238" t="s">
        <v>3064</v>
      </c>
      <c r="F130" s="237">
        <v>1</v>
      </c>
      <c r="G130" s="9">
        <v>164.59</v>
      </c>
      <c r="H130" s="9">
        <v>320.68000088888397</v>
      </c>
    </row>
    <row r="131" spans="1:9">
      <c r="A131" s="236">
        <v>42822</v>
      </c>
      <c r="B131" s="237" t="s">
        <v>2959</v>
      </c>
      <c r="C131" s="237" t="s">
        <v>2960</v>
      </c>
      <c r="D131" s="237" t="s">
        <v>2970</v>
      </c>
      <c r="E131" s="238" t="s">
        <v>3065</v>
      </c>
      <c r="F131" s="237">
        <v>1</v>
      </c>
      <c r="G131" s="9">
        <v>28.57</v>
      </c>
      <c r="H131" s="9">
        <v>85.709990193881154</v>
      </c>
      <c r="I131" s="293" t="s">
        <v>5207</v>
      </c>
    </row>
    <row r="132" spans="1:9">
      <c r="A132" s="236">
        <v>42822</v>
      </c>
      <c r="B132" s="237" t="s">
        <v>2959</v>
      </c>
      <c r="C132" s="237" t="s">
        <v>2960</v>
      </c>
      <c r="D132" s="237" t="s">
        <v>3066</v>
      </c>
      <c r="E132" s="238" t="s">
        <v>3067</v>
      </c>
      <c r="F132" s="237">
        <v>1</v>
      </c>
      <c r="G132" s="9">
        <v>1050</v>
      </c>
      <c r="H132" s="9">
        <v>2099.9990087968645</v>
      </c>
    </row>
    <row r="133" spans="1:9">
      <c r="A133" s="236">
        <v>42822</v>
      </c>
      <c r="B133" s="237" t="s">
        <v>2959</v>
      </c>
      <c r="C133" s="237" t="s">
        <v>2960</v>
      </c>
      <c r="D133" s="237" t="s">
        <v>3068</v>
      </c>
      <c r="E133" s="238" t="s">
        <v>3069</v>
      </c>
      <c r="F133" s="237">
        <v>1</v>
      </c>
      <c r="G133" s="9">
        <v>0.37</v>
      </c>
      <c r="H133" s="9">
        <v>1.4808465409514295</v>
      </c>
    </row>
    <row r="134" spans="1:9">
      <c r="A134" s="236">
        <v>42822</v>
      </c>
      <c r="B134" s="237" t="s">
        <v>2959</v>
      </c>
      <c r="C134" s="237" t="s">
        <v>2960</v>
      </c>
      <c r="D134" s="237" t="s">
        <v>3070</v>
      </c>
      <c r="E134" s="238" t="s">
        <v>3071</v>
      </c>
      <c r="F134" s="237">
        <v>8</v>
      </c>
      <c r="G134" s="9">
        <v>20.46</v>
      </c>
      <c r="H134" s="9">
        <v>61.37999297748717</v>
      </c>
    </row>
    <row r="135" spans="1:9">
      <c r="A135" s="236">
        <v>42822</v>
      </c>
      <c r="B135" s="237" t="s">
        <v>2959</v>
      </c>
      <c r="C135" s="237" t="s">
        <v>2960</v>
      </c>
      <c r="D135" s="237" t="s">
        <v>3073</v>
      </c>
      <c r="E135" s="238" t="s">
        <v>3074</v>
      </c>
      <c r="F135" s="237">
        <v>1</v>
      </c>
      <c r="G135" s="9">
        <v>200</v>
      </c>
      <c r="H135" s="9">
        <v>399.99981119940276</v>
      </c>
    </row>
    <row r="136" spans="1:9">
      <c r="A136" s="236">
        <v>42822</v>
      </c>
      <c r="B136" s="237" t="s">
        <v>2959</v>
      </c>
      <c r="C136" s="237" t="s">
        <v>2960</v>
      </c>
      <c r="D136" s="237" t="s">
        <v>3075</v>
      </c>
      <c r="E136" s="238" t="s">
        <v>3076</v>
      </c>
      <c r="F136" s="237">
        <v>1</v>
      </c>
      <c r="G136" s="9">
        <v>20.329999999999998</v>
      </c>
      <c r="H136" s="9">
        <v>81.319410182817379</v>
      </c>
    </row>
    <row r="137" spans="1:9">
      <c r="A137" s="236">
        <v>42822</v>
      </c>
      <c r="B137" s="237" t="s">
        <v>2959</v>
      </c>
      <c r="C137" s="237" t="s">
        <v>2960</v>
      </c>
      <c r="D137" s="237" t="s">
        <v>3029</v>
      </c>
      <c r="E137" s="238" t="s">
        <v>3030</v>
      </c>
      <c r="F137" s="237">
        <v>1</v>
      </c>
      <c r="G137" s="9">
        <v>6.89</v>
      </c>
      <c r="H137" s="9">
        <v>27.559800106227829</v>
      </c>
      <c r="I137" s="449" t="s">
        <v>5207</v>
      </c>
    </row>
    <row r="138" spans="1:9">
      <c r="A138" s="236">
        <v>42822</v>
      </c>
      <c r="B138" s="237" t="s">
        <v>2959</v>
      </c>
      <c r="C138" s="237" t="s">
        <v>2960</v>
      </c>
      <c r="D138" s="237" t="s">
        <v>792</v>
      </c>
      <c r="E138" s="238" t="s">
        <v>3031</v>
      </c>
      <c r="F138" s="237">
        <v>4</v>
      </c>
      <c r="G138" s="9">
        <v>14.41</v>
      </c>
      <c r="H138" s="9">
        <v>43.229995054036657</v>
      </c>
    </row>
    <row r="139" spans="1:9">
      <c r="A139" s="236">
        <v>42822</v>
      </c>
      <c r="B139" s="237" t="s">
        <v>2959</v>
      </c>
      <c r="C139" s="237" t="s">
        <v>2960</v>
      </c>
      <c r="D139" s="237" t="s">
        <v>3077</v>
      </c>
      <c r="E139" s="238" t="s">
        <v>3078</v>
      </c>
      <c r="F139" s="237">
        <v>1</v>
      </c>
      <c r="G139" s="9">
        <v>0.56999999999999995</v>
      </c>
      <c r="H139" s="9">
        <v>2.2799834630696463</v>
      </c>
    </row>
    <row r="140" spans="1:9">
      <c r="A140" s="236">
        <v>42822</v>
      </c>
      <c r="B140" s="237" t="s">
        <v>2959</v>
      </c>
      <c r="C140" s="237" t="s">
        <v>2960</v>
      </c>
      <c r="D140" s="237" t="s">
        <v>1344</v>
      </c>
      <c r="E140" s="238" t="s">
        <v>2982</v>
      </c>
      <c r="F140" s="237">
        <v>4</v>
      </c>
      <c r="G140" s="9">
        <v>0.7</v>
      </c>
      <c r="H140" s="9">
        <v>2.7999796914890394</v>
      </c>
    </row>
    <row r="141" spans="1:9">
      <c r="A141" s="236">
        <v>42822</v>
      </c>
      <c r="B141" s="237" t="s">
        <v>2959</v>
      </c>
      <c r="C141" s="237" t="s">
        <v>2960</v>
      </c>
      <c r="D141" s="237">
        <v>170617</v>
      </c>
      <c r="E141" s="238" t="s">
        <v>3079</v>
      </c>
      <c r="F141" s="237">
        <v>1</v>
      </c>
      <c r="G141" s="9">
        <v>5.01</v>
      </c>
      <c r="H141" s="9">
        <v>45.180284252486359</v>
      </c>
    </row>
    <row r="142" spans="1:9">
      <c r="A142" s="236">
        <v>42822</v>
      </c>
      <c r="B142" s="237" t="s">
        <v>2959</v>
      </c>
      <c r="C142" s="237" t="s">
        <v>2960</v>
      </c>
      <c r="D142" s="237" t="s">
        <v>2989</v>
      </c>
      <c r="E142" s="238" t="s">
        <v>2990</v>
      </c>
      <c r="F142" s="237">
        <v>4</v>
      </c>
      <c r="G142" s="9">
        <v>40.880000000000003</v>
      </c>
      <c r="H142" s="9">
        <v>122.63998596870358</v>
      </c>
    </row>
    <row r="143" spans="1:9">
      <c r="A143" s="236">
        <v>42822</v>
      </c>
      <c r="B143" s="237" t="s">
        <v>2959</v>
      </c>
      <c r="C143" s="237" t="s">
        <v>2960</v>
      </c>
      <c r="D143" s="237" t="s">
        <v>3080</v>
      </c>
      <c r="E143" s="238" t="s">
        <v>3081</v>
      </c>
      <c r="F143" s="237">
        <v>1</v>
      </c>
      <c r="G143" s="9">
        <v>1429</v>
      </c>
      <c r="H143" s="9">
        <v>2858.0000001693356</v>
      </c>
    </row>
    <row r="144" spans="1:9">
      <c r="A144" s="236">
        <v>42822</v>
      </c>
      <c r="B144" s="237" t="s">
        <v>2959</v>
      </c>
      <c r="C144" s="237" t="s">
        <v>2960</v>
      </c>
      <c r="D144" s="237" t="s">
        <v>3082</v>
      </c>
      <c r="E144" s="238" t="s">
        <v>3083</v>
      </c>
      <c r="F144" s="237">
        <v>1</v>
      </c>
      <c r="G144" s="9">
        <v>377</v>
      </c>
      <c r="H144" s="9">
        <v>753.99964411087421</v>
      </c>
    </row>
    <row r="145" spans="1:9">
      <c r="A145" s="236">
        <v>42822</v>
      </c>
      <c r="B145" s="237" t="s">
        <v>2959</v>
      </c>
      <c r="C145" s="237" t="s">
        <v>2960</v>
      </c>
      <c r="D145" s="237" t="s">
        <v>3084</v>
      </c>
      <c r="E145" s="238" t="s">
        <v>3085</v>
      </c>
      <c r="F145" s="237">
        <v>1</v>
      </c>
      <c r="G145" s="9">
        <v>4.63</v>
      </c>
      <c r="H145" s="9">
        <v>18.519865673706075</v>
      </c>
    </row>
    <row r="146" spans="1:9">
      <c r="A146" s="236">
        <v>42822</v>
      </c>
      <c r="B146" s="237" t="s">
        <v>2959</v>
      </c>
      <c r="C146" s="237" t="s">
        <v>2960</v>
      </c>
      <c r="D146" s="237" t="s">
        <v>3058</v>
      </c>
      <c r="E146" s="238" t="s">
        <v>3059</v>
      </c>
      <c r="F146" s="237">
        <v>2</v>
      </c>
      <c r="G146" s="9">
        <v>70.88</v>
      </c>
      <c r="H146" s="9">
        <v>347.99904491825572</v>
      </c>
    </row>
    <row r="147" spans="1:9">
      <c r="A147" s="236">
        <v>42822</v>
      </c>
      <c r="B147" s="237" t="s">
        <v>2959</v>
      </c>
      <c r="C147" s="237" t="s">
        <v>2960</v>
      </c>
      <c r="D147" s="237" t="s">
        <v>3086</v>
      </c>
      <c r="E147" s="238" t="s">
        <v>3087</v>
      </c>
      <c r="F147" s="237">
        <v>2</v>
      </c>
      <c r="G147" s="9">
        <v>3.71</v>
      </c>
      <c r="H147" s="9">
        <v>14.839892364891902</v>
      </c>
      <c r="I147" s="287" t="s">
        <v>5207</v>
      </c>
    </row>
    <row r="148" spans="1:9">
      <c r="A148" s="236">
        <v>42822</v>
      </c>
      <c r="B148" s="237" t="s">
        <v>2959</v>
      </c>
      <c r="C148" s="237" t="s">
        <v>2960</v>
      </c>
      <c r="D148" s="237" t="s">
        <v>498</v>
      </c>
      <c r="E148" s="238" t="s">
        <v>3088</v>
      </c>
      <c r="F148" s="237">
        <v>4</v>
      </c>
      <c r="G148" s="9">
        <v>0.1</v>
      </c>
      <c r="H148" s="9">
        <v>0.40022879485173757</v>
      </c>
    </row>
    <row r="149" spans="1:9">
      <c r="A149" s="236">
        <v>42822</v>
      </c>
      <c r="B149" s="237" t="s">
        <v>2959</v>
      </c>
      <c r="C149" s="237" t="s">
        <v>2960</v>
      </c>
      <c r="D149" s="237" t="s">
        <v>3089</v>
      </c>
      <c r="E149" s="238" t="s">
        <v>3090</v>
      </c>
      <c r="F149" s="237">
        <v>4</v>
      </c>
      <c r="G149" s="9">
        <v>0.7</v>
      </c>
      <c r="H149" s="9">
        <v>2.7999796914890394</v>
      </c>
    </row>
    <row r="150" spans="1:9">
      <c r="A150" s="236">
        <v>42822</v>
      </c>
      <c r="B150" s="237" t="s">
        <v>2959</v>
      </c>
      <c r="C150" s="237" t="s">
        <v>2960</v>
      </c>
      <c r="D150" s="237" t="s">
        <v>1008</v>
      </c>
      <c r="E150" s="238" t="s">
        <v>3091</v>
      </c>
      <c r="F150" s="237">
        <v>4</v>
      </c>
      <c r="G150" s="9">
        <v>15.1</v>
      </c>
      <c r="H150" s="9">
        <v>45.299994817207043</v>
      </c>
    </row>
    <row r="151" spans="1:9">
      <c r="A151" s="236">
        <v>42822</v>
      </c>
      <c r="B151" s="237" t="s">
        <v>2959</v>
      </c>
      <c r="C151" s="237" t="s">
        <v>2960</v>
      </c>
      <c r="D151" s="237" t="s">
        <v>3061</v>
      </c>
      <c r="E151" s="238" t="s">
        <v>3092</v>
      </c>
      <c r="F151" s="237">
        <v>1</v>
      </c>
      <c r="G151" s="9">
        <v>22.75</v>
      </c>
      <c r="H151" s="9">
        <v>68.249992191487436</v>
      </c>
    </row>
    <row r="152" spans="1:9">
      <c r="A152" s="236">
        <v>42822</v>
      </c>
      <c r="B152" s="237" t="s">
        <v>2959</v>
      </c>
      <c r="C152" s="237" t="s">
        <v>2960</v>
      </c>
      <c r="D152" s="237" t="s">
        <v>3093</v>
      </c>
      <c r="E152" s="238" t="s">
        <v>3094</v>
      </c>
      <c r="F152" s="237">
        <v>1</v>
      </c>
      <c r="G152" s="9">
        <v>76.349999999999994</v>
      </c>
      <c r="H152" s="9">
        <v>229.04997379428866</v>
      </c>
    </row>
    <row r="153" spans="1:9">
      <c r="A153" s="236">
        <v>42822</v>
      </c>
      <c r="B153" s="237" t="s">
        <v>2959</v>
      </c>
      <c r="C153" s="237" t="s">
        <v>2960</v>
      </c>
      <c r="D153" s="237" t="s">
        <v>3095</v>
      </c>
      <c r="E153" s="238" t="s">
        <v>3096</v>
      </c>
      <c r="F153" s="237">
        <v>1</v>
      </c>
      <c r="G153" s="9">
        <v>850</v>
      </c>
      <c r="H153" s="9">
        <v>1699.9991975974617</v>
      </c>
    </row>
    <row r="154" spans="1:9">
      <c r="A154" s="236">
        <v>42822</v>
      </c>
      <c r="B154" s="237" t="s">
        <v>2959</v>
      </c>
      <c r="C154" s="237" t="s">
        <v>2960</v>
      </c>
      <c r="D154" s="237">
        <v>710316</v>
      </c>
      <c r="E154" s="238" t="s">
        <v>2993</v>
      </c>
      <c r="F154" s="237">
        <v>4</v>
      </c>
      <c r="G154" s="9">
        <v>1.95</v>
      </c>
      <c r="H154" s="9">
        <v>7.7999434262908958</v>
      </c>
    </row>
    <row r="155" spans="1:9">
      <c r="A155" s="236">
        <v>42822</v>
      </c>
      <c r="B155" s="237" t="s">
        <v>2959</v>
      </c>
      <c r="C155" s="237" t="s">
        <v>2960</v>
      </c>
      <c r="D155" s="237" t="s">
        <v>2991</v>
      </c>
      <c r="E155" s="238" t="s">
        <v>2992</v>
      </c>
      <c r="F155" s="237">
        <v>4</v>
      </c>
      <c r="G155" s="9">
        <v>51.58</v>
      </c>
      <c r="H155" s="9">
        <v>154.73998229612849</v>
      </c>
    </row>
    <row r="156" spans="1:9">
      <c r="A156" s="236">
        <v>42822</v>
      </c>
      <c r="B156" s="237" t="s">
        <v>2959</v>
      </c>
      <c r="C156" s="237" t="s">
        <v>2960</v>
      </c>
      <c r="D156" s="237" t="s">
        <v>3097</v>
      </c>
      <c r="E156" s="238" t="s">
        <v>3098</v>
      </c>
      <c r="F156" s="237">
        <v>1</v>
      </c>
      <c r="G156" s="9">
        <v>322</v>
      </c>
      <c r="H156" s="9">
        <v>643.99969603103841</v>
      </c>
    </row>
    <row r="157" spans="1:9">
      <c r="A157" s="236">
        <v>42822</v>
      </c>
      <c r="B157" s="237" t="s">
        <v>2959</v>
      </c>
      <c r="C157" s="237" t="s">
        <v>2960</v>
      </c>
      <c r="D157" s="237" t="s">
        <v>3099</v>
      </c>
      <c r="E157" s="238" t="s">
        <v>3100</v>
      </c>
      <c r="F157" s="237">
        <v>4</v>
      </c>
      <c r="G157" s="9">
        <v>16</v>
      </c>
      <c r="H157" s="9">
        <v>47.999994508298876</v>
      </c>
    </row>
    <row r="158" spans="1:9">
      <c r="A158" s="236">
        <v>42822</v>
      </c>
      <c r="B158" s="237" t="s">
        <v>2959</v>
      </c>
      <c r="C158" s="237" t="s">
        <v>2960</v>
      </c>
      <c r="D158" s="237" t="s">
        <v>3101</v>
      </c>
      <c r="E158" s="238" t="s">
        <v>3102</v>
      </c>
      <c r="F158" s="237">
        <v>2</v>
      </c>
      <c r="G158" s="9">
        <v>11.54</v>
      </c>
      <c r="H158" s="9">
        <v>34.619996039110546</v>
      </c>
    </row>
    <row r="159" spans="1:9">
      <c r="A159" s="236">
        <v>42822</v>
      </c>
      <c r="B159" s="237" t="s">
        <v>2959</v>
      </c>
      <c r="C159" s="237" t="s">
        <v>2960</v>
      </c>
      <c r="D159" s="237" t="s">
        <v>3014</v>
      </c>
      <c r="E159" s="238" t="s">
        <v>3015</v>
      </c>
      <c r="F159" s="237">
        <v>1</v>
      </c>
      <c r="G159" s="9">
        <v>21.45</v>
      </c>
      <c r="H159" s="9">
        <v>64.34999263768816</v>
      </c>
    </row>
    <row r="160" spans="1:9">
      <c r="A160" s="236">
        <v>42822</v>
      </c>
      <c r="B160" s="237" t="s">
        <v>2959</v>
      </c>
      <c r="C160" s="237" t="s">
        <v>2960</v>
      </c>
      <c r="D160" s="237" t="s">
        <v>3016</v>
      </c>
      <c r="E160" s="238" t="s">
        <v>3017</v>
      </c>
      <c r="F160" s="237">
        <v>1</v>
      </c>
      <c r="G160" s="9">
        <v>40.9</v>
      </c>
      <c r="H160" s="9">
        <v>122.69998596183899</v>
      </c>
    </row>
    <row r="161" spans="1:9">
      <c r="A161" s="236">
        <v>42822</v>
      </c>
      <c r="B161" s="237" t="s">
        <v>2959</v>
      </c>
      <c r="C161" s="237" t="s">
        <v>2960</v>
      </c>
      <c r="D161" s="237" t="s">
        <v>9</v>
      </c>
      <c r="E161" s="238" t="s">
        <v>1212</v>
      </c>
      <c r="F161" s="237">
        <v>1</v>
      </c>
      <c r="G161" s="9">
        <v>10.31</v>
      </c>
      <c r="H161" s="9">
        <v>30.929996461285079</v>
      </c>
      <c r="I161" s="450" t="s">
        <v>323</v>
      </c>
    </row>
    <row r="162" spans="1:9">
      <c r="A162" s="236">
        <v>42822</v>
      </c>
      <c r="B162" s="237" t="s">
        <v>2959</v>
      </c>
      <c r="C162" s="237" t="s">
        <v>2960</v>
      </c>
      <c r="D162" s="237" t="s">
        <v>3103</v>
      </c>
      <c r="E162" s="238" t="s">
        <v>3104</v>
      </c>
      <c r="F162" s="237">
        <v>1</v>
      </c>
      <c r="G162" s="9">
        <v>1100</v>
      </c>
      <c r="H162" s="9">
        <v>2199.9989615967152</v>
      </c>
    </row>
    <row r="163" spans="1:9">
      <c r="A163" s="236">
        <v>42822</v>
      </c>
      <c r="B163" s="237" t="s">
        <v>2959</v>
      </c>
      <c r="C163" s="237" t="s">
        <v>2960</v>
      </c>
      <c r="D163" s="237" t="s">
        <v>2964</v>
      </c>
      <c r="E163" s="238" t="s">
        <v>2965</v>
      </c>
      <c r="F163" s="237">
        <v>3</v>
      </c>
      <c r="G163" s="9">
        <v>3.22</v>
      </c>
      <c r="H163" s="9">
        <v>12.879906580849577</v>
      </c>
      <c r="I163" s="293" t="s">
        <v>5207</v>
      </c>
    </row>
    <row r="164" spans="1:9">
      <c r="A164" s="236">
        <v>42822</v>
      </c>
      <c r="B164" s="237" t="s">
        <v>2959</v>
      </c>
      <c r="C164" s="237" t="s">
        <v>2960</v>
      </c>
      <c r="D164" s="237" t="s">
        <v>3019</v>
      </c>
      <c r="E164" s="238" t="s">
        <v>3020</v>
      </c>
      <c r="F164" s="237">
        <v>1</v>
      </c>
      <c r="G164" s="9">
        <v>274.66000000000003</v>
      </c>
      <c r="H164" s="9">
        <v>549.31974072013986</v>
      </c>
    </row>
    <row r="165" spans="1:9">
      <c r="A165" s="236">
        <v>42822</v>
      </c>
      <c r="B165" s="237" t="s">
        <v>2959</v>
      </c>
      <c r="C165" s="237" t="s">
        <v>2960</v>
      </c>
      <c r="D165" s="237" t="s">
        <v>3021</v>
      </c>
      <c r="E165" s="238" t="s">
        <v>3062</v>
      </c>
      <c r="F165" s="237">
        <v>1</v>
      </c>
      <c r="G165" s="9">
        <v>532.72</v>
      </c>
      <c r="H165" s="9">
        <v>1065.4394971107292</v>
      </c>
    </row>
    <row r="166" spans="1:9">
      <c r="A166" s="236">
        <v>42822</v>
      </c>
      <c r="B166" s="237" t="s">
        <v>2959</v>
      </c>
      <c r="C166" s="237" t="s">
        <v>2960</v>
      </c>
      <c r="D166" s="237" t="s">
        <v>2696</v>
      </c>
      <c r="E166" s="238" t="s">
        <v>3063</v>
      </c>
      <c r="F166" s="237">
        <v>1</v>
      </c>
      <c r="G166" s="9">
        <v>0.41</v>
      </c>
      <c r="H166" s="9">
        <v>1.6409380588921245</v>
      </c>
    </row>
    <row r="167" spans="1:9">
      <c r="A167" s="236">
        <v>42822</v>
      </c>
      <c r="B167" s="237" t="s">
        <v>2959</v>
      </c>
      <c r="C167" s="237" t="s">
        <v>2960</v>
      </c>
      <c r="D167" s="237" t="s">
        <v>2968</v>
      </c>
      <c r="E167" s="238" t="s">
        <v>3105</v>
      </c>
      <c r="F167" s="237">
        <v>1</v>
      </c>
      <c r="G167" s="9">
        <v>164.59</v>
      </c>
      <c r="H167" s="9">
        <v>320.68000088888397</v>
      </c>
    </row>
    <row r="168" spans="1:9">
      <c r="A168" s="236">
        <v>42822</v>
      </c>
      <c r="B168" s="237" t="s">
        <v>2959</v>
      </c>
      <c r="C168" s="237" t="s">
        <v>2960</v>
      </c>
      <c r="D168" s="237" t="s">
        <v>2970</v>
      </c>
      <c r="E168" s="238" t="s">
        <v>3065</v>
      </c>
      <c r="F168" s="237">
        <v>1</v>
      </c>
      <c r="G168" s="9">
        <v>28.57</v>
      </c>
      <c r="H168" s="9">
        <v>85.709990193881154</v>
      </c>
      <c r="I168" s="293" t="s">
        <v>5207</v>
      </c>
    </row>
    <row r="169" spans="1:9">
      <c r="A169" s="236">
        <v>42822</v>
      </c>
      <c r="B169" s="237" t="s">
        <v>2959</v>
      </c>
      <c r="C169" s="237" t="s">
        <v>2960</v>
      </c>
      <c r="D169" s="237" t="s">
        <v>3066</v>
      </c>
      <c r="E169" s="238" t="s">
        <v>3106</v>
      </c>
      <c r="F169" s="237">
        <v>1</v>
      </c>
      <c r="G169" s="9">
        <v>1050</v>
      </c>
      <c r="H169" s="9">
        <v>2099.9990087968645</v>
      </c>
    </row>
    <row r="170" spans="1:9">
      <c r="A170" s="236">
        <v>42822</v>
      </c>
      <c r="B170" s="237" t="s">
        <v>2959</v>
      </c>
      <c r="C170" s="237" t="s">
        <v>2960</v>
      </c>
      <c r="D170" s="237" t="s">
        <v>3068</v>
      </c>
      <c r="E170" s="238" t="s">
        <v>3069</v>
      </c>
      <c r="F170" s="237">
        <v>1</v>
      </c>
      <c r="G170" s="9">
        <v>0.37</v>
      </c>
      <c r="H170" s="9">
        <v>1.4808465409514295</v>
      </c>
    </row>
    <row r="171" spans="1:9">
      <c r="A171" s="236">
        <v>42822</v>
      </c>
      <c r="B171" s="237" t="s">
        <v>2959</v>
      </c>
      <c r="C171" s="237" t="s">
        <v>2960</v>
      </c>
      <c r="D171" s="237" t="s">
        <v>3070</v>
      </c>
      <c r="E171" s="238" t="s">
        <v>3071</v>
      </c>
      <c r="F171" s="237">
        <v>8</v>
      </c>
      <c r="G171" s="9">
        <v>20.46</v>
      </c>
      <c r="H171" s="9">
        <v>61.37999297748717</v>
      </c>
    </row>
    <row r="172" spans="1:9">
      <c r="A172" s="236">
        <v>42822</v>
      </c>
      <c r="B172" s="237" t="s">
        <v>2959</v>
      </c>
      <c r="C172" s="237" t="s">
        <v>2960</v>
      </c>
      <c r="D172" s="237" t="s">
        <v>3073</v>
      </c>
      <c r="E172" s="238" t="s">
        <v>3107</v>
      </c>
      <c r="F172" s="237">
        <v>1</v>
      </c>
      <c r="G172" s="9">
        <v>200</v>
      </c>
      <c r="H172" s="9">
        <v>399.99981119940276</v>
      </c>
    </row>
    <row r="173" spans="1:9">
      <c r="A173" s="236">
        <v>42822</v>
      </c>
      <c r="B173" s="237" t="s">
        <v>2959</v>
      </c>
      <c r="C173" s="237" t="s">
        <v>2960</v>
      </c>
      <c r="D173" s="237" t="s">
        <v>3075</v>
      </c>
      <c r="E173" s="238" t="s">
        <v>3108</v>
      </c>
      <c r="F173" s="237">
        <v>1</v>
      </c>
      <c r="G173" s="9">
        <v>20.329999999999998</v>
      </c>
      <c r="H173" s="9">
        <v>81.319410182817379</v>
      </c>
    </row>
    <row r="174" spans="1:9">
      <c r="A174" s="236">
        <v>42822</v>
      </c>
      <c r="B174" s="237" t="s">
        <v>2959</v>
      </c>
      <c r="C174" s="237" t="s">
        <v>2960</v>
      </c>
      <c r="D174" s="237" t="s">
        <v>3029</v>
      </c>
      <c r="E174" s="238" t="s">
        <v>3030</v>
      </c>
      <c r="F174" s="237">
        <v>1</v>
      </c>
      <c r="G174" s="9">
        <v>6.89</v>
      </c>
      <c r="H174" s="9">
        <v>27.559800106227829</v>
      </c>
      <c r="I174" s="449" t="s">
        <v>5207</v>
      </c>
    </row>
    <row r="175" spans="1:9">
      <c r="A175" s="236">
        <v>42822</v>
      </c>
      <c r="B175" s="237" t="s">
        <v>2959</v>
      </c>
      <c r="C175" s="237" t="s">
        <v>2960</v>
      </c>
      <c r="D175" s="237" t="s">
        <v>792</v>
      </c>
      <c r="E175" s="238" t="s">
        <v>2981</v>
      </c>
      <c r="F175" s="237">
        <v>4</v>
      </c>
      <c r="G175" s="9">
        <v>14.41</v>
      </c>
      <c r="H175" s="9">
        <v>43.229995054036657</v>
      </c>
    </row>
    <row r="176" spans="1:9">
      <c r="A176" s="236">
        <v>42822</v>
      </c>
      <c r="B176" s="237" t="s">
        <v>2959</v>
      </c>
      <c r="C176" s="237" t="s">
        <v>2960</v>
      </c>
      <c r="D176" s="237" t="s">
        <v>3077</v>
      </c>
      <c r="E176" s="238" t="s">
        <v>3078</v>
      </c>
      <c r="F176" s="237">
        <v>1</v>
      </c>
      <c r="G176" s="9">
        <v>0.56999999999999995</v>
      </c>
      <c r="H176" s="9">
        <v>2.2799834630696463</v>
      </c>
    </row>
    <row r="177" spans="1:9">
      <c r="A177" s="236">
        <v>42822</v>
      </c>
      <c r="B177" s="237" t="s">
        <v>2959</v>
      </c>
      <c r="C177" s="237" t="s">
        <v>2960</v>
      </c>
      <c r="D177" s="237" t="s">
        <v>1344</v>
      </c>
      <c r="E177" s="238" t="s">
        <v>2982</v>
      </c>
      <c r="F177" s="237">
        <v>4</v>
      </c>
      <c r="G177" s="9">
        <v>0.7</v>
      </c>
      <c r="H177" s="9">
        <v>2.7999796914890394</v>
      </c>
    </row>
    <row r="178" spans="1:9">
      <c r="A178" s="236">
        <v>42822</v>
      </c>
      <c r="B178" s="237" t="s">
        <v>2959</v>
      </c>
      <c r="C178" s="237" t="s">
        <v>2960</v>
      </c>
      <c r="D178" s="237">
        <v>170617</v>
      </c>
      <c r="E178" s="238" t="s">
        <v>3079</v>
      </c>
      <c r="F178" s="237">
        <v>1</v>
      </c>
      <c r="G178" s="9">
        <v>5.01</v>
      </c>
      <c r="H178" s="9">
        <v>45.180284252486359</v>
      </c>
    </row>
    <row r="179" spans="1:9">
      <c r="A179" s="236">
        <v>42822</v>
      </c>
      <c r="B179" s="237" t="s">
        <v>2959</v>
      </c>
      <c r="C179" s="237" t="s">
        <v>2960</v>
      </c>
      <c r="D179" s="237" t="s">
        <v>3080</v>
      </c>
      <c r="E179" s="238" t="s">
        <v>3081</v>
      </c>
      <c r="F179" s="237">
        <v>1</v>
      </c>
      <c r="G179" s="9">
        <v>1429</v>
      </c>
      <c r="H179" s="9">
        <v>2858</v>
      </c>
    </row>
    <row r="180" spans="1:9">
      <c r="A180" s="236">
        <v>42822</v>
      </c>
      <c r="B180" s="237" t="s">
        <v>2959</v>
      </c>
      <c r="C180" s="237" t="s">
        <v>2960</v>
      </c>
      <c r="D180" s="237" t="s">
        <v>3060</v>
      </c>
      <c r="E180" s="238" t="s">
        <v>3109</v>
      </c>
      <c r="F180" s="237">
        <v>1</v>
      </c>
      <c r="G180" s="9">
        <v>850</v>
      </c>
      <c r="H180" s="9">
        <v>1699.9991975974617</v>
      </c>
      <c r="I180" s="287" t="s">
        <v>5404</v>
      </c>
    </row>
    <row r="181" spans="1:9">
      <c r="A181" s="236">
        <v>42822</v>
      </c>
      <c r="B181" s="237" t="s">
        <v>2959</v>
      </c>
      <c r="C181" s="237" t="s">
        <v>2960</v>
      </c>
      <c r="D181" s="237" t="s">
        <v>3084</v>
      </c>
      <c r="E181" s="238" t="s">
        <v>3085</v>
      </c>
      <c r="F181" s="237">
        <v>1</v>
      </c>
      <c r="G181" s="9">
        <v>4.63</v>
      </c>
      <c r="H181" s="9">
        <v>18.519865673706075</v>
      </c>
    </row>
    <row r="182" spans="1:9">
      <c r="A182" s="236">
        <v>42822</v>
      </c>
      <c r="B182" s="237" t="s">
        <v>2959</v>
      </c>
      <c r="C182" s="237" t="s">
        <v>2960</v>
      </c>
      <c r="D182" s="237" t="s">
        <v>3058</v>
      </c>
      <c r="E182" s="238" t="s">
        <v>3059</v>
      </c>
      <c r="F182" s="237">
        <v>2</v>
      </c>
      <c r="G182" s="9">
        <v>70.88</v>
      </c>
      <c r="H182" s="9">
        <v>347.99904491825572</v>
      </c>
    </row>
    <row r="183" spans="1:9">
      <c r="A183" s="236">
        <v>42822</v>
      </c>
      <c r="B183" s="237" t="s">
        <v>2959</v>
      </c>
      <c r="C183" s="237" t="s">
        <v>2960</v>
      </c>
      <c r="D183" s="237" t="s">
        <v>498</v>
      </c>
      <c r="E183" s="238" t="s">
        <v>3110</v>
      </c>
      <c r="F183" s="237">
        <v>4</v>
      </c>
      <c r="G183" s="9">
        <v>0.1</v>
      </c>
      <c r="H183" s="9">
        <v>0.40022879485173757</v>
      </c>
    </row>
    <row r="184" spans="1:9">
      <c r="A184" s="236">
        <v>42822</v>
      </c>
      <c r="B184" s="237" t="s">
        <v>2959</v>
      </c>
      <c r="C184" s="237" t="s">
        <v>2960</v>
      </c>
      <c r="D184" s="237" t="s">
        <v>3089</v>
      </c>
      <c r="E184" s="238" t="s">
        <v>3090</v>
      </c>
      <c r="F184" s="237">
        <v>4</v>
      </c>
      <c r="G184" s="9">
        <v>0.7</v>
      </c>
      <c r="H184" s="9">
        <v>2.7999796914890394</v>
      </c>
    </row>
    <row r="185" spans="1:9">
      <c r="A185" s="236">
        <v>42822</v>
      </c>
      <c r="B185" s="237" t="s">
        <v>2959</v>
      </c>
      <c r="C185" s="237" t="s">
        <v>2960</v>
      </c>
      <c r="D185" s="237" t="s">
        <v>3061</v>
      </c>
      <c r="E185" s="238" t="s">
        <v>3092</v>
      </c>
      <c r="F185" s="237">
        <v>1</v>
      </c>
      <c r="G185" s="9">
        <v>22.75</v>
      </c>
      <c r="H185" s="9">
        <v>68.249992191487436</v>
      </c>
    </row>
    <row r="186" spans="1:9">
      <c r="A186" s="236">
        <v>42822</v>
      </c>
      <c r="B186" s="237" t="s">
        <v>2959</v>
      </c>
      <c r="C186" s="237" t="s">
        <v>2960</v>
      </c>
      <c r="D186" s="237" t="s">
        <v>3095</v>
      </c>
      <c r="E186" s="238" t="s">
        <v>3096</v>
      </c>
      <c r="F186" s="237">
        <v>1</v>
      </c>
      <c r="G186" s="9">
        <v>850</v>
      </c>
      <c r="H186" s="9">
        <v>1699.9991975974617</v>
      </c>
    </row>
    <row r="187" spans="1:9">
      <c r="A187" s="236">
        <v>42822</v>
      </c>
      <c r="B187" s="237" t="s">
        <v>2959</v>
      </c>
      <c r="C187" s="237" t="s">
        <v>2960</v>
      </c>
      <c r="D187" s="237" t="s">
        <v>3093</v>
      </c>
      <c r="E187" s="238" t="s">
        <v>3094</v>
      </c>
      <c r="F187" s="237">
        <v>1</v>
      </c>
      <c r="G187" s="9">
        <v>76.349999999999994</v>
      </c>
      <c r="H187" s="9">
        <v>229.04997379428866</v>
      </c>
    </row>
    <row r="188" spans="1:9">
      <c r="A188" s="236">
        <v>42822</v>
      </c>
      <c r="B188" s="237" t="s">
        <v>2959</v>
      </c>
      <c r="C188" s="237" t="s">
        <v>2960</v>
      </c>
      <c r="D188" s="237" t="s">
        <v>2991</v>
      </c>
      <c r="E188" s="238" t="s">
        <v>2992</v>
      </c>
      <c r="F188" s="237">
        <v>4</v>
      </c>
      <c r="G188" s="9">
        <v>51.58</v>
      </c>
      <c r="H188" s="9">
        <v>154.73998229612849</v>
      </c>
    </row>
    <row r="189" spans="1:9">
      <c r="A189" s="236">
        <v>42822</v>
      </c>
      <c r="B189" s="237" t="s">
        <v>2959</v>
      </c>
      <c r="C189" s="237" t="s">
        <v>2960</v>
      </c>
      <c r="D189" s="237" t="s">
        <v>3097</v>
      </c>
      <c r="E189" s="238" t="s">
        <v>3098</v>
      </c>
      <c r="F189" s="237">
        <v>1</v>
      </c>
      <c r="G189" s="9">
        <v>322</v>
      </c>
      <c r="H189" s="9">
        <v>643.99969603103841</v>
      </c>
    </row>
    <row r="190" spans="1:9">
      <c r="A190" s="236">
        <v>42822</v>
      </c>
      <c r="B190" s="237" t="s">
        <v>2959</v>
      </c>
      <c r="C190" s="237" t="s">
        <v>2960</v>
      </c>
      <c r="D190" s="237" t="s">
        <v>3099</v>
      </c>
      <c r="E190" s="238" t="s">
        <v>3100</v>
      </c>
      <c r="F190" s="237">
        <v>4</v>
      </c>
      <c r="G190" s="9">
        <v>16</v>
      </c>
      <c r="H190" s="9">
        <v>47.999994508298876</v>
      </c>
    </row>
    <row r="191" spans="1:9">
      <c r="A191" s="236">
        <v>42822</v>
      </c>
      <c r="B191" s="237" t="s">
        <v>2959</v>
      </c>
      <c r="C191" s="237" t="s">
        <v>2960</v>
      </c>
      <c r="D191" s="237" t="s">
        <v>3101</v>
      </c>
      <c r="E191" s="238" t="s">
        <v>3102</v>
      </c>
      <c r="F191" s="237">
        <v>2</v>
      </c>
      <c r="G191" s="9">
        <v>11.54</v>
      </c>
      <c r="H191" s="9">
        <v>34.619996039110546</v>
      </c>
    </row>
    <row r="192" spans="1:9">
      <c r="A192" s="236">
        <v>42822</v>
      </c>
      <c r="B192" s="237" t="s">
        <v>2959</v>
      </c>
      <c r="C192" s="237" t="s">
        <v>2960</v>
      </c>
      <c r="D192" s="237" t="s">
        <v>3014</v>
      </c>
      <c r="E192" s="238" t="s">
        <v>3015</v>
      </c>
      <c r="F192" s="237">
        <v>1</v>
      </c>
      <c r="G192" s="9">
        <v>21.45</v>
      </c>
      <c r="H192" s="9">
        <v>64.34999263768816</v>
      </c>
    </row>
    <row r="193" spans="1:9">
      <c r="A193" s="236">
        <v>42822</v>
      </c>
      <c r="B193" s="237" t="s">
        <v>2959</v>
      </c>
      <c r="C193" s="237" t="s">
        <v>2960</v>
      </c>
      <c r="D193" s="237" t="s">
        <v>3016</v>
      </c>
      <c r="E193" s="238" t="s">
        <v>3017</v>
      </c>
      <c r="F193" s="237">
        <v>1</v>
      </c>
      <c r="G193" s="9">
        <v>40.9</v>
      </c>
      <c r="H193" s="9">
        <v>122.69998596183899</v>
      </c>
    </row>
    <row r="194" spans="1:9">
      <c r="A194" s="236">
        <v>42822</v>
      </c>
      <c r="B194" s="237" t="s">
        <v>2959</v>
      </c>
      <c r="C194" s="237" t="s">
        <v>2960</v>
      </c>
      <c r="D194" s="237" t="s">
        <v>9</v>
      </c>
      <c r="E194" s="238" t="s">
        <v>1212</v>
      </c>
      <c r="F194" s="237">
        <v>1</v>
      </c>
      <c r="G194" s="9">
        <v>10.31</v>
      </c>
      <c r="H194" s="9">
        <v>30.929996461285079</v>
      </c>
      <c r="I194" s="450" t="s">
        <v>323</v>
      </c>
    </row>
    <row r="195" spans="1:9">
      <c r="A195" s="236">
        <v>42822</v>
      </c>
      <c r="B195" s="237" t="s">
        <v>2959</v>
      </c>
      <c r="C195" s="237" t="s">
        <v>2960</v>
      </c>
      <c r="D195" s="237" t="s">
        <v>192</v>
      </c>
      <c r="E195" s="238" t="s">
        <v>3111</v>
      </c>
      <c r="F195" s="237">
        <v>1</v>
      </c>
      <c r="G195" s="9">
        <v>104</v>
      </c>
      <c r="H195" s="9">
        <v>207.99990182368941</v>
      </c>
    </row>
    <row r="196" spans="1:9">
      <c r="A196" s="236">
        <v>42822</v>
      </c>
      <c r="B196" s="237" t="s">
        <v>2959</v>
      </c>
      <c r="C196" s="237" t="s">
        <v>2960</v>
      </c>
      <c r="D196" s="237" t="s">
        <v>955</v>
      </c>
      <c r="E196" s="238" t="s">
        <v>3112</v>
      </c>
      <c r="F196" s="237">
        <v>1</v>
      </c>
      <c r="G196" s="9">
        <v>640</v>
      </c>
      <c r="H196" s="9">
        <v>900.00002912597949</v>
      </c>
    </row>
    <row r="197" spans="1:9">
      <c r="A197" s="236">
        <v>42822</v>
      </c>
      <c r="B197" s="237" t="s">
        <v>2959</v>
      </c>
      <c r="C197" s="237" t="s">
        <v>2960</v>
      </c>
      <c r="D197" s="237" t="s">
        <v>3113</v>
      </c>
      <c r="E197" s="238" t="s">
        <v>3114</v>
      </c>
      <c r="F197" s="237">
        <v>3</v>
      </c>
      <c r="G197" s="9">
        <v>0.28999999999999998</v>
      </c>
      <c r="H197" s="9">
        <v>1.3199727092932614</v>
      </c>
    </row>
    <row r="198" spans="1:9">
      <c r="A198" s="236">
        <v>42822</v>
      </c>
      <c r="B198" s="237" t="s">
        <v>2959</v>
      </c>
      <c r="C198" s="237" t="s">
        <v>2960</v>
      </c>
      <c r="D198" s="237" t="s">
        <v>940</v>
      </c>
      <c r="E198" s="238" t="s">
        <v>3115</v>
      </c>
      <c r="F198" s="237">
        <v>2</v>
      </c>
      <c r="G198" s="9">
        <v>0.63</v>
      </c>
      <c r="H198" s="9">
        <v>2.5199817223401357</v>
      </c>
    </row>
    <row r="199" spans="1:9">
      <c r="A199" s="236">
        <v>42822</v>
      </c>
      <c r="B199" s="237" t="s">
        <v>2959</v>
      </c>
      <c r="C199" s="237" t="s">
        <v>2960</v>
      </c>
      <c r="D199" s="237" t="s">
        <v>2684</v>
      </c>
      <c r="E199" s="238" t="s">
        <v>3116</v>
      </c>
      <c r="F199" s="237">
        <v>1</v>
      </c>
      <c r="G199" s="9">
        <v>21.75</v>
      </c>
      <c r="H199" s="9">
        <v>65.249992534718757</v>
      </c>
    </row>
    <row r="200" spans="1:9">
      <c r="A200" s="236">
        <v>42822</v>
      </c>
      <c r="B200" s="237" t="s">
        <v>2959</v>
      </c>
      <c r="C200" s="237" t="s">
        <v>2960</v>
      </c>
      <c r="D200" s="237" t="s">
        <v>3117</v>
      </c>
      <c r="E200" s="238" t="s">
        <v>3118</v>
      </c>
      <c r="F200" s="237">
        <v>1</v>
      </c>
      <c r="G200" s="9">
        <v>5</v>
      </c>
      <c r="H200" s="9">
        <v>20</v>
      </c>
    </row>
    <row r="201" spans="1:9">
      <c r="A201" s="236">
        <v>42822</v>
      </c>
      <c r="B201" s="237" t="s">
        <v>2959</v>
      </c>
      <c r="C201" s="237" t="s">
        <v>2960</v>
      </c>
      <c r="D201" s="237" t="s">
        <v>3119</v>
      </c>
      <c r="E201" s="238" t="s">
        <v>3120</v>
      </c>
      <c r="F201" s="237">
        <v>1</v>
      </c>
      <c r="G201" s="9">
        <v>400</v>
      </c>
      <c r="H201" s="9">
        <v>640.64007582614056</v>
      </c>
    </row>
    <row r="202" spans="1:9">
      <c r="A202" s="236">
        <v>42822</v>
      </c>
      <c r="B202" s="237" t="s">
        <v>2959</v>
      </c>
      <c r="C202" s="237" t="s">
        <v>2960</v>
      </c>
      <c r="D202" s="237" t="s">
        <v>3121</v>
      </c>
      <c r="E202" s="238" t="s">
        <v>3122</v>
      </c>
      <c r="F202" s="237">
        <v>1</v>
      </c>
      <c r="G202" s="9">
        <v>400</v>
      </c>
      <c r="H202" s="9">
        <v>799.99962239880551</v>
      </c>
    </row>
    <row r="203" spans="1:9">
      <c r="A203" s="236">
        <v>42822</v>
      </c>
      <c r="B203" s="237" t="s">
        <v>2959</v>
      </c>
      <c r="C203" s="237" t="s">
        <v>2960</v>
      </c>
      <c r="D203" s="237" t="s">
        <v>3123</v>
      </c>
      <c r="E203" s="238" t="s">
        <v>3124</v>
      </c>
      <c r="F203" s="237">
        <v>1</v>
      </c>
      <c r="G203" s="9">
        <v>50</v>
      </c>
      <c r="H203" s="9">
        <v>149.99998283843394</v>
      </c>
    </row>
    <row r="204" spans="1:9">
      <c r="A204" s="236">
        <v>42822</v>
      </c>
      <c r="B204" s="237" t="s">
        <v>2959</v>
      </c>
      <c r="C204" s="237" t="s">
        <v>2960</v>
      </c>
      <c r="D204" s="237" t="s">
        <v>209</v>
      </c>
      <c r="E204" s="238" t="s">
        <v>3125</v>
      </c>
      <c r="F204" s="237">
        <v>1</v>
      </c>
      <c r="G204" s="9">
        <v>0.7</v>
      </c>
      <c r="H204" s="9">
        <v>2.7999796914890394</v>
      </c>
    </row>
    <row r="205" spans="1:9">
      <c r="A205" s="236">
        <v>42822</v>
      </c>
      <c r="B205" s="237" t="s">
        <v>2959</v>
      </c>
      <c r="C205" s="237" t="s">
        <v>2960</v>
      </c>
      <c r="D205" s="237" t="s">
        <v>3126</v>
      </c>
      <c r="E205" s="238" t="s">
        <v>3127</v>
      </c>
      <c r="F205" s="237">
        <v>1</v>
      </c>
      <c r="G205" s="9">
        <v>80</v>
      </c>
      <c r="H205" s="9">
        <v>239.99997254149429</v>
      </c>
    </row>
    <row r="206" spans="1:9">
      <c r="A206" s="236">
        <v>42822</v>
      </c>
      <c r="B206" s="237" t="s">
        <v>2959</v>
      </c>
      <c r="C206" s="237" t="s">
        <v>2960</v>
      </c>
      <c r="D206" s="237" t="s">
        <v>210</v>
      </c>
      <c r="E206" s="238" t="s">
        <v>3128</v>
      </c>
      <c r="F206" s="237">
        <v>1</v>
      </c>
      <c r="G206" s="9">
        <v>150.63</v>
      </c>
      <c r="H206" s="9">
        <v>301.25985780483018</v>
      </c>
    </row>
    <row r="207" spans="1:9">
      <c r="A207" s="236">
        <v>42822</v>
      </c>
      <c r="B207" s="237" t="s">
        <v>2959</v>
      </c>
      <c r="C207" s="237" t="s">
        <v>2960</v>
      </c>
      <c r="D207" s="237" t="s">
        <v>135</v>
      </c>
      <c r="E207" s="238" t="s">
        <v>3129</v>
      </c>
      <c r="F207" s="237">
        <v>8</v>
      </c>
      <c r="G207" s="9">
        <v>34</v>
      </c>
      <c r="H207" s="9">
        <v>101.99998833013507</v>
      </c>
    </row>
    <row r="208" spans="1:9">
      <c r="A208" s="236">
        <v>42822</v>
      </c>
      <c r="B208" s="237" t="s">
        <v>2959</v>
      </c>
      <c r="C208" s="237" t="s">
        <v>2960</v>
      </c>
      <c r="D208" s="237" t="s">
        <v>145</v>
      </c>
      <c r="E208" s="238" t="s">
        <v>3130</v>
      </c>
      <c r="F208" s="237">
        <v>2</v>
      </c>
      <c r="G208" s="9">
        <v>321.27999999999997</v>
      </c>
      <c r="H208" s="9">
        <v>419.82054122968401</v>
      </c>
    </row>
    <row r="209" spans="1:9">
      <c r="A209" s="236">
        <v>42822</v>
      </c>
      <c r="B209" s="237" t="s">
        <v>2959</v>
      </c>
      <c r="C209" s="237" t="s">
        <v>2960</v>
      </c>
      <c r="D209" s="237" t="s">
        <v>3131</v>
      </c>
      <c r="E209" s="238" t="s">
        <v>3132</v>
      </c>
      <c r="F209" s="237">
        <v>3</v>
      </c>
      <c r="G209" s="9">
        <v>13.8</v>
      </c>
      <c r="H209" s="9">
        <v>41.399995263407767</v>
      </c>
    </row>
    <row r="210" spans="1:9">
      <c r="A210" s="236">
        <v>42822</v>
      </c>
      <c r="B210" s="237" t="s">
        <v>2959</v>
      </c>
      <c r="C210" s="237" t="s">
        <v>2960</v>
      </c>
      <c r="D210" s="237" t="s">
        <v>3133</v>
      </c>
      <c r="E210" s="238" t="s">
        <v>3134</v>
      </c>
      <c r="F210" s="237">
        <v>8</v>
      </c>
      <c r="G210" s="9">
        <v>11</v>
      </c>
      <c r="H210" s="9">
        <v>32.999996224455465</v>
      </c>
    </row>
    <row r="211" spans="1:9">
      <c r="A211" s="236">
        <v>42822</v>
      </c>
      <c r="B211" s="237" t="s">
        <v>2959</v>
      </c>
      <c r="C211" s="237" t="s">
        <v>2960</v>
      </c>
      <c r="D211" s="237" t="s">
        <v>2964</v>
      </c>
      <c r="E211" s="238" t="s">
        <v>3018</v>
      </c>
      <c r="F211" s="237">
        <v>3</v>
      </c>
      <c r="G211" s="9">
        <v>3.22</v>
      </c>
      <c r="H211" s="9">
        <v>12.879906580849577</v>
      </c>
      <c r="I211" s="293" t="s">
        <v>5207</v>
      </c>
    </row>
    <row r="212" spans="1:9">
      <c r="A212" s="236">
        <v>42822</v>
      </c>
      <c r="B212" s="237" t="s">
        <v>2959</v>
      </c>
      <c r="C212" s="237" t="s">
        <v>2960</v>
      </c>
      <c r="D212" s="237" t="s">
        <v>2696</v>
      </c>
      <c r="E212" s="238" t="s">
        <v>3063</v>
      </c>
      <c r="F212" s="237">
        <v>1</v>
      </c>
      <c r="G212" s="9">
        <v>0.41</v>
      </c>
      <c r="H212" s="9">
        <v>1.6409380588921245</v>
      </c>
    </row>
    <row r="213" spans="1:9">
      <c r="A213" s="236">
        <v>42822</v>
      </c>
      <c r="B213" s="237" t="s">
        <v>2959</v>
      </c>
      <c r="C213" s="237" t="s">
        <v>2960</v>
      </c>
      <c r="D213" s="237" t="s">
        <v>2968</v>
      </c>
      <c r="E213" s="238" t="s">
        <v>3135</v>
      </c>
      <c r="F213" s="237">
        <v>1</v>
      </c>
      <c r="G213" s="9">
        <v>164.59</v>
      </c>
      <c r="H213" s="9">
        <v>320.68000088888397</v>
      </c>
    </row>
    <row r="214" spans="1:9">
      <c r="A214" s="236">
        <v>42822</v>
      </c>
      <c r="B214" s="237" t="s">
        <v>2959</v>
      </c>
      <c r="C214" s="237" t="s">
        <v>2960</v>
      </c>
      <c r="D214" s="237" t="s">
        <v>3136</v>
      </c>
      <c r="E214" s="238" t="s">
        <v>3137</v>
      </c>
      <c r="F214" s="237">
        <v>1</v>
      </c>
      <c r="G214" s="9">
        <v>1000</v>
      </c>
      <c r="H214" s="9">
        <v>1999.9990559970138</v>
      </c>
    </row>
    <row r="215" spans="1:9">
      <c r="A215" s="236">
        <v>42822</v>
      </c>
      <c r="B215" s="237" t="s">
        <v>2959</v>
      </c>
      <c r="C215" s="237" t="s">
        <v>2960</v>
      </c>
      <c r="D215" s="237" t="s">
        <v>3138</v>
      </c>
      <c r="E215" s="238" t="s">
        <v>3139</v>
      </c>
      <c r="F215" s="237">
        <v>1</v>
      </c>
      <c r="G215" s="9">
        <v>39.6</v>
      </c>
      <c r="H215" s="9">
        <v>136.41001370482735</v>
      </c>
    </row>
    <row r="216" spans="1:9">
      <c r="A216" s="236">
        <v>42822</v>
      </c>
      <c r="B216" s="237" t="s">
        <v>2959</v>
      </c>
      <c r="C216" s="237" t="s">
        <v>2960</v>
      </c>
      <c r="D216" s="237" t="s">
        <v>3140</v>
      </c>
      <c r="E216" s="238" t="s">
        <v>3141</v>
      </c>
      <c r="F216" s="237">
        <v>1</v>
      </c>
      <c r="G216" s="9">
        <v>495</v>
      </c>
      <c r="H216" s="9">
        <v>989.99953271852178</v>
      </c>
    </row>
    <row r="217" spans="1:9">
      <c r="A217" s="236">
        <v>42822</v>
      </c>
      <c r="B217" s="237" t="s">
        <v>2959</v>
      </c>
      <c r="C217" s="237" t="s">
        <v>2960</v>
      </c>
      <c r="D217" s="237" t="s">
        <v>3068</v>
      </c>
      <c r="E217" s="238" t="s">
        <v>3142</v>
      </c>
      <c r="F217" s="237">
        <v>1</v>
      </c>
      <c r="G217" s="9">
        <v>0.37</v>
      </c>
      <c r="H217" s="9">
        <v>1.4808465409514295</v>
      </c>
    </row>
    <row r="218" spans="1:9">
      <c r="A218" s="236">
        <v>42822</v>
      </c>
      <c r="B218" s="237" t="s">
        <v>2959</v>
      </c>
      <c r="C218" s="237" t="s">
        <v>2960</v>
      </c>
      <c r="D218" s="237" t="s">
        <v>3070</v>
      </c>
      <c r="E218" s="238" t="s">
        <v>3071</v>
      </c>
      <c r="F218" s="237">
        <v>8</v>
      </c>
      <c r="G218" s="9">
        <v>20.46</v>
      </c>
      <c r="H218" s="9">
        <v>61.37999297748717</v>
      </c>
    </row>
    <row r="219" spans="1:9">
      <c r="A219" s="236">
        <v>42822</v>
      </c>
      <c r="B219" s="237" t="s">
        <v>2959</v>
      </c>
      <c r="C219" s="237" t="s">
        <v>2960</v>
      </c>
      <c r="D219" s="237" t="s">
        <v>3073</v>
      </c>
      <c r="E219" s="238" t="s">
        <v>3143</v>
      </c>
      <c r="F219" s="237">
        <v>1</v>
      </c>
      <c r="G219" s="9">
        <v>200</v>
      </c>
      <c r="H219" s="9">
        <v>399.99981119940276</v>
      </c>
    </row>
    <row r="220" spans="1:9">
      <c r="A220" s="236">
        <v>42822</v>
      </c>
      <c r="B220" s="237" t="s">
        <v>2959</v>
      </c>
      <c r="C220" s="237" t="s">
        <v>2960</v>
      </c>
      <c r="D220" s="237" t="s">
        <v>3075</v>
      </c>
      <c r="E220" s="238" t="s">
        <v>3076</v>
      </c>
      <c r="F220" s="237">
        <v>1</v>
      </c>
      <c r="G220" s="9">
        <v>20.329999999999998</v>
      </c>
      <c r="H220" s="9">
        <v>81.319410182817379</v>
      </c>
    </row>
    <row r="221" spans="1:9">
      <c r="A221" s="236">
        <v>42822</v>
      </c>
      <c r="B221" s="237" t="s">
        <v>2959</v>
      </c>
      <c r="C221" s="237" t="s">
        <v>2960</v>
      </c>
      <c r="D221" s="237" t="s">
        <v>3029</v>
      </c>
      <c r="E221" s="238" t="s">
        <v>3030</v>
      </c>
      <c r="F221" s="237">
        <v>1</v>
      </c>
      <c r="G221" s="9">
        <v>6.89</v>
      </c>
      <c r="H221" s="9">
        <v>27.559800106227829</v>
      </c>
      <c r="I221" s="449" t="s">
        <v>5207</v>
      </c>
    </row>
    <row r="222" spans="1:9">
      <c r="A222" s="236">
        <v>42822</v>
      </c>
      <c r="B222" s="237" t="s">
        <v>2959</v>
      </c>
      <c r="C222" s="237" t="s">
        <v>2960</v>
      </c>
      <c r="D222" s="237" t="s">
        <v>792</v>
      </c>
      <c r="E222" s="238" t="s">
        <v>3031</v>
      </c>
      <c r="F222" s="237">
        <v>4</v>
      </c>
      <c r="G222" s="9">
        <v>14.41</v>
      </c>
      <c r="H222" s="9">
        <v>43.229995054036657</v>
      </c>
    </row>
    <row r="223" spans="1:9">
      <c r="A223" s="236">
        <v>42822</v>
      </c>
      <c r="B223" s="237" t="s">
        <v>2959</v>
      </c>
      <c r="C223" s="237" t="s">
        <v>2960</v>
      </c>
      <c r="D223" s="237" t="s">
        <v>3077</v>
      </c>
      <c r="E223" s="238" t="s">
        <v>3078</v>
      </c>
      <c r="F223" s="237">
        <v>1</v>
      </c>
      <c r="G223" s="9">
        <v>0.56999999999999995</v>
      </c>
      <c r="H223" s="9">
        <v>2.2799834630696463</v>
      </c>
    </row>
    <row r="224" spans="1:9">
      <c r="A224" s="236">
        <v>42822</v>
      </c>
      <c r="B224" s="237" t="s">
        <v>2959</v>
      </c>
      <c r="C224" s="237" t="s">
        <v>2960</v>
      </c>
      <c r="D224" s="237" t="s">
        <v>1344</v>
      </c>
      <c r="E224" s="238" t="s">
        <v>2982</v>
      </c>
      <c r="F224" s="237">
        <v>4</v>
      </c>
      <c r="G224" s="9">
        <v>0.7</v>
      </c>
      <c r="H224" s="9">
        <v>2.7999796914890394</v>
      </c>
    </row>
    <row r="225" spans="1:9">
      <c r="A225" s="236">
        <v>42822</v>
      </c>
      <c r="B225" s="237" t="s">
        <v>2959</v>
      </c>
      <c r="C225" s="237" t="s">
        <v>2960</v>
      </c>
      <c r="D225" s="237">
        <v>170617</v>
      </c>
      <c r="E225" s="238" t="s">
        <v>3079</v>
      </c>
      <c r="F225" s="237">
        <v>1</v>
      </c>
      <c r="G225" s="9">
        <v>5.01</v>
      </c>
      <c r="H225" s="9">
        <v>45.180284252486359</v>
      </c>
    </row>
    <row r="226" spans="1:9">
      <c r="A226" s="236">
        <v>42822</v>
      </c>
      <c r="B226" s="237" t="s">
        <v>2959</v>
      </c>
      <c r="C226" s="237" t="s">
        <v>2960</v>
      </c>
      <c r="D226" s="237" t="s">
        <v>3144</v>
      </c>
      <c r="E226" s="238" t="s">
        <v>3030</v>
      </c>
      <c r="F226" s="237">
        <v>4</v>
      </c>
      <c r="G226" s="9">
        <v>4.4000000000000004</v>
      </c>
      <c r="H226" s="9">
        <v>17.599872346502536</v>
      </c>
    </row>
    <row r="227" spans="1:9">
      <c r="A227" s="236">
        <v>42822</v>
      </c>
      <c r="B227" s="237" t="s">
        <v>2959</v>
      </c>
      <c r="C227" s="237" t="s">
        <v>2960</v>
      </c>
      <c r="D227" s="237" t="s">
        <v>3086</v>
      </c>
      <c r="E227" s="238" t="s">
        <v>3087</v>
      </c>
      <c r="F227" s="237">
        <v>2</v>
      </c>
      <c r="G227" s="9">
        <v>3.71</v>
      </c>
      <c r="H227" s="9">
        <v>14.839892364891902</v>
      </c>
      <c r="I227" s="287" t="s">
        <v>5207</v>
      </c>
    </row>
    <row r="228" spans="1:9">
      <c r="A228" s="236">
        <v>42822</v>
      </c>
      <c r="B228" s="237" t="s">
        <v>2959</v>
      </c>
      <c r="C228" s="237" t="s">
        <v>2960</v>
      </c>
      <c r="D228" s="237" t="s">
        <v>498</v>
      </c>
      <c r="E228" s="238" t="s">
        <v>3110</v>
      </c>
      <c r="F228" s="237">
        <v>4</v>
      </c>
      <c r="G228" s="9">
        <v>0.1</v>
      </c>
      <c r="H228" s="9">
        <v>0.40022879485173757</v>
      </c>
    </row>
    <row r="229" spans="1:9">
      <c r="A229" s="236">
        <v>42822</v>
      </c>
      <c r="B229" s="237" t="s">
        <v>2959</v>
      </c>
      <c r="C229" s="237" t="s">
        <v>2960</v>
      </c>
      <c r="D229" s="237" t="s">
        <v>3089</v>
      </c>
      <c r="E229" s="238" t="s">
        <v>3145</v>
      </c>
      <c r="F229" s="237">
        <v>4</v>
      </c>
      <c r="G229" s="9">
        <v>0.7</v>
      </c>
      <c r="H229" s="9">
        <v>2.7999796914890394</v>
      </c>
    </row>
    <row r="230" spans="1:9">
      <c r="A230" s="236">
        <v>42822</v>
      </c>
      <c r="B230" s="237" t="s">
        <v>2959</v>
      </c>
      <c r="C230" s="237" t="s">
        <v>2960</v>
      </c>
      <c r="D230" s="237" t="s">
        <v>1008</v>
      </c>
      <c r="E230" s="238" t="s">
        <v>3146</v>
      </c>
      <c r="F230" s="237">
        <v>4</v>
      </c>
      <c r="G230" s="9">
        <v>15.1</v>
      </c>
      <c r="H230" s="9">
        <v>45.299994817207043</v>
      </c>
    </row>
    <row r="231" spans="1:9">
      <c r="A231" s="236">
        <v>42822</v>
      </c>
      <c r="B231" s="237" t="s">
        <v>2959</v>
      </c>
      <c r="C231" s="237" t="s">
        <v>2960</v>
      </c>
      <c r="D231" s="237" t="s">
        <v>3061</v>
      </c>
      <c r="E231" s="238" t="s">
        <v>3092</v>
      </c>
      <c r="F231" s="237">
        <v>1</v>
      </c>
      <c r="G231" s="9">
        <v>22.75</v>
      </c>
      <c r="H231" s="9">
        <v>68.249992191487436</v>
      </c>
      <c r="I231" s="287" t="s">
        <v>5207</v>
      </c>
    </row>
    <row r="232" spans="1:9">
      <c r="A232" s="236">
        <v>42822</v>
      </c>
      <c r="B232" s="237" t="s">
        <v>2959</v>
      </c>
      <c r="C232" s="237" t="s">
        <v>2960</v>
      </c>
      <c r="D232" s="237">
        <v>710316</v>
      </c>
      <c r="E232" s="238" t="s">
        <v>2993</v>
      </c>
      <c r="F232" s="237">
        <v>4</v>
      </c>
      <c r="G232" s="9">
        <v>1.95</v>
      </c>
      <c r="H232" s="9">
        <v>7.7999434262908958</v>
      </c>
    </row>
    <row r="233" spans="1:9">
      <c r="A233" s="236">
        <v>42822</v>
      </c>
      <c r="B233" s="237" t="s">
        <v>2959</v>
      </c>
      <c r="C233" s="237" t="s">
        <v>2960</v>
      </c>
      <c r="D233" s="237" t="s">
        <v>2991</v>
      </c>
      <c r="E233" s="238" t="s">
        <v>2992</v>
      </c>
      <c r="F233" s="237">
        <v>4</v>
      </c>
      <c r="G233" s="9">
        <v>51.58</v>
      </c>
      <c r="H233" s="9">
        <v>154.73998229612849</v>
      </c>
    </row>
    <row r="234" spans="1:9">
      <c r="A234" s="236">
        <v>42822</v>
      </c>
      <c r="B234" s="237" t="s">
        <v>2959</v>
      </c>
      <c r="C234" s="237" t="s">
        <v>2960</v>
      </c>
      <c r="D234" s="237" t="s">
        <v>3097</v>
      </c>
      <c r="E234" s="238" t="s">
        <v>3147</v>
      </c>
      <c r="F234" s="237">
        <v>1</v>
      </c>
      <c r="G234" s="9">
        <v>322</v>
      </c>
      <c r="H234" s="9">
        <v>643.99969603103841</v>
      </c>
    </row>
    <row r="235" spans="1:9">
      <c r="A235" s="236">
        <v>42822</v>
      </c>
      <c r="B235" s="237" t="s">
        <v>2959</v>
      </c>
      <c r="C235" s="237" t="s">
        <v>2960</v>
      </c>
      <c r="D235" s="237" t="s">
        <v>3099</v>
      </c>
      <c r="E235" s="238" t="s">
        <v>3100</v>
      </c>
      <c r="F235" s="237">
        <v>4</v>
      </c>
      <c r="G235" s="9">
        <v>16</v>
      </c>
      <c r="H235" s="9">
        <v>47.999994508298876</v>
      </c>
    </row>
    <row r="236" spans="1:9">
      <c r="A236" s="236">
        <v>42822</v>
      </c>
      <c r="B236" s="237" t="s">
        <v>2959</v>
      </c>
      <c r="C236" s="237" t="s">
        <v>2960</v>
      </c>
      <c r="D236" s="237" t="s">
        <v>3101</v>
      </c>
      <c r="E236" s="238" t="s">
        <v>3102</v>
      </c>
      <c r="F236" s="237">
        <v>2</v>
      </c>
      <c r="G236" s="9">
        <v>11.54</v>
      </c>
      <c r="H236" s="9">
        <v>34.619996039110546</v>
      </c>
    </row>
    <row r="237" spans="1:9">
      <c r="A237" s="236">
        <v>42822</v>
      </c>
      <c r="B237" s="237" t="s">
        <v>2959</v>
      </c>
      <c r="C237" s="237" t="s">
        <v>2960</v>
      </c>
      <c r="D237" s="237" t="s">
        <v>9</v>
      </c>
      <c r="E237" s="238" t="s">
        <v>1212</v>
      </c>
      <c r="F237" s="237">
        <v>1</v>
      </c>
      <c r="G237" s="9">
        <v>10.31</v>
      </c>
      <c r="H237" s="9">
        <v>30.929996461285079</v>
      </c>
      <c r="I237" s="450" t="s">
        <v>323</v>
      </c>
    </row>
    <row r="238" spans="1:9">
      <c r="A238" s="236">
        <v>42794</v>
      </c>
      <c r="B238" s="237" t="s">
        <v>3176</v>
      </c>
      <c r="C238" s="237" t="s">
        <v>48</v>
      </c>
      <c r="D238" s="237" t="s">
        <v>3177</v>
      </c>
      <c r="E238" s="238" t="s">
        <v>3178</v>
      </c>
      <c r="F238" s="237">
        <v>1</v>
      </c>
      <c r="G238" s="9">
        <v>135.58000000000001</v>
      </c>
      <c r="H238" s="9">
        <v>208</v>
      </c>
    </row>
    <row r="239" spans="1:9">
      <c r="A239" s="236">
        <v>42794</v>
      </c>
      <c r="B239" s="237" t="s">
        <v>3176</v>
      </c>
      <c r="C239" s="237" t="s">
        <v>48</v>
      </c>
      <c r="D239" s="237" t="s">
        <v>3179</v>
      </c>
      <c r="E239" s="238" t="s">
        <v>3180</v>
      </c>
      <c r="F239" s="237">
        <v>1</v>
      </c>
      <c r="G239" s="9">
        <v>735</v>
      </c>
      <c r="H239" s="9">
        <v>900</v>
      </c>
    </row>
    <row r="240" spans="1:9">
      <c r="A240" s="236">
        <v>42794</v>
      </c>
      <c r="B240" s="237" t="s">
        <v>3176</v>
      </c>
      <c r="C240" s="237" t="s">
        <v>48</v>
      </c>
      <c r="D240" s="237" t="s">
        <v>3181</v>
      </c>
      <c r="E240" s="238" t="s">
        <v>3182</v>
      </c>
      <c r="F240" s="237">
        <v>1</v>
      </c>
      <c r="G240" s="9">
        <v>3.74</v>
      </c>
      <c r="H240" s="9">
        <v>14.96</v>
      </c>
    </row>
    <row r="241" spans="1:8">
      <c r="A241" s="236">
        <v>42794</v>
      </c>
      <c r="B241" s="237" t="s">
        <v>3176</v>
      </c>
      <c r="C241" s="237" t="s">
        <v>48</v>
      </c>
      <c r="D241" s="237" t="s">
        <v>3183</v>
      </c>
      <c r="E241" s="238" t="s">
        <v>3184</v>
      </c>
      <c r="F241" s="237">
        <v>1</v>
      </c>
      <c r="G241" s="9">
        <v>0.33</v>
      </c>
      <c r="H241" s="9">
        <v>1.32</v>
      </c>
    </row>
    <row r="242" spans="1:8">
      <c r="A242" s="236">
        <v>42794</v>
      </c>
      <c r="B242" s="237" t="s">
        <v>3176</v>
      </c>
      <c r="C242" s="237" t="s">
        <v>48</v>
      </c>
      <c r="D242" s="237" t="s">
        <v>3185</v>
      </c>
      <c r="E242" s="238" t="s">
        <v>3186</v>
      </c>
      <c r="F242" s="237">
        <v>2</v>
      </c>
      <c r="G242" s="9">
        <v>40</v>
      </c>
      <c r="H242" s="9">
        <v>120</v>
      </c>
    </row>
    <row r="243" spans="1:8">
      <c r="A243" s="236">
        <v>42794</v>
      </c>
      <c r="B243" s="237" t="s">
        <v>3176</v>
      </c>
      <c r="C243" s="237" t="s">
        <v>48</v>
      </c>
      <c r="D243" s="237" t="s">
        <v>3187</v>
      </c>
      <c r="E243" s="238" t="s">
        <v>3188</v>
      </c>
      <c r="F243" s="237">
        <v>1</v>
      </c>
      <c r="G243" s="9">
        <v>20</v>
      </c>
      <c r="H243" s="9">
        <v>60</v>
      </c>
    </row>
    <row r="244" spans="1:8">
      <c r="A244" s="236">
        <v>42794</v>
      </c>
      <c r="B244" s="237" t="s">
        <v>3176</v>
      </c>
      <c r="C244" s="237" t="s">
        <v>48</v>
      </c>
      <c r="D244" s="237" t="s">
        <v>3189</v>
      </c>
      <c r="E244" s="238" t="s">
        <v>3190</v>
      </c>
      <c r="F244" s="237">
        <v>1</v>
      </c>
      <c r="G244" s="9">
        <v>20</v>
      </c>
      <c r="H244" s="9">
        <v>60</v>
      </c>
    </row>
    <row r="245" spans="1:8">
      <c r="A245" s="236">
        <v>42794</v>
      </c>
      <c r="B245" s="237" t="s">
        <v>3176</v>
      </c>
      <c r="C245" s="237" t="s">
        <v>48</v>
      </c>
      <c r="D245" s="237" t="s">
        <v>3191</v>
      </c>
      <c r="E245" s="238" t="s">
        <v>3192</v>
      </c>
      <c r="F245" s="237">
        <v>1</v>
      </c>
      <c r="G245" s="9">
        <v>20</v>
      </c>
      <c r="H245" s="9">
        <v>60</v>
      </c>
    </row>
    <row r="246" spans="1:8">
      <c r="A246" s="236">
        <v>42794</v>
      </c>
      <c r="B246" s="237" t="s">
        <v>3176</v>
      </c>
      <c r="C246" s="237" t="s">
        <v>48</v>
      </c>
      <c r="D246" s="237" t="s">
        <v>3193</v>
      </c>
      <c r="E246" s="238" t="s">
        <v>3194</v>
      </c>
      <c r="F246" s="237">
        <v>1</v>
      </c>
      <c r="G246" s="9">
        <v>20</v>
      </c>
      <c r="H246" s="9">
        <v>60</v>
      </c>
    </row>
    <row r="247" spans="1:8">
      <c r="A247" s="236">
        <v>42794</v>
      </c>
      <c r="B247" s="237" t="s">
        <v>3176</v>
      </c>
      <c r="C247" s="237" t="s">
        <v>48</v>
      </c>
      <c r="D247" s="237" t="s">
        <v>3195</v>
      </c>
      <c r="E247" s="238" t="s">
        <v>3196</v>
      </c>
      <c r="F247" s="237">
        <v>2</v>
      </c>
      <c r="G247" s="9">
        <v>0.63</v>
      </c>
      <c r="H247" s="9">
        <v>2.52</v>
      </c>
    </row>
    <row r="248" spans="1:8">
      <c r="A248" s="236">
        <v>42794</v>
      </c>
      <c r="B248" s="237" t="s">
        <v>3176</v>
      </c>
      <c r="C248" s="237" t="s">
        <v>48</v>
      </c>
      <c r="D248" s="237" t="s">
        <v>3197</v>
      </c>
      <c r="E248" s="238" t="s">
        <v>3198</v>
      </c>
      <c r="F248" s="237">
        <v>1</v>
      </c>
      <c r="G248" s="9">
        <v>2.1</v>
      </c>
      <c r="H248" s="9">
        <v>8.4</v>
      </c>
    </row>
    <row r="249" spans="1:8">
      <c r="A249" s="236">
        <v>42794</v>
      </c>
      <c r="B249" s="237" t="s">
        <v>3176</v>
      </c>
      <c r="C249" s="237" t="s">
        <v>48</v>
      </c>
      <c r="D249" s="237" t="s">
        <v>3199</v>
      </c>
      <c r="E249" s="238" t="s">
        <v>3200</v>
      </c>
      <c r="F249" s="237">
        <v>1</v>
      </c>
      <c r="G249" s="9">
        <v>7.0000000000000007E-2</v>
      </c>
      <c r="H249" s="9">
        <v>1.1599999999999999</v>
      </c>
    </row>
    <row r="250" spans="1:8">
      <c r="A250" s="236">
        <v>42794</v>
      </c>
      <c r="B250" s="237" t="s">
        <v>3176</v>
      </c>
      <c r="C250" s="237" t="s">
        <v>48</v>
      </c>
      <c r="D250" s="237" t="s">
        <v>3201</v>
      </c>
      <c r="E250" s="238" t="s">
        <v>3202</v>
      </c>
      <c r="F250" s="237">
        <v>1</v>
      </c>
      <c r="G250" s="9">
        <v>6.12</v>
      </c>
      <c r="H250" s="9">
        <v>24.48</v>
      </c>
    </row>
    <row r="251" spans="1:8">
      <c r="A251" s="236">
        <v>42794</v>
      </c>
      <c r="B251" s="237" t="s">
        <v>3176</v>
      </c>
      <c r="C251" s="237" t="s">
        <v>48</v>
      </c>
      <c r="D251" s="237" t="s">
        <v>3203</v>
      </c>
      <c r="E251" s="238" t="s">
        <v>3204</v>
      </c>
      <c r="F251" s="237">
        <v>1</v>
      </c>
      <c r="G251" s="9">
        <v>82.06</v>
      </c>
      <c r="H251" s="9">
        <v>246.17</v>
      </c>
    </row>
    <row r="252" spans="1:8">
      <c r="A252" s="236">
        <v>42794</v>
      </c>
      <c r="B252" s="237" t="s">
        <v>3176</v>
      </c>
      <c r="C252" s="237" t="s">
        <v>48</v>
      </c>
      <c r="D252" s="237" t="s">
        <v>3205</v>
      </c>
      <c r="E252" s="238" t="s">
        <v>3206</v>
      </c>
      <c r="F252" s="237">
        <v>1</v>
      </c>
      <c r="G252" s="9">
        <v>4.76</v>
      </c>
      <c r="H252" s="9">
        <v>19.04</v>
      </c>
    </row>
    <row r="253" spans="1:8">
      <c r="A253" s="236">
        <v>42794</v>
      </c>
      <c r="B253" s="237" t="s">
        <v>3176</v>
      </c>
      <c r="C253" s="237" t="s">
        <v>48</v>
      </c>
      <c r="D253" s="237" t="s">
        <v>3207</v>
      </c>
      <c r="E253" s="238" t="s">
        <v>3208</v>
      </c>
      <c r="F253" s="237">
        <v>1</v>
      </c>
      <c r="G253" s="9">
        <v>140.91999999999999</v>
      </c>
      <c r="H253" s="9">
        <v>281.83999999999997</v>
      </c>
    </row>
    <row r="254" spans="1:8">
      <c r="A254" s="236">
        <v>42794</v>
      </c>
      <c r="B254" s="237" t="s">
        <v>3176</v>
      </c>
      <c r="C254" s="237" t="s">
        <v>48</v>
      </c>
      <c r="D254" s="237" t="s">
        <v>3209</v>
      </c>
      <c r="E254" s="238" t="s">
        <v>3210</v>
      </c>
      <c r="F254" s="237">
        <v>8</v>
      </c>
      <c r="G254" s="9">
        <v>3.2</v>
      </c>
      <c r="H254" s="9">
        <v>12.8</v>
      </c>
    </row>
    <row r="255" spans="1:8">
      <c r="A255" s="236">
        <v>42794</v>
      </c>
      <c r="B255" s="237" t="s">
        <v>3176</v>
      </c>
      <c r="C255" s="237" t="s">
        <v>48</v>
      </c>
      <c r="D255" s="237" t="s">
        <v>3211</v>
      </c>
      <c r="E255" s="238" t="s">
        <v>3212</v>
      </c>
      <c r="F255" s="237">
        <v>2</v>
      </c>
      <c r="G255" s="9">
        <v>209.91</v>
      </c>
      <c r="H255" s="9">
        <v>419.82</v>
      </c>
    </row>
    <row r="256" spans="1:8">
      <c r="A256" s="236">
        <v>42794</v>
      </c>
      <c r="B256" s="237" t="s">
        <v>3176</v>
      </c>
      <c r="C256" s="237" t="s">
        <v>48</v>
      </c>
      <c r="D256" s="237" t="s">
        <v>3213</v>
      </c>
      <c r="E256" s="238" t="s">
        <v>3214</v>
      </c>
      <c r="F256" s="237">
        <v>1</v>
      </c>
      <c r="G256" s="9">
        <v>260</v>
      </c>
      <c r="H256" s="9">
        <v>352</v>
      </c>
    </row>
    <row r="257" spans="1:8">
      <c r="A257" s="236">
        <v>42794</v>
      </c>
      <c r="B257" s="237" t="s">
        <v>3176</v>
      </c>
      <c r="C257" s="237" t="s">
        <v>48</v>
      </c>
      <c r="D257" s="237" t="s">
        <v>3215</v>
      </c>
      <c r="E257" s="238" t="s">
        <v>3216</v>
      </c>
      <c r="F257" s="237">
        <v>1</v>
      </c>
      <c r="G257" s="9">
        <v>240</v>
      </c>
      <c r="H257" s="9">
        <v>480</v>
      </c>
    </row>
    <row r="258" spans="1:8">
      <c r="A258" s="236">
        <v>42794</v>
      </c>
      <c r="B258" s="237" t="s">
        <v>3176</v>
      </c>
      <c r="C258" s="237" t="s">
        <v>48</v>
      </c>
      <c r="D258" s="237" t="s">
        <v>3217</v>
      </c>
      <c r="E258" s="238" t="s">
        <v>3218</v>
      </c>
      <c r="F258" s="237">
        <v>1</v>
      </c>
      <c r="G258" s="9">
        <v>130</v>
      </c>
      <c r="H258" s="9">
        <v>282</v>
      </c>
    </row>
    <row r="259" spans="1:8">
      <c r="A259" s="236">
        <v>42794</v>
      </c>
      <c r="B259" s="237" t="s">
        <v>3176</v>
      </c>
      <c r="C259" s="237" t="s">
        <v>48</v>
      </c>
      <c r="D259" s="237" t="s">
        <v>3219</v>
      </c>
      <c r="E259" s="238" t="s">
        <v>3220</v>
      </c>
      <c r="F259" s="237">
        <v>1</v>
      </c>
      <c r="G259" s="9">
        <v>140.34</v>
      </c>
      <c r="H259" s="9">
        <v>281.7</v>
      </c>
    </row>
    <row r="260" spans="1:8">
      <c r="A260" s="236">
        <v>42794</v>
      </c>
      <c r="B260" s="237" t="s">
        <v>3176</v>
      </c>
      <c r="C260" s="237" t="s">
        <v>48</v>
      </c>
      <c r="D260" s="237" t="s">
        <v>3221</v>
      </c>
      <c r="E260" s="238" t="s">
        <v>3222</v>
      </c>
      <c r="F260" s="237">
        <v>1</v>
      </c>
      <c r="G260" s="9">
        <v>659.19</v>
      </c>
      <c r="H260" s="9">
        <v>1318.33</v>
      </c>
    </row>
    <row r="261" spans="1:8">
      <c r="A261" s="236">
        <v>42794</v>
      </c>
      <c r="B261" s="237" t="s">
        <v>3176</v>
      </c>
      <c r="C261" s="237" t="s">
        <v>48</v>
      </c>
      <c r="D261" s="237" t="s">
        <v>3223</v>
      </c>
      <c r="E261" s="238" t="s">
        <v>3224</v>
      </c>
      <c r="F261" s="237">
        <v>1</v>
      </c>
      <c r="G261" s="9">
        <v>340</v>
      </c>
      <c r="H261" s="9">
        <v>900</v>
      </c>
    </row>
    <row r="262" spans="1:8">
      <c r="A262" s="236">
        <v>42794</v>
      </c>
      <c r="B262" s="237" t="s">
        <v>3176</v>
      </c>
      <c r="C262" s="237" t="s">
        <v>48</v>
      </c>
      <c r="D262" s="237" t="s">
        <v>3225</v>
      </c>
      <c r="E262" s="238" t="s">
        <v>3226</v>
      </c>
      <c r="F262" s="237">
        <v>1</v>
      </c>
      <c r="G262" s="9">
        <v>123.6</v>
      </c>
      <c r="H262" s="9">
        <v>270</v>
      </c>
    </row>
    <row r="263" spans="1:8">
      <c r="A263" s="236">
        <v>42794</v>
      </c>
      <c r="B263" s="237" t="s">
        <v>3176</v>
      </c>
      <c r="C263" s="237" t="s">
        <v>48</v>
      </c>
      <c r="D263" s="237" t="s">
        <v>3211</v>
      </c>
      <c r="E263" s="238" t="s">
        <v>3212</v>
      </c>
      <c r="F263" s="237">
        <v>2</v>
      </c>
      <c r="G263" s="9">
        <v>209.91</v>
      </c>
      <c r="H263" s="9">
        <v>419.82</v>
      </c>
    </row>
    <row r="264" spans="1:8">
      <c r="A264" s="236">
        <v>42794</v>
      </c>
      <c r="B264" s="237" t="s">
        <v>3176</v>
      </c>
      <c r="C264" s="237" t="s">
        <v>48</v>
      </c>
      <c r="D264" s="237" t="s">
        <v>3227</v>
      </c>
      <c r="E264" s="238" t="s">
        <v>3228</v>
      </c>
      <c r="F264" s="237">
        <v>2</v>
      </c>
      <c r="G264" s="9">
        <v>68.319999999999993</v>
      </c>
      <c r="H264" s="9">
        <v>204.96</v>
      </c>
    </row>
    <row r="265" spans="1:8">
      <c r="A265" s="236">
        <v>42794</v>
      </c>
      <c r="B265" s="237" t="s">
        <v>3176</v>
      </c>
      <c r="C265" s="237" t="s">
        <v>48</v>
      </c>
      <c r="D265" s="237" t="s">
        <v>3209</v>
      </c>
      <c r="E265" s="238" t="s">
        <v>3210</v>
      </c>
      <c r="F265" s="237">
        <v>8</v>
      </c>
      <c r="G265" s="9">
        <v>3.2</v>
      </c>
      <c r="H265" s="9">
        <v>12.8</v>
      </c>
    </row>
    <row r="266" spans="1:8">
      <c r="A266" s="236">
        <v>42794</v>
      </c>
      <c r="B266" s="237" t="s">
        <v>3176</v>
      </c>
      <c r="C266" s="237" t="s">
        <v>48</v>
      </c>
      <c r="D266" s="237" t="s">
        <v>3197</v>
      </c>
      <c r="E266" s="238" t="s">
        <v>3198</v>
      </c>
      <c r="F266" s="237">
        <v>1</v>
      </c>
      <c r="G266" s="9">
        <v>2.25</v>
      </c>
      <c r="H266" s="9">
        <v>9</v>
      </c>
    </row>
    <row r="267" spans="1:8">
      <c r="A267" s="236">
        <v>42794</v>
      </c>
      <c r="B267" s="237" t="s">
        <v>3176</v>
      </c>
      <c r="C267" s="237" t="s">
        <v>48</v>
      </c>
      <c r="D267" s="237" t="s">
        <v>3229</v>
      </c>
      <c r="E267" s="238" t="s">
        <v>3230</v>
      </c>
      <c r="F267" s="237">
        <v>1</v>
      </c>
      <c r="G267" s="9">
        <v>0.35</v>
      </c>
      <c r="H267" s="9">
        <v>1.4</v>
      </c>
    </row>
    <row r="268" spans="1:8">
      <c r="A268" s="236">
        <v>42794</v>
      </c>
      <c r="B268" s="237" t="s">
        <v>3176</v>
      </c>
      <c r="C268" s="237" t="s">
        <v>48</v>
      </c>
      <c r="D268" s="237" t="s">
        <v>3231</v>
      </c>
      <c r="E268" s="238" t="s">
        <v>3232</v>
      </c>
      <c r="F268" s="237">
        <v>1</v>
      </c>
      <c r="G268" s="9">
        <v>0.5</v>
      </c>
      <c r="H268" s="9">
        <v>2</v>
      </c>
    </row>
    <row r="269" spans="1:8">
      <c r="A269" s="236">
        <v>42794</v>
      </c>
      <c r="B269" s="237" t="s">
        <v>3176</v>
      </c>
      <c r="C269" s="237" t="s">
        <v>48</v>
      </c>
      <c r="D269" s="237" t="s">
        <v>3233</v>
      </c>
      <c r="E269" s="238" t="s">
        <v>3234</v>
      </c>
      <c r="F269" s="237">
        <v>1</v>
      </c>
      <c r="G269" s="9">
        <v>104.88</v>
      </c>
      <c r="H269" s="9">
        <v>209.76</v>
      </c>
    </row>
    <row r="270" spans="1:8">
      <c r="A270" s="236">
        <v>42794</v>
      </c>
      <c r="B270" s="237" t="s">
        <v>3176</v>
      </c>
      <c r="C270" s="237" t="s">
        <v>48</v>
      </c>
      <c r="D270" s="237" t="s">
        <v>3235</v>
      </c>
      <c r="E270" s="238" t="s">
        <v>3236</v>
      </c>
      <c r="F270" s="237">
        <v>1</v>
      </c>
      <c r="G270" s="9">
        <v>60</v>
      </c>
      <c r="H270" s="9">
        <v>180</v>
      </c>
    </row>
    <row r="271" spans="1:8">
      <c r="A271" s="236">
        <v>42794</v>
      </c>
      <c r="B271" s="237" t="s">
        <v>3176</v>
      </c>
      <c r="C271" s="237" t="s">
        <v>48</v>
      </c>
      <c r="D271" s="237" t="s">
        <v>3237</v>
      </c>
      <c r="E271" s="238" t="s">
        <v>3238</v>
      </c>
      <c r="F271" s="237">
        <v>2</v>
      </c>
      <c r="G271" s="9">
        <v>4.53</v>
      </c>
      <c r="H271" s="9">
        <v>18.12</v>
      </c>
    </row>
    <row r="272" spans="1:8">
      <c r="A272" s="236">
        <v>42794</v>
      </c>
      <c r="B272" s="237" t="s">
        <v>3176</v>
      </c>
      <c r="C272" s="237" t="s">
        <v>48</v>
      </c>
      <c r="D272" s="237" t="s">
        <v>3239</v>
      </c>
      <c r="E272" s="238" t="s">
        <v>3240</v>
      </c>
      <c r="F272" s="237">
        <v>10</v>
      </c>
      <c r="G272" s="9">
        <v>1.28</v>
      </c>
      <c r="H272" s="9">
        <v>9.1999999999999993</v>
      </c>
    </row>
    <row r="273" spans="1:8">
      <c r="A273" s="236">
        <v>42794</v>
      </c>
      <c r="B273" s="237" t="s">
        <v>3176</v>
      </c>
      <c r="C273" s="237" t="s">
        <v>48</v>
      </c>
      <c r="D273" s="237" t="s">
        <v>3241</v>
      </c>
      <c r="E273" s="238" t="s">
        <v>3242</v>
      </c>
      <c r="F273" s="237">
        <v>1</v>
      </c>
      <c r="G273" s="9">
        <v>14.5</v>
      </c>
      <c r="H273" s="9">
        <v>55.8</v>
      </c>
    </row>
    <row r="274" spans="1:8">
      <c r="A274" s="236">
        <v>42794</v>
      </c>
      <c r="B274" s="237" t="s">
        <v>3176</v>
      </c>
      <c r="C274" s="237" t="s">
        <v>48</v>
      </c>
      <c r="D274" s="237" t="s">
        <v>3243</v>
      </c>
      <c r="E274" s="238" t="s">
        <v>1124</v>
      </c>
      <c r="F274" s="237">
        <v>1</v>
      </c>
      <c r="G274" s="9">
        <v>60</v>
      </c>
      <c r="H274" s="9">
        <v>144</v>
      </c>
    </row>
    <row r="275" spans="1:8">
      <c r="A275" s="236">
        <v>42794</v>
      </c>
      <c r="B275" s="237" t="s">
        <v>3176</v>
      </c>
      <c r="C275" s="237" t="s">
        <v>48</v>
      </c>
      <c r="D275" s="237" t="s">
        <v>3244</v>
      </c>
      <c r="E275" s="238" t="s">
        <v>3245</v>
      </c>
      <c r="F275" s="237">
        <v>1</v>
      </c>
      <c r="G275" s="9">
        <v>34.869999999999997</v>
      </c>
      <c r="H275" s="9">
        <v>104.61</v>
      </c>
    </row>
    <row r="276" spans="1:8">
      <c r="A276" s="236">
        <v>42794</v>
      </c>
      <c r="B276" s="237" t="s">
        <v>3176</v>
      </c>
      <c r="C276" s="237" t="s">
        <v>48</v>
      </c>
      <c r="D276" s="237" t="s">
        <v>3246</v>
      </c>
      <c r="E276" s="238" t="s">
        <v>3247</v>
      </c>
      <c r="F276" s="237">
        <v>1</v>
      </c>
      <c r="G276" s="9">
        <v>1.65</v>
      </c>
      <c r="H276" s="9">
        <v>6.6</v>
      </c>
    </row>
    <row r="277" spans="1:8">
      <c r="A277" s="236">
        <v>42794</v>
      </c>
      <c r="B277" s="237" t="s">
        <v>3176</v>
      </c>
      <c r="C277" s="237" t="s">
        <v>48</v>
      </c>
      <c r="D277" s="237" t="s">
        <v>3248</v>
      </c>
      <c r="E277" s="238" t="s">
        <v>3249</v>
      </c>
      <c r="F277" s="237">
        <v>1</v>
      </c>
      <c r="G277" s="9">
        <v>2.78</v>
      </c>
      <c r="H277" s="9">
        <v>11.12</v>
      </c>
    </row>
    <row r="278" spans="1:8">
      <c r="A278" s="236">
        <v>42794</v>
      </c>
      <c r="B278" s="237" t="s">
        <v>3176</v>
      </c>
      <c r="C278" s="237" t="s">
        <v>48</v>
      </c>
      <c r="D278" s="237" t="s">
        <v>3250</v>
      </c>
      <c r="E278" s="238" t="s">
        <v>3251</v>
      </c>
      <c r="F278" s="237">
        <v>1</v>
      </c>
      <c r="G278" s="9">
        <v>1.28</v>
      </c>
      <c r="H278" s="9">
        <v>4</v>
      </c>
    </row>
    <row r="279" spans="1:8">
      <c r="A279" s="236">
        <v>42794</v>
      </c>
      <c r="B279" s="237" t="s">
        <v>3176</v>
      </c>
      <c r="C279" s="237" t="s">
        <v>48</v>
      </c>
      <c r="D279" s="237" t="s">
        <v>3252</v>
      </c>
      <c r="E279" s="238" t="s">
        <v>3253</v>
      </c>
      <c r="F279" s="237">
        <v>1</v>
      </c>
      <c r="G279" s="9">
        <v>23.07</v>
      </c>
      <c r="H279" s="9">
        <v>87</v>
      </c>
    </row>
    <row r="280" spans="1:8">
      <c r="A280" s="236">
        <v>42794</v>
      </c>
      <c r="B280" s="237" t="s">
        <v>3176</v>
      </c>
      <c r="C280" s="237" t="s">
        <v>48</v>
      </c>
      <c r="D280" s="237" t="s">
        <v>3199</v>
      </c>
      <c r="E280" s="238" t="s">
        <v>3200</v>
      </c>
      <c r="F280" s="237">
        <v>1</v>
      </c>
      <c r="G280" s="9">
        <v>0.08</v>
      </c>
      <c r="H280" s="9">
        <v>1.1599999999999999</v>
      </c>
    </row>
    <row r="281" spans="1:8">
      <c r="A281" s="236">
        <v>42794</v>
      </c>
      <c r="B281" s="237" t="s">
        <v>3176</v>
      </c>
      <c r="C281" s="237" t="s">
        <v>48</v>
      </c>
      <c r="D281" s="237" t="s">
        <v>3203</v>
      </c>
      <c r="E281" s="238" t="s">
        <v>3204</v>
      </c>
      <c r="F281" s="237">
        <v>1</v>
      </c>
      <c r="G281" s="9">
        <v>82.06</v>
      </c>
      <c r="H281" s="9">
        <v>246.17</v>
      </c>
    </row>
    <row r="282" spans="1:8">
      <c r="A282" s="236">
        <v>42794</v>
      </c>
      <c r="B282" s="237" t="s">
        <v>3176</v>
      </c>
      <c r="C282" s="237" t="s">
        <v>48</v>
      </c>
      <c r="D282" s="237" t="s">
        <v>3205</v>
      </c>
      <c r="E282" s="238" t="s">
        <v>3206</v>
      </c>
      <c r="F282" s="237">
        <v>1</v>
      </c>
      <c r="G282" s="9">
        <v>4.25</v>
      </c>
      <c r="H282" s="9">
        <v>17</v>
      </c>
    </row>
    <row r="283" spans="1:8">
      <c r="A283" s="236">
        <v>42794</v>
      </c>
      <c r="B283" s="237" t="s">
        <v>3176</v>
      </c>
      <c r="C283" s="237" t="s">
        <v>48</v>
      </c>
      <c r="D283" s="237" t="s">
        <v>3207</v>
      </c>
      <c r="E283" s="238" t="s">
        <v>3208</v>
      </c>
      <c r="F283" s="237">
        <v>1</v>
      </c>
      <c r="G283" s="9">
        <v>7.16</v>
      </c>
      <c r="H283" s="9">
        <v>28.64</v>
      </c>
    </row>
    <row r="284" spans="1:8">
      <c r="A284" s="236">
        <v>42794</v>
      </c>
      <c r="B284" s="237" t="s">
        <v>3176</v>
      </c>
      <c r="C284" s="237" t="s">
        <v>48</v>
      </c>
      <c r="D284" s="237" t="s">
        <v>3254</v>
      </c>
      <c r="E284" s="238" t="s">
        <v>3255</v>
      </c>
      <c r="F284" s="237">
        <v>2</v>
      </c>
      <c r="G284" s="9">
        <v>60</v>
      </c>
      <c r="H284" s="9">
        <v>180</v>
      </c>
    </row>
    <row r="285" spans="1:8">
      <c r="A285" s="236">
        <v>42755</v>
      </c>
      <c r="B285" s="237" t="s">
        <v>3258</v>
      </c>
      <c r="C285" s="237" t="s">
        <v>48</v>
      </c>
      <c r="D285" s="237">
        <v>72096</v>
      </c>
      <c r="E285" s="238" t="s">
        <v>3256</v>
      </c>
      <c r="F285" s="237" t="s">
        <v>3257</v>
      </c>
      <c r="G285" s="9">
        <v>0.72</v>
      </c>
      <c r="H285" s="9">
        <v>2.88</v>
      </c>
    </row>
    <row r="286" spans="1:8">
      <c r="A286" s="236">
        <v>42828</v>
      </c>
      <c r="B286" s="237" t="s">
        <v>3302</v>
      </c>
      <c r="C286" s="237" t="s">
        <v>48</v>
      </c>
      <c r="D286" s="237" t="s">
        <v>3303</v>
      </c>
      <c r="E286" s="238" t="s">
        <v>3304</v>
      </c>
      <c r="F286" s="237">
        <v>1</v>
      </c>
      <c r="G286" s="9">
        <v>655</v>
      </c>
      <c r="H286" s="9">
        <v>1138.5</v>
      </c>
    </row>
    <row r="287" spans="1:8">
      <c r="A287" s="236">
        <v>42866</v>
      </c>
      <c r="B287" s="237" t="s">
        <v>3553</v>
      </c>
      <c r="C287" s="237" t="s">
        <v>48</v>
      </c>
      <c r="D287" s="237" t="s">
        <v>3554</v>
      </c>
      <c r="E287" s="238" t="s">
        <v>3555</v>
      </c>
      <c r="F287" s="237">
        <v>6</v>
      </c>
      <c r="G287" s="9">
        <v>265</v>
      </c>
      <c r="H287" s="9">
        <v>570</v>
      </c>
    </row>
    <row r="288" spans="1:8">
      <c r="A288" s="236">
        <v>42866</v>
      </c>
      <c r="B288" s="237" t="s">
        <v>3553</v>
      </c>
      <c r="C288" s="237" t="s">
        <v>48</v>
      </c>
      <c r="D288" s="237" t="s">
        <v>3556</v>
      </c>
      <c r="E288" s="238" t="s">
        <v>3557</v>
      </c>
      <c r="F288" s="237">
        <v>6</v>
      </c>
      <c r="G288" s="9">
        <v>390</v>
      </c>
      <c r="H288" s="9">
        <v>780</v>
      </c>
    </row>
    <row r="289" spans="1:9">
      <c r="A289" s="236">
        <v>42866</v>
      </c>
      <c r="B289" s="237" t="s">
        <v>3553</v>
      </c>
      <c r="C289" s="237" t="s">
        <v>48</v>
      </c>
      <c r="D289" s="237" t="s">
        <v>3558</v>
      </c>
      <c r="E289" s="238" t="s">
        <v>3559</v>
      </c>
      <c r="F289" s="237">
        <v>6</v>
      </c>
      <c r="G289" s="9">
        <v>330</v>
      </c>
      <c r="H289" s="9">
        <v>814.36</v>
      </c>
    </row>
    <row r="290" spans="1:9">
      <c r="A290" s="236">
        <v>42866</v>
      </c>
      <c r="B290" s="237" t="s">
        <v>3553</v>
      </c>
      <c r="C290" s="237" t="s">
        <v>48</v>
      </c>
      <c r="D290" s="237" t="s">
        <v>3560</v>
      </c>
      <c r="E290" s="238" t="s">
        <v>3561</v>
      </c>
      <c r="F290" s="237">
        <v>6</v>
      </c>
      <c r="G290" s="9">
        <v>238</v>
      </c>
      <c r="H290" s="9">
        <v>476</v>
      </c>
    </row>
    <row r="291" spans="1:9">
      <c r="A291" s="236">
        <v>42866</v>
      </c>
      <c r="B291" s="237" t="s">
        <v>3553</v>
      </c>
      <c r="C291" s="237" t="s">
        <v>48</v>
      </c>
      <c r="D291" s="237" t="s">
        <v>3562</v>
      </c>
      <c r="E291" s="238" t="s">
        <v>3563</v>
      </c>
      <c r="F291" s="237">
        <v>6</v>
      </c>
      <c r="G291" s="9">
        <v>285</v>
      </c>
      <c r="H291" s="9">
        <v>570</v>
      </c>
    </row>
    <row r="292" spans="1:9">
      <c r="A292" s="236">
        <v>42866</v>
      </c>
      <c r="B292" s="237" t="s">
        <v>3553</v>
      </c>
      <c r="C292" s="237" t="s">
        <v>48</v>
      </c>
      <c r="D292" s="237" t="s">
        <v>3564</v>
      </c>
      <c r="E292" s="238" t="s">
        <v>3565</v>
      </c>
      <c r="F292" s="237">
        <v>6</v>
      </c>
      <c r="G292" s="9">
        <v>225.6</v>
      </c>
      <c r="H292" s="9">
        <v>451.2</v>
      </c>
      <c r="I292" s="450" t="s">
        <v>323</v>
      </c>
    </row>
    <row r="293" spans="1:9">
      <c r="A293" s="236">
        <v>42866</v>
      </c>
      <c r="B293" s="237" t="s">
        <v>3553</v>
      </c>
      <c r="C293" s="237" t="s">
        <v>48</v>
      </c>
      <c r="D293" s="237" t="s">
        <v>209</v>
      </c>
      <c r="E293" s="238" t="s">
        <v>3274</v>
      </c>
      <c r="F293" s="237">
        <v>10</v>
      </c>
      <c r="G293" s="9">
        <v>0.08</v>
      </c>
      <c r="H293" s="9">
        <v>1.1599999999999999</v>
      </c>
    </row>
    <row r="294" spans="1:9">
      <c r="A294" s="236">
        <v>42866</v>
      </c>
      <c r="B294" s="237" t="s">
        <v>3553</v>
      </c>
      <c r="C294" s="237" t="s">
        <v>48</v>
      </c>
      <c r="D294" s="237" t="s">
        <v>1774</v>
      </c>
      <c r="E294" s="238" t="s">
        <v>3566</v>
      </c>
      <c r="F294" s="237">
        <v>10</v>
      </c>
      <c r="G294" s="9">
        <v>0.22</v>
      </c>
      <c r="H294" s="9">
        <v>0.88</v>
      </c>
    </row>
    <row r="295" spans="1:9">
      <c r="A295" s="236">
        <v>42866</v>
      </c>
      <c r="B295" s="237" t="s">
        <v>3553</v>
      </c>
      <c r="C295" s="237" t="s">
        <v>48</v>
      </c>
      <c r="D295" s="237" t="s">
        <v>3197</v>
      </c>
      <c r="E295" s="238" t="s">
        <v>3567</v>
      </c>
      <c r="F295" s="237">
        <v>10</v>
      </c>
      <c r="G295" s="9">
        <v>1.764</v>
      </c>
      <c r="H295" s="9">
        <v>7.056</v>
      </c>
    </row>
    <row r="296" spans="1:9">
      <c r="A296" s="236">
        <v>42915</v>
      </c>
      <c r="B296" s="237" t="s">
        <v>3703</v>
      </c>
      <c r="C296" s="237" t="s">
        <v>48</v>
      </c>
      <c r="D296" s="237" t="s">
        <v>3701</v>
      </c>
      <c r="E296" s="238" t="s">
        <v>3702</v>
      </c>
      <c r="F296" s="237">
        <v>3</v>
      </c>
      <c r="G296" s="9">
        <v>82.5</v>
      </c>
      <c r="H296" s="9">
        <v>247.5</v>
      </c>
    </row>
    <row r="297" spans="1:9">
      <c r="A297" s="236">
        <v>42915</v>
      </c>
      <c r="B297" s="237" t="s">
        <v>3704</v>
      </c>
      <c r="C297" s="237" t="s">
        <v>48</v>
      </c>
      <c r="D297" s="237" t="s">
        <v>593</v>
      </c>
      <c r="E297" s="238" t="s">
        <v>3705</v>
      </c>
      <c r="F297" s="237">
        <v>3</v>
      </c>
      <c r="G297" s="9">
        <v>165.4</v>
      </c>
      <c r="H297" s="9">
        <v>330.8</v>
      </c>
    </row>
    <row r="298" spans="1:9">
      <c r="A298" s="236">
        <v>42965</v>
      </c>
      <c r="B298" s="237" t="s">
        <v>4065</v>
      </c>
      <c r="C298" s="237" t="s">
        <v>337</v>
      </c>
      <c r="D298" s="237" t="s">
        <v>4066</v>
      </c>
      <c r="E298" s="238" t="s">
        <v>4067</v>
      </c>
      <c r="F298" s="237">
        <v>1</v>
      </c>
      <c r="G298" s="9">
        <v>397086.04</v>
      </c>
      <c r="H298" s="9">
        <v>545161.64</v>
      </c>
    </row>
    <row r="299" spans="1:9">
      <c r="A299" s="236">
        <v>42965</v>
      </c>
      <c r="B299" s="237" t="s">
        <v>4065</v>
      </c>
      <c r="C299" s="237" t="s">
        <v>337</v>
      </c>
      <c r="D299" s="237" t="s">
        <v>4068</v>
      </c>
      <c r="E299" s="238" t="s">
        <v>4069</v>
      </c>
      <c r="F299" s="237">
        <v>1</v>
      </c>
      <c r="G299" s="9">
        <v>111121.3</v>
      </c>
      <c r="H299" s="9">
        <v>202374.9</v>
      </c>
    </row>
    <row r="300" spans="1:9">
      <c r="A300" s="236">
        <v>42965</v>
      </c>
      <c r="B300" s="237" t="s">
        <v>4065</v>
      </c>
      <c r="C300" s="237" t="s">
        <v>337</v>
      </c>
      <c r="D300" s="237" t="s">
        <v>4070</v>
      </c>
      <c r="E300" s="238" t="s">
        <v>4071</v>
      </c>
      <c r="F300" s="237">
        <v>1</v>
      </c>
      <c r="G300" s="9">
        <v>44502.19</v>
      </c>
      <c r="H300" s="9">
        <v>76930.399999999994</v>
      </c>
    </row>
    <row r="301" spans="1:9">
      <c r="A301" s="236">
        <v>42971</v>
      </c>
      <c r="B301" s="237" t="s">
        <v>3957</v>
      </c>
      <c r="C301" s="237" t="s">
        <v>2960</v>
      </c>
      <c r="D301" s="237" t="s">
        <v>3958</v>
      </c>
      <c r="E301" s="238" t="s">
        <v>3965</v>
      </c>
      <c r="F301" s="237">
        <v>1</v>
      </c>
      <c r="G301" s="9">
        <v>96.24</v>
      </c>
      <c r="H301" s="9">
        <v>288.72000000000003</v>
      </c>
    </row>
    <row r="302" spans="1:9">
      <c r="A302" s="236">
        <v>42971</v>
      </c>
      <c r="B302" s="237" t="s">
        <v>3957</v>
      </c>
      <c r="C302" s="237" t="s">
        <v>2960</v>
      </c>
      <c r="D302" s="237" t="s">
        <v>989</v>
      </c>
      <c r="E302" s="238" t="s">
        <v>3966</v>
      </c>
      <c r="F302" s="237">
        <v>1</v>
      </c>
      <c r="G302" s="9">
        <v>2.0499999999999998</v>
      </c>
      <c r="H302" s="9">
        <v>8.1999999999999993</v>
      </c>
      <c r="I302" s="450" t="s">
        <v>323</v>
      </c>
    </row>
    <row r="303" spans="1:9">
      <c r="A303" s="236">
        <v>42971</v>
      </c>
      <c r="B303" s="237" t="s">
        <v>3957</v>
      </c>
      <c r="C303" s="237" t="s">
        <v>2960</v>
      </c>
      <c r="D303" s="237" t="s">
        <v>3959</v>
      </c>
      <c r="E303" s="238" t="s">
        <v>3967</v>
      </c>
      <c r="F303" s="237">
        <v>2</v>
      </c>
      <c r="G303" s="9">
        <v>40</v>
      </c>
      <c r="H303" s="9">
        <v>120</v>
      </c>
    </row>
    <row r="304" spans="1:9">
      <c r="A304" s="236">
        <v>42971</v>
      </c>
      <c r="B304" s="237" t="s">
        <v>3957</v>
      </c>
      <c r="C304" s="237" t="s">
        <v>2960</v>
      </c>
      <c r="D304" s="237" t="s">
        <v>3960</v>
      </c>
      <c r="E304" s="238" t="s">
        <v>3968</v>
      </c>
      <c r="F304" s="237">
        <v>1</v>
      </c>
      <c r="G304" s="9">
        <v>30</v>
      </c>
      <c r="H304" s="9">
        <v>90</v>
      </c>
    </row>
    <row r="305" spans="1:9">
      <c r="A305" s="236">
        <v>42971</v>
      </c>
      <c r="B305" s="237" t="s">
        <v>3957</v>
      </c>
      <c r="C305" s="237" t="s">
        <v>2960</v>
      </c>
      <c r="D305" s="237" t="s">
        <v>3961</v>
      </c>
      <c r="E305" s="238" t="s">
        <v>3969</v>
      </c>
      <c r="F305" s="237">
        <v>1</v>
      </c>
      <c r="G305" s="9">
        <v>30</v>
      </c>
      <c r="H305" s="9">
        <v>90</v>
      </c>
    </row>
    <row r="306" spans="1:9">
      <c r="A306" s="236">
        <v>42971</v>
      </c>
      <c r="B306" s="237" t="s">
        <v>3957</v>
      </c>
      <c r="C306" s="237" t="s">
        <v>2960</v>
      </c>
      <c r="D306" s="237" t="s">
        <v>3962</v>
      </c>
      <c r="E306" s="238" t="s">
        <v>3970</v>
      </c>
      <c r="F306" s="237">
        <v>1</v>
      </c>
      <c r="G306" s="9">
        <v>30</v>
      </c>
      <c r="H306" s="9">
        <v>90</v>
      </c>
    </row>
    <row r="307" spans="1:9">
      <c r="A307" s="236">
        <v>42971</v>
      </c>
      <c r="B307" s="237" t="s">
        <v>3957</v>
      </c>
      <c r="C307" s="237" t="s">
        <v>2960</v>
      </c>
      <c r="D307" s="237" t="s">
        <v>924</v>
      </c>
      <c r="E307" s="238" t="s">
        <v>3971</v>
      </c>
      <c r="F307" s="237">
        <v>2</v>
      </c>
      <c r="G307" s="9">
        <v>5.86</v>
      </c>
      <c r="H307" s="9">
        <v>23.44</v>
      </c>
    </row>
    <row r="308" spans="1:9">
      <c r="A308" s="236">
        <v>42971</v>
      </c>
      <c r="B308" s="237" t="s">
        <v>3957</v>
      </c>
      <c r="C308" s="237" t="s">
        <v>2960</v>
      </c>
      <c r="D308" s="237" t="s">
        <v>3963</v>
      </c>
      <c r="E308" s="238" t="s">
        <v>3972</v>
      </c>
      <c r="F308" s="237">
        <v>1</v>
      </c>
      <c r="G308" s="9">
        <v>100.02</v>
      </c>
      <c r="H308" s="9">
        <v>300.06</v>
      </c>
    </row>
    <row r="309" spans="1:9">
      <c r="A309" s="236">
        <v>42971</v>
      </c>
      <c r="B309" s="237" t="s">
        <v>3957</v>
      </c>
      <c r="C309" s="237" t="s">
        <v>2960</v>
      </c>
      <c r="D309" s="237" t="s">
        <v>3964</v>
      </c>
      <c r="E309" s="238" t="s">
        <v>3973</v>
      </c>
      <c r="F309" s="237">
        <v>8</v>
      </c>
      <c r="G309" s="9">
        <v>55</v>
      </c>
      <c r="H309" s="9">
        <v>165</v>
      </c>
    </row>
    <row r="310" spans="1:9">
      <c r="A310" s="236">
        <v>42972</v>
      </c>
      <c r="B310" s="237" t="s">
        <v>4055</v>
      </c>
      <c r="C310" s="237" t="s">
        <v>48</v>
      </c>
      <c r="D310" s="237" t="s">
        <v>4051</v>
      </c>
      <c r="E310" s="238" t="s">
        <v>4052</v>
      </c>
      <c r="F310" s="237">
        <v>1</v>
      </c>
      <c r="G310" s="9">
        <v>412</v>
      </c>
      <c r="H310" s="9">
        <v>824</v>
      </c>
    </row>
    <row r="311" spans="1:9">
      <c r="A311" s="236">
        <v>42972</v>
      </c>
      <c r="B311" s="237" t="s">
        <v>4055</v>
      </c>
      <c r="C311" s="237" t="s">
        <v>48</v>
      </c>
      <c r="D311" s="237" t="s">
        <v>4053</v>
      </c>
      <c r="E311" s="238" t="s">
        <v>4054</v>
      </c>
      <c r="F311" s="237">
        <v>1</v>
      </c>
      <c r="G311" s="9">
        <v>780</v>
      </c>
      <c r="H311" s="9">
        <v>1560</v>
      </c>
    </row>
    <row r="312" spans="1:9">
      <c r="A312" s="236">
        <v>42972</v>
      </c>
      <c r="B312" s="237" t="s">
        <v>4056</v>
      </c>
      <c r="C312" s="237" t="s">
        <v>48</v>
      </c>
      <c r="D312" s="237" t="s">
        <v>3119</v>
      </c>
      <c r="E312" s="238" t="s">
        <v>4057</v>
      </c>
      <c r="F312" s="237">
        <v>2</v>
      </c>
      <c r="G312" s="9">
        <v>477.6</v>
      </c>
      <c r="H312" s="9">
        <v>640.64</v>
      </c>
    </row>
    <row r="313" spans="1:9">
      <c r="A313" s="236">
        <v>42976</v>
      </c>
      <c r="B313" s="237" t="s">
        <v>4059</v>
      </c>
      <c r="C313" s="237" t="s">
        <v>48</v>
      </c>
      <c r="D313" s="237" t="s">
        <v>4060</v>
      </c>
      <c r="E313" s="238" t="s">
        <v>4061</v>
      </c>
      <c r="F313" s="237">
        <v>4</v>
      </c>
      <c r="G313" s="9"/>
      <c r="H313" s="9">
        <v>3178.26</v>
      </c>
      <c r="I313" s="287" t="s">
        <v>4062</v>
      </c>
    </row>
    <row r="314" spans="1:9">
      <c r="A314" s="236">
        <v>42983</v>
      </c>
      <c r="B314" s="237" t="s">
        <v>4058</v>
      </c>
      <c r="C314" s="237" t="s">
        <v>48</v>
      </c>
      <c r="D314" s="237" t="s">
        <v>4063</v>
      </c>
      <c r="E314" s="238" t="s">
        <v>4064</v>
      </c>
      <c r="F314" s="237">
        <v>3</v>
      </c>
      <c r="G314" s="9">
        <v>6913.85</v>
      </c>
      <c r="H314" s="9">
        <v>9876.92</v>
      </c>
    </row>
    <row r="315" spans="1:9">
      <c r="A315" s="236">
        <v>43053</v>
      </c>
      <c r="B315" s="237" t="s">
        <v>4419</v>
      </c>
      <c r="C315" s="237" t="s">
        <v>48</v>
      </c>
      <c r="D315" s="237" t="s">
        <v>3701</v>
      </c>
      <c r="E315" s="238" t="s">
        <v>4420</v>
      </c>
      <c r="F315" s="237">
        <v>3</v>
      </c>
      <c r="G315" s="9">
        <v>82.5</v>
      </c>
      <c r="H315" s="9">
        <v>247.5</v>
      </c>
      <c r="I315" s="406" t="s">
        <v>5293</v>
      </c>
    </row>
    <row r="316" spans="1:9">
      <c r="A316" s="236">
        <v>43062</v>
      </c>
      <c r="B316" s="237" t="s">
        <v>4410</v>
      </c>
      <c r="C316" s="237" t="s">
        <v>48</v>
      </c>
      <c r="D316" s="237" t="s">
        <v>3080</v>
      </c>
      <c r="E316" s="238" t="s">
        <v>3081</v>
      </c>
      <c r="F316" s="237">
        <v>4</v>
      </c>
      <c r="G316" s="9">
        <v>1686</v>
      </c>
      <c r="H316" s="9">
        <v>2858</v>
      </c>
    </row>
    <row r="317" spans="1:9">
      <c r="A317" s="236">
        <v>43062</v>
      </c>
      <c r="B317" s="237" t="s">
        <v>4410</v>
      </c>
      <c r="C317" s="237" t="s">
        <v>48</v>
      </c>
      <c r="D317" s="237" t="s">
        <v>3093</v>
      </c>
      <c r="E317" s="238" t="s">
        <v>4411</v>
      </c>
      <c r="F317" s="237">
        <v>4</v>
      </c>
      <c r="G317" s="9">
        <v>99.5</v>
      </c>
      <c r="H317" s="9">
        <v>229.05</v>
      </c>
    </row>
    <row r="318" spans="1:9">
      <c r="A318" s="236">
        <v>43062</v>
      </c>
      <c r="B318" s="237" t="s">
        <v>4410</v>
      </c>
      <c r="C318" s="237" t="s">
        <v>48</v>
      </c>
      <c r="D318" s="237" t="s">
        <v>3095</v>
      </c>
      <c r="E318" s="238" t="s">
        <v>4412</v>
      </c>
      <c r="F318" s="237">
        <v>4</v>
      </c>
      <c r="G318" s="9">
        <v>336</v>
      </c>
      <c r="H318" s="9">
        <v>1416.67</v>
      </c>
    </row>
    <row r="319" spans="1:9">
      <c r="A319" s="236">
        <v>43062</v>
      </c>
      <c r="B319" s="237" t="s">
        <v>4410</v>
      </c>
      <c r="C319" s="237" t="s">
        <v>48</v>
      </c>
      <c r="D319" s="237">
        <v>710316</v>
      </c>
      <c r="E319" s="238" t="s">
        <v>4413</v>
      </c>
      <c r="F319" s="237">
        <v>16</v>
      </c>
      <c r="G319" s="9">
        <v>10.76</v>
      </c>
      <c r="H319" s="9">
        <v>7.8</v>
      </c>
    </row>
    <row r="320" spans="1:9">
      <c r="A320" s="236">
        <v>43062</v>
      </c>
      <c r="B320" s="237" t="s">
        <v>4410</v>
      </c>
      <c r="C320" s="237" t="s">
        <v>48</v>
      </c>
      <c r="D320" s="237" t="s">
        <v>2991</v>
      </c>
      <c r="E320" s="238" t="s">
        <v>4414</v>
      </c>
      <c r="F320" s="237">
        <v>16</v>
      </c>
      <c r="G320" s="9">
        <v>14.12</v>
      </c>
      <c r="H320" s="9">
        <v>154.74</v>
      </c>
    </row>
    <row r="321" spans="1:9">
      <c r="A321" s="236">
        <v>43062</v>
      </c>
      <c r="B321" s="237" t="s">
        <v>4410</v>
      </c>
      <c r="C321" s="237" t="s">
        <v>48</v>
      </c>
      <c r="D321" s="237" t="s">
        <v>3026</v>
      </c>
      <c r="E321" s="238" t="s">
        <v>4415</v>
      </c>
      <c r="F321" s="237">
        <v>5</v>
      </c>
      <c r="G321" s="9">
        <v>195</v>
      </c>
      <c r="H321" s="9">
        <v>270</v>
      </c>
    </row>
    <row r="322" spans="1:9">
      <c r="A322" s="236">
        <v>43062</v>
      </c>
      <c r="B322" s="237" t="s">
        <v>4410</v>
      </c>
      <c r="C322" s="237" t="s">
        <v>48</v>
      </c>
      <c r="D322" s="237" t="s">
        <v>3029</v>
      </c>
      <c r="E322" s="238" t="s">
        <v>4416</v>
      </c>
      <c r="F322" s="237">
        <v>5</v>
      </c>
      <c r="G322" s="9">
        <v>53.68</v>
      </c>
      <c r="H322" s="9">
        <v>62.4</v>
      </c>
      <c r="I322" s="449" t="s">
        <v>5207</v>
      </c>
    </row>
    <row r="323" spans="1:9">
      <c r="A323" s="236">
        <v>43062</v>
      </c>
      <c r="B323" s="237" t="s">
        <v>4410</v>
      </c>
      <c r="C323" s="237" t="s">
        <v>48</v>
      </c>
      <c r="D323" s="237" t="s">
        <v>3032</v>
      </c>
      <c r="E323" s="238" t="s">
        <v>4417</v>
      </c>
      <c r="F323" s="237">
        <v>5</v>
      </c>
      <c r="G323" s="9">
        <v>1082</v>
      </c>
      <c r="H323" s="9">
        <v>1531.43</v>
      </c>
    </row>
    <row r="324" spans="1:9">
      <c r="A324" s="236">
        <v>43062</v>
      </c>
      <c r="B324" s="237" t="s">
        <v>4410</v>
      </c>
      <c r="C324" s="237" t="s">
        <v>48</v>
      </c>
      <c r="D324" s="237" t="s">
        <v>3034</v>
      </c>
      <c r="E324" s="238" t="s">
        <v>4418</v>
      </c>
      <c r="F324" s="237">
        <v>5</v>
      </c>
      <c r="G324" s="9">
        <v>1542</v>
      </c>
      <c r="H324" s="9">
        <v>2800</v>
      </c>
    </row>
    <row r="325" spans="1:9">
      <c r="A325" s="236">
        <v>43087</v>
      </c>
      <c r="B325" s="237" t="s">
        <v>4511</v>
      </c>
      <c r="C325" s="237" t="s">
        <v>8</v>
      </c>
      <c r="D325" s="237" t="s">
        <v>4484</v>
      </c>
      <c r="E325" s="238" t="s">
        <v>4485</v>
      </c>
      <c r="F325" s="237">
        <v>1</v>
      </c>
      <c r="G325" s="357">
        <v>79</v>
      </c>
      <c r="H325" s="9">
        <v>236.99997288472562</v>
      </c>
    </row>
    <row r="326" spans="1:9">
      <c r="A326" s="236">
        <v>43087</v>
      </c>
      <c r="B326" s="237" t="s">
        <v>4511</v>
      </c>
      <c r="C326" s="237" t="s">
        <v>8</v>
      </c>
      <c r="D326" s="237" t="s">
        <v>4486</v>
      </c>
      <c r="E326" s="238" t="s">
        <v>4487</v>
      </c>
      <c r="F326" s="237">
        <v>8</v>
      </c>
      <c r="G326" s="357">
        <v>14.25</v>
      </c>
      <c r="H326" s="9">
        <v>42.749995108953669</v>
      </c>
    </row>
    <row r="327" spans="1:9">
      <c r="A327" s="236">
        <v>43087</v>
      </c>
      <c r="B327" s="237" t="s">
        <v>4511</v>
      </c>
      <c r="C327" s="237" t="s">
        <v>8</v>
      </c>
      <c r="D327" s="237" t="s">
        <v>4488</v>
      </c>
      <c r="E327" s="238" t="s">
        <v>4489</v>
      </c>
      <c r="F327" s="237">
        <v>2</v>
      </c>
      <c r="G327" s="357">
        <v>57.6</v>
      </c>
      <c r="H327" s="9">
        <v>172.7999802298759</v>
      </c>
    </row>
    <row r="328" spans="1:9">
      <c r="A328" s="236">
        <v>43087</v>
      </c>
      <c r="B328" s="237" t="s">
        <v>4511</v>
      </c>
      <c r="C328" s="237" t="s">
        <v>8</v>
      </c>
      <c r="D328" s="237" t="s">
        <v>2964</v>
      </c>
      <c r="E328" s="238" t="s">
        <v>4490</v>
      </c>
      <c r="F328" s="237">
        <v>3</v>
      </c>
      <c r="G328" s="357">
        <v>3.22</v>
      </c>
      <c r="H328" s="9">
        <v>12.879906580849577</v>
      </c>
      <c r="I328" s="293" t="s">
        <v>5207</v>
      </c>
    </row>
    <row r="329" spans="1:9">
      <c r="A329" s="236">
        <v>43087</v>
      </c>
      <c r="B329" s="237" t="s">
        <v>4511</v>
      </c>
      <c r="C329" s="237" t="s">
        <v>8</v>
      </c>
      <c r="D329" s="237" t="s">
        <v>2696</v>
      </c>
      <c r="E329" s="238" t="s">
        <v>4493</v>
      </c>
      <c r="F329" s="237">
        <v>1</v>
      </c>
      <c r="G329" s="357">
        <v>0.41</v>
      </c>
      <c r="H329" s="9">
        <v>1.6409380588921245</v>
      </c>
    </row>
    <row r="330" spans="1:9">
      <c r="A330" s="236">
        <v>43087</v>
      </c>
      <c r="B330" s="237" t="s">
        <v>4511</v>
      </c>
      <c r="C330" s="237" t="s">
        <v>8</v>
      </c>
      <c r="D330" s="237" t="s">
        <v>2968</v>
      </c>
      <c r="E330" s="238" t="s">
        <v>4494</v>
      </c>
      <c r="F330" s="237">
        <v>1</v>
      </c>
      <c r="G330" s="357">
        <v>164.59</v>
      </c>
      <c r="H330" s="9">
        <v>320.68000088888397</v>
      </c>
    </row>
    <row r="331" spans="1:9">
      <c r="A331" s="236">
        <v>43087</v>
      </c>
      <c r="B331" s="237" t="s">
        <v>4511</v>
      </c>
      <c r="C331" s="237" t="s">
        <v>8</v>
      </c>
      <c r="D331" s="237" t="s">
        <v>2970</v>
      </c>
      <c r="E331" s="238" t="s">
        <v>4495</v>
      </c>
      <c r="F331" s="237">
        <v>1</v>
      </c>
      <c r="G331" s="357">
        <v>28.57</v>
      </c>
      <c r="H331" s="9">
        <v>85.709990193881154</v>
      </c>
      <c r="I331" s="293" t="s">
        <v>5207</v>
      </c>
    </row>
    <row r="332" spans="1:9">
      <c r="A332" s="236">
        <v>43087</v>
      </c>
      <c r="B332" s="237" t="s">
        <v>4511</v>
      </c>
      <c r="C332" s="237" t="s">
        <v>8</v>
      </c>
      <c r="D332" s="237" t="s">
        <v>3138</v>
      </c>
      <c r="E332" s="238" t="s">
        <v>4496</v>
      </c>
      <c r="F332" s="237">
        <v>1</v>
      </c>
      <c r="G332" s="357">
        <v>39.6</v>
      </c>
      <c r="H332" s="9">
        <v>136.40979768755528</v>
      </c>
    </row>
    <row r="333" spans="1:9">
      <c r="A333" s="236">
        <v>43087</v>
      </c>
      <c r="B333" s="237" t="s">
        <v>4511</v>
      </c>
      <c r="C333" s="237" t="s">
        <v>8</v>
      </c>
      <c r="D333" s="237" t="s">
        <v>3070</v>
      </c>
      <c r="E333" s="238" t="s">
        <v>4497</v>
      </c>
      <c r="F333" s="237">
        <v>8</v>
      </c>
      <c r="G333" s="357">
        <v>20.46</v>
      </c>
      <c r="H333" s="9">
        <v>61.37999297748717</v>
      </c>
    </row>
    <row r="334" spans="1:9">
      <c r="A334" s="236">
        <v>43087</v>
      </c>
      <c r="B334" s="237" t="s">
        <v>4511</v>
      </c>
      <c r="C334" s="237" t="s">
        <v>8</v>
      </c>
      <c r="D334" s="237" t="s">
        <v>3072</v>
      </c>
      <c r="E334" s="238" t="s">
        <v>4498</v>
      </c>
      <c r="F334" s="237">
        <v>2</v>
      </c>
      <c r="G334" s="357">
        <v>5.15</v>
      </c>
      <c r="H334" s="9">
        <v>20.599850587383649</v>
      </c>
    </row>
    <row r="335" spans="1:9">
      <c r="A335" s="236">
        <v>43087</v>
      </c>
      <c r="B335" s="237" t="s">
        <v>4511</v>
      </c>
      <c r="C335" s="237" t="s">
        <v>8</v>
      </c>
      <c r="D335" s="237" t="s">
        <v>3075</v>
      </c>
      <c r="E335" s="238" t="s">
        <v>3076</v>
      </c>
      <c r="F335" s="237">
        <v>1</v>
      </c>
      <c r="G335" s="357">
        <v>20.329999999999998</v>
      </c>
      <c r="H335" s="9">
        <v>81.319410182817379</v>
      </c>
    </row>
    <row r="336" spans="1:9">
      <c r="A336" s="236">
        <v>43087</v>
      </c>
      <c r="B336" s="237" t="s">
        <v>4511</v>
      </c>
      <c r="C336" s="237" t="s">
        <v>8</v>
      </c>
      <c r="D336" s="237" t="s">
        <v>3029</v>
      </c>
      <c r="E336" s="238" t="s">
        <v>4416</v>
      </c>
      <c r="F336" s="237">
        <v>1</v>
      </c>
      <c r="G336" s="357">
        <v>6.89</v>
      </c>
      <c r="H336" s="9">
        <v>27.559800106227829</v>
      </c>
      <c r="I336" s="449" t="s">
        <v>5207</v>
      </c>
    </row>
    <row r="337" spans="1:9">
      <c r="A337" s="236">
        <v>43087</v>
      </c>
      <c r="B337" s="237" t="s">
        <v>4511</v>
      </c>
      <c r="C337" s="237" t="s">
        <v>8</v>
      </c>
      <c r="D337" s="237" t="s">
        <v>792</v>
      </c>
      <c r="E337" s="238" t="s">
        <v>4499</v>
      </c>
      <c r="F337" s="237">
        <v>4</v>
      </c>
      <c r="G337" s="357">
        <v>14.41</v>
      </c>
      <c r="H337" s="9">
        <v>43.229995054036657</v>
      </c>
    </row>
    <row r="338" spans="1:9">
      <c r="A338" s="236">
        <v>43087</v>
      </c>
      <c r="B338" s="237" t="s">
        <v>4511</v>
      </c>
      <c r="C338" s="237" t="s">
        <v>8</v>
      </c>
      <c r="D338" s="237" t="s">
        <v>3077</v>
      </c>
      <c r="E338" s="238" t="s">
        <v>4500</v>
      </c>
      <c r="F338" s="237">
        <v>1</v>
      </c>
      <c r="G338" s="357">
        <v>0.56999999999999995</v>
      </c>
      <c r="H338" s="9">
        <v>2.2799834630696463</v>
      </c>
    </row>
    <row r="339" spans="1:9">
      <c r="A339" s="236">
        <v>43087</v>
      </c>
      <c r="B339" s="237" t="s">
        <v>4511</v>
      </c>
      <c r="C339" s="237" t="s">
        <v>8</v>
      </c>
      <c r="D339" s="237" t="s">
        <v>1344</v>
      </c>
      <c r="E339" s="238" t="s">
        <v>4501</v>
      </c>
      <c r="F339" s="237">
        <v>4</v>
      </c>
      <c r="G339" s="357">
        <v>0.7</v>
      </c>
      <c r="H339" s="9">
        <v>2.7999796914890394</v>
      </c>
    </row>
    <row r="340" spans="1:9">
      <c r="A340" s="236">
        <v>43087</v>
      </c>
      <c r="B340" s="237" t="s">
        <v>4511</v>
      </c>
      <c r="C340" s="237" t="s">
        <v>8</v>
      </c>
      <c r="D340" s="237">
        <v>170617</v>
      </c>
      <c r="E340" s="238" t="s">
        <v>3886</v>
      </c>
      <c r="F340" s="237">
        <v>1</v>
      </c>
      <c r="G340" s="357">
        <v>5.01</v>
      </c>
      <c r="H340" s="9">
        <v>45.180284252486359</v>
      </c>
    </row>
    <row r="341" spans="1:9">
      <c r="A341" s="236">
        <v>43087</v>
      </c>
      <c r="B341" s="237" t="s">
        <v>4511</v>
      </c>
      <c r="C341" s="237" t="s">
        <v>8</v>
      </c>
      <c r="D341" s="237" t="s">
        <v>2989</v>
      </c>
      <c r="E341" s="238" t="s">
        <v>4502</v>
      </c>
      <c r="F341" s="237">
        <v>4</v>
      </c>
      <c r="G341" s="357">
        <v>40.880000000000003</v>
      </c>
      <c r="H341" s="9">
        <v>122.63998596870358</v>
      </c>
    </row>
    <row r="342" spans="1:9">
      <c r="A342" s="236">
        <v>43087</v>
      </c>
      <c r="B342" s="237" t="s">
        <v>4511</v>
      </c>
      <c r="C342" s="237" t="s">
        <v>8</v>
      </c>
      <c r="D342" s="237" t="s">
        <v>2987</v>
      </c>
      <c r="E342" s="238" t="s">
        <v>4503</v>
      </c>
      <c r="F342" s="237">
        <v>1</v>
      </c>
      <c r="G342" s="357">
        <v>47.77</v>
      </c>
      <c r="H342" s="9">
        <v>143.30998360383978</v>
      </c>
    </row>
    <row r="343" spans="1:9">
      <c r="A343" s="236">
        <v>43087</v>
      </c>
      <c r="B343" s="237" t="s">
        <v>4511</v>
      </c>
      <c r="C343" s="237" t="s">
        <v>8</v>
      </c>
      <c r="D343" s="237" t="s">
        <v>3000</v>
      </c>
      <c r="E343" s="238" t="s">
        <v>4504</v>
      </c>
      <c r="F343" s="237">
        <v>1</v>
      </c>
      <c r="G343" s="357">
        <v>10.5</v>
      </c>
      <c r="H343" s="9">
        <v>31.499996396071126</v>
      </c>
    </row>
    <row r="344" spans="1:9">
      <c r="A344" s="236">
        <v>43087</v>
      </c>
      <c r="B344" s="237" t="s">
        <v>4511</v>
      </c>
      <c r="C344" s="237" t="s">
        <v>8</v>
      </c>
      <c r="D344" s="237" t="s">
        <v>4505</v>
      </c>
      <c r="E344" s="238" t="s">
        <v>4506</v>
      </c>
      <c r="F344" s="237">
        <v>2</v>
      </c>
      <c r="G344" s="357">
        <v>4.79</v>
      </c>
      <c r="H344" s="9">
        <v>19.159861031760713</v>
      </c>
    </row>
    <row r="345" spans="1:9">
      <c r="A345" s="236">
        <v>43087</v>
      </c>
      <c r="B345" s="237" t="s">
        <v>4511</v>
      </c>
      <c r="C345" s="237" t="s">
        <v>8</v>
      </c>
      <c r="D345" s="237" t="s">
        <v>3099</v>
      </c>
      <c r="E345" s="238" t="s">
        <v>4507</v>
      </c>
      <c r="F345" s="237">
        <v>4</v>
      </c>
      <c r="G345" s="357">
        <v>16</v>
      </c>
      <c r="H345" s="9">
        <v>47.999994508298876</v>
      </c>
    </row>
    <row r="346" spans="1:9">
      <c r="A346" s="236">
        <v>43087</v>
      </c>
      <c r="B346" s="237" t="s">
        <v>4511</v>
      </c>
      <c r="C346" s="237" t="s">
        <v>8</v>
      </c>
      <c r="D346" s="237" t="s">
        <v>3101</v>
      </c>
      <c r="E346" s="238" t="s">
        <v>4508</v>
      </c>
      <c r="F346" s="237">
        <v>2</v>
      </c>
      <c r="G346" s="357">
        <v>11.54</v>
      </c>
      <c r="H346" s="9">
        <v>34.619996039110546</v>
      </c>
    </row>
    <row r="347" spans="1:9">
      <c r="A347" s="236">
        <v>43087</v>
      </c>
      <c r="B347" s="237" t="s">
        <v>4511</v>
      </c>
      <c r="C347" s="237" t="s">
        <v>8</v>
      </c>
      <c r="D347" s="237" t="s">
        <v>3014</v>
      </c>
      <c r="E347" s="238" t="s">
        <v>4509</v>
      </c>
      <c r="F347" s="237">
        <v>1</v>
      </c>
      <c r="G347" s="357">
        <v>21.45</v>
      </c>
      <c r="H347" s="9">
        <v>64.34999263768816</v>
      </c>
    </row>
    <row r="348" spans="1:9">
      <c r="A348" s="236">
        <v>43087</v>
      </c>
      <c r="B348" s="237" t="s">
        <v>4511</v>
      </c>
      <c r="C348" s="237" t="s">
        <v>8</v>
      </c>
      <c r="D348" s="237" t="s">
        <v>3016</v>
      </c>
      <c r="E348" s="238" t="s">
        <v>4510</v>
      </c>
      <c r="F348" s="237">
        <v>1</v>
      </c>
      <c r="G348" s="357">
        <v>40.9</v>
      </c>
      <c r="H348" s="9">
        <v>122.69998596183899</v>
      </c>
    </row>
    <row r="349" spans="1:9">
      <c r="A349" s="236">
        <v>43087</v>
      </c>
      <c r="B349" s="237" t="s">
        <v>4552</v>
      </c>
      <c r="C349" s="237" t="s">
        <v>8</v>
      </c>
      <c r="D349" s="237" t="s">
        <v>4553</v>
      </c>
      <c r="E349" s="238" t="s">
        <v>4554</v>
      </c>
      <c r="F349" s="237">
        <v>1</v>
      </c>
      <c r="G349" s="9">
        <v>990</v>
      </c>
      <c r="H349" s="9">
        <v>1980</v>
      </c>
    </row>
    <row r="350" spans="1:9">
      <c r="A350" s="236">
        <v>43087</v>
      </c>
      <c r="B350" s="237" t="s">
        <v>4552</v>
      </c>
      <c r="C350" s="237" t="s">
        <v>8</v>
      </c>
      <c r="D350" s="237" t="s">
        <v>2688</v>
      </c>
      <c r="E350" s="238" t="s">
        <v>2961</v>
      </c>
      <c r="F350" s="237">
        <v>8</v>
      </c>
      <c r="G350" s="9">
        <v>21.83</v>
      </c>
      <c r="H350" s="9">
        <v>65.489992507260268</v>
      </c>
    </row>
    <row r="351" spans="1:9">
      <c r="A351" s="236">
        <v>43087</v>
      </c>
      <c r="B351" s="237" t="s">
        <v>4552</v>
      </c>
      <c r="C351" s="237" t="s">
        <v>8</v>
      </c>
      <c r="D351" s="237" t="s">
        <v>4555</v>
      </c>
      <c r="E351" s="238" t="s">
        <v>4556</v>
      </c>
      <c r="F351" s="237">
        <v>2</v>
      </c>
      <c r="G351" s="9">
        <v>45</v>
      </c>
      <c r="H351" s="9">
        <v>134.99998455459053</v>
      </c>
    </row>
    <row r="352" spans="1:9">
      <c r="A352" s="236">
        <v>43087</v>
      </c>
      <c r="B352" s="237" t="s">
        <v>4552</v>
      </c>
      <c r="C352" s="237" t="s">
        <v>8</v>
      </c>
      <c r="D352" s="237" t="s">
        <v>2964</v>
      </c>
      <c r="E352" s="238" t="s">
        <v>2965</v>
      </c>
      <c r="F352" s="237">
        <v>2</v>
      </c>
      <c r="G352" s="9">
        <v>3.22</v>
      </c>
      <c r="H352" s="9">
        <v>12.879906580849577</v>
      </c>
      <c r="I352" s="293" t="s">
        <v>5207</v>
      </c>
    </row>
    <row r="353" spans="1:9">
      <c r="A353" s="236">
        <v>43087</v>
      </c>
      <c r="B353" s="237" t="s">
        <v>4552</v>
      </c>
      <c r="C353" s="237" t="s">
        <v>8</v>
      </c>
      <c r="D353" s="237" t="s">
        <v>801</v>
      </c>
      <c r="E353" s="238" t="s">
        <v>802</v>
      </c>
      <c r="F353" s="237">
        <v>9</v>
      </c>
      <c r="G353" s="9">
        <v>0.26</v>
      </c>
      <c r="H353" s="9">
        <v>1.0405948666145182</v>
      </c>
    </row>
    <row r="354" spans="1:9">
      <c r="A354" s="236">
        <v>43087</v>
      </c>
      <c r="B354" s="237" t="s">
        <v>4552</v>
      </c>
      <c r="C354" s="237" t="s">
        <v>8</v>
      </c>
      <c r="D354" s="237" t="s">
        <v>3021</v>
      </c>
      <c r="E354" s="238" t="s">
        <v>3062</v>
      </c>
      <c r="F354" s="237">
        <v>1</v>
      </c>
      <c r="G354" s="9">
        <v>532.72</v>
      </c>
      <c r="H354" s="9">
        <v>1065.4394971107292</v>
      </c>
    </row>
    <row r="355" spans="1:9">
      <c r="A355" s="236">
        <v>43087</v>
      </c>
      <c r="B355" s="237" t="s">
        <v>4552</v>
      </c>
      <c r="C355" s="237" t="s">
        <v>8</v>
      </c>
      <c r="D355" s="237" t="s">
        <v>2966</v>
      </c>
      <c r="E355" s="238" t="s">
        <v>2967</v>
      </c>
      <c r="F355" s="237">
        <v>1</v>
      </c>
      <c r="G355" s="9">
        <v>0.74</v>
      </c>
      <c r="H355" s="9">
        <v>2.96</v>
      </c>
    </row>
    <row r="356" spans="1:9">
      <c r="A356" s="236">
        <v>43087</v>
      </c>
      <c r="B356" s="237" t="s">
        <v>4552</v>
      </c>
      <c r="C356" s="237" t="s">
        <v>8</v>
      </c>
      <c r="D356" s="237" t="s">
        <v>2968</v>
      </c>
      <c r="E356" s="238" t="s">
        <v>2969</v>
      </c>
      <c r="F356" s="237">
        <v>1</v>
      </c>
      <c r="G356" s="9">
        <v>164.59</v>
      </c>
      <c r="H356" s="9">
        <v>320.6799741130813</v>
      </c>
    </row>
    <row r="357" spans="1:9">
      <c r="A357" s="236">
        <v>43087</v>
      </c>
      <c r="B357" s="237" t="s">
        <v>4552</v>
      </c>
      <c r="C357" s="237" t="s">
        <v>8</v>
      </c>
      <c r="D357" s="237" t="s">
        <v>2970</v>
      </c>
      <c r="E357" s="238" t="s">
        <v>2971</v>
      </c>
      <c r="F357" s="237">
        <v>1</v>
      </c>
      <c r="G357" s="9">
        <v>28.57</v>
      </c>
      <c r="H357" s="9">
        <v>85.709990193881154</v>
      </c>
      <c r="I357" s="293" t="s">
        <v>5207</v>
      </c>
    </row>
    <row r="358" spans="1:9">
      <c r="A358" s="236">
        <v>43087</v>
      </c>
      <c r="B358" s="237" t="s">
        <v>4552</v>
      </c>
      <c r="C358" s="237" t="s">
        <v>8</v>
      </c>
      <c r="D358" s="237" t="s">
        <v>2972</v>
      </c>
      <c r="E358" s="238" t="s">
        <v>2973</v>
      </c>
      <c r="F358" s="237">
        <v>1</v>
      </c>
      <c r="G358" s="9">
        <v>50</v>
      </c>
      <c r="H358" s="9">
        <v>149.99998283843394</v>
      </c>
    </row>
    <row r="359" spans="1:9">
      <c r="A359" s="236">
        <v>43087</v>
      </c>
      <c r="B359" s="237" t="s">
        <v>4552</v>
      </c>
      <c r="C359" s="237" t="s">
        <v>8</v>
      </c>
      <c r="D359" s="237" t="s">
        <v>2974</v>
      </c>
      <c r="E359" s="238" t="s">
        <v>2975</v>
      </c>
      <c r="F359" s="237">
        <v>1</v>
      </c>
      <c r="G359" s="9">
        <v>0.41</v>
      </c>
      <c r="H359" s="9">
        <v>1.6409380588921245</v>
      </c>
    </row>
    <row r="360" spans="1:9">
      <c r="A360" s="236">
        <v>43087</v>
      </c>
      <c r="B360" s="237" t="s">
        <v>4552</v>
      </c>
      <c r="C360" s="237" t="s">
        <v>8</v>
      </c>
      <c r="D360" s="237" t="s">
        <v>4557</v>
      </c>
      <c r="E360" s="238" t="s">
        <v>2977</v>
      </c>
      <c r="F360" s="237">
        <v>8</v>
      </c>
      <c r="G360" s="9">
        <v>4.37</v>
      </c>
      <c r="H360" s="9">
        <v>17.479873216867283</v>
      </c>
    </row>
    <row r="361" spans="1:9">
      <c r="A361" s="236">
        <v>43087</v>
      </c>
      <c r="B361" s="237" t="s">
        <v>4552</v>
      </c>
      <c r="C361" s="237" t="s">
        <v>8</v>
      </c>
      <c r="D361" s="237" t="s">
        <v>940</v>
      </c>
      <c r="E361" s="238" t="s">
        <v>2978</v>
      </c>
      <c r="F361" s="237">
        <v>1</v>
      </c>
      <c r="G361" s="9">
        <v>0.63</v>
      </c>
      <c r="H361" s="9">
        <v>2.5199817223401357</v>
      </c>
    </row>
    <row r="362" spans="1:9">
      <c r="A362" s="236">
        <v>43087</v>
      </c>
      <c r="B362" s="237" t="s">
        <v>4552</v>
      </c>
      <c r="C362" s="237" t="s">
        <v>8</v>
      </c>
      <c r="D362" s="237" t="s">
        <v>1344</v>
      </c>
      <c r="E362" s="238" t="s">
        <v>2982</v>
      </c>
      <c r="F362" s="237">
        <v>4</v>
      </c>
      <c r="G362" s="9">
        <v>0.7</v>
      </c>
      <c r="H362" s="9">
        <v>2.7999796914890394</v>
      </c>
    </row>
    <row r="363" spans="1:9">
      <c r="A363" s="236">
        <v>43087</v>
      </c>
      <c r="B363" s="237" t="s">
        <v>4552</v>
      </c>
      <c r="C363" s="237" t="s">
        <v>8</v>
      </c>
      <c r="D363" s="237" t="s">
        <v>2983</v>
      </c>
      <c r="E363" s="238" t="s">
        <v>2984</v>
      </c>
      <c r="F363" s="237">
        <v>1</v>
      </c>
      <c r="G363" s="9">
        <v>5.0599999999999996</v>
      </c>
      <c r="H363" s="9">
        <v>20.239853198477913</v>
      </c>
    </row>
    <row r="364" spans="1:9">
      <c r="A364" s="236">
        <v>43087</v>
      </c>
      <c r="B364" s="237" t="s">
        <v>4552</v>
      </c>
      <c r="C364" s="237" t="s">
        <v>8</v>
      </c>
      <c r="D364" s="237" t="s">
        <v>2985</v>
      </c>
      <c r="E364" s="238" t="s">
        <v>2986</v>
      </c>
      <c r="F364" s="237">
        <v>8</v>
      </c>
      <c r="G364" s="9">
        <v>10.27</v>
      </c>
      <c r="H364" s="9">
        <v>30.809996475014326</v>
      </c>
    </row>
    <row r="365" spans="1:9">
      <c r="A365" s="236">
        <v>43087</v>
      </c>
      <c r="B365" s="237" t="s">
        <v>4552</v>
      </c>
      <c r="C365" s="237" t="s">
        <v>8</v>
      </c>
      <c r="D365" s="237" t="s">
        <v>2987</v>
      </c>
      <c r="E365" s="238" t="s">
        <v>2988</v>
      </c>
      <c r="F365" s="237">
        <v>1</v>
      </c>
      <c r="G365" s="9">
        <v>47.77</v>
      </c>
      <c r="H365" s="9">
        <v>143.30998360383978</v>
      </c>
    </row>
    <row r="366" spans="1:9">
      <c r="A366" s="236">
        <v>43087</v>
      </c>
      <c r="B366" s="237" t="s">
        <v>4552</v>
      </c>
      <c r="C366" s="237" t="s">
        <v>8</v>
      </c>
      <c r="D366" s="237" t="s">
        <v>2996</v>
      </c>
      <c r="E366" s="238" t="s">
        <v>2997</v>
      </c>
      <c r="F366" s="237">
        <v>2</v>
      </c>
      <c r="G366" s="9">
        <v>6.89</v>
      </c>
      <c r="H366" s="9">
        <v>27.559800106227829</v>
      </c>
    </row>
    <row r="367" spans="1:9">
      <c r="A367" s="236">
        <v>43087</v>
      </c>
      <c r="B367" s="237" t="s">
        <v>4552</v>
      </c>
      <c r="C367" s="237" t="s">
        <v>8</v>
      </c>
      <c r="D367" s="237" t="s">
        <v>2998</v>
      </c>
      <c r="E367" s="238" t="s">
        <v>2999</v>
      </c>
      <c r="F367" s="237">
        <v>1</v>
      </c>
      <c r="G367" s="9">
        <v>7.53</v>
      </c>
      <c r="H367" s="9">
        <v>30.119781538446382</v>
      </c>
    </row>
    <row r="368" spans="1:9">
      <c r="A368" s="236">
        <v>43087</v>
      </c>
      <c r="B368" s="237" t="s">
        <v>4552</v>
      </c>
      <c r="C368" s="237" t="s">
        <v>8</v>
      </c>
      <c r="D368" s="237" t="s">
        <v>3000</v>
      </c>
      <c r="E368" s="238" t="s">
        <v>3001</v>
      </c>
      <c r="F368" s="237">
        <v>1</v>
      </c>
      <c r="G368" s="9">
        <v>10.5</v>
      </c>
      <c r="H368" s="9">
        <v>31.499996396071126</v>
      </c>
    </row>
    <row r="369" spans="1:9">
      <c r="A369" s="236">
        <v>43087</v>
      </c>
      <c r="B369" s="237" t="s">
        <v>4552</v>
      </c>
      <c r="C369" s="237" t="s">
        <v>8</v>
      </c>
      <c r="D369" s="237" t="s">
        <v>3002</v>
      </c>
      <c r="E369" s="238" t="s">
        <v>3003</v>
      </c>
      <c r="F369" s="237">
        <v>1</v>
      </c>
      <c r="G369" s="9">
        <v>395</v>
      </c>
      <c r="H369" s="9">
        <v>791.99955908673621</v>
      </c>
    </row>
    <row r="370" spans="1:9">
      <c r="A370" s="236">
        <v>43087</v>
      </c>
      <c r="B370" s="237" t="s">
        <v>4552</v>
      </c>
      <c r="C370" s="237" t="s">
        <v>8</v>
      </c>
      <c r="D370" s="237" t="s">
        <v>4491</v>
      </c>
      <c r="E370" s="238" t="s">
        <v>4492</v>
      </c>
      <c r="F370" s="237">
        <v>3</v>
      </c>
      <c r="G370" s="9">
        <v>61.5</v>
      </c>
      <c r="H370" s="9">
        <v>184.49997889127374</v>
      </c>
    </row>
    <row r="371" spans="1:9">
      <c r="A371" s="236">
        <v>43087</v>
      </c>
      <c r="B371" s="237" t="s">
        <v>4552</v>
      </c>
      <c r="C371" s="237" t="s">
        <v>8</v>
      </c>
      <c r="D371" s="237" t="s">
        <v>3014</v>
      </c>
      <c r="E371" s="238" t="s">
        <v>3015</v>
      </c>
      <c r="F371" s="237">
        <v>1</v>
      </c>
      <c r="G371" s="9">
        <v>21.45</v>
      </c>
      <c r="H371" s="9">
        <v>64.34999263768816</v>
      </c>
    </row>
    <row r="372" spans="1:9">
      <c r="A372" s="236">
        <v>43087</v>
      </c>
      <c r="B372" s="237" t="s">
        <v>4552</v>
      </c>
      <c r="C372" s="237" t="s">
        <v>8</v>
      </c>
      <c r="D372" s="237" t="s">
        <v>3016</v>
      </c>
      <c r="E372" s="238" t="s">
        <v>3017</v>
      </c>
      <c r="F372" s="237">
        <v>1</v>
      </c>
      <c r="G372" s="9">
        <v>40.9</v>
      </c>
      <c r="H372" s="9">
        <v>122.69998596183899</v>
      </c>
    </row>
    <row r="373" spans="1:9">
      <c r="A373" s="236">
        <v>43087</v>
      </c>
      <c r="B373" s="237" t="s">
        <v>4552</v>
      </c>
      <c r="C373" s="237" t="s">
        <v>8</v>
      </c>
      <c r="D373" s="237" t="s">
        <v>3026</v>
      </c>
      <c r="E373" s="238" t="s">
        <v>3027</v>
      </c>
      <c r="F373" s="237">
        <v>1</v>
      </c>
      <c r="G373" s="9">
        <v>135</v>
      </c>
      <c r="H373" s="9">
        <v>269.99987255959684</v>
      </c>
    </row>
    <row r="374" spans="1:9">
      <c r="A374" s="236">
        <v>43087</v>
      </c>
      <c r="B374" s="237" t="s">
        <v>4552</v>
      </c>
      <c r="C374" s="237" t="s">
        <v>8</v>
      </c>
      <c r="D374" s="237" t="s">
        <v>2979</v>
      </c>
      <c r="E374" s="238" t="s">
        <v>2980</v>
      </c>
      <c r="F374" s="237">
        <v>1</v>
      </c>
      <c r="G374" s="9">
        <v>34</v>
      </c>
      <c r="H374" s="9">
        <v>101.99998833013507</v>
      </c>
    </row>
    <row r="375" spans="1:9">
      <c r="A375" s="236">
        <v>43087</v>
      </c>
      <c r="B375" s="237" t="s">
        <v>4552</v>
      </c>
      <c r="C375" s="237" t="s">
        <v>8</v>
      </c>
      <c r="D375" s="237" t="s">
        <v>3029</v>
      </c>
      <c r="E375" s="238" t="s">
        <v>3030</v>
      </c>
      <c r="F375" s="237">
        <v>1</v>
      </c>
      <c r="G375" s="9">
        <v>6.89</v>
      </c>
      <c r="H375" s="9">
        <v>27.559800106227829</v>
      </c>
      <c r="I375" s="449" t="s">
        <v>5207</v>
      </c>
    </row>
    <row r="376" spans="1:9">
      <c r="A376" s="236">
        <v>43087</v>
      </c>
      <c r="B376" s="237" t="s">
        <v>4552</v>
      </c>
      <c r="C376" s="237" t="s">
        <v>8</v>
      </c>
      <c r="D376" s="237" t="s">
        <v>792</v>
      </c>
      <c r="E376" s="238" t="s">
        <v>2981</v>
      </c>
      <c r="F376" s="237">
        <v>4</v>
      </c>
      <c r="G376" s="9">
        <v>14.41</v>
      </c>
      <c r="H376" s="9">
        <v>43.229995054036657</v>
      </c>
    </row>
    <row r="377" spans="1:9">
      <c r="A377" s="236">
        <v>43117</v>
      </c>
      <c r="B377" s="237" t="s">
        <v>4648</v>
      </c>
      <c r="C377" s="237" t="s">
        <v>48</v>
      </c>
      <c r="D377" s="237" t="s">
        <v>4649</v>
      </c>
      <c r="E377" s="238" t="s">
        <v>3152</v>
      </c>
      <c r="F377" s="237">
        <v>3</v>
      </c>
      <c r="G377" s="9">
        <v>89.79</v>
      </c>
      <c r="H377" s="9">
        <v>156</v>
      </c>
    </row>
    <row r="378" spans="1:9">
      <c r="A378" s="236">
        <v>43137</v>
      </c>
      <c r="B378" s="237" t="s">
        <v>4760</v>
      </c>
      <c r="C378" s="237" t="s">
        <v>48</v>
      </c>
      <c r="D378" s="237">
        <v>484699</v>
      </c>
      <c r="E378" s="238" t="s">
        <v>4761</v>
      </c>
      <c r="F378" s="237">
        <v>1</v>
      </c>
      <c r="G378" s="9">
        <v>148</v>
      </c>
      <c r="H378" s="9">
        <v>297.89999999999998</v>
      </c>
    </row>
    <row r="379" spans="1:9">
      <c r="A379" s="236">
        <v>43139</v>
      </c>
      <c r="B379" s="237" t="s">
        <v>4762</v>
      </c>
      <c r="C379" s="237" t="s">
        <v>48</v>
      </c>
      <c r="D379" s="237" t="s">
        <v>13</v>
      </c>
      <c r="E379" s="238" t="s">
        <v>657</v>
      </c>
      <c r="F379" s="237">
        <v>2</v>
      </c>
      <c r="G379" s="9">
        <v>3.75</v>
      </c>
      <c r="H379" s="9">
        <v>9.27</v>
      </c>
    </row>
    <row r="380" spans="1:9">
      <c r="A380" s="236">
        <v>43151</v>
      </c>
      <c r="B380" s="237" t="s">
        <v>4816</v>
      </c>
      <c r="C380" s="237" t="s">
        <v>48</v>
      </c>
      <c r="D380" s="237" t="s">
        <v>4817</v>
      </c>
      <c r="E380" s="238" t="s">
        <v>4826</v>
      </c>
      <c r="F380" s="237">
        <v>3</v>
      </c>
      <c r="G380" s="9">
        <v>4.1399999999999997</v>
      </c>
      <c r="H380" s="9">
        <v>16.55987988966374</v>
      </c>
    </row>
    <row r="381" spans="1:9">
      <c r="A381" s="236">
        <v>43151</v>
      </c>
      <c r="B381" s="237" t="s">
        <v>4816</v>
      </c>
      <c r="C381" s="237" t="s">
        <v>48</v>
      </c>
      <c r="D381" s="237" t="s">
        <v>4818</v>
      </c>
      <c r="E381" s="238" t="s">
        <v>4826</v>
      </c>
      <c r="F381" s="237">
        <v>2</v>
      </c>
      <c r="G381" s="9">
        <v>4.37</v>
      </c>
      <c r="H381" s="9">
        <v>17.479873216867283</v>
      </c>
    </row>
    <row r="382" spans="1:9">
      <c r="A382" s="236">
        <v>43151</v>
      </c>
      <c r="B382" s="237" t="s">
        <v>4816</v>
      </c>
      <c r="C382" s="237" t="s">
        <v>48</v>
      </c>
      <c r="D382" s="237" t="s">
        <v>4819</v>
      </c>
      <c r="E382" s="238" t="s">
        <v>4827</v>
      </c>
      <c r="F382" s="237">
        <v>2</v>
      </c>
      <c r="G382" s="9">
        <v>4.72</v>
      </c>
      <c r="H382" s="9">
        <v>18.879863062611808</v>
      </c>
    </row>
    <row r="383" spans="1:9">
      <c r="A383" s="236">
        <v>43151</v>
      </c>
      <c r="B383" s="237" t="s">
        <v>4816</v>
      </c>
      <c r="C383" s="237" t="s">
        <v>48</v>
      </c>
      <c r="D383" s="237" t="s">
        <v>4820</v>
      </c>
      <c r="E383" s="238" t="s">
        <v>4828</v>
      </c>
      <c r="F383" s="237">
        <v>2</v>
      </c>
      <c r="G383" s="9">
        <v>11.79</v>
      </c>
      <c r="H383" s="9">
        <v>35.36999595330272</v>
      </c>
    </row>
    <row r="384" spans="1:9">
      <c r="A384" s="236">
        <v>43151</v>
      </c>
      <c r="B384" s="237" t="s">
        <v>4816</v>
      </c>
      <c r="C384" s="237" t="s">
        <v>48</v>
      </c>
      <c r="D384" s="237" t="s">
        <v>4821</v>
      </c>
      <c r="E384" s="238" t="s">
        <v>4829</v>
      </c>
      <c r="F384" s="237">
        <v>2</v>
      </c>
      <c r="G384" s="9">
        <v>0.59</v>
      </c>
      <c r="H384" s="9">
        <v>2.3599828828264759</v>
      </c>
    </row>
    <row r="385" spans="1:8">
      <c r="A385" s="236">
        <v>43151</v>
      </c>
      <c r="B385" s="237" t="s">
        <v>4816</v>
      </c>
      <c r="C385" s="237" t="s">
        <v>48</v>
      </c>
      <c r="D385" s="237" t="s">
        <v>4822</v>
      </c>
      <c r="E385" s="238" t="s">
        <v>4830</v>
      </c>
      <c r="F385" s="237">
        <v>2</v>
      </c>
      <c r="G385" s="9">
        <v>2.92</v>
      </c>
      <c r="H385" s="9">
        <v>11.679915284497136</v>
      </c>
    </row>
    <row r="386" spans="1:8">
      <c r="A386" s="236">
        <v>43151</v>
      </c>
      <c r="B386" s="237" t="s">
        <v>4816</v>
      </c>
      <c r="C386" s="237" t="s">
        <v>48</v>
      </c>
      <c r="D386" s="237" t="s">
        <v>4823</v>
      </c>
      <c r="E386" s="238" t="s">
        <v>4831</v>
      </c>
      <c r="F386" s="237">
        <v>2</v>
      </c>
      <c r="G386" s="9">
        <v>1.62</v>
      </c>
      <c r="H386" s="9">
        <v>6.4799530003032064</v>
      </c>
    </row>
    <row r="387" spans="1:8">
      <c r="A387" s="236">
        <v>43151</v>
      </c>
      <c r="B387" s="237" t="s">
        <v>4816</v>
      </c>
      <c r="C387" s="237" t="s">
        <v>48</v>
      </c>
      <c r="D387" s="237" t="s">
        <v>4824</v>
      </c>
      <c r="E387" s="238" t="s">
        <v>4832</v>
      </c>
      <c r="F387" s="237">
        <v>8</v>
      </c>
      <c r="G387" s="9">
        <v>14</v>
      </c>
      <c r="H387" s="9">
        <v>41.999987797245424</v>
      </c>
    </row>
    <row r="388" spans="1:8">
      <c r="A388" s="236">
        <v>43151</v>
      </c>
      <c r="B388" s="237" t="s">
        <v>4816</v>
      </c>
      <c r="C388" s="237" t="s">
        <v>48</v>
      </c>
      <c r="D388" s="237" t="s">
        <v>4825</v>
      </c>
      <c r="E388" s="238" t="s">
        <v>4833</v>
      </c>
      <c r="F388" s="237">
        <v>8</v>
      </c>
      <c r="G388" s="9">
        <v>12</v>
      </c>
      <c r="H388" s="9">
        <v>35.999989540496088</v>
      </c>
    </row>
    <row r="389" spans="1:8">
      <c r="A389" s="236">
        <v>43172</v>
      </c>
      <c r="B389" s="237" t="s">
        <v>5060</v>
      </c>
      <c r="C389" s="237" t="s">
        <v>48</v>
      </c>
      <c r="D389" s="237" t="s">
        <v>5061</v>
      </c>
      <c r="E389" s="238" t="s">
        <v>5062</v>
      </c>
      <c r="F389" s="237">
        <v>20</v>
      </c>
      <c r="G389" s="9">
        <v>49.1</v>
      </c>
      <c r="H389" s="9">
        <v>147.31</v>
      </c>
    </row>
    <row r="390" spans="1:8">
      <c r="A390" s="236">
        <v>43186</v>
      </c>
      <c r="B390" s="237" t="s">
        <v>5077</v>
      </c>
      <c r="C390" s="237" t="s">
        <v>48</v>
      </c>
      <c r="D390" s="237" t="s">
        <v>5063</v>
      </c>
      <c r="E390" s="238" t="s">
        <v>5064</v>
      </c>
      <c r="F390" s="237">
        <v>4</v>
      </c>
      <c r="G390" s="9">
        <v>1372.88</v>
      </c>
      <c r="H390" s="9">
        <v>2745.76</v>
      </c>
    </row>
    <row r="391" spans="1:8">
      <c r="A391" s="236">
        <v>43186</v>
      </c>
      <c r="B391" s="237" t="s">
        <v>5077</v>
      </c>
      <c r="C391" s="237" t="s">
        <v>48</v>
      </c>
      <c r="D391" s="237" t="s">
        <v>3303</v>
      </c>
      <c r="E391" s="238" t="s">
        <v>3359</v>
      </c>
      <c r="F391" s="237">
        <v>8</v>
      </c>
      <c r="G391" s="9">
        <v>590</v>
      </c>
      <c r="H391" s="9">
        <v>1138.5</v>
      </c>
    </row>
    <row r="392" spans="1:8">
      <c r="A392" s="236">
        <v>43186</v>
      </c>
      <c r="B392" s="237" t="s">
        <v>5077</v>
      </c>
      <c r="C392" s="237" t="s">
        <v>48</v>
      </c>
      <c r="D392" s="237" t="s">
        <v>5065</v>
      </c>
      <c r="E392" s="238" t="s">
        <v>5066</v>
      </c>
      <c r="F392" s="237">
        <v>3</v>
      </c>
      <c r="G392" s="9">
        <v>4545</v>
      </c>
      <c r="H392" s="9">
        <v>6607.8</v>
      </c>
    </row>
    <row r="393" spans="1:8">
      <c r="A393" s="236">
        <v>43186</v>
      </c>
      <c r="B393" s="237" t="s">
        <v>5077</v>
      </c>
      <c r="C393" s="237" t="s">
        <v>48</v>
      </c>
      <c r="D393" s="237" t="s">
        <v>5067</v>
      </c>
      <c r="E393" s="238" t="s">
        <v>5068</v>
      </c>
      <c r="F393" s="237">
        <v>6</v>
      </c>
      <c r="G393" s="9">
        <v>1280</v>
      </c>
      <c r="H393" s="9">
        <v>2061</v>
      </c>
    </row>
    <row r="394" spans="1:8">
      <c r="A394" s="236">
        <v>43186</v>
      </c>
      <c r="B394" s="237" t="s">
        <v>5077</v>
      </c>
      <c r="C394" s="237" t="s">
        <v>48</v>
      </c>
      <c r="D394" s="237" t="s">
        <v>5069</v>
      </c>
      <c r="E394" s="238" t="s">
        <v>5070</v>
      </c>
      <c r="F394" s="237">
        <v>6</v>
      </c>
      <c r="G394" s="9">
        <v>14.91</v>
      </c>
      <c r="H394" s="9">
        <v>604.5</v>
      </c>
    </row>
    <row r="395" spans="1:8">
      <c r="A395" s="236">
        <v>43186</v>
      </c>
      <c r="B395" s="237" t="s">
        <v>5077</v>
      </c>
      <c r="C395" s="237" t="s">
        <v>48</v>
      </c>
      <c r="D395" s="237">
        <v>124906</v>
      </c>
      <c r="E395" s="238" t="s">
        <v>5071</v>
      </c>
      <c r="F395" s="237">
        <v>2</v>
      </c>
      <c r="G395" s="9">
        <v>1167</v>
      </c>
      <c r="H395" s="9">
        <v>1785.38</v>
      </c>
    </row>
    <row r="396" spans="1:8">
      <c r="A396" s="236">
        <v>43186</v>
      </c>
      <c r="B396" s="237" t="s">
        <v>5077</v>
      </c>
      <c r="C396" s="237" t="s">
        <v>48</v>
      </c>
      <c r="D396" s="237" t="s">
        <v>5072</v>
      </c>
      <c r="E396" s="238" t="s">
        <v>5073</v>
      </c>
      <c r="F396" s="237">
        <v>4</v>
      </c>
      <c r="G396" s="9">
        <f>1085.71*1.3</f>
        <v>1411.423</v>
      </c>
      <c r="H396" s="9">
        <v>1805.95</v>
      </c>
    </row>
    <row r="397" spans="1:8">
      <c r="A397" s="236">
        <v>43186</v>
      </c>
      <c r="B397" s="237" t="s">
        <v>5077</v>
      </c>
      <c r="C397" s="237" t="s">
        <v>48</v>
      </c>
      <c r="D397" s="237" t="s">
        <v>5074</v>
      </c>
      <c r="E397" s="238" t="s">
        <v>5075</v>
      </c>
      <c r="F397" s="237">
        <v>4</v>
      </c>
      <c r="G397" s="9">
        <f>355.71*1.3</f>
        <v>462.423</v>
      </c>
      <c r="H397" s="9">
        <v>1070</v>
      </c>
    </row>
    <row r="398" spans="1:8">
      <c r="A398" s="236">
        <v>43186</v>
      </c>
      <c r="B398" s="237" t="s">
        <v>5077</v>
      </c>
      <c r="C398" s="237" t="s">
        <v>48</v>
      </c>
      <c r="D398" s="237" t="s">
        <v>1347</v>
      </c>
      <c r="E398" s="238" t="s">
        <v>5076</v>
      </c>
      <c r="F398" s="237">
        <v>5</v>
      </c>
      <c r="G398" s="9">
        <v>96</v>
      </c>
      <c r="H398" s="9">
        <v>391.82</v>
      </c>
    </row>
    <row r="399" spans="1:8">
      <c r="A399" s="236">
        <v>43208</v>
      </c>
      <c r="B399" s="237" t="s">
        <v>5125</v>
      </c>
      <c r="C399" s="237" t="s">
        <v>48</v>
      </c>
      <c r="D399" s="237" t="s">
        <v>3378</v>
      </c>
      <c r="E399" s="238" t="s">
        <v>3379</v>
      </c>
      <c r="F399" s="237">
        <v>1</v>
      </c>
      <c r="G399" s="9">
        <v>205.77</v>
      </c>
      <c r="H399" s="9">
        <v>390.25</v>
      </c>
    </row>
    <row r="400" spans="1:8">
      <c r="A400" s="236">
        <v>43208</v>
      </c>
      <c r="B400" s="237" t="s">
        <v>5126</v>
      </c>
      <c r="C400" s="237" t="s">
        <v>48</v>
      </c>
      <c r="D400" s="237" t="s">
        <v>5127</v>
      </c>
      <c r="E400" s="238" t="s">
        <v>5128</v>
      </c>
      <c r="F400" s="237">
        <v>2</v>
      </c>
      <c r="G400" s="9">
        <v>482.4</v>
      </c>
      <c r="H400" s="9">
        <v>964.8</v>
      </c>
    </row>
    <row r="401" spans="1:8" ht="15" customHeight="1">
      <c r="A401" s="236">
        <v>43237</v>
      </c>
      <c r="B401" s="237" t="s">
        <v>5164</v>
      </c>
      <c r="C401" s="237" t="s">
        <v>48</v>
      </c>
      <c r="D401" s="237" t="s">
        <v>178</v>
      </c>
      <c r="E401" s="324" t="s">
        <v>5165</v>
      </c>
      <c r="F401" s="237">
        <v>10</v>
      </c>
      <c r="G401" s="9">
        <v>25</v>
      </c>
      <c r="H401" s="9">
        <v>93.83</v>
      </c>
    </row>
    <row r="402" spans="1:8">
      <c r="A402" s="236">
        <v>43243</v>
      </c>
      <c r="B402" s="237" t="s">
        <v>5225</v>
      </c>
      <c r="C402" s="237" t="s">
        <v>48</v>
      </c>
      <c r="D402" s="237" t="s">
        <v>5226</v>
      </c>
      <c r="E402" s="238" t="s">
        <v>5230</v>
      </c>
      <c r="F402" s="237">
        <v>2</v>
      </c>
      <c r="G402" s="9">
        <v>5357</v>
      </c>
      <c r="H402" s="9">
        <v>8241.5400000000009</v>
      </c>
    </row>
    <row r="403" spans="1:8">
      <c r="A403" s="236">
        <v>43243</v>
      </c>
      <c r="B403" s="237" t="s">
        <v>5225</v>
      </c>
      <c r="C403" s="237" t="s">
        <v>48</v>
      </c>
      <c r="D403" s="237" t="s">
        <v>3353</v>
      </c>
      <c r="E403" s="238" t="s">
        <v>5231</v>
      </c>
      <c r="F403" s="237">
        <v>6</v>
      </c>
      <c r="G403" s="9">
        <v>102</v>
      </c>
      <c r="H403" s="9">
        <v>204</v>
      </c>
    </row>
    <row r="404" spans="1:8">
      <c r="A404" s="236">
        <v>43243</v>
      </c>
      <c r="B404" s="237" t="s">
        <v>5225</v>
      </c>
      <c r="C404" s="237" t="s">
        <v>48</v>
      </c>
      <c r="D404" s="237" t="s">
        <v>5227</v>
      </c>
      <c r="E404" s="238" t="s">
        <v>5232</v>
      </c>
      <c r="F404" s="237">
        <v>56</v>
      </c>
      <c r="G404" s="9">
        <v>37.75</v>
      </c>
      <c r="H404" s="9">
        <v>113.25</v>
      </c>
    </row>
    <row r="405" spans="1:8">
      <c r="A405" s="236">
        <v>43243</v>
      </c>
      <c r="B405" s="237" t="s">
        <v>5225</v>
      </c>
      <c r="C405" s="237" t="s">
        <v>48</v>
      </c>
      <c r="D405" s="237">
        <v>50433</v>
      </c>
      <c r="E405" s="238" t="s">
        <v>752</v>
      </c>
      <c r="F405" s="237">
        <v>1</v>
      </c>
      <c r="G405" s="9">
        <v>675</v>
      </c>
      <c r="H405" s="9">
        <v>1350</v>
      </c>
    </row>
    <row r="406" spans="1:8">
      <c r="A406" s="236">
        <v>43243</v>
      </c>
      <c r="B406" s="237" t="s">
        <v>5225</v>
      </c>
      <c r="C406" s="237" t="s">
        <v>48</v>
      </c>
      <c r="D406" s="237" t="s">
        <v>5228</v>
      </c>
      <c r="E406" s="238" t="s">
        <v>5233</v>
      </c>
      <c r="F406" s="237">
        <v>2</v>
      </c>
      <c r="G406" s="9">
        <v>210</v>
      </c>
      <c r="H406" s="9">
        <v>420</v>
      </c>
    </row>
    <row r="407" spans="1:8">
      <c r="A407" s="236">
        <v>43243</v>
      </c>
      <c r="B407" s="237" t="s">
        <v>5225</v>
      </c>
      <c r="C407" s="237" t="s">
        <v>48</v>
      </c>
      <c r="D407" s="237" t="s">
        <v>5229</v>
      </c>
      <c r="E407" s="238" t="s">
        <v>5234</v>
      </c>
      <c r="F407" s="237">
        <v>2</v>
      </c>
      <c r="G407" s="9">
        <v>736</v>
      </c>
      <c r="H407" s="9">
        <v>1472</v>
      </c>
    </row>
    <row r="408" spans="1:8">
      <c r="A408" s="236">
        <v>43250</v>
      </c>
      <c r="B408" s="237" t="s">
        <v>5283</v>
      </c>
      <c r="C408" s="237" t="s">
        <v>48</v>
      </c>
      <c r="D408" s="237" t="s">
        <v>4950</v>
      </c>
      <c r="E408" s="238" t="s">
        <v>5277</v>
      </c>
      <c r="F408" s="237">
        <v>1</v>
      </c>
      <c r="G408" s="9">
        <v>4.17</v>
      </c>
      <c r="H408" s="9">
        <v>16.68</v>
      </c>
    </row>
    <row r="409" spans="1:8">
      <c r="A409" s="236">
        <v>43250</v>
      </c>
      <c r="B409" s="237" t="s">
        <v>5283</v>
      </c>
      <c r="C409" s="237" t="s">
        <v>48</v>
      </c>
      <c r="D409" s="237" t="s">
        <v>5272</v>
      </c>
      <c r="E409" s="238" t="s">
        <v>5278</v>
      </c>
      <c r="F409" s="237">
        <v>2</v>
      </c>
      <c r="G409" s="9">
        <v>18</v>
      </c>
      <c r="H409" s="9">
        <v>54</v>
      </c>
    </row>
    <row r="410" spans="1:8">
      <c r="A410" s="236">
        <v>43250</v>
      </c>
      <c r="B410" s="237" t="s">
        <v>5283</v>
      </c>
      <c r="C410" s="237" t="s">
        <v>48</v>
      </c>
      <c r="D410" s="237" t="s">
        <v>5273</v>
      </c>
      <c r="E410" s="238" t="s">
        <v>5279</v>
      </c>
      <c r="F410" s="237">
        <v>1</v>
      </c>
      <c r="G410" s="9">
        <v>22</v>
      </c>
      <c r="H410" s="9">
        <v>66</v>
      </c>
    </row>
    <row r="411" spans="1:8">
      <c r="A411" s="236">
        <v>43250</v>
      </c>
      <c r="B411" s="237" t="s">
        <v>5283</v>
      </c>
      <c r="C411" s="237" t="s">
        <v>48</v>
      </c>
      <c r="D411" s="237" t="s">
        <v>5274</v>
      </c>
      <c r="E411" s="238" t="s">
        <v>5280</v>
      </c>
      <c r="F411" s="237">
        <v>1</v>
      </c>
      <c r="G411" s="9">
        <v>22</v>
      </c>
      <c r="H411" s="9">
        <v>66</v>
      </c>
    </row>
    <row r="412" spans="1:8">
      <c r="A412" s="236">
        <v>43250</v>
      </c>
      <c r="B412" s="237" t="s">
        <v>5283</v>
      </c>
      <c r="C412" s="237" t="s">
        <v>48</v>
      </c>
      <c r="D412" s="237" t="s">
        <v>5275</v>
      </c>
      <c r="E412" s="238" t="s">
        <v>5281</v>
      </c>
      <c r="F412" s="237">
        <v>1</v>
      </c>
      <c r="G412" s="9">
        <v>22</v>
      </c>
      <c r="H412" s="9">
        <v>66</v>
      </c>
    </row>
    <row r="413" spans="1:8">
      <c r="A413" s="236">
        <v>43250</v>
      </c>
      <c r="B413" s="237" t="s">
        <v>5283</v>
      </c>
      <c r="C413" s="237" t="s">
        <v>48</v>
      </c>
      <c r="D413" s="237" t="s">
        <v>5276</v>
      </c>
      <c r="E413" s="238" t="s">
        <v>5282</v>
      </c>
      <c r="F413" s="237">
        <v>1</v>
      </c>
      <c r="G413" s="9">
        <v>22</v>
      </c>
      <c r="H413" s="9">
        <v>66</v>
      </c>
    </row>
    <row r="414" spans="1:8">
      <c r="A414" s="236">
        <v>43257</v>
      </c>
      <c r="B414" s="237">
        <v>1736937</v>
      </c>
      <c r="C414" s="237" t="s">
        <v>337</v>
      </c>
      <c r="D414" s="237" t="s">
        <v>5296</v>
      </c>
      <c r="E414" s="238" t="s">
        <v>5298</v>
      </c>
      <c r="F414" s="237">
        <v>1</v>
      </c>
      <c r="G414" s="9">
        <v>166515.31</v>
      </c>
      <c r="H414" s="9">
        <v>287095.36</v>
      </c>
    </row>
    <row r="415" spans="1:8">
      <c r="A415" s="236">
        <v>43257</v>
      </c>
      <c r="B415" s="237">
        <v>1736937</v>
      </c>
      <c r="C415" s="237" t="s">
        <v>337</v>
      </c>
      <c r="D415" s="237" t="s">
        <v>5297</v>
      </c>
      <c r="E415" s="238" t="s">
        <v>5299</v>
      </c>
      <c r="F415" s="237">
        <v>1</v>
      </c>
      <c r="G415" s="9">
        <v>8187.74</v>
      </c>
      <c r="H415" s="9">
        <v>16375.48</v>
      </c>
    </row>
    <row r="416" spans="1:8">
      <c r="A416" s="236">
        <v>43283</v>
      </c>
      <c r="B416" s="237"/>
      <c r="C416" s="237" t="s">
        <v>8</v>
      </c>
      <c r="D416" s="237" t="s">
        <v>5370</v>
      </c>
      <c r="E416" s="238"/>
      <c r="F416" s="237">
        <v>1</v>
      </c>
      <c r="G416" s="9">
        <v>658</v>
      </c>
      <c r="H416" s="9">
        <v>1316</v>
      </c>
    </row>
    <row r="417" spans="1:9">
      <c r="A417" s="236">
        <v>43284</v>
      </c>
      <c r="B417" s="237">
        <v>1817891</v>
      </c>
      <c r="C417" s="237" t="s">
        <v>8</v>
      </c>
      <c r="D417" s="237" t="s">
        <v>1500</v>
      </c>
      <c r="E417" s="238" t="s">
        <v>5322</v>
      </c>
      <c r="F417" s="237">
        <v>2</v>
      </c>
      <c r="G417" s="9">
        <v>2.97</v>
      </c>
      <c r="H417" s="9">
        <v>11.879913833889207</v>
      </c>
      <c r="I417" s="407"/>
    </row>
    <row r="418" spans="1:9">
      <c r="A418" s="236">
        <v>43284</v>
      </c>
      <c r="B418" s="237">
        <v>1817891</v>
      </c>
      <c r="C418" s="237" t="s">
        <v>8</v>
      </c>
      <c r="D418" s="237" t="s">
        <v>5323</v>
      </c>
      <c r="E418" s="238" t="s">
        <v>5324</v>
      </c>
      <c r="F418" s="237">
        <v>1</v>
      </c>
      <c r="G418" s="9">
        <v>990</v>
      </c>
      <c r="H418" s="9">
        <v>1979.9990654370436</v>
      </c>
      <c r="I418" s="407"/>
    </row>
    <row r="419" spans="1:9">
      <c r="A419" s="236">
        <v>43284</v>
      </c>
      <c r="B419" s="237">
        <v>1817891</v>
      </c>
      <c r="C419" s="237" t="s">
        <v>8</v>
      </c>
      <c r="D419" s="237" t="s">
        <v>1498</v>
      </c>
      <c r="E419" s="238" t="s">
        <v>5325</v>
      </c>
      <c r="F419" s="237">
        <v>1</v>
      </c>
      <c r="G419" s="9">
        <v>0.47</v>
      </c>
      <c r="H419" s="9">
        <v>2.7000224525847734</v>
      </c>
      <c r="I419" s="408" t="s">
        <v>5376</v>
      </c>
    </row>
    <row r="420" spans="1:9">
      <c r="A420" s="236">
        <v>43284</v>
      </c>
      <c r="B420" s="237">
        <v>1817891</v>
      </c>
      <c r="C420" s="237" t="s">
        <v>8</v>
      </c>
      <c r="D420" s="237" t="s">
        <v>1491</v>
      </c>
      <c r="E420" s="238" t="s">
        <v>5326</v>
      </c>
      <c r="F420" s="237">
        <v>1</v>
      </c>
      <c r="G420" s="9">
        <v>87.12</v>
      </c>
      <c r="H420" s="9">
        <v>261.35997009768727</v>
      </c>
      <c r="I420" s="407"/>
    </row>
    <row r="421" spans="1:9">
      <c r="A421" s="236">
        <v>43284</v>
      </c>
      <c r="B421" s="237">
        <v>1817891</v>
      </c>
      <c r="C421" s="237" t="s">
        <v>8</v>
      </c>
      <c r="D421" s="237" t="s">
        <v>1494</v>
      </c>
      <c r="E421" s="238" t="s">
        <v>5327</v>
      </c>
      <c r="F421" s="237">
        <v>1</v>
      </c>
      <c r="G421" s="9">
        <v>52.27</v>
      </c>
      <c r="H421" s="9">
        <v>156.80998205929885</v>
      </c>
      <c r="I421" s="407"/>
    </row>
    <row r="422" spans="1:9">
      <c r="A422" s="236">
        <v>43284</v>
      </c>
      <c r="B422" s="237">
        <v>1817891</v>
      </c>
      <c r="C422" s="237" t="s">
        <v>8</v>
      </c>
      <c r="D422" s="237" t="s">
        <v>1496</v>
      </c>
      <c r="E422" s="238" t="s">
        <v>4949</v>
      </c>
      <c r="F422" s="237">
        <v>1</v>
      </c>
      <c r="G422" s="9">
        <v>0.35</v>
      </c>
      <c r="H422" s="9">
        <v>1.4008007819810819</v>
      </c>
      <c r="I422" s="407"/>
    </row>
    <row r="423" spans="1:9">
      <c r="A423" s="236">
        <v>43284</v>
      </c>
      <c r="B423" s="237">
        <v>1817891</v>
      </c>
      <c r="C423" s="237" t="s">
        <v>8</v>
      </c>
      <c r="D423" s="237" t="s">
        <v>5328</v>
      </c>
      <c r="E423" s="238" t="s">
        <v>5329</v>
      </c>
      <c r="F423" s="237">
        <v>8</v>
      </c>
      <c r="G423" s="9">
        <v>14.45</v>
      </c>
      <c r="H423" s="9">
        <v>43.349995040307405</v>
      </c>
      <c r="I423" s="407"/>
    </row>
    <row r="424" spans="1:9">
      <c r="A424" s="236">
        <v>43284</v>
      </c>
      <c r="B424" s="237">
        <v>1817891</v>
      </c>
      <c r="C424" s="237" t="s">
        <v>8</v>
      </c>
      <c r="D424" s="237" t="s">
        <v>1499</v>
      </c>
      <c r="E424" s="238" t="s">
        <v>5330</v>
      </c>
      <c r="F424" s="237">
        <v>1</v>
      </c>
      <c r="G424" s="9">
        <v>0.49</v>
      </c>
      <c r="H424" s="9">
        <v>1.9599857840423276</v>
      </c>
      <c r="I424" s="407"/>
    </row>
    <row r="425" spans="1:9">
      <c r="A425" s="236">
        <v>43284</v>
      </c>
      <c r="B425" s="237">
        <v>1817891</v>
      </c>
      <c r="C425" s="237" t="s">
        <v>8</v>
      </c>
      <c r="D425" s="237" t="s">
        <v>788</v>
      </c>
      <c r="E425" s="238" t="s">
        <v>5331</v>
      </c>
      <c r="F425" s="237">
        <v>1</v>
      </c>
      <c r="G425" s="9">
        <v>29.37</v>
      </c>
      <c r="H425" s="9">
        <v>88.109989919296098</v>
      </c>
      <c r="I425" s="407"/>
    </row>
    <row r="426" spans="1:9">
      <c r="A426" s="236">
        <v>43284</v>
      </c>
      <c r="B426" s="237">
        <v>1817891</v>
      </c>
      <c r="C426" s="237" t="s">
        <v>8</v>
      </c>
      <c r="D426" s="237" t="s">
        <v>790</v>
      </c>
      <c r="E426" s="238" t="s">
        <v>5332</v>
      </c>
      <c r="F426" s="237">
        <v>1</v>
      </c>
      <c r="G426" s="9">
        <v>21.84</v>
      </c>
      <c r="H426" s="9">
        <v>65.519992503827936</v>
      </c>
      <c r="I426" s="407"/>
    </row>
    <row r="427" spans="1:9">
      <c r="A427" s="236">
        <v>43284</v>
      </c>
      <c r="B427" s="237">
        <v>1817891</v>
      </c>
      <c r="C427" s="237" t="s">
        <v>8</v>
      </c>
      <c r="D427" s="237" t="s">
        <v>5333</v>
      </c>
      <c r="E427" s="238" t="s">
        <v>5334</v>
      </c>
      <c r="F427" s="237">
        <v>1</v>
      </c>
      <c r="G427" s="9">
        <v>38.909999999999997</v>
      </c>
      <c r="H427" s="9">
        <v>116.72998664486931</v>
      </c>
      <c r="I427" s="407"/>
    </row>
    <row r="428" spans="1:9">
      <c r="A428" s="236">
        <v>43284</v>
      </c>
      <c r="B428" s="237">
        <v>1817891</v>
      </c>
      <c r="C428" s="237" t="s">
        <v>8</v>
      </c>
      <c r="D428" s="237" t="s">
        <v>894</v>
      </c>
      <c r="E428" s="238" t="s">
        <v>5335</v>
      </c>
      <c r="F428" s="237">
        <v>2</v>
      </c>
      <c r="G428" s="9">
        <v>8.93</v>
      </c>
      <c r="H428" s="9">
        <v>35.719740921424446</v>
      </c>
      <c r="I428" s="407"/>
    </row>
    <row r="429" spans="1:9">
      <c r="A429" s="236">
        <v>43284</v>
      </c>
      <c r="B429" s="237">
        <v>1817891</v>
      </c>
      <c r="C429" s="237" t="s">
        <v>8</v>
      </c>
      <c r="D429" s="237" t="s">
        <v>896</v>
      </c>
      <c r="E429" s="238" t="s">
        <v>5336</v>
      </c>
      <c r="F429" s="237">
        <v>2</v>
      </c>
      <c r="G429" s="9">
        <v>4.91</v>
      </c>
      <c r="H429" s="9">
        <v>19.639857550301691</v>
      </c>
      <c r="I429" s="407"/>
    </row>
    <row r="430" spans="1:9">
      <c r="A430" s="236">
        <v>43284</v>
      </c>
      <c r="B430" s="237">
        <v>1817891</v>
      </c>
      <c r="C430" s="237" t="s">
        <v>8</v>
      </c>
      <c r="D430" s="237" t="s">
        <v>1501</v>
      </c>
      <c r="E430" s="238" t="s">
        <v>5337</v>
      </c>
      <c r="F430" s="237">
        <v>1</v>
      </c>
      <c r="G430" s="9">
        <v>8.2100000000000009</v>
      </c>
      <c r="H430" s="9">
        <v>32.839761810178594</v>
      </c>
      <c r="I430" s="407"/>
    </row>
    <row r="431" spans="1:9">
      <c r="A431" s="236">
        <v>43290</v>
      </c>
      <c r="B431" s="237" t="s">
        <v>5405</v>
      </c>
      <c r="C431" s="237" t="s">
        <v>48</v>
      </c>
      <c r="D431" s="237" t="s">
        <v>5406</v>
      </c>
      <c r="E431" s="238" t="s">
        <v>5407</v>
      </c>
      <c r="F431" s="237">
        <v>1</v>
      </c>
      <c r="G431" s="9">
        <v>1079</v>
      </c>
      <c r="H431" s="9">
        <v>2158</v>
      </c>
    </row>
    <row r="432" spans="1:9">
      <c r="A432" s="236">
        <v>43290</v>
      </c>
      <c r="B432" s="237" t="s">
        <v>5405</v>
      </c>
      <c r="C432" s="237" t="s">
        <v>48</v>
      </c>
      <c r="D432" s="237" t="s">
        <v>5408</v>
      </c>
      <c r="E432" s="238" t="s">
        <v>5409</v>
      </c>
      <c r="F432" s="237">
        <v>1</v>
      </c>
      <c r="G432" s="9">
        <v>13.75</v>
      </c>
      <c r="H432" s="9">
        <v>41.24999528056933</v>
      </c>
    </row>
    <row r="433" spans="1:9">
      <c r="A433" s="236">
        <v>43290</v>
      </c>
      <c r="B433" s="237" t="s">
        <v>5405</v>
      </c>
      <c r="C433" s="237" t="s">
        <v>48</v>
      </c>
      <c r="D433" s="237" t="s">
        <v>5410</v>
      </c>
      <c r="E433" s="238" t="s">
        <v>5411</v>
      </c>
      <c r="F433" s="237">
        <v>1</v>
      </c>
      <c r="G433" s="9">
        <v>539</v>
      </c>
      <c r="H433" s="9">
        <v>1078</v>
      </c>
    </row>
    <row r="434" spans="1:9">
      <c r="A434" s="236">
        <v>43290</v>
      </c>
      <c r="B434" s="237" t="s">
        <v>5405</v>
      </c>
      <c r="C434" s="237" t="s">
        <v>48</v>
      </c>
      <c r="D434" s="237" t="s">
        <v>3006</v>
      </c>
      <c r="E434" s="238" t="s">
        <v>5412</v>
      </c>
      <c r="F434" s="237">
        <v>1</v>
      </c>
      <c r="G434" s="9">
        <v>26.87</v>
      </c>
      <c r="H434" s="9">
        <v>37.650083932774265</v>
      </c>
    </row>
    <row r="435" spans="1:9">
      <c r="A435" s="236">
        <v>43290</v>
      </c>
      <c r="B435" s="237" t="s">
        <v>5405</v>
      </c>
      <c r="C435" s="237" t="s">
        <v>48</v>
      </c>
      <c r="D435" s="237" t="s">
        <v>3008</v>
      </c>
      <c r="E435" s="238" t="s">
        <v>5413</v>
      </c>
      <c r="F435" s="237">
        <v>16</v>
      </c>
      <c r="G435" s="9">
        <v>0.49</v>
      </c>
      <c r="H435" s="9">
        <v>1.3998100156860924</v>
      </c>
    </row>
    <row r="436" spans="1:9">
      <c r="A436" s="236">
        <v>43290</v>
      </c>
      <c r="B436" s="237" t="s">
        <v>5405</v>
      </c>
      <c r="C436" s="237" t="s">
        <v>48</v>
      </c>
      <c r="D436" s="237" t="s">
        <v>3060</v>
      </c>
      <c r="E436" s="238" t="s">
        <v>5414</v>
      </c>
      <c r="F436" s="237">
        <v>1</v>
      </c>
      <c r="G436" s="9">
        <v>320</v>
      </c>
      <c r="H436" s="9">
        <v>1689.9999970404126</v>
      </c>
      <c r="I436" s="287" t="s">
        <v>5376</v>
      </c>
    </row>
    <row r="437" spans="1:9">
      <c r="A437" s="236">
        <v>43290</v>
      </c>
      <c r="B437" s="237" t="s">
        <v>5405</v>
      </c>
      <c r="C437" s="237" t="s">
        <v>48</v>
      </c>
      <c r="D437" s="237" t="s">
        <v>3010</v>
      </c>
      <c r="E437" s="238" t="s">
        <v>5415</v>
      </c>
      <c r="F437" s="237">
        <v>1</v>
      </c>
      <c r="G437" s="9">
        <v>1.25</v>
      </c>
      <c r="H437" s="9">
        <v>4.999963734801856</v>
      </c>
    </row>
    <row r="438" spans="1:9">
      <c r="A438" s="236">
        <v>43290</v>
      </c>
      <c r="B438" s="237" t="s">
        <v>5405</v>
      </c>
      <c r="C438" s="237" t="s">
        <v>48</v>
      </c>
      <c r="D438" s="237" t="s">
        <v>2989</v>
      </c>
      <c r="E438" s="238" t="s">
        <v>4502</v>
      </c>
      <c r="F438" s="237">
        <v>2</v>
      </c>
      <c r="G438" s="9">
        <v>31.23</v>
      </c>
      <c r="H438" s="9">
        <v>122.63975285387194</v>
      </c>
    </row>
    <row r="439" spans="1:9">
      <c r="A439" s="236">
        <v>43290</v>
      </c>
      <c r="B439" s="237" t="s">
        <v>5405</v>
      </c>
      <c r="C439" s="237" t="s">
        <v>48</v>
      </c>
      <c r="D439" s="237" t="s">
        <v>5416</v>
      </c>
      <c r="E439" s="238" t="s">
        <v>5417</v>
      </c>
      <c r="F439" s="237">
        <v>2</v>
      </c>
      <c r="G439" s="9">
        <v>0.37</v>
      </c>
      <c r="H439" s="9">
        <v>1.4808465409514295</v>
      </c>
    </row>
    <row r="440" spans="1:9">
      <c r="A440" s="236">
        <v>43290</v>
      </c>
      <c r="B440" s="237" t="s">
        <v>5405</v>
      </c>
      <c r="C440" s="237" t="s">
        <v>48</v>
      </c>
      <c r="D440" s="237" t="s">
        <v>2994</v>
      </c>
      <c r="E440" s="238" t="s">
        <v>5418</v>
      </c>
      <c r="F440" s="237">
        <v>2</v>
      </c>
      <c r="G440" s="9">
        <v>0.26</v>
      </c>
      <c r="H440" s="9">
        <v>0.79998358529798441</v>
      </c>
    </row>
    <row r="441" spans="1:9">
      <c r="A441" s="236">
        <v>43290</v>
      </c>
      <c r="B441" s="237" t="s">
        <v>5405</v>
      </c>
      <c r="C441" s="237" t="s">
        <v>48</v>
      </c>
      <c r="D441" s="237" t="s">
        <v>5419</v>
      </c>
      <c r="E441" s="238" t="s">
        <v>5420</v>
      </c>
      <c r="F441" s="237">
        <v>1</v>
      </c>
      <c r="G441" s="9">
        <v>19.5</v>
      </c>
      <c r="H441" s="9">
        <v>58.499993306989232</v>
      </c>
    </row>
    <row r="442" spans="1:9">
      <c r="A442" s="236">
        <v>43301</v>
      </c>
      <c r="B442" s="237" t="s">
        <v>5459</v>
      </c>
      <c r="C442" s="237" t="s">
        <v>48</v>
      </c>
      <c r="D442" s="237" t="s">
        <v>5460</v>
      </c>
      <c r="E442" s="238" t="s">
        <v>5461</v>
      </c>
      <c r="F442" s="237">
        <v>2</v>
      </c>
      <c r="G442" s="9">
        <v>3571.63</v>
      </c>
      <c r="H442" s="9">
        <v>7143.26</v>
      </c>
      <c r="I442" s="450" t="s">
        <v>323</v>
      </c>
    </row>
    <row r="443" spans="1:9">
      <c r="A443" s="236">
        <v>43301</v>
      </c>
      <c r="B443" s="237" t="s">
        <v>5459</v>
      </c>
      <c r="C443" s="237" t="s">
        <v>48</v>
      </c>
      <c r="D443" s="237" t="s">
        <v>487</v>
      </c>
      <c r="E443" s="238" t="s">
        <v>2069</v>
      </c>
      <c r="F443" s="237">
        <v>5</v>
      </c>
      <c r="G443" s="9">
        <v>0.81</v>
      </c>
      <c r="H443" s="9">
        <v>3.24</v>
      </c>
    </row>
    <row r="444" spans="1:9">
      <c r="A444" s="236">
        <v>43353</v>
      </c>
      <c r="B444" s="237">
        <v>1895182</v>
      </c>
      <c r="C444" s="237" t="s">
        <v>8</v>
      </c>
      <c r="D444" s="237">
        <v>123813</v>
      </c>
      <c r="E444" s="238" t="s">
        <v>5589</v>
      </c>
      <c r="F444" s="237">
        <v>10</v>
      </c>
      <c r="G444" s="9">
        <v>71.400000000000006</v>
      </c>
      <c r="H444" s="9">
        <v>214.2</v>
      </c>
    </row>
    <row r="445" spans="1:9">
      <c r="A445" s="236">
        <v>43353</v>
      </c>
      <c r="B445" s="237">
        <v>1895182</v>
      </c>
      <c r="C445" s="237" t="s">
        <v>8</v>
      </c>
      <c r="D445" s="237" t="s">
        <v>5590</v>
      </c>
      <c r="E445" s="238" t="s">
        <v>5591</v>
      </c>
      <c r="F445" s="237">
        <v>3</v>
      </c>
      <c r="G445" s="9">
        <v>4757.55</v>
      </c>
      <c r="H445" s="9">
        <v>7319.31</v>
      </c>
    </row>
    <row r="446" spans="1:9">
      <c r="A446" s="236">
        <v>43353</v>
      </c>
      <c r="B446" s="237">
        <v>1895182</v>
      </c>
      <c r="C446" s="237" t="s">
        <v>8</v>
      </c>
      <c r="D446" s="237" t="s">
        <v>1342</v>
      </c>
      <c r="E446" s="238" t="s">
        <v>5592</v>
      </c>
      <c r="F446" s="237">
        <v>4</v>
      </c>
      <c r="G446" s="9">
        <v>239.4</v>
      </c>
      <c r="H446" s="9">
        <v>478.8</v>
      </c>
      <c r="I446" s="450" t="s">
        <v>323</v>
      </c>
    </row>
    <row r="447" spans="1:9">
      <c r="A447" s="236">
        <v>43353</v>
      </c>
      <c r="B447" s="237">
        <v>1895182</v>
      </c>
      <c r="C447" s="237" t="s">
        <v>8</v>
      </c>
      <c r="D447" s="237" t="s">
        <v>5593</v>
      </c>
      <c r="E447" s="238" t="s">
        <v>5594</v>
      </c>
      <c r="F447" s="237">
        <v>1</v>
      </c>
      <c r="G447" s="9">
        <v>21.75</v>
      </c>
      <c r="H447" s="9">
        <v>65.25</v>
      </c>
    </row>
    <row r="448" spans="1:9">
      <c r="A448" s="236">
        <v>43353</v>
      </c>
      <c r="B448" s="237">
        <v>1895182</v>
      </c>
      <c r="C448" s="237" t="s">
        <v>8</v>
      </c>
      <c r="D448" s="237" t="s">
        <v>5595</v>
      </c>
      <c r="E448" s="238" t="s">
        <v>5596</v>
      </c>
      <c r="F448" s="237">
        <v>1</v>
      </c>
      <c r="G448" s="9">
        <v>273</v>
      </c>
      <c r="H448" s="9">
        <v>420</v>
      </c>
    </row>
    <row r="449" spans="1:8">
      <c r="A449" s="236">
        <v>43353</v>
      </c>
      <c r="B449" s="237">
        <v>1895182</v>
      </c>
      <c r="C449" s="237" t="s">
        <v>8</v>
      </c>
      <c r="D449" s="237" t="s">
        <v>5597</v>
      </c>
      <c r="E449" s="238" t="s">
        <v>5598</v>
      </c>
      <c r="F449" s="237">
        <v>1</v>
      </c>
      <c r="G449" s="9">
        <v>41.41</v>
      </c>
      <c r="H449" s="9">
        <v>124.23</v>
      </c>
    </row>
    <row r="450" spans="1:8">
      <c r="A450" s="236">
        <v>43353</v>
      </c>
      <c r="B450" s="237">
        <v>1895182</v>
      </c>
      <c r="C450" s="237" t="s">
        <v>8</v>
      </c>
      <c r="D450" s="237" t="s">
        <v>5599</v>
      </c>
      <c r="E450" s="238" t="s">
        <v>5600</v>
      </c>
      <c r="F450" s="237">
        <v>4</v>
      </c>
      <c r="G450" s="9">
        <v>1.97</v>
      </c>
      <c r="H450" s="9">
        <v>7.88</v>
      </c>
    </row>
    <row r="451" spans="1:8">
      <c r="A451" s="236">
        <v>43353</v>
      </c>
      <c r="B451" s="237">
        <v>1895182</v>
      </c>
      <c r="C451" s="237" t="s">
        <v>8</v>
      </c>
      <c r="D451" s="237" t="s">
        <v>5601</v>
      </c>
      <c r="E451" s="238" t="s">
        <v>5602</v>
      </c>
      <c r="F451" s="237">
        <v>1</v>
      </c>
      <c r="G451" s="9">
        <v>70.88</v>
      </c>
      <c r="H451" s="9">
        <v>212.64</v>
      </c>
    </row>
    <row r="452" spans="1:8">
      <c r="A452" s="236">
        <v>43353</v>
      </c>
      <c r="B452" s="237">
        <v>1895182</v>
      </c>
      <c r="C452" s="237" t="s">
        <v>8</v>
      </c>
      <c r="D452" s="237" t="s">
        <v>5603</v>
      </c>
      <c r="E452" s="238" t="s">
        <v>5604</v>
      </c>
      <c r="F452" s="237">
        <v>2</v>
      </c>
      <c r="G452" s="9">
        <v>12.5</v>
      </c>
      <c r="H452" s="9">
        <v>37.5</v>
      </c>
    </row>
    <row r="453" spans="1:8">
      <c r="A453" s="236">
        <v>43353</v>
      </c>
      <c r="B453" s="237">
        <v>1895182</v>
      </c>
      <c r="C453" s="237" t="s">
        <v>8</v>
      </c>
      <c r="D453" s="237" t="s">
        <v>5605</v>
      </c>
      <c r="E453" s="238" t="s">
        <v>5606</v>
      </c>
      <c r="F453" s="237">
        <v>1</v>
      </c>
      <c r="G453" s="9">
        <v>1727.25</v>
      </c>
      <c r="H453" s="9">
        <v>3454.5</v>
      </c>
    </row>
    <row r="454" spans="1:8">
      <c r="A454" s="236">
        <v>43353</v>
      </c>
      <c r="B454" s="237">
        <v>1895182</v>
      </c>
      <c r="C454" s="237" t="s">
        <v>8</v>
      </c>
      <c r="D454" s="237" t="s">
        <v>5607</v>
      </c>
      <c r="E454" s="238" t="s">
        <v>5608</v>
      </c>
      <c r="F454" s="237">
        <v>1</v>
      </c>
      <c r="G454" s="9">
        <v>36.96</v>
      </c>
      <c r="H454" s="9">
        <v>110.88</v>
      </c>
    </row>
    <row r="455" spans="1:8">
      <c r="A455" s="236">
        <v>43353</v>
      </c>
      <c r="B455" s="237">
        <v>1895182</v>
      </c>
      <c r="C455" s="237" t="s">
        <v>8</v>
      </c>
      <c r="D455" s="237" t="s">
        <v>3950</v>
      </c>
      <c r="E455" s="238" t="s">
        <v>3951</v>
      </c>
      <c r="F455" s="237">
        <v>1</v>
      </c>
      <c r="G455" s="9">
        <v>124.11</v>
      </c>
      <c r="H455" s="9">
        <v>248.22</v>
      </c>
    </row>
    <row r="456" spans="1:8">
      <c r="A456" s="236">
        <v>43353</v>
      </c>
      <c r="B456" s="237">
        <v>1895182</v>
      </c>
      <c r="C456" s="237" t="s">
        <v>8</v>
      </c>
      <c r="D456" s="237" t="s">
        <v>5609</v>
      </c>
      <c r="E456" s="238" t="s">
        <v>5610</v>
      </c>
      <c r="F456" s="237">
        <v>1</v>
      </c>
      <c r="G456" s="9">
        <v>43</v>
      </c>
      <c r="H456" s="9">
        <v>129</v>
      </c>
    </row>
    <row r="457" spans="1:8">
      <c r="A457" s="236">
        <v>43353</v>
      </c>
      <c r="B457" s="237">
        <v>1895182</v>
      </c>
      <c r="C457" s="237" t="s">
        <v>8</v>
      </c>
      <c r="D457" s="237" t="s">
        <v>5611</v>
      </c>
      <c r="E457" s="238" t="s">
        <v>5612</v>
      </c>
      <c r="F457" s="237">
        <v>1</v>
      </c>
      <c r="G457" s="9">
        <v>129.30000000000001</v>
      </c>
      <c r="H457" s="9">
        <v>258.60000000000002</v>
      </c>
    </row>
    <row r="458" spans="1:8">
      <c r="A458" s="236">
        <v>43353</v>
      </c>
      <c r="B458" s="237">
        <v>1895182</v>
      </c>
      <c r="C458" s="237" t="s">
        <v>8</v>
      </c>
      <c r="D458" s="237" t="s">
        <v>5613</v>
      </c>
      <c r="E458" s="238" t="s">
        <v>5614</v>
      </c>
      <c r="F458" s="237">
        <v>1</v>
      </c>
      <c r="G458" s="9">
        <v>367.5</v>
      </c>
      <c r="H458" s="9">
        <v>735</v>
      </c>
    </row>
    <row r="459" spans="1:8">
      <c r="A459" s="236">
        <v>43353</v>
      </c>
      <c r="B459" s="237">
        <v>1895182</v>
      </c>
      <c r="C459" s="237" t="s">
        <v>8</v>
      </c>
      <c r="D459" s="237" t="s">
        <v>5615</v>
      </c>
      <c r="E459" s="238" t="s">
        <v>5616</v>
      </c>
      <c r="F459" s="237">
        <v>6</v>
      </c>
      <c r="G459" s="9">
        <v>0.57999999999999996</v>
      </c>
      <c r="H459" s="9">
        <v>2.3199999999999998</v>
      </c>
    </row>
    <row r="460" spans="1:8">
      <c r="A460" s="236">
        <v>43353</v>
      </c>
      <c r="B460" s="237">
        <v>1895182</v>
      </c>
      <c r="C460" s="237" t="s">
        <v>8</v>
      </c>
      <c r="D460" s="237" t="s">
        <v>3349</v>
      </c>
      <c r="E460" s="238" t="s">
        <v>3350</v>
      </c>
      <c r="F460" s="237">
        <v>6</v>
      </c>
      <c r="G460" s="9">
        <v>2.1</v>
      </c>
      <c r="H460" s="9">
        <v>8.4</v>
      </c>
    </row>
    <row r="461" spans="1:8">
      <c r="A461" s="236">
        <v>43353</v>
      </c>
      <c r="B461" s="237">
        <v>1895182</v>
      </c>
      <c r="C461" s="237" t="s">
        <v>8</v>
      </c>
      <c r="D461" s="237" t="s">
        <v>3370</v>
      </c>
      <c r="E461" s="238" t="s">
        <v>3371</v>
      </c>
      <c r="F461" s="237">
        <v>4</v>
      </c>
      <c r="G461" s="9">
        <v>4.2</v>
      </c>
      <c r="H461" s="9">
        <v>16.8</v>
      </c>
    </row>
    <row r="462" spans="1:8">
      <c r="A462" s="236">
        <v>43353</v>
      </c>
      <c r="B462" s="237">
        <v>1895182</v>
      </c>
      <c r="C462" s="237" t="s">
        <v>8</v>
      </c>
      <c r="D462" s="237">
        <v>234538</v>
      </c>
      <c r="E462" s="238" t="s">
        <v>3368</v>
      </c>
      <c r="F462" s="237">
        <v>4</v>
      </c>
      <c r="G462" s="9">
        <v>0.71</v>
      </c>
      <c r="H462" s="9">
        <v>2.84</v>
      </c>
    </row>
    <row r="463" spans="1:8">
      <c r="A463" s="236">
        <v>43353</v>
      </c>
      <c r="B463" s="237">
        <v>1895182</v>
      </c>
      <c r="C463" s="237" t="s">
        <v>8</v>
      </c>
      <c r="D463" s="237" t="s">
        <v>3355</v>
      </c>
      <c r="E463" s="238" t="s">
        <v>3356</v>
      </c>
      <c r="F463" s="237">
        <v>1</v>
      </c>
      <c r="G463" s="9">
        <v>0.86</v>
      </c>
      <c r="H463" s="9">
        <v>3.44</v>
      </c>
    </row>
    <row r="464" spans="1:8">
      <c r="A464" s="236">
        <v>43353</v>
      </c>
      <c r="B464" s="237">
        <v>1895182</v>
      </c>
      <c r="C464" s="237" t="s">
        <v>8</v>
      </c>
      <c r="D464" s="237" t="s">
        <v>5226</v>
      </c>
      <c r="E464" s="238" t="s">
        <v>5617</v>
      </c>
      <c r="F464" s="237">
        <v>1</v>
      </c>
      <c r="G464" s="9">
        <v>5624.85</v>
      </c>
      <c r="H464" s="9">
        <v>8653.6200000000008</v>
      </c>
    </row>
    <row r="465" spans="1:8">
      <c r="A465" s="236">
        <v>43353</v>
      </c>
      <c r="B465" s="237">
        <v>1895182</v>
      </c>
      <c r="C465" s="237" t="s">
        <v>8</v>
      </c>
      <c r="D465" s="237" t="s">
        <v>5618</v>
      </c>
      <c r="E465" s="238" t="s">
        <v>5617</v>
      </c>
      <c r="F465" s="237">
        <v>1</v>
      </c>
      <c r="G465" s="9">
        <v>5778.15</v>
      </c>
      <c r="H465" s="9">
        <v>8889.4599999999991</v>
      </c>
    </row>
    <row r="466" spans="1:8">
      <c r="A466" s="236">
        <v>43353</v>
      </c>
      <c r="B466" s="237">
        <v>1895182</v>
      </c>
      <c r="C466" s="237" t="s">
        <v>8</v>
      </c>
      <c r="D466" s="237" t="s">
        <v>5619</v>
      </c>
      <c r="E466" s="238" t="s">
        <v>5620</v>
      </c>
      <c r="F466" s="237">
        <v>1</v>
      </c>
      <c r="G466" s="9">
        <v>17.36</v>
      </c>
      <c r="H466" s="9">
        <v>52.08</v>
      </c>
    </row>
    <row r="467" spans="1:8">
      <c r="A467" s="236">
        <v>43353</v>
      </c>
      <c r="B467" s="237">
        <v>1895182</v>
      </c>
      <c r="C467" s="237" t="s">
        <v>8</v>
      </c>
      <c r="D467" s="237" t="s">
        <v>5621</v>
      </c>
      <c r="E467" s="238" t="s">
        <v>5622</v>
      </c>
      <c r="F467" s="237">
        <v>1</v>
      </c>
      <c r="G467" s="9">
        <v>299.25</v>
      </c>
      <c r="H467" s="9">
        <v>598.5</v>
      </c>
    </row>
    <row r="468" spans="1:8">
      <c r="A468" s="236">
        <v>43353</v>
      </c>
      <c r="B468" s="237">
        <v>1895182</v>
      </c>
      <c r="C468" s="237" t="s">
        <v>8</v>
      </c>
      <c r="D468" s="237" t="s">
        <v>5623</v>
      </c>
      <c r="E468" s="238" t="s">
        <v>5624</v>
      </c>
      <c r="F468" s="237">
        <v>1</v>
      </c>
      <c r="G468" s="9">
        <v>4802.7</v>
      </c>
      <c r="H468" s="9">
        <v>7388.77</v>
      </c>
    </row>
    <row r="469" spans="1:8">
      <c r="A469" s="236">
        <v>43353</v>
      </c>
      <c r="B469" s="237">
        <v>1895182</v>
      </c>
      <c r="C469" s="237" t="s">
        <v>8</v>
      </c>
      <c r="D469" s="237" t="s">
        <v>5625</v>
      </c>
      <c r="E469" s="238" t="s">
        <v>5626</v>
      </c>
      <c r="F469" s="237">
        <v>1</v>
      </c>
      <c r="G469" s="9">
        <v>714</v>
      </c>
      <c r="H469" s="9">
        <v>1428</v>
      </c>
    </row>
    <row r="470" spans="1:8">
      <c r="A470" s="236">
        <v>43353</v>
      </c>
      <c r="B470" s="237">
        <v>1895182</v>
      </c>
      <c r="C470" s="237" t="s">
        <v>8</v>
      </c>
      <c r="D470" s="237" t="s">
        <v>5627</v>
      </c>
      <c r="E470" s="238" t="s">
        <v>5628</v>
      </c>
      <c r="F470" s="237">
        <v>1</v>
      </c>
      <c r="G470" s="9">
        <v>2368.8000000000002</v>
      </c>
      <c r="H470" s="9">
        <v>4737.6000000000004</v>
      </c>
    </row>
    <row r="471" spans="1:8">
      <c r="A471" s="236">
        <v>43353</v>
      </c>
      <c r="B471" s="237">
        <v>1895182</v>
      </c>
      <c r="C471" s="237" t="s">
        <v>8</v>
      </c>
      <c r="D471" s="237" t="s">
        <v>5629</v>
      </c>
      <c r="E471" s="238" t="s">
        <v>5630</v>
      </c>
      <c r="F471" s="237">
        <v>1</v>
      </c>
      <c r="G471" s="9">
        <v>260.39999999999998</v>
      </c>
      <c r="H471" s="9">
        <v>520.79999999999995</v>
      </c>
    </row>
    <row r="472" spans="1:8">
      <c r="A472" s="236">
        <v>43353</v>
      </c>
      <c r="B472" s="237">
        <v>1895182</v>
      </c>
      <c r="C472" s="237" t="s">
        <v>8</v>
      </c>
      <c r="D472" s="237" t="s">
        <v>5631</v>
      </c>
      <c r="E472" s="238" t="s">
        <v>5632</v>
      </c>
      <c r="F472" s="237">
        <v>1</v>
      </c>
      <c r="G472" s="9">
        <v>204.75</v>
      </c>
      <c r="H472" s="9">
        <v>409.5</v>
      </c>
    </row>
    <row r="473" spans="1:8">
      <c r="A473" s="236">
        <v>43353</v>
      </c>
      <c r="B473" s="237">
        <v>1895182</v>
      </c>
      <c r="C473" s="237" t="s">
        <v>8</v>
      </c>
      <c r="D473" s="237" t="s">
        <v>5633</v>
      </c>
      <c r="E473" s="238" t="s">
        <v>5634</v>
      </c>
      <c r="F473" s="237">
        <v>1</v>
      </c>
      <c r="G473" s="9">
        <v>22.93</v>
      </c>
      <c r="H473" s="9">
        <v>68.790000000000006</v>
      </c>
    </row>
    <row r="474" spans="1:8">
      <c r="A474" s="236">
        <v>43353</v>
      </c>
      <c r="B474" s="237">
        <v>1895182</v>
      </c>
      <c r="C474" s="237" t="s">
        <v>8</v>
      </c>
      <c r="D474" s="237" t="s">
        <v>5635</v>
      </c>
      <c r="E474" s="238" t="s">
        <v>5636</v>
      </c>
      <c r="F474" s="237">
        <v>4</v>
      </c>
      <c r="G474" s="9">
        <v>22.1</v>
      </c>
      <c r="H474" s="9">
        <v>66.3</v>
      </c>
    </row>
    <row r="475" spans="1:8">
      <c r="A475" s="236">
        <v>43353</v>
      </c>
      <c r="B475" s="237">
        <v>1895182</v>
      </c>
      <c r="C475" s="237" t="s">
        <v>8</v>
      </c>
      <c r="D475" s="237" t="s">
        <v>5637</v>
      </c>
      <c r="E475" s="238" t="s">
        <v>5638</v>
      </c>
      <c r="F475" s="237">
        <v>2</v>
      </c>
      <c r="G475" s="9">
        <v>55.49</v>
      </c>
      <c r="H475" s="9">
        <v>166.47</v>
      </c>
    </row>
    <row r="476" spans="1:8">
      <c r="A476" s="236">
        <v>43353</v>
      </c>
      <c r="B476" s="237">
        <v>1895182</v>
      </c>
      <c r="C476" s="237" t="s">
        <v>8</v>
      </c>
      <c r="D476" s="237" t="s">
        <v>5639</v>
      </c>
      <c r="E476" s="238" t="s">
        <v>5640</v>
      </c>
      <c r="F476" s="237">
        <v>2</v>
      </c>
      <c r="G476" s="9">
        <v>26.25</v>
      </c>
      <c r="H476" s="9">
        <v>78.75</v>
      </c>
    </row>
    <row r="477" spans="1:8">
      <c r="A477" s="236">
        <v>43353</v>
      </c>
      <c r="B477" s="237">
        <v>1895182</v>
      </c>
      <c r="C477" s="237" t="s">
        <v>8</v>
      </c>
      <c r="D477" s="237" t="s">
        <v>5641</v>
      </c>
      <c r="E477" s="238" t="s">
        <v>5642</v>
      </c>
      <c r="F477" s="237">
        <v>1</v>
      </c>
      <c r="G477" s="9">
        <v>167.95</v>
      </c>
      <c r="H477" s="9">
        <v>335.9</v>
      </c>
    </row>
    <row r="478" spans="1:8">
      <c r="A478" s="236">
        <v>43353</v>
      </c>
      <c r="B478" s="237">
        <v>1895182</v>
      </c>
      <c r="C478" s="237" t="s">
        <v>8</v>
      </c>
      <c r="D478" s="237" t="s">
        <v>5643</v>
      </c>
      <c r="E478" s="238" t="s">
        <v>5644</v>
      </c>
      <c r="F478" s="237">
        <v>1</v>
      </c>
      <c r="G478" s="9">
        <v>656.25</v>
      </c>
      <c r="H478" s="9">
        <v>1312.5</v>
      </c>
    </row>
    <row r="479" spans="1:8">
      <c r="A479" s="236">
        <v>43353</v>
      </c>
      <c r="B479" s="237">
        <v>1895182</v>
      </c>
      <c r="C479" s="237" t="s">
        <v>8</v>
      </c>
      <c r="D479" s="237" t="s">
        <v>1710</v>
      </c>
      <c r="E479" s="238" t="s">
        <v>5645</v>
      </c>
      <c r="F479" s="237">
        <v>1</v>
      </c>
      <c r="G479" s="9">
        <v>307.64999999999998</v>
      </c>
      <c r="H479" s="9">
        <v>615.29999999999995</v>
      </c>
    </row>
    <row r="480" spans="1:8">
      <c r="A480" s="236">
        <v>43353</v>
      </c>
      <c r="B480" s="237">
        <v>1895182</v>
      </c>
      <c r="C480" s="237" t="s">
        <v>8</v>
      </c>
      <c r="D480" s="237" t="s">
        <v>1665</v>
      </c>
      <c r="E480" s="238" t="s">
        <v>2912</v>
      </c>
      <c r="F480" s="237">
        <v>1</v>
      </c>
      <c r="G480" s="9">
        <v>16.14</v>
      </c>
      <c r="H480" s="9">
        <v>48.42</v>
      </c>
    </row>
    <row r="481" spans="1:9">
      <c r="A481" s="236">
        <v>43353</v>
      </c>
      <c r="B481" s="237">
        <v>1895182</v>
      </c>
      <c r="C481" s="237" t="s">
        <v>8</v>
      </c>
      <c r="D481" s="237" t="s">
        <v>161</v>
      </c>
      <c r="E481" s="238" t="s">
        <v>3293</v>
      </c>
      <c r="F481" s="237">
        <v>2</v>
      </c>
      <c r="G481" s="9">
        <v>10.88</v>
      </c>
      <c r="H481" s="9">
        <v>32.64</v>
      </c>
      <c r="I481" s="450" t="s">
        <v>323</v>
      </c>
    </row>
    <row r="482" spans="1:9">
      <c r="A482" s="236">
        <v>43353</v>
      </c>
      <c r="B482" s="237">
        <v>1895182</v>
      </c>
      <c r="C482" s="237" t="s">
        <v>8</v>
      </c>
      <c r="D482" s="237" t="s">
        <v>320</v>
      </c>
      <c r="E482" s="238" t="s">
        <v>1793</v>
      </c>
      <c r="F482" s="237">
        <v>1</v>
      </c>
      <c r="G482" s="9">
        <v>12.1</v>
      </c>
      <c r="H482" s="9">
        <v>36.299999999999997</v>
      </c>
    </row>
    <row r="483" spans="1:9">
      <c r="A483" s="236">
        <v>43353</v>
      </c>
      <c r="B483" s="237">
        <v>1895182</v>
      </c>
      <c r="C483" s="237" t="s">
        <v>8</v>
      </c>
      <c r="D483" s="237" t="s">
        <v>1692</v>
      </c>
      <c r="E483" s="238" t="s">
        <v>5646</v>
      </c>
      <c r="F483" s="237">
        <v>1</v>
      </c>
      <c r="G483" s="9">
        <v>35.68</v>
      </c>
      <c r="H483" s="9">
        <v>107.04</v>
      </c>
    </row>
    <row r="484" spans="1:9">
      <c r="A484" s="236">
        <v>43353</v>
      </c>
      <c r="B484" s="237">
        <v>1895182</v>
      </c>
      <c r="C484" s="237" t="s">
        <v>8</v>
      </c>
      <c r="D484" s="237" t="s">
        <v>1694</v>
      </c>
      <c r="E484" s="238" t="s">
        <v>2926</v>
      </c>
      <c r="F484" s="237">
        <v>1</v>
      </c>
      <c r="G484" s="9">
        <v>116.08</v>
      </c>
      <c r="H484" s="9">
        <v>232.15</v>
      </c>
    </row>
    <row r="485" spans="1:9">
      <c r="A485" s="236">
        <v>43353</v>
      </c>
      <c r="B485" s="237">
        <v>1895182</v>
      </c>
      <c r="C485" s="237" t="s">
        <v>8</v>
      </c>
      <c r="D485" s="237" t="s">
        <v>3736</v>
      </c>
      <c r="E485" s="238" t="s">
        <v>5647</v>
      </c>
      <c r="F485" s="237">
        <v>8</v>
      </c>
      <c r="G485" s="9">
        <v>8.99</v>
      </c>
      <c r="H485" s="9">
        <v>35.96</v>
      </c>
      <c r="I485" s="450" t="s">
        <v>323</v>
      </c>
    </row>
    <row r="486" spans="1:9">
      <c r="A486" s="236">
        <v>43353</v>
      </c>
      <c r="B486" s="237">
        <v>1895182</v>
      </c>
      <c r="C486" s="237" t="s">
        <v>8</v>
      </c>
      <c r="D486" s="237" t="s">
        <v>1342</v>
      </c>
      <c r="E486" s="238" t="s">
        <v>5648</v>
      </c>
      <c r="F486" s="237">
        <v>2</v>
      </c>
      <c r="G486" s="9">
        <v>285</v>
      </c>
      <c r="H486" s="9">
        <v>570</v>
      </c>
      <c r="I486" s="469"/>
    </row>
    <row r="487" spans="1:9">
      <c r="A487" s="236">
        <v>43353</v>
      </c>
      <c r="B487" s="237">
        <v>1895182</v>
      </c>
      <c r="C487" s="237" t="s">
        <v>8</v>
      </c>
      <c r="D487" s="237" t="s">
        <v>5649</v>
      </c>
      <c r="E487" s="238" t="s">
        <v>5650</v>
      </c>
      <c r="F487" s="237">
        <v>1</v>
      </c>
      <c r="G487" s="9">
        <v>115</v>
      </c>
      <c r="H487" s="9">
        <v>230</v>
      </c>
    </row>
    <row r="488" spans="1:9">
      <c r="A488" s="236">
        <v>43353</v>
      </c>
      <c r="B488" s="237">
        <v>1895182</v>
      </c>
      <c r="C488" s="237" t="s">
        <v>8</v>
      </c>
      <c r="D488" s="237" t="s">
        <v>5651</v>
      </c>
      <c r="E488" s="238" t="s">
        <v>5652</v>
      </c>
      <c r="F488" s="237">
        <v>1</v>
      </c>
      <c r="G488" s="9">
        <v>147.5</v>
      </c>
      <c r="H488" s="9">
        <v>295</v>
      </c>
    </row>
    <row r="489" spans="1:9">
      <c r="A489" s="236">
        <v>43364</v>
      </c>
      <c r="B489" s="237">
        <v>1936553</v>
      </c>
      <c r="C489" s="237" t="s">
        <v>8</v>
      </c>
      <c r="D489" s="237" t="s">
        <v>5690</v>
      </c>
      <c r="E489" s="238" t="s">
        <v>5691</v>
      </c>
      <c r="F489" s="237">
        <v>1</v>
      </c>
      <c r="G489" s="9">
        <v>44.54</v>
      </c>
      <c r="H489" s="9">
        <v>133.62</v>
      </c>
    </row>
    <row r="490" spans="1:9">
      <c r="A490" s="236">
        <v>43364</v>
      </c>
      <c r="B490" s="237">
        <v>1936553</v>
      </c>
      <c r="C490" s="237" t="s">
        <v>8</v>
      </c>
      <c r="D490" s="237" t="s">
        <v>5692</v>
      </c>
      <c r="E490" s="238" t="s">
        <v>5693</v>
      </c>
      <c r="F490" s="237">
        <v>1</v>
      </c>
      <c r="G490" s="9">
        <v>734.8</v>
      </c>
      <c r="H490" s="9">
        <v>1469.6</v>
      </c>
    </row>
    <row r="491" spans="1:9">
      <c r="A491" s="236">
        <v>43364</v>
      </c>
      <c r="B491" s="237">
        <v>1936553</v>
      </c>
      <c r="C491" s="237" t="s">
        <v>8</v>
      </c>
      <c r="D491" s="237" t="s">
        <v>5694</v>
      </c>
      <c r="E491" s="238" t="s">
        <v>5695</v>
      </c>
      <c r="F491" s="237">
        <v>1</v>
      </c>
      <c r="G491" s="9">
        <v>548.9</v>
      </c>
      <c r="H491" s="9">
        <v>1097.8</v>
      </c>
    </row>
    <row r="492" spans="1:9">
      <c r="A492" s="236">
        <v>43364</v>
      </c>
      <c r="B492" s="237">
        <v>1936553</v>
      </c>
      <c r="C492" s="237" t="s">
        <v>8</v>
      </c>
      <c r="D492" s="237">
        <v>711144</v>
      </c>
      <c r="E492" s="238" t="s">
        <v>5696</v>
      </c>
      <c r="F492" s="237">
        <v>19</v>
      </c>
      <c r="G492" s="9">
        <v>5.24</v>
      </c>
      <c r="H492" s="9">
        <v>20.96</v>
      </c>
    </row>
    <row r="493" spans="1:9">
      <c r="A493" s="236">
        <v>43374</v>
      </c>
      <c r="B493" s="237">
        <v>1833716</v>
      </c>
      <c r="C493" s="237" t="s">
        <v>8</v>
      </c>
      <c r="D493" s="237" t="s">
        <v>5791</v>
      </c>
      <c r="E493" s="238" t="s">
        <v>5792</v>
      </c>
      <c r="F493" s="237">
        <v>1</v>
      </c>
      <c r="G493" s="9">
        <v>168</v>
      </c>
      <c r="H493" s="9">
        <v>336</v>
      </c>
    </row>
    <row r="494" spans="1:9">
      <c r="A494" s="236">
        <v>43374</v>
      </c>
      <c r="B494" s="237">
        <v>1833716</v>
      </c>
      <c r="C494" s="237" t="s">
        <v>8</v>
      </c>
      <c r="D494" s="237" t="s">
        <v>5793</v>
      </c>
      <c r="E494" s="238" t="s">
        <v>5794</v>
      </c>
      <c r="F494" s="237">
        <v>8</v>
      </c>
      <c r="G494" s="9">
        <v>13.44</v>
      </c>
      <c r="H494" s="9">
        <v>40.32</v>
      </c>
    </row>
    <row r="495" spans="1:9">
      <c r="A495" s="236">
        <v>43374</v>
      </c>
      <c r="B495" s="237">
        <v>1833716</v>
      </c>
      <c r="C495" s="237" t="s">
        <v>8</v>
      </c>
      <c r="D495" s="237" t="s">
        <v>5795</v>
      </c>
      <c r="E495" s="238" t="s">
        <v>5796</v>
      </c>
      <c r="F495" s="237">
        <v>2</v>
      </c>
      <c r="G495" s="9">
        <v>3.45</v>
      </c>
      <c r="H495" s="9">
        <v>13.8</v>
      </c>
    </row>
    <row r="496" spans="1:9">
      <c r="A496" s="236">
        <v>43374</v>
      </c>
      <c r="B496" s="237">
        <v>1833716</v>
      </c>
      <c r="C496" s="237" t="s">
        <v>8</v>
      </c>
      <c r="D496" s="237" t="s">
        <v>5797</v>
      </c>
      <c r="E496" s="238" t="s">
        <v>5798</v>
      </c>
      <c r="F496" s="237">
        <v>1</v>
      </c>
      <c r="G496" s="9">
        <v>33.08</v>
      </c>
      <c r="H496" s="9">
        <v>99.24</v>
      </c>
    </row>
    <row r="497" spans="1:9">
      <c r="A497" s="236">
        <v>43374</v>
      </c>
      <c r="B497" s="237">
        <v>1833716</v>
      </c>
      <c r="C497" s="237" t="s">
        <v>8</v>
      </c>
      <c r="D497" s="237" t="s">
        <v>5799</v>
      </c>
      <c r="E497" s="238" t="s">
        <v>5800</v>
      </c>
      <c r="F497" s="237">
        <v>1</v>
      </c>
      <c r="G497" s="9">
        <v>163.77000000000001</v>
      </c>
      <c r="H497" s="9">
        <v>327.54000000000002</v>
      </c>
    </row>
    <row r="498" spans="1:9">
      <c r="A498" s="236">
        <v>43383</v>
      </c>
      <c r="B498" s="237">
        <v>1936553</v>
      </c>
      <c r="C498" s="237" t="s">
        <v>8</v>
      </c>
      <c r="D498" s="237" t="s">
        <v>5855</v>
      </c>
      <c r="E498" s="238" t="s">
        <v>5856</v>
      </c>
      <c r="F498" s="237">
        <v>1</v>
      </c>
      <c r="G498" s="9">
        <v>88</v>
      </c>
      <c r="H498" s="9">
        <v>264</v>
      </c>
    </row>
    <row r="499" spans="1:9">
      <c r="A499" s="236">
        <v>43384</v>
      </c>
      <c r="B499" s="237">
        <v>1936513</v>
      </c>
      <c r="C499" s="237" t="s">
        <v>8</v>
      </c>
      <c r="D499" s="237" t="s">
        <v>5889</v>
      </c>
      <c r="E499" s="238" t="s">
        <v>5890</v>
      </c>
      <c r="F499" s="237">
        <v>1</v>
      </c>
      <c r="G499" s="9">
        <v>480.09</v>
      </c>
      <c r="H499" s="9">
        <v>961.8</v>
      </c>
    </row>
    <row r="500" spans="1:9">
      <c r="A500" s="236">
        <v>43454</v>
      </c>
      <c r="B500" s="237" t="s">
        <v>6187</v>
      </c>
      <c r="C500" s="237" t="s">
        <v>48</v>
      </c>
      <c r="D500" s="237" t="s">
        <v>5460</v>
      </c>
      <c r="E500" s="238" t="s">
        <v>6188</v>
      </c>
      <c r="F500" s="237">
        <v>3</v>
      </c>
      <c r="G500" s="9">
        <v>5332.86</v>
      </c>
      <c r="H500" s="9">
        <v>7143.26</v>
      </c>
      <c r="I500" s="450" t="s">
        <v>323</v>
      </c>
    </row>
    <row r="501" spans="1:9">
      <c r="A501" s="236">
        <v>43454</v>
      </c>
      <c r="B501" s="237" t="s">
        <v>6187</v>
      </c>
      <c r="C501" s="237" t="s">
        <v>48</v>
      </c>
      <c r="D501" s="237" t="s">
        <v>487</v>
      </c>
      <c r="E501" s="238" t="s">
        <v>6291</v>
      </c>
      <c r="F501" s="237">
        <v>3</v>
      </c>
      <c r="G501" s="9">
        <v>0.75</v>
      </c>
      <c r="H501" s="9">
        <v>3.24</v>
      </c>
    </row>
    <row r="502" spans="1:9">
      <c r="A502" s="236">
        <v>43456</v>
      </c>
      <c r="B502" s="237">
        <v>1966573</v>
      </c>
      <c r="C502" s="237" t="s">
        <v>337</v>
      </c>
      <c r="D502" s="237" t="s">
        <v>6340</v>
      </c>
      <c r="E502" s="238" t="s">
        <v>6341</v>
      </c>
      <c r="F502" s="237">
        <v>2</v>
      </c>
      <c r="G502" s="9">
        <v>35604.550000000003</v>
      </c>
      <c r="H502" s="9">
        <v>68470.289999999994</v>
      </c>
    </row>
    <row r="503" spans="1:9">
      <c r="A503" s="236">
        <v>43494</v>
      </c>
      <c r="B503" s="237" t="s">
        <v>6382</v>
      </c>
      <c r="C503" s="237" t="s">
        <v>48</v>
      </c>
      <c r="D503" s="237" t="s">
        <v>3029</v>
      </c>
      <c r="E503" s="238" t="s">
        <v>3030</v>
      </c>
      <c r="F503" s="237">
        <v>1</v>
      </c>
      <c r="G503" s="9">
        <v>56.42</v>
      </c>
      <c r="H503" s="9">
        <v>169.26</v>
      </c>
    </row>
    <row r="504" spans="1:9">
      <c r="A504" s="236">
        <v>43509</v>
      </c>
      <c r="B504" s="237">
        <v>1993446</v>
      </c>
      <c r="C504" s="237" t="s">
        <v>6550</v>
      </c>
      <c r="D504" s="237" t="s">
        <v>1342</v>
      </c>
      <c r="E504" s="238" t="s">
        <v>6539</v>
      </c>
      <c r="F504" s="237">
        <v>2</v>
      </c>
      <c r="G504" s="9">
        <v>333.9</v>
      </c>
      <c r="H504" s="9">
        <v>569.99999822363691</v>
      </c>
    </row>
    <row r="505" spans="1:9">
      <c r="A505" s="236">
        <v>43509</v>
      </c>
      <c r="B505" s="237">
        <v>1993446</v>
      </c>
      <c r="C505" s="237" t="s">
        <v>6550</v>
      </c>
      <c r="D505" s="237" t="s">
        <v>396</v>
      </c>
      <c r="E505" s="238" t="s">
        <v>6540</v>
      </c>
      <c r="F505" s="237">
        <v>2</v>
      </c>
      <c r="G505" s="9">
        <v>519.20000000000005</v>
      </c>
      <c r="H505" s="9">
        <v>865.33333333333348</v>
      </c>
    </row>
    <row r="506" spans="1:9">
      <c r="A506" s="236">
        <v>43509</v>
      </c>
      <c r="B506" s="237">
        <v>1993446</v>
      </c>
      <c r="C506" s="237" t="s">
        <v>6550</v>
      </c>
      <c r="D506" s="237" t="s">
        <v>549</v>
      </c>
      <c r="E506" s="238" t="s">
        <v>550</v>
      </c>
      <c r="F506" s="237">
        <v>2</v>
      </c>
      <c r="G506" s="9">
        <v>29.588999999999999</v>
      </c>
      <c r="H506" s="9">
        <v>88.769989858832773</v>
      </c>
    </row>
    <row r="507" spans="1:9">
      <c r="A507" s="236">
        <v>43509</v>
      </c>
      <c r="B507" s="237">
        <v>1993446</v>
      </c>
      <c r="C507" s="237" t="s">
        <v>6550</v>
      </c>
      <c r="D507" s="237" t="s">
        <v>6541</v>
      </c>
      <c r="E507" s="238" t="s">
        <v>6542</v>
      </c>
      <c r="F507" s="237">
        <v>2</v>
      </c>
      <c r="G507" s="9">
        <v>78.665999999999997</v>
      </c>
      <c r="H507" s="9">
        <v>236.00997305816514</v>
      </c>
    </row>
    <row r="508" spans="1:9">
      <c r="A508" s="236">
        <v>43509</v>
      </c>
      <c r="B508" s="237">
        <v>1993446</v>
      </c>
      <c r="C508" s="237" t="s">
        <v>6550</v>
      </c>
      <c r="D508" s="237" t="s">
        <v>6543</v>
      </c>
      <c r="E508" s="238" t="s">
        <v>6544</v>
      </c>
      <c r="F508" s="237">
        <v>2</v>
      </c>
      <c r="G508" s="9">
        <v>10.395</v>
      </c>
      <c r="H508" s="9">
        <v>31.19999650507437</v>
      </c>
    </row>
    <row r="509" spans="1:9">
      <c r="A509" s="236">
        <v>43509</v>
      </c>
      <c r="B509" s="237">
        <v>1993446</v>
      </c>
      <c r="C509" s="237" t="s">
        <v>6550</v>
      </c>
      <c r="D509" s="237" t="s">
        <v>3789</v>
      </c>
      <c r="E509" s="238" t="s">
        <v>5076</v>
      </c>
      <c r="F509" s="237">
        <v>2</v>
      </c>
      <c r="G509" s="9">
        <v>337.26</v>
      </c>
      <c r="H509" s="9">
        <v>562.1</v>
      </c>
    </row>
    <row r="510" spans="1:9">
      <c r="A510" s="236">
        <v>43509</v>
      </c>
      <c r="B510" s="237">
        <v>1993446</v>
      </c>
      <c r="C510" s="237" t="s">
        <v>6550</v>
      </c>
      <c r="D510" s="237" t="s">
        <v>6545</v>
      </c>
      <c r="E510" s="238" t="s">
        <v>6546</v>
      </c>
      <c r="F510" s="237">
        <v>2</v>
      </c>
      <c r="G510" s="9">
        <v>509.25</v>
      </c>
      <c r="H510" s="9">
        <v>848.75</v>
      </c>
    </row>
    <row r="511" spans="1:9">
      <c r="A511" s="236">
        <v>43509</v>
      </c>
      <c r="B511" s="237">
        <v>1993446</v>
      </c>
      <c r="C511" s="237" t="s">
        <v>6550</v>
      </c>
      <c r="D511" s="237" t="s">
        <v>6547</v>
      </c>
      <c r="E511" s="238" t="s">
        <v>6548</v>
      </c>
      <c r="F511" s="237">
        <v>8</v>
      </c>
      <c r="G511" s="9">
        <v>26.25</v>
      </c>
      <c r="H511" s="9">
        <v>78.749990990177807</v>
      </c>
    </row>
    <row r="512" spans="1:9">
      <c r="A512" s="236">
        <v>43509</v>
      </c>
      <c r="B512" s="237">
        <v>1993446</v>
      </c>
      <c r="C512" s="237" t="s">
        <v>6550</v>
      </c>
      <c r="D512" s="237">
        <v>123813</v>
      </c>
      <c r="E512" s="238" t="s">
        <v>6549</v>
      </c>
      <c r="F512" s="237">
        <v>2</v>
      </c>
      <c r="G512" s="9">
        <v>204.75</v>
      </c>
      <c r="H512" s="9">
        <v>341.25</v>
      </c>
    </row>
    <row r="513" spans="1:8">
      <c r="A513" s="236">
        <v>43509</v>
      </c>
      <c r="B513" s="237">
        <v>1993446</v>
      </c>
      <c r="C513" s="237" t="s">
        <v>6550</v>
      </c>
      <c r="D513" s="237" t="s">
        <v>1500</v>
      </c>
      <c r="E513" s="238" t="s">
        <v>5322</v>
      </c>
      <c r="F513" s="237">
        <v>2</v>
      </c>
      <c r="G513" s="9">
        <v>247.96799999999999</v>
      </c>
      <c r="H513" s="9">
        <v>413.28</v>
      </c>
    </row>
    <row r="514" spans="1:8">
      <c r="A514" s="236">
        <v>43508</v>
      </c>
      <c r="B514" s="237">
        <v>1817891</v>
      </c>
      <c r="C514" s="237" t="s">
        <v>8</v>
      </c>
      <c r="D514" s="237" t="s">
        <v>1500</v>
      </c>
      <c r="E514" s="238" t="s">
        <v>5322</v>
      </c>
      <c r="F514" s="237">
        <v>2</v>
      </c>
      <c r="G514" s="9">
        <v>2.97</v>
      </c>
      <c r="H514" s="9">
        <v>11.879913833889207</v>
      </c>
    </row>
    <row r="515" spans="1:8">
      <c r="A515" s="236">
        <v>43508</v>
      </c>
      <c r="B515" s="237">
        <v>1817891</v>
      </c>
      <c r="C515" s="237" t="s">
        <v>8</v>
      </c>
      <c r="D515" s="237" t="s">
        <v>801</v>
      </c>
      <c r="E515" s="238" t="s">
        <v>802</v>
      </c>
      <c r="F515" s="237">
        <v>9</v>
      </c>
      <c r="G515" s="9">
        <v>0.26</v>
      </c>
      <c r="H515" s="9">
        <v>1.0405948666145182</v>
      </c>
    </row>
    <row r="516" spans="1:8">
      <c r="A516" s="236">
        <v>43508</v>
      </c>
      <c r="B516" s="237">
        <v>1817891</v>
      </c>
      <c r="C516" s="237" t="s">
        <v>8</v>
      </c>
      <c r="D516" s="237" t="s">
        <v>5323</v>
      </c>
      <c r="E516" s="238" t="s">
        <v>5324</v>
      </c>
      <c r="F516" s="237">
        <v>1</v>
      </c>
      <c r="G516" s="9">
        <v>990</v>
      </c>
      <c r="H516" s="9">
        <v>1979.9990654370436</v>
      </c>
    </row>
    <row r="517" spans="1:8">
      <c r="A517" s="236">
        <v>43508</v>
      </c>
      <c r="B517" s="237">
        <v>1817891</v>
      </c>
      <c r="C517" s="237" t="s">
        <v>8</v>
      </c>
      <c r="D517" s="237" t="s">
        <v>1498</v>
      </c>
      <c r="E517" s="238" t="s">
        <v>5325</v>
      </c>
      <c r="F517" s="237">
        <v>1</v>
      </c>
      <c r="G517" s="9">
        <v>0.47</v>
      </c>
      <c r="H517" s="9">
        <v>2.7000224525847734</v>
      </c>
    </row>
    <row r="518" spans="1:8">
      <c r="A518" s="236">
        <v>43508</v>
      </c>
      <c r="B518" s="237">
        <v>1817891</v>
      </c>
      <c r="C518" s="237" t="s">
        <v>8</v>
      </c>
      <c r="D518" s="237" t="s">
        <v>1491</v>
      </c>
      <c r="E518" s="238" t="s">
        <v>5326</v>
      </c>
      <c r="F518" s="237">
        <v>1</v>
      </c>
      <c r="G518" s="9">
        <v>87.12</v>
      </c>
      <c r="H518" s="9">
        <v>261.35997009768727</v>
      </c>
    </row>
    <row r="519" spans="1:8">
      <c r="A519" s="236">
        <v>43508</v>
      </c>
      <c r="B519" s="237">
        <v>1817891</v>
      </c>
      <c r="C519" s="237" t="s">
        <v>8</v>
      </c>
      <c r="D519" s="237" t="s">
        <v>1494</v>
      </c>
      <c r="E519" s="238" t="s">
        <v>5327</v>
      </c>
      <c r="F519" s="237">
        <v>1</v>
      </c>
      <c r="G519" s="9">
        <v>52.27</v>
      </c>
      <c r="H519" s="9">
        <v>156.80998205929885</v>
      </c>
    </row>
    <row r="520" spans="1:8">
      <c r="A520" s="236">
        <v>43508</v>
      </c>
      <c r="B520" s="237">
        <v>1817891</v>
      </c>
      <c r="C520" s="237" t="s">
        <v>8</v>
      </c>
      <c r="D520" s="237" t="s">
        <v>1496</v>
      </c>
      <c r="E520" s="238" t="s">
        <v>4949</v>
      </c>
      <c r="F520" s="237">
        <v>1</v>
      </c>
      <c r="G520" s="9">
        <v>0.35</v>
      </c>
      <c r="H520" s="9">
        <v>1.4008007819810819</v>
      </c>
    </row>
    <row r="521" spans="1:8">
      <c r="A521" s="236">
        <v>43508</v>
      </c>
      <c r="B521" s="237">
        <v>1817891</v>
      </c>
      <c r="C521" s="237" t="s">
        <v>8</v>
      </c>
      <c r="D521" s="237" t="s">
        <v>5328</v>
      </c>
      <c r="E521" s="238" t="s">
        <v>5329</v>
      </c>
      <c r="F521" s="237">
        <v>8</v>
      </c>
      <c r="G521" s="9">
        <v>14.45</v>
      </c>
      <c r="H521" s="9">
        <v>43.349995040307405</v>
      </c>
    </row>
    <row r="522" spans="1:8">
      <c r="A522" s="236">
        <v>43508</v>
      </c>
      <c r="B522" s="237">
        <v>1817891</v>
      </c>
      <c r="C522" s="237" t="s">
        <v>8</v>
      </c>
      <c r="D522" s="237" t="s">
        <v>1499</v>
      </c>
      <c r="E522" s="238" t="s">
        <v>5330</v>
      </c>
      <c r="F522" s="237">
        <v>1</v>
      </c>
      <c r="G522" s="9">
        <v>0.49</v>
      </c>
      <c r="H522" s="9">
        <v>1.9599857840423276</v>
      </c>
    </row>
    <row r="523" spans="1:8">
      <c r="A523" s="236">
        <v>43508</v>
      </c>
      <c r="B523" s="237">
        <v>1817891</v>
      </c>
      <c r="C523" s="237" t="s">
        <v>8</v>
      </c>
      <c r="D523" s="237" t="s">
        <v>788</v>
      </c>
      <c r="E523" s="238" t="s">
        <v>5331</v>
      </c>
      <c r="F523" s="237">
        <v>1</v>
      </c>
      <c r="G523" s="9">
        <v>29.37</v>
      </c>
      <c r="H523" s="9">
        <v>88.109989919296098</v>
      </c>
    </row>
    <row r="524" spans="1:8">
      <c r="A524" s="236">
        <v>43508</v>
      </c>
      <c r="B524" s="237">
        <v>1817891</v>
      </c>
      <c r="C524" s="237" t="s">
        <v>8</v>
      </c>
      <c r="D524" s="237" t="s">
        <v>790</v>
      </c>
      <c r="E524" s="238" t="s">
        <v>5332</v>
      </c>
      <c r="F524" s="237">
        <v>1</v>
      </c>
      <c r="G524" s="9">
        <v>21.84</v>
      </c>
      <c r="H524" s="9">
        <v>65.519992503827936</v>
      </c>
    </row>
    <row r="525" spans="1:8">
      <c r="A525" s="236">
        <v>43508</v>
      </c>
      <c r="B525" s="237">
        <v>1817891</v>
      </c>
      <c r="C525" s="237" t="s">
        <v>8</v>
      </c>
      <c r="D525" s="237" t="s">
        <v>792</v>
      </c>
      <c r="E525" s="238" t="s">
        <v>6631</v>
      </c>
      <c r="F525" s="237">
        <v>4</v>
      </c>
      <c r="G525" s="9">
        <v>14.294279999999999</v>
      </c>
      <c r="H525" s="9">
        <v>43.229996576490571</v>
      </c>
    </row>
    <row r="526" spans="1:8">
      <c r="A526" s="236">
        <v>43508</v>
      </c>
      <c r="B526" s="237">
        <v>1817891</v>
      </c>
      <c r="C526" s="237" t="s">
        <v>8</v>
      </c>
      <c r="D526" s="237" t="s">
        <v>1344</v>
      </c>
      <c r="E526" s="238" t="s">
        <v>1567</v>
      </c>
      <c r="F526" s="237">
        <v>4</v>
      </c>
      <c r="G526" s="9">
        <v>6.7320000000000005E-2</v>
      </c>
      <c r="H526" s="9">
        <v>2.800085707632161</v>
      </c>
    </row>
    <row r="527" spans="1:8">
      <c r="A527" s="236">
        <v>43508</v>
      </c>
      <c r="B527" s="237">
        <v>1817891</v>
      </c>
      <c r="C527" s="237" t="s">
        <v>8</v>
      </c>
      <c r="D527" s="237" t="s">
        <v>5333</v>
      </c>
      <c r="E527" s="238" t="s">
        <v>5334</v>
      </c>
      <c r="F527" s="237">
        <v>1</v>
      </c>
      <c r="G527" s="9">
        <v>38.909999999999997</v>
      </c>
      <c r="H527" s="9">
        <v>116.72998664486931</v>
      </c>
    </row>
    <row r="528" spans="1:8">
      <c r="A528" s="236">
        <v>43508</v>
      </c>
      <c r="B528" s="237">
        <v>1817891</v>
      </c>
      <c r="C528" s="237" t="s">
        <v>8</v>
      </c>
      <c r="D528" s="237" t="s">
        <v>2985</v>
      </c>
      <c r="E528" s="238" t="s">
        <v>6632</v>
      </c>
      <c r="F528" s="237">
        <v>8</v>
      </c>
      <c r="G528" s="9">
        <v>14.39</v>
      </c>
      <c r="H528" s="9">
        <v>30.809674347448087</v>
      </c>
    </row>
    <row r="529" spans="1:8">
      <c r="A529" s="236">
        <v>43508</v>
      </c>
      <c r="B529" s="237">
        <v>1817891</v>
      </c>
      <c r="C529" s="237" t="s">
        <v>8</v>
      </c>
      <c r="D529" s="237" t="s">
        <v>894</v>
      </c>
      <c r="E529" s="238" t="s">
        <v>5335</v>
      </c>
      <c r="F529" s="237">
        <v>2</v>
      </c>
      <c r="G529" s="9">
        <v>8.93</v>
      </c>
      <c r="H529" s="9">
        <v>35.719740921424446</v>
      </c>
    </row>
    <row r="530" spans="1:8">
      <c r="A530" s="236">
        <v>43508</v>
      </c>
      <c r="B530" s="237">
        <v>1817891</v>
      </c>
      <c r="C530" s="237" t="s">
        <v>8</v>
      </c>
      <c r="D530" s="237" t="s">
        <v>896</v>
      </c>
      <c r="E530" s="238" t="s">
        <v>5336</v>
      </c>
      <c r="F530" s="237">
        <v>2</v>
      </c>
      <c r="G530" s="9">
        <v>4.91</v>
      </c>
      <c r="H530" s="9">
        <v>19.639857550301691</v>
      </c>
    </row>
    <row r="531" spans="1:8">
      <c r="A531" s="236">
        <v>43550</v>
      </c>
      <c r="B531" s="237">
        <v>2024499</v>
      </c>
      <c r="C531" s="237" t="s">
        <v>6550</v>
      </c>
      <c r="D531" s="237" t="s">
        <v>1501</v>
      </c>
      <c r="E531" s="238" t="s">
        <v>5337</v>
      </c>
      <c r="F531" s="237">
        <v>1</v>
      </c>
      <c r="G531" s="9">
        <v>8.2100000000000009</v>
      </c>
      <c r="H531" s="9">
        <v>32.839761810178594</v>
      </c>
    </row>
    <row r="532" spans="1:8">
      <c r="A532" s="236">
        <v>43550</v>
      </c>
      <c r="B532" s="237">
        <v>2024499</v>
      </c>
      <c r="C532" s="237" t="s">
        <v>6550</v>
      </c>
      <c r="D532" s="237" t="s">
        <v>6936</v>
      </c>
      <c r="E532" s="238" t="s">
        <v>6939</v>
      </c>
      <c r="F532" s="237">
        <v>2</v>
      </c>
      <c r="G532" s="9">
        <v>2392.0100000000002</v>
      </c>
      <c r="H532" s="9">
        <v>4784.01</v>
      </c>
    </row>
    <row r="533" spans="1:8">
      <c r="A533" s="236">
        <v>43550</v>
      </c>
      <c r="B533" s="237">
        <v>2024499</v>
      </c>
      <c r="C533" s="237" t="s">
        <v>6550</v>
      </c>
      <c r="D533" s="237" t="s">
        <v>3154</v>
      </c>
      <c r="E533" s="238" t="s">
        <v>6940</v>
      </c>
      <c r="F533" s="237">
        <v>2</v>
      </c>
      <c r="G533" s="9">
        <v>59.34</v>
      </c>
      <c r="H533" s="9">
        <v>178.02</v>
      </c>
    </row>
    <row r="534" spans="1:8">
      <c r="A534" s="236">
        <v>43550</v>
      </c>
      <c r="B534" s="237">
        <v>2024499</v>
      </c>
      <c r="C534" s="237" t="s">
        <v>6550</v>
      </c>
      <c r="D534" s="237" t="s">
        <v>6937</v>
      </c>
      <c r="E534" s="238" t="s">
        <v>6941</v>
      </c>
      <c r="F534" s="237">
        <v>2</v>
      </c>
      <c r="G534" s="9">
        <v>712.21</v>
      </c>
      <c r="H534" s="9">
        <v>1424.42</v>
      </c>
    </row>
    <row r="535" spans="1:8">
      <c r="A535" s="236">
        <v>43550</v>
      </c>
      <c r="B535" s="237">
        <v>2024499</v>
      </c>
      <c r="C535" s="237" t="s">
        <v>6550</v>
      </c>
      <c r="D535" s="237" t="s">
        <v>6938</v>
      </c>
      <c r="E535" s="238" t="s">
        <v>6941</v>
      </c>
      <c r="F535" s="237">
        <v>2</v>
      </c>
      <c r="G535" s="9">
        <v>732.37</v>
      </c>
      <c r="H535" s="9">
        <v>1464.74</v>
      </c>
    </row>
    <row r="536" spans="1:8">
      <c r="A536" s="236">
        <v>43550</v>
      </c>
      <c r="B536" s="237" t="s">
        <v>6942</v>
      </c>
      <c r="C536" s="237" t="s">
        <v>6550</v>
      </c>
      <c r="D536" s="237" t="s">
        <v>6943</v>
      </c>
      <c r="E536" s="238" t="s">
        <v>6944</v>
      </c>
      <c r="F536" s="237">
        <v>12</v>
      </c>
      <c r="G536" s="9">
        <v>2476.35</v>
      </c>
      <c r="H536" s="9">
        <v>4333.33</v>
      </c>
    </row>
    <row r="537" spans="1:8">
      <c r="A537" s="236">
        <v>43550</v>
      </c>
      <c r="B537" s="237" t="s">
        <v>6942</v>
      </c>
      <c r="C537" s="237" t="s">
        <v>6550</v>
      </c>
      <c r="D537" s="237" t="s">
        <v>6945</v>
      </c>
      <c r="E537" s="238" t="s">
        <v>6946</v>
      </c>
      <c r="F537" s="237">
        <v>12</v>
      </c>
      <c r="G537" s="9">
        <v>519.20000000000005</v>
      </c>
      <c r="H537" s="9">
        <v>1038.4000000000001</v>
      </c>
    </row>
    <row r="538" spans="1:8">
      <c r="A538" s="236">
        <v>43550</v>
      </c>
      <c r="B538" s="237" t="s">
        <v>6942</v>
      </c>
      <c r="C538" s="237" t="s">
        <v>6550</v>
      </c>
      <c r="D538" s="237" t="s">
        <v>6947</v>
      </c>
      <c r="E538" s="238" t="s">
        <v>6948</v>
      </c>
      <c r="F538" s="237">
        <v>48</v>
      </c>
      <c r="G538" s="9">
        <v>13.16</v>
      </c>
      <c r="H538" s="9">
        <v>52.64</v>
      </c>
    </row>
    <row r="539" spans="1:8">
      <c r="A539" s="236">
        <v>43550</v>
      </c>
      <c r="B539" s="237" t="s">
        <v>6942</v>
      </c>
      <c r="C539" s="237" t="s">
        <v>6550</v>
      </c>
      <c r="D539" s="237" t="s">
        <v>6949</v>
      </c>
      <c r="E539" s="238" t="s">
        <v>6950</v>
      </c>
      <c r="F539" s="237">
        <v>9</v>
      </c>
      <c r="G539" s="9">
        <v>247.97</v>
      </c>
      <c r="H539" s="9">
        <v>413.28</v>
      </c>
    </row>
    <row r="540" spans="1:8">
      <c r="A540" s="236">
        <v>43557</v>
      </c>
      <c r="B540" s="237">
        <v>2027610</v>
      </c>
      <c r="C540" s="237" t="s">
        <v>6550</v>
      </c>
      <c r="D540" s="237" t="s">
        <v>6422</v>
      </c>
      <c r="E540" s="238" t="s">
        <v>7105</v>
      </c>
      <c r="F540" s="237">
        <v>2</v>
      </c>
      <c r="G540" s="9">
        <v>330</v>
      </c>
      <c r="H540" s="9">
        <v>660</v>
      </c>
    </row>
    <row r="541" spans="1:8">
      <c r="A541" s="236">
        <v>43557</v>
      </c>
      <c r="B541" s="237">
        <v>2027610</v>
      </c>
      <c r="C541" s="237" t="s">
        <v>6550</v>
      </c>
      <c r="D541" s="237" t="s">
        <v>161</v>
      </c>
      <c r="E541" s="238" t="s">
        <v>7106</v>
      </c>
      <c r="F541" s="237">
        <v>2</v>
      </c>
      <c r="G541" s="9">
        <v>13.6</v>
      </c>
      <c r="H541" s="9">
        <v>40.799999999999997</v>
      </c>
    </row>
    <row r="542" spans="1:8">
      <c r="A542" s="236">
        <v>43557</v>
      </c>
      <c r="B542" s="237">
        <v>2027610</v>
      </c>
      <c r="C542" s="237" t="s">
        <v>6550</v>
      </c>
      <c r="D542" s="237" t="s">
        <v>7107</v>
      </c>
      <c r="E542" s="238" t="s">
        <v>7108</v>
      </c>
      <c r="F542" s="237">
        <v>1</v>
      </c>
      <c r="G542" s="9">
        <v>935</v>
      </c>
      <c r="H542" s="9">
        <v>1870</v>
      </c>
    </row>
    <row r="543" spans="1:8">
      <c r="A543" s="236">
        <v>43557</v>
      </c>
      <c r="B543" s="237">
        <v>2027610</v>
      </c>
      <c r="C543" s="237" t="s">
        <v>6550</v>
      </c>
      <c r="D543" s="237" t="s">
        <v>1659</v>
      </c>
      <c r="E543" s="238" t="s">
        <v>7109</v>
      </c>
      <c r="F543" s="237">
        <v>1</v>
      </c>
      <c r="G543" s="9">
        <v>194.25</v>
      </c>
      <c r="H543" s="9">
        <v>388.5</v>
      </c>
    </row>
    <row r="544" spans="1:8">
      <c r="A544" s="236">
        <v>43557</v>
      </c>
      <c r="B544" s="237">
        <v>2027610</v>
      </c>
      <c r="C544" s="237" t="s">
        <v>6550</v>
      </c>
      <c r="D544" s="237" t="s">
        <v>7110</v>
      </c>
      <c r="E544" s="238" t="s">
        <v>7121</v>
      </c>
      <c r="F544" s="237">
        <v>1</v>
      </c>
      <c r="G544" s="9">
        <v>106.26</v>
      </c>
      <c r="H544" s="9">
        <v>212.52</v>
      </c>
    </row>
    <row r="545" spans="1:8">
      <c r="A545" s="236">
        <v>43557</v>
      </c>
      <c r="B545" s="237">
        <v>2027610</v>
      </c>
      <c r="C545" s="237" t="s">
        <v>6550</v>
      </c>
      <c r="D545" s="237" t="s">
        <v>7111</v>
      </c>
      <c r="E545" s="238" t="s">
        <v>7122</v>
      </c>
      <c r="F545" s="237">
        <v>1</v>
      </c>
      <c r="G545" s="9">
        <v>185.55</v>
      </c>
      <c r="H545" s="9">
        <v>371.1</v>
      </c>
    </row>
    <row r="546" spans="1:8">
      <c r="A546" s="236">
        <v>43557</v>
      </c>
      <c r="B546" s="237">
        <v>2027610</v>
      </c>
      <c r="C546" s="237" t="s">
        <v>6550</v>
      </c>
      <c r="D546" s="237" t="s">
        <v>7112</v>
      </c>
      <c r="E546" s="238" t="s">
        <v>7123</v>
      </c>
      <c r="F546" s="237">
        <v>1</v>
      </c>
      <c r="G546" s="9">
        <v>1.365</v>
      </c>
      <c r="H546" s="9">
        <v>5.48</v>
      </c>
    </row>
    <row r="547" spans="1:8">
      <c r="A547" s="236">
        <v>43557</v>
      </c>
      <c r="B547" s="237">
        <v>2027610</v>
      </c>
      <c r="C547" s="237" t="s">
        <v>6550</v>
      </c>
      <c r="D547" s="237" t="s">
        <v>7113</v>
      </c>
      <c r="E547" s="238" t="s">
        <v>7124</v>
      </c>
      <c r="F547" s="237">
        <v>2</v>
      </c>
      <c r="G547" s="9">
        <v>17.324999999999999</v>
      </c>
      <c r="H547" s="9">
        <v>51.99</v>
      </c>
    </row>
    <row r="548" spans="1:8">
      <c r="A548" s="236">
        <v>43557</v>
      </c>
      <c r="B548" s="237">
        <v>2027610</v>
      </c>
      <c r="C548" s="237" t="s">
        <v>6550</v>
      </c>
      <c r="D548" s="237" t="s">
        <v>7114</v>
      </c>
      <c r="E548" s="238" t="s">
        <v>7125</v>
      </c>
      <c r="F548" s="237">
        <v>1</v>
      </c>
      <c r="G548" s="9">
        <v>17.324999999999999</v>
      </c>
      <c r="H548" s="9">
        <v>51.99</v>
      </c>
    </row>
    <row r="549" spans="1:8">
      <c r="A549" s="236">
        <v>43557</v>
      </c>
      <c r="B549" s="237">
        <v>2027610</v>
      </c>
      <c r="C549" s="237" t="s">
        <v>6550</v>
      </c>
      <c r="D549" s="237" t="s">
        <v>7115</v>
      </c>
      <c r="E549" s="238" t="s">
        <v>7126</v>
      </c>
      <c r="F549" s="237">
        <v>1</v>
      </c>
      <c r="G549" s="9">
        <v>17.324999999999999</v>
      </c>
      <c r="H549" s="9">
        <v>51.99</v>
      </c>
    </row>
    <row r="550" spans="1:8">
      <c r="A550" s="236">
        <v>43557</v>
      </c>
      <c r="B550" s="237">
        <v>2027610</v>
      </c>
      <c r="C550" s="237" t="s">
        <v>6550</v>
      </c>
      <c r="D550" s="237" t="s">
        <v>7116</v>
      </c>
      <c r="E550" s="238" t="s">
        <v>7127</v>
      </c>
      <c r="F550" s="237">
        <v>1</v>
      </c>
      <c r="G550" s="9">
        <v>17.324999999999999</v>
      </c>
      <c r="H550" s="9">
        <v>51.99</v>
      </c>
    </row>
    <row r="551" spans="1:8">
      <c r="A551" s="236">
        <v>43557</v>
      </c>
      <c r="B551" s="237">
        <v>2027610</v>
      </c>
      <c r="C551" s="237" t="s">
        <v>6550</v>
      </c>
      <c r="D551" s="237" t="s">
        <v>7117</v>
      </c>
      <c r="E551" s="238" t="s">
        <v>7128</v>
      </c>
      <c r="F551" s="237">
        <v>1</v>
      </c>
      <c r="G551" s="9">
        <v>39.9</v>
      </c>
      <c r="H551" s="9">
        <v>119.7</v>
      </c>
    </row>
    <row r="552" spans="1:8">
      <c r="A552" s="236">
        <v>43557</v>
      </c>
      <c r="B552" s="237">
        <v>2027610</v>
      </c>
      <c r="C552" s="237" t="s">
        <v>6550</v>
      </c>
      <c r="D552" s="237" t="s">
        <v>7118</v>
      </c>
      <c r="E552" s="238" t="s">
        <v>7129</v>
      </c>
      <c r="F552" s="237">
        <v>1</v>
      </c>
      <c r="G552" s="9">
        <v>147.84</v>
      </c>
      <c r="H552" s="9">
        <v>295.68</v>
      </c>
    </row>
    <row r="553" spans="1:8">
      <c r="A553" s="236">
        <v>43557</v>
      </c>
      <c r="B553" s="237">
        <v>2027610</v>
      </c>
      <c r="C553" s="237" t="s">
        <v>6550</v>
      </c>
      <c r="D553" s="237" t="s">
        <v>7119</v>
      </c>
      <c r="E553" s="238" t="s">
        <v>7130</v>
      </c>
      <c r="F553" s="237">
        <v>2</v>
      </c>
      <c r="G553" s="9">
        <v>2.52</v>
      </c>
      <c r="H553" s="9">
        <v>10.08</v>
      </c>
    </row>
    <row r="554" spans="1:8">
      <c r="A554" s="236">
        <v>43557</v>
      </c>
      <c r="B554" s="237">
        <v>2027610</v>
      </c>
      <c r="C554" s="237" t="s">
        <v>6550</v>
      </c>
      <c r="D554" s="237" t="s">
        <v>7120</v>
      </c>
      <c r="E554" s="238" t="s">
        <v>7131</v>
      </c>
      <c r="F554" s="237">
        <v>1</v>
      </c>
      <c r="G554" s="9">
        <v>348.96749999999997</v>
      </c>
      <c r="H554" s="9">
        <v>697.94</v>
      </c>
    </row>
    <row r="555" spans="1:8">
      <c r="A555" s="236">
        <v>43557</v>
      </c>
      <c r="B555" s="237">
        <v>2027610</v>
      </c>
      <c r="C555" s="237" t="s">
        <v>6550</v>
      </c>
      <c r="D555" s="237" t="s">
        <v>3564</v>
      </c>
      <c r="E555" s="238" t="s">
        <v>7132</v>
      </c>
      <c r="F555" s="237">
        <v>1</v>
      </c>
      <c r="G555" s="9">
        <v>186.9</v>
      </c>
      <c r="H555" s="9">
        <v>598.5</v>
      </c>
    </row>
    <row r="556" spans="1:8">
      <c r="A556" s="236">
        <v>43557</v>
      </c>
      <c r="B556" s="237">
        <v>2027610</v>
      </c>
      <c r="C556" s="237" t="s">
        <v>6550</v>
      </c>
      <c r="D556" s="237" t="s">
        <v>7133</v>
      </c>
      <c r="E556" s="238" t="s">
        <v>1212</v>
      </c>
      <c r="F556" s="237">
        <v>1</v>
      </c>
      <c r="G556" s="9">
        <v>10.8255</v>
      </c>
      <c r="H556" s="9">
        <v>32.49</v>
      </c>
    </row>
    <row r="557" spans="1:8">
      <c r="A557" s="236">
        <v>43557</v>
      </c>
      <c r="B557" s="237">
        <v>2027610</v>
      </c>
      <c r="C557" s="237" t="s">
        <v>6550</v>
      </c>
      <c r="D557" s="237" t="s">
        <v>7134</v>
      </c>
      <c r="E557" s="238" t="s">
        <v>7135</v>
      </c>
      <c r="F557" s="237">
        <v>4</v>
      </c>
      <c r="G557" s="9">
        <v>1.05</v>
      </c>
      <c r="H557" s="9">
        <v>4.2</v>
      </c>
    </row>
    <row r="558" spans="1:8">
      <c r="A558" s="236">
        <v>43557</v>
      </c>
      <c r="B558" s="237" t="s">
        <v>7137</v>
      </c>
      <c r="C558" s="237" t="s">
        <v>48</v>
      </c>
      <c r="D558" s="237" t="s">
        <v>5061</v>
      </c>
      <c r="E558" s="238" t="s">
        <v>7138</v>
      </c>
      <c r="F558" s="237">
        <v>55</v>
      </c>
      <c r="G558" s="9" t="s">
        <v>7139</v>
      </c>
      <c r="H558" s="9" t="s">
        <v>7140</v>
      </c>
    </row>
    <row r="559" spans="1:8">
      <c r="A559" s="245">
        <v>43558</v>
      </c>
      <c r="B559" s="246">
        <v>2028728</v>
      </c>
      <c r="C559" s="246" t="s">
        <v>7142</v>
      </c>
      <c r="D559" s="246" t="s">
        <v>7143</v>
      </c>
      <c r="E559" s="238" t="s">
        <v>7146</v>
      </c>
      <c r="F559" s="237">
        <v>1</v>
      </c>
      <c r="G559" s="9">
        <v>11812.5</v>
      </c>
      <c r="H559" s="9">
        <v>22287.74</v>
      </c>
    </row>
    <row r="560" spans="1:8">
      <c r="A560" s="245">
        <v>43558</v>
      </c>
      <c r="B560" s="246">
        <v>2028728</v>
      </c>
      <c r="C560" s="246" t="s">
        <v>7142</v>
      </c>
      <c r="D560" s="246" t="s">
        <v>7144</v>
      </c>
      <c r="E560" s="238" t="s">
        <v>7147</v>
      </c>
      <c r="F560" s="237">
        <v>1</v>
      </c>
      <c r="G560" s="9">
        <v>5988.15</v>
      </c>
      <c r="H560" s="9">
        <v>11976.3</v>
      </c>
    </row>
    <row r="561" spans="1:8">
      <c r="A561" s="245">
        <v>43558</v>
      </c>
      <c r="B561" s="246">
        <v>2028728</v>
      </c>
      <c r="C561" s="246" t="s">
        <v>7142</v>
      </c>
      <c r="D561" s="246" t="s">
        <v>5460</v>
      </c>
      <c r="E561" s="238" t="s">
        <v>7148</v>
      </c>
      <c r="F561" s="237">
        <v>1</v>
      </c>
      <c r="G561" s="9">
        <v>5833.8</v>
      </c>
      <c r="H561" s="9">
        <v>11667.6</v>
      </c>
    </row>
    <row r="562" spans="1:8">
      <c r="A562" s="245">
        <v>43558</v>
      </c>
      <c r="B562" s="246">
        <v>2028728</v>
      </c>
      <c r="C562" s="246" t="s">
        <v>7142</v>
      </c>
      <c r="D562" s="246" t="s">
        <v>7145</v>
      </c>
      <c r="E562" s="238" t="s">
        <v>7149</v>
      </c>
      <c r="F562" s="237">
        <v>1</v>
      </c>
      <c r="G562" s="9">
        <v>1034.8800000000001</v>
      </c>
      <c r="H562" s="9">
        <v>2069.7600000000002</v>
      </c>
    </row>
    <row r="563" spans="1:8">
      <c r="A563" s="236">
        <v>43586</v>
      </c>
      <c r="B563" s="237">
        <v>2039805</v>
      </c>
      <c r="C563" s="237" t="s">
        <v>8</v>
      </c>
      <c r="D563" s="237" t="s">
        <v>3736</v>
      </c>
      <c r="E563" s="238" t="s">
        <v>5647</v>
      </c>
      <c r="F563" s="237">
        <v>16</v>
      </c>
      <c r="G563" s="9">
        <v>14</v>
      </c>
      <c r="H563" s="9">
        <v>50.4</v>
      </c>
    </row>
    <row r="564" spans="1:8">
      <c r="A564" s="236">
        <v>43586</v>
      </c>
      <c r="B564" s="237">
        <v>2039805</v>
      </c>
      <c r="C564" s="237" t="s">
        <v>8</v>
      </c>
      <c r="D564" s="237" t="s">
        <v>7317</v>
      </c>
      <c r="E564" s="238" t="s">
        <v>7318</v>
      </c>
      <c r="F564" s="237">
        <v>1</v>
      </c>
      <c r="G564" s="9">
        <v>77.37</v>
      </c>
      <c r="H564" s="9">
        <v>232.11</v>
      </c>
    </row>
    <row r="565" spans="1:8">
      <c r="A565" s="236">
        <v>43586</v>
      </c>
      <c r="B565" s="237">
        <v>2039805</v>
      </c>
      <c r="C565" s="237" t="s">
        <v>8</v>
      </c>
      <c r="D565" s="237">
        <v>6503054500</v>
      </c>
      <c r="E565" s="238" t="s">
        <v>7319</v>
      </c>
      <c r="F565" s="237">
        <v>8</v>
      </c>
      <c r="G565" s="9">
        <v>9.69</v>
      </c>
      <c r="H565" s="9">
        <v>38.76</v>
      </c>
    </row>
    <row r="566" spans="1:8">
      <c r="A566" s="236">
        <v>43586</v>
      </c>
      <c r="B566" s="237">
        <v>2039805</v>
      </c>
      <c r="C566" s="237" t="s">
        <v>8</v>
      </c>
      <c r="D566" s="237" t="s">
        <v>370</v>
      </c>
      <c r="E566" s="238" t="s">
        <v>7320</v>
      </c>
      <c r="F566" s="237">
        <v>1</v>
      </c>
      <c r="G566" s="9">
        <v>73.400000000000006</v>
      </c>
      <c r="H566" s="9">
        <v>220.2</v>
      </c>
    </row>
    <row r="567" spans="1:8">
      <c r="A567" s="236">
        <v>43586</v>
      </c>
      <c r="B567" s="237">
        <v>2039805</v>
      </c>
      <c r="C567" s="237" t="s">
        <v>8</v>
      </c>
      <c r="D567" s="237" t="s">
        <v>531</v>
      </c>
      <c r="E567" s="238" t="s">
        <v>7321</v>
      </c>
      <c r="F567" s="237">
        <v>1</v>
      </c>
      <c r="G567" s="9">
        <v>199.5</v>
      </c>
      <c r="H567" s="9">
        <v>399</v>
      </c>
    </row>
    <row r="568" spans="1:8">
      <c r="A568" s="236">
        <v>43586</v>
      </c>
      <c r="B568" s="237">
        <v>2039805</v>
      </c>
      <c r="C568" s="237" t="s">
        <v>8</v>
      </c>
      <c r="D568" s="237" t="s">
        <v>1846</v>
      </c>
      <c r="E568" s="238" t="s">
        <v>7322</v>
      </c>
      <c r="F568" s="237">
        <v>1</v>
      </c>
      <c r="G568" s="9">
        <v>0.67</v>
      </c>
      <c r="H568" s="9">
        <v>2.68</v>
      </c>
    </row>
    <row r="569" spans="1:8">
      <c r="A569" s="236">
        <v>43586</v>
      </c>
      <c r="B569" s="237">
        <v>2039805</v>
      </c>
      <c r="C569" s="237" t="s">
        <v>8</v>
      </c>
      <c r="D569" s="237" t="s">
        <v>7323</v>
      </c>
      <c r="E569" s="238" t="s">
        <v>7324</v>
      </c>
      <c r="F569" s="237">
        <v>8</v>
      </c>
      <c r="G569" s="9">
        <v>18.53</v>
      </c>
      <c r="H569" s="9">
        <v>55.59</v>
      </c>
    </row>
    <row r="570" spans="1:8">
      <c r="A570" s="236">
        <v>43586</v>
      </c>
      <c r="B570" s="237">
        <v>2039805</v>
      </c>
      <c r="C570" s="237" t="s">
        <v>8</v>
      </c>
      <c r="D570" s="237" t="s">
        <v>46</v>
      </c>
      <c r="E570" s="238" t="s">
        <v>1781</v>
      </c>
      <c r="F570" s="237">
        <v>3</v>
      </c>
      <c r="G570" s="9">
        <v>4.5</v>
      </c>
      <c r="H570" s="9">
        <v>18</v>
      </c>
    </row>
    <row r="571" spans="1:8">
      <c r="A571" s="236"/>
      <c r="B571" s="237"/>
      <c r="C571" s="237"/>
      <c r="D571" s="237"/>
      <c r="E571" s="238"/>
      <c r="F571" s="237"/>
      <c r="G571" s="9"/>
      <c r="H571" s="9"/>
    </row>
    <row r="572" spans="1:8">
      <c r="A572" s="236"/>
      <c r="B572" s="237"/>
      <c r="C572" s="237"/>
      <c r="D572" s="237"/>
      <c r="E572" s="238"/>
      <c r="F572" s="237"/>
      <c r="G572" s="9"/>
      <c r="H572" s="9"/>
    </row>
    <row r="573" spans="1:8">
      <c r="A573" s="236"/>
      <c r="B573" s="237"/>
      <c r="C573" s="237"/>
      <c r="D573" s="237"/>
      <c r="E573" s="238"/>
      <c r="F573" s="237"/>
      <c r="G573" s="9"/>
      <c r="H573" s="9"/>
    </row>
    <row r="574" spans="1:8">
      <c r="A574" s="236"/>
      <c r="B574" s="237"/>
      <c r="C574" s="237"/>
      <c r="D574" s="237"/>
      <c r="E574" s="238"/>
      <c r="F574" s="237"/>
      <c r="G574" s="9"/>
      <c r="H574" s="9"/>
    </row>
    <row r="575" spans="1:8">
      <c r="A575" s="236"/>
      <c r="B575" s="237"/>
      <c r="C575" s="237"/>
      <c r="D575" s="237"/>
      <c r="E575" s="238"/>
      <c r="F575" s="237"/>
      <c r="G575" s="9"/>
      <c r="H575" s="9"/>
    </row>
    <row r="576" spans="1:8">
      <c r="A576" s="236"/>
      <c r="B576" s="237"/>
      <c r="C576" s="237"/>
      <c r="D576" s="237"/>
      <c r="E576" s="238"/>
      <c r="F576" s="237"/>
      <c r="G576" s="9"/>
      <c r="H576" s="9"/>
    </row>
    <row r="577" spans="1:8">
      <c r="A577" s="236"/>
      <c r="B577" s="237"/>
      <c r="C577" s="237"/>
      <c r="D577" s="237"/>
      <c r="E577" s="238"/>
      <c r="F577" s="237"/>
      <c r="G577" s="9"/>
      <c r="H577" s="9"/>
    </row>
    <row r="578" spans="1:8">
      <c r="A578" s="236"/>
      <c r="B578" s="237"/>
      <c r="C578" s="237"/>
      <c r="D578" s="237"/>
      <c r="E578" s="238"/>
      <c r="F578" s="237"/>
      <c r="G578" s="9"/>
      <c r="H578" s="9"/>
    </row>
    <row r="579" spans="1:8">
      <c r="A579" s="236"/>
      <c r="B579" s="237"/>
      <c r="C579" s="237"/>
      <c r="D579" s="237"/>
      <c r="E579" s="238"/>
      <c r="F579" s="237"/>
      <c r="G579" s="9"/>
      <c r="H579" s="9"/>
    </row>
    <row r="580" spans="1:8">
      <c r="A580" s="236"/>
      <c r="B580" s="237"/>
      <c r="C580" s="237"/>
      <c r="D580" s="237"/>
      <c r="E580" s="238"/>
      <c r="F580" s="237"/>
      <c r="G580" s="9"/>
      <c r="H580" s="9"/>
    </row>
    <row r="581" spans="1:8">
      <c r="A581" s="236"/>
      <c r="B581" s="237"/>
      <c r="C581" s="237"/>
      <c r="D581" s="237"/>
      <c r="E581" s="238"/>
      <c r="F581" s="237"/>
      <c r="G581" s="9"/>
      <c r="H581" s="9"/>
    </row>
    <row r="582" spans="1:8">
      <c r="A582" s="236"/>
      <c r="B582" s="237"/>
      <c r="C582" s="237"/>
      <c r="D582" s="237"/>
      <c r="E582" s="238"/>
      <c r="F582" s="237"/>
      <c r="G582" s="9"/>
      <c r="H582" s="9"/>
    </row>
    <row r="583" spans="1:8">
      <c r="A583" s="236"/>
      <c r="B583" s="237"/>
      <c r="C583" s="237"/>
      <c r="D583" s="237"/>
      <c r="E583" s="238"/>
      <c r="F583" s="237"/>
      <c r="G583" s="9"/>
      <c r="H583" s="9"/>
    </row>
    <row r="584" spans="1:8">
      <c r="A584" s="236"/>
      <c r="B584" s="237"/>
      <c r="C584" s="237"/>
      <c r="D584" s="237"/>
      <c r="E584" s="238"/>
      <c r="F584" s="237"/>
      <c r="G584" s="9"/>
      <c r="H584" s="9"/>
    </row>
    <row r="585" spans="1:8">
      <c r="A585" s="236"/>
      <c r="B585" s="237"/>
      <c r="C585" s="237"/>
      <c r="D585" s="237"/>
      <c r="E585" s="238"/>
      <c r="F585" s="237"/>
      <c r="G585" s="9"/>
      <c r="H585" s="9"/>
    </row>
    <row r="586" spans="1:8">
      <c r="A586" s="236"/>
      <c r="B586" s="237"/>
      <c r="C586" s="237"/>
      <c r="D586" s="237"/>
      <c r="E586" s="238"/>
      <c r="F586" s="237"/>
      <c r="G586" s="9"/>
      <c r="H586" s="9"/>
    </row>
    <row r="587" spans="1:8">
      <c r="A587" s="236"/>
      <c r="B587" s="237"/>
      <c r="C587" s="237"/>
      <c r="D587" s="237"/>
      <c r="E587" s="238"/>
      <c r="F587" s="237"/>
      <c r="G587" s="9"/>
      <c r="H587" s="9"/>
    </row>
    <row r="588" spans="1:8">
      <c r="A588" s="236"/>
      <c r="B588" s="237"/>
      <c r="C588" s="237"/>
      <c r="D588" s="237"/>
      <c r="E588" s="238"/>
      <c r="F588" s="237"/>
      <c r="G588" s="9"/>
      <c r="H588" s="9"/>
    </row>
    <row r="589" spans="1:8">
      <c r="A589" s="236"/>
      <c r="B589" s="237"/>
      <c r="C589" s="237"/>
      <c r="D589" s="237"/>
      <c r="E589" s="238"/>
      <c r="F589" s="237"/>
      <c r="G589" s="9"/>
      <c r="H589" s="9"/>
    </row>
    <row r="590" spans="1:8">
      <c r="A590" s="236"/>
      <c r="B590" s="237"/>
      <c r="C590" s="237"/>
      <c r="D590" s="237"/>
      <c r="E590" s="238"/>
      <c r="F590" s="237"/>
      <c r="G590" s="9"/>
      <c r="H590" s="9"/>
    </row>
    <row r="591" spans="1:8">
      <c r="A591" s="236"/>
      <c r="B591" s="237"/>
      <c r="C591" s="237"/>
      <c r="D591" s="237"/>
      <c r="E591" s="238"/>
      <c r="F591" s="237"/>
      <c r="G591" s="9"/>
      <c r="H591" s="9"/>
    </row>
    <row r="592" spans="1:8">
      <c r="A592" s="236"/>
      <c r="B592" s="237"/>
      <c r="C592" s="237"/>
      <c r="D592" s="237"/>
      <c r="E592" s="238"/>
      <c r="F592" s="237"/>
      <c r="G592" s="9"/>
      <c r="H592" s="9"/>
    </row>
    <row r="593" spans="1:8">
      <c r="A593" s="236"/>
      <c r="B593" s="237"/>
      <c r="C593" s="237"/>
      <c r="D593" s="237"/>
      <c r="E593" s="238"/>
      <c r="F593" s="237"/>
      <c r="G593" s="9"/>
      <c r="H593" s="9"/>
    </row>
    <row r="594" spans="1:8">
      <c r="A594" s="236"/>
      <c r="B594" s="237"/>
      <c r="C594" s="237"/>
      <c r="D594" s="237"/>
      <c r="E594" s="238"/>
      <c r="F594" s="237"/>
      <c r="G594" s="9"/>
      <c r="H594" s="9"/>
    </row>
    <row r="595" spans="1:8">
      <c r="A595" s="236"/>
      <c r="B595" s="237"/>
      <c r="C595" s="237"/>
      <c r="D595" s="237"/>
      <c r="E595" s="238"/>
      <c r="F595" s="237"/>
      <c r="G595" s="9"/>
      <c r="H595" s="9"/>
    </row>
    <row r="596" spans="1:8">
      <c r="A596" s="236"/>
      <c r="B596" s="237"/>
      <c r="C596" s="237"/>
      <c r="D596" s="237"/>
      <c r="E596" s="238"/>
      <c r="F596" s="237"/>
      <c r="G596" s="9"/>
      <c r="H596" s="9"/>
    </row>
    <row r="597" spans="1:8">
      <c r="A597" s="236"/>
      <c r="B597" s="237"/>
      <c r="C597" s="237"/>
      <c r="D597" s="237"/>
      <c r="E597" s="238"/>
      <c r="F597" s="237"/>
      <c r="G597" s="9"/>
      <c r="H597" s="9"/>
    </row>
    <row r="598" spans="1:8">
      <c r="A598" s="236"/>
      <c r="B598" s="237"/>
      <c r="C598" s="237"/>
      <c r="D598" s="237"/>
      <c r="E598" s="238"/>
      <c r="F598" s="237"/>
      <c r="G598" s="9"/>
      <c r="H598" s="9"/>
    </row>
    <row r="599" spans="1:8">
      <c r="A599" s="236"/>
      <c r="B599" s="237"/>
      <c r="C599" s="237"/>
      <c r="D599" s="237"/>
      <c r="E599" s="238"/>
      <c r="F599" s="237"/>
      <c r="G599" s="9"/>
      <c r="H599" s="9"/>
    </row>
    <row r="600" spans="1:8">
      <c r="A600" s="236"/>
      <c r="B600" s="237"/>
      <c r="C600" s="237"/>
      <c r="D600" s="237"/>
      <c r="E600" s="238"/>
      <c r="F600" s="237"/>
      <c r="G600" s="9"/>
      <c r="H600" s="9"/>
    </row>
    <row r="601" spans="1:8">
      <c r="A601" s="236"/>
      <c r="B601" s="237"/>
      <c r="C601" s="237"/>
      <c r="D601" s="237"/>
      <c r="E601" s="238"/>
      <c r="F601" s="237"/>
      <c r="G601" s="9"/>
      <c r="H601" s="9"/>
    </row>
    <row r="602" spans="1:8">
      <c r="A602" s="236"/>
      <c r="B602" s="237"/>
      <c r="C602" s="237"/>
      <c r="D602" s="237"/>
      <c r="E602" s="238"/>
      <c r="F602" s="237"/>
      <c r="G602" s="9"/>
      <c r="H602" s="9"/>
    </row>
  </sheetData>
  <sheetProtection algorithmName="SHA-512" hashValue="mRBN7qGqFDVhvoruMtJSXw+XPB5rG0jVelk8u3PrfX4atjlpRZsZlVGd31xtKVhSLzE3iU/eC6RlFl124S22Jw==" saltValue="AhnqUjQIGe/ky9i0wp/PTA==" spinCount="100000" sheet="1" objects="1" scenarios="1"/>
  <protectedRanges>
    <protectedRange sqref="F390:F396" name="Equipment List"/>
    <protectedRange sqref="F397:F398" name="Equipment List_1"/>
    <protectedRange sqref="H390:H396" name="Equipment List_1_1"/>
    <protectedRange sqref="H397:H398" name="Equipment List_1_2"/>
  </protectedRanges>
  <pageMargins left="0.7" right="0.7" top="0.75" bottom="0.75" header="0.3" footer="0.3"/>
  <pageSetup orientation="portrait" r:id="rId1"/>
  <ignoredErrors>
    <ignoredError sqref="G558:H55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APACHE &amp; WELL-CENTRIC</vt:lpstr>
      <vt:lpstr>ARAMCO</vt:lpstr>
      <vt:lpstr>BP</vt:lpstr>
      <vt:lpstr>CHEVRON</vt:lpstr>
      <vt:lpstr>CHRYSAOR</vt:lpstr>
      <vt:lpstr>CNOOC prev NEXEN</vt:lpstr>
      <vt:lpstr>CNR </vt:lpstr>
      <vt:lpstr>CNR EXPIRED CONTRACT PRICES</vt:lpstr>
      <vt:lpstr>CONOCO</vt:lpstr>
      <vt:lpstr>CONTROL VALVE SOLUTIONS</vt:lpstr>
      <vt:lpstr>ENQUEST</vt:lpstr>
      <vt:lpstr>MARATHON</vt:lpstr>
      <vt:lpstr>PERENCO</vt:lpstr>
      <vt:lpstr>Petro tech</vt:lpstr>
      <vt:lpstr>REPSOL</vt:lpstr>
      <vt:lpstr>SCORE</vt:lpstr>
      <vt:lpstr>Jaes Company</vt:lpstr>
      <vt:lpstr>SIMMONS EDECO . UNITY</vt:lpstr>
      <vt:lpstr>SPIRIT ENERGY</vt:lpstr>
      <vt:lpstr>SSE</vt:lpstr>
      <vt:lpstr>Van Der Ende</vt:lpstr>
      <vt:lpstr>TOTAL</vt:lpstr>
      <vt:lpstr>TOTAL DENMARK</vt:lpstr>
      <vt:lpstr>OTHER - NEW COSTS</vt:lpstr>
      <vt:lpstr>ROBKE</vt:lpstr>
      <vt:lpstr>IGAS</vt:lpstr>
      <vt:lpstr>Worley parsons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2019-11-26T19:50:41Z</dcterms:modified>
</cp:coreProperties>
</file>