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eking/Downloads/"/>
    </mc:Choice>
  </mc:AlternateContent>
  <xr:revisionPtr revIDLastSave="0" documentId="13_ncr:1_{32EE21EA-1CA5-2C48-86CA-59516A37C157}" xr6:coauthVersionLast="47" xr6:coauthVersionMax="47" xr10:uidLastSave="{00000000-0000-0000-0000-000000000000}"/>
  <bookViews>
    <workbookView xWindow="4760" yWindow="500" windowWidth="25600" windowHeight="14160" xr2:uid="{00000000-000D-0000-FFFF-FFFF00000000}"/>
  </bookViews>
  <sheets>
    <sheet name="OVERALL RESULTS " sheetId="1" r:id="rId1"/>
    <sheet name="email by email breakdown result" sheetId="2" state="hidden" r:id="rId2"/>
  </sheets>
  <definedNames>
    <definedName name="_xlnm._FilterDatabase" localSheetId="1" hidden="1">'email by email breakdown result'!$A$3:$AD$65</definedName>
    <definedName name="_xlnm._FilterDatabase" localSheetId="0" hidden="1">'OVERALL RESULTS '!$A$1:$AL$1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" i="2" l="1"/>
  <c r="Y22" i="2"/>
  <c r="Z22" i="2" s="1"/>
  <c r="X22" i="2"/>
  <c r="W22" i="2"/>
  <c r="O22" i="2"/>
  <c r="Y21" i="2"/>
  <c r="Z21" i="2" s="1"/>
  <c r="X21" i="2"/>
  <c r="AC21" i="2" s="1"/>
  <c r="W21" i="2"/>
  <c r="AA21" i="2" s="1"/>
  <c r="AB21" i="2" s="1"/>
  <c r="O21" i="2"/>
  <c r="X20" i="2"/>
  <c r="W20" i="2"/>
  <c r="AA19" i="2"/>
  <c r="X19" i="2"/>
  <c r="W19" i="2"/>
  <c r="Y19" i="2" s="1"/>
  <c r="Z19" i="2" s="1"/>
  <c r="P19" i="2" s="1"/>
  <c r="AD19" i="2" s="1"/>
  <c r="X18" i="2"/>
  <c r="W18" i="2"/>
  <c r="AB17" i="2"/>
  <c r="X17" i="2"/>
  <c r="AC17" i="2" s="1"/>
  <c r="W17" i="2"/>
  <c r="AA17" i="2" s="1"/>
  <c r="O17" i="2"/>
  <c r="AC16" i="2"/>
  <c r="AA16" i="2"/>
  <c r="Y16" i="2"/>
  <c r="Z16" i="2" s="1"/>
  <c r="X16" i="2"/>
  <c r="O16" i="2" s="1"/>
  <c r="W16" i="2"/>
  <c r="AB16" i="2" s="1"/>
  <c r="AA15" i="2"/>
  <c r="X15" i="2"/>
  <c r="W15" i="2"/>
  <c r="X14" i="2"/>
  <c r="W14" i="2"/>
  <c r="Y14" i="2" s="1"/>
  <c r="Z14" i="2" s="1"/>
  <c r="P14" i="2" s="1"/>
  <c r="AD14" i="2" s="1"/>
  <c r="X13" i="2"/>
  <c r="W13" i="2"/>
  <c r="AA13" i="2" s="1"/>
  <c r="AB13" i="2" s="1"/>
  <c r="AB12" i="2"/>
  <c r="X12" i="2"/>
  <c r="AC12" i="2" s="1"/>
  <c r="W12" i="2"/>
  <c r="AA12" i="2" s="1"/>
  <c r="X11" i="2"/>
  <c r="W11" i="2"/>
  <c r="Y10" i="2"/>
  <c r="Z10" i="2" s="1"/>
  <c r="P10" i="2" s="1"/>
  <c r="AD10" i="2" s="1"/>
  <c r="X10" i="2"/>
  <c r="W10" i="2"/>
  <c r="O10" i="2"/>
  <c r="Y9" i="2"/>
  <c r="Z9" i="2" s="1"/>
  <c r="P9" i="2" s="1"/>
  <c r="AD9" i="2" s="1"/>
  <c r="X9" i="2"/>
  <c r="W9" i="2"/>
  <c r="AA9" i="2" s="1"/>
  <c r="AB9" i="2" s="1"/>
  <c r="O9" i="2"/>
  <c r="AB8" i="2"/>
  <c r="AA8" i="2"/>
  <c r="X8" i="2"/>
  <c r="AC8" i="2" s="1"/>
  <c r="W8" i="2"/>
  <c r="O8" i="2"/>
  <c r="X7" i="2"/>
  <c r="W7" i="2"/>
  <c r="AA7" i="2" s="1"/>
  <c r="AB7" i="2" s="1"/>
  <c r="X6" i="2"/>
  <c r="W6" i="2"/>
  <c r="X5" i="2"/>
  <c r="Y5" i="2" s="1"/>
  <c r="Z5" i="2" s="1"/>
  <c r="P5" i="2" s="1"/>
  <c r="AD5" i="2" s="1"/>
  <c r="W5" i="2"/>
  <c r="AA5" i="2" s="1"/>
  <c r="AB5" i="2" s="1"/>
  <c r="AA4" i="2"/>
  <c r="X4" i="2"/>
  <c r="W4" i="2"/>
  <c r="Y4" i="2" s="1"/>
  <c r="Z4" i="2" s="1"/>
  <c r="O4" i="2"/>
  <c r="I2" i="2"/>
  <c r="A5" i="2" l="1"/>
  <c r="Y18" i="2"/>
  <c r="Z18" i="2" s="1"/>
  <c r="O18" i="2"/>
  <c r="Y20" i="2"/>
  <c r="Z20" i="2" s="1"/>
  <c r="P20" i="2" s="1"/>
  <c r="AD20" i="2" s="1"/>
  <c r="A20" i="2" s="1"/>
  <c r="AC6" i="2"/>
  <c r="AC7" i="2"/>
  <c r="O7" i="2"/>
  <c r="O11" i="2"/>
  <c r="AC5" i="2"/>
  <c r="Y8" i="2"/>
  <c r="Z8" i="2" s="1"/>
  <c r="AC9" i="2"/>
  <c r="A9" i="2" s="1"/>
  <c r="Y13" i="2"/>
  <c r="Z13" i="2" s="1"/>
  <c r="P13" i="2" s="1"/>
  <c r="AD13" i="2" s="1"/>
  <c r="A13" i="2" s="1"/>
  <c r="O13" i="2"/>
  <c r="O14" i="2"/>
  <c r="O20" i="2"/>
  <c r="AA20" i="2"/>
  <c r="AB20" i="2" s="1"/>
  <c r="P21" i="2"/>
  <c r="AD21" i="2" s="1"/>
  <c r="A21" i="2" s="1"/>
  <c r="AB22" i="2"/>
  <c r="P22" i="2"/>
  <c r="AD22" i="2" s="1"/>
  <c r="A22" i="2" s="1"/>
  <c r="AC22" i="2"/>
  <c r="AC13" i="2"/>
  <c r="AC15" i="2"/>
  <c r="O15" i="2"/>
  <c r="AB4" i="2"/>
  <c r="Y6" i="2"/>
  <c r="Z6" i="2" s="1"/>
  <c r="P6" i="2" s="1"/>
  <c r="AD6" i="2" s="1"/>
  <c r="A6" i="2" s="1"/>
  <c r="P8" i="2"/>
  <c r="AD8" i="2" s="1"/>
  <c r="A8" i="2" s="1"/>
  <c r="P12" i="2"/>
  <c r="AD12" i="2" s="1"/>
  <c r="A12" i="2" s="1"/>
  <c r="O12" i="2"/>
  <c r="O5" i="2"/>
  <c r="O6" i="2"/>
  <c r="AA6" i="2"/>
  <c r="AB6" i="2" s="1"/>
  <c r="Y7" i="2"/>
  <c r="Z7" i="2" s="1"/>
  <c r="P7" i="2" s="1"/>
  <c r="AD7" i="2" s="1"/>
  <c r="A7" i="2" s="1"/>
  <c r="Y11" i="2"/>
  <c r="Z11" i="2" s="1"/>
  <c r="P11" i="2" s="1"/>
  <c r="AD11" i="2" s="1"/>
  <c r="AA11" i="2"/>
  <c r="AB11" i="2" s="1"/>
  <c r="Y12" i="2"/>
  <c r="Z12" i="2" s="1"/>
  <c r="AC14" i="2"/>
  <c r="A14" i="2" s="1"/>
  <c r="AA14" i="2"/>
  <c r="AB14" i="2" s="1"/>
  <c r="P16" i="2"/>
  <c r="AD16" i="2" s="1"/>
  <c r="A16" i="2" s="1"/>
  <c r="Y17" i="2"/>
  <c r="Z17" i="2" s="1"/>
  <c r="P17" i="2" s="1"/>
  <c r="AD17" i="2" s="1"/>
  <c r="A17" i="2" s="1"/>
  <c r="P18" i="2"/>
  <c r="AD18" i="2" s="1"/>
  <c r="AA18" i="2"/>
  <c r="AC18" i="2" s="1"/>
  <c r="AB19" i="2"/>
  <c r="P4" i="2"/>
  <c r="AD4" i="2" s="1"/>
  <c r="AC4" i="2"/>
  <c r="AB10" i="2"/>
  <c r="AA10" i="2"/>
  <c r="AC10" i="2" s="1"/>
  <c r="A10" i="2" s="1"/>
  <c r="Y15" i="2"/>
  <c r="Z15" i="2" s="1"/>
  <c r="P15" i="2" s="1"/>
  <c r="AD15" i="2" s="1"/>
  <c r="A15" i="2" s="1"/>
  <c r="AB15" i="2"/>
  <c r="AC19" i="2"/>
  <c r="A19" i="2" s="1"/>
  <c r="O19" i="2"/>
  <c r="AC20" i="2"/>
  <c r="AB18" i="2" l="1"/>
  <c r="A4" i="2"/>
  <c r="AC11" i="2"/>
  <c r="A11" i="2" s="1"/>
  <c r="A18" i="2"/>
</calcChain>
</file>

<file path=xl/sharedStrings.xml><?xml version="1.0" encoding="utf-8"?>
<sst xmlns="http://schemas.openxmlformats.org/spreadsheetml/2006/main" count="230" uniqueCount="149">
  <si>
    <t xml:space="preserve">Every time you want to enter the results of a new test:
1. Select Row 6 (click the number 6 on the X axis to select the full row).  
2. Copy Row 6. This row contains all the formulas we use to calculate statistical significance.
3. Paste in the next empty row. Note: You won't see anything change. The formulas are now copied into the new row in columns P through W. 
4. Fill in all the white columns. The grey columns will be calculated automatically.
</t>
  </si>
  <si>
    <t>SIG?</t>
  </si>
  <si>
    <t>DATE</t>
  </si>
  <si>
    <t>RS/
RF/
OG</t>
  </si>
  <si>
    <t>RECIPIENTS LIST</t>
  </si>
  <si>
    <t xml:space="preserve">TOTAL NUMBER OF RECIPIENTS </t>
  </si>
  <si>
    <t>(ACOUSTIC NAME) 
SENDER NAME</t>
  </si>
  <si>
    <t>JTK</t>
  </si>
  <si>
    <t>TOPIC</t>
  </si>
  <si>
    <t>Description</t>
  </si>
  <si>
    <t>TESTING RESULTS</t>
  </si>
  <si>
    <t>TESTING FACTOR</t>
  </si>
  <si>
    <t>TESTING CRITERIA CODE</t>
  </si>
  <si>
    <t>WHICH WENT TO FULL LIST?</t>
  </si>
  <si>
    <t>G/O WINNER</t>
  </si>
  <si>
    <t>CLK/RCV WINNER</t>
  </si>
  <si>
    <t>VARIANT A</t>
  </si>
  <si>
    <t>VARIANT A RECIPIENT NUMBER</t>
  </si>
  <si>
    <t>VARIANT A OPEN RATE (OPN/RCV)</t>
  </si>
  <si>
    <t>VARIANT A CLICK RATE</t>
  </si>
  <si>
    <t>VARIANT B</t>
  </si>
  <si>
    <t>VARIANT B RECIPIENT NUMBER</t>
  </si>
  <si>
    <t>Variant A Open Rate</t>
  </si>
  <si>
    <t>Variant A Click Rate</t>
  </si>
  <si>
    <t>VARIANT B OPEN RATE (OPN/RCV)</t>
  </si>
  <si>
    <t>VARIANT B CLICK RATE</t>
  </si>
  <si>
    <t>VARIANT A OPENS</t>
  </si>
  <si>
    <t>VARIANT A GIFT/OPEN</t>
  </si>
  <si>
    <t>VARIANT B OPENS</t>
  </si>
  <si>
    <t>VARIANT B GIFT/OPEN</t>
  </si>
  <si>
    <t>Control Group</t>
  </si>
  <si>
    <t>Variation Group</t>
  </si>
  <si>
    <t>Z-Score</t>
  </si>
  <si>
    <t>P-Value</t>
  </si>
  <si>
    <t>Minimum Detectable Effect</t>
  </si>
  <si>
    <t>Minimum Detectable Range</t>
  </si>
  <si>
    <t>&gt;80% Statistical Power?</t>
  </si>
  <si>
    <t>&gt;95% Confidence?</t>
  </si>
  <si>
    <t>Copy this Row</t>
  </si>
  <si>
    <t>OG</t>
  </si>
  <si>
    <t>Fundraising</t>
  </si>
  <si>
    <t>Express lanes</t>
  </si>
  <si>
    <t>RF</t>
  </si>
  <si>
    <t>All Graphic Stacey Abrams Through The Roof - DGA</t>
  </si>
  <si>
    <t>Michelle Obama Through the Roof - FR - DGA</t>
  </si>
  <si>
    <t>DSCC Style quote template with Newsom Recall w/ surrogate quotes - PET</t>
  </si>
  <si>
    <t>Petition</t>
  </si>
  <si>
    <t>Survey</t>
  </si>
  <si>
    <t>Total Tests:</t>
  </si>
  <si>
    <t>Control Group (Version A)</t>
  </si>
  <si>
    <t>Variation Group (Version B)</t>
  </si>
  <si>
    <t>Conversion Rate</t>
  </si>
  <si>
    <t xml:space="preserve">NUMBER OF RECIPIENTS </t>
  </si>
  <si>
    <t>SENDER NAME</t>
  </si>
  <si>
    <t>TESTING CRITERIA</t>
  </si>
  <si>
    <t>WINNING FEATURES</t>
  </si>
  <si>
    <t>LOSING FEATURES</t>
  </si>
  <si>
    <t>CHANGE</t>
  </si>
  <si>
    <t>CBB (%)</t>
  </si>
  <si>
    <r>
      <rPr>
        <b/>
        <sz val="10"/>
        <rFont val="Arial"/>
      </rPr>
      <t>CONTROL (VERSION A)</t>
    </r>
    <r>
      <rPr>
        <b/>
        <sz val="8"/>
        <rFont val="Arial"/>
      </rPr>
      <t xml:space="preserve"> (link copy</t>
    </r>
    <r>
      <rPr>
        <b/>
        <sz val="10"/>
        <rFont val="Arial"/>
      </rPr>
      <t>)</t>
    </r>
  </si>
  <si>
    <r>
      <rPr>
        <b/>
        <sz val="10"/>
        <rFont val="Arial"/>
      </rPr>
      <t xml:space="preserve">VARIATION (VERSION B) </t>
    </r>
    <r>
      <rPr>
        <b/>
        <sz val="8"/>
        <rFont val="Arial"/>
      </rPr>
      <t>(link copy)</t>
    </r>
  </si>
  <si>
    <t>OPENS</t>
  </si>
  <si>
    <t>DON/OPN</t>
  </si>
  <si>
    <r>
      <rPr>
        <b/>
        <i/>
        <sz val="10"/>
        <rFont val="Arial"/>
      </rPr>
      <t xml:space="preserve">Version X converted X% better </t>
    </r>
    <r>
      <rPr>
        <i/>
        <sz val="10"/>
        <rFont val="Arial"/>
      </rPr>
      <t xml:space="preserve">than Version X. </t>
    </r>
  </si>
  <si>
    <t>Stacey Abrams Update</t>
  </si>
  <si>
    <t xml:space="preserve">Lorem ipsum dolor sit amet, consectetur adipiscing elit, sed do eiusmod tempor incididunt ut labore et dolore magna aliqua. </t>
  </si>
  <si>
    <t>Subject line</t>
  </si>
  <si>
    <t>- lower case
- personalization</t>
  </si>
  <si>
    <t>- upper case
- personalization last</t>
  </si>
  <si>
    <t>Can Stacey count on you?</t>
  </si>
  <si>
    <t>asking for your help, %%Firstname%%</t>
  </si>
  <si>
    <t>An update from my finance team</t>
  </si>
  <si>
    <t>n/a</t>
  </si>
  <si>
    <t>RS</t>
  </si>
  <si>
    <t>Abrams Post-Georgia Surrogate - FR - DGA - jtk7968b</t>
  </si>
  <si>
    <t>7968b</t>
  </si>
  <si>
    <r>
      <rPr>
        <b/>
        <i/>
        <sz val="10"/>
        <rFont val="Arial"/>
      </rPr>
      <t>Version B converted 23%</t>
    </r>
    <r>
      <rPr>
        <i/>
        <sz val="10"/>
        <rFont val="Arial"/>
      </rPr>
      <t xml:space="preserve"> </t>
    </r>
    <r>
      <rPr>
        <b/>
        <i/>
        <sz val="10"/>
        <rFont val="Arial"/>
      </rPr>
      <t>better</t>
    </r>
    <r>
      <rPr>
        <i/>
        <sz val="10"/>
        <rFont val="Arial"/>
      </rPr>
      <t xml:space="preserve"> than Version A. 
</t>
    </r>
    <r>
      <rPr>
        <i/>
        <sz val="8"/>
        <rFont val="Arial"/>
      </rPr>
      <t>54% certainty that Version "B" will improve your conversion rate.</t>
    </r>
  </si>
  <si>
    <t>- personalization first</t>
  </si>
  <si>
    <t>- personalization last</t>
  </si>
  <si>
    <t>I'm personally asking, %%Firstname%%</t>
  </si>
  <si>
    <t>%%Firstname%% - I need your help</t>
  </si>
  <si>
    <t>Voter Suppression Villains w/ callouts - FR- DGA</t>
  </si>
  <si>
    <t>EMAIL PULLED</t>
  </si>
  <si>
    <t>N/A</t>
  </si>
  <si>
    <t>%%FirstName%% – will you step up before midnight?</t>
  </si>
  <si>
    <t>we need you [open before tmrw]</t>
  </si>
  <si>
    <t xml:space="preserve">No express lanes </t>
  </si>
  <si>
    <t>7949b</t>
  </si>
  <si>
    <r>
      <rPr>
        <b/>
        <i/>
        <sz val="10"/>
        <rFont val="Arial"/>
      </rPr>
      <t>Version A converted 1%</t>
    </r>
    <r>
      <rPr>
        <i/>
        <sz val="10"/>
        <rFont val="Arial"/>
      </rPr>
      <t xml:space="preserve"> </t>
    </r>
    <r>
      <rPr>
        <b/>
        <i/>
        <sz val="10"/>
        <rFont val="Arial"/>
      </rPr>
      <t>better</t>
    </r>
    <r>
      <rPr>
        <i/>
        <sz val="10"/>
        <rFont val="Arial"/>
      </rPr>
      <t xml:space="preserve"> than Version B. 
</t>
    </r>
    <r>
      <rPr>
        <i/>
        <sz val="8"/>
        <rFont val="Arial"/>
      </rPr>
      <t>51% certainty that Version A will improve your conversion rate.</t>
    </r>
    <r>
      <rPr>
        <i/>
        <sz val="10"/>
        <rFont val="Arial"/>
      </rPr>
      <t xml:space="preserve">
</t>
    </r>
    <r>
      <rPr>
        <b/>
        <i/>
        <sz val="10"/>
        <rFont val="Arial"/>
      </rPr>
      <t>Version B brought in $200 more.</t>
    </r>
  </si>
  <si>
    <t>TX Voter Suppression - SU - ALS</t>
  </si>
  <si>
    <t>7921b</t>
  </si>
  <si>
    <r>
      <rPr>
        <b/>
        <i/>
        <sz val="10"/>
        <rFont val="Arial"/>
      </rPr>
      <t>Version A converted 20% better</t>
    </r>
    <r>
      <rPr>
        <i/>
        <sz val="10"/>
        <rFont val="Arial"/>
      </rPr>
      <t xml:space="preserve"> than Version B. 
52% certainty that Version A will improve your conversion rate.</t>
    </r>
  </si>
  <si>
    <t>- personalization first
- question</t>
  </si>
  <si>
    <t>- action in brackets
- statement
- no personalization</t>
  </si>
  <si>
    <t>%%FirstName%%, are you a voting rights advocate?</t>
  </si>
  <si>
    <t>[SIGN]: Stand with Stacey Abrams</t>
  </si>
  <si>
    <t>Obama birthday card with Biden- other</t>
  </si>
  <si>
    <t>Other</t>
  </si>
  <si>
    <r>
      <rPr>
        <b/>
        <i/>
        <sz val="10"/>
        <rFont val="Arial"/>
      </rPr>
      <t xml:space="preserve">Version A converted 37% better </t>
    </r>
    <r>
      <rPr>
        <i/>
        <sz val="10"/>
        <rFont val="Arial"/>
      </rPr>
      <t xml:space="preserve">than Version B. </t>
    </r>
  </si>
  <si>
    <t>- short question</t>
  </si>
  <si>
    <t>- long question
- two question marks</t>
  </si>
  <si>
    <t>Are we missing your name on Obama's card?</t>
  </si>
  <si>
    <t>Will you sign our card to wish Obama a happy birthday??</t>
  </si>
  <si>
    <t>First, Then, Now USPS w/ FBI - PET - DGA</t>
  </si>
  <si>
    <t>7958d</t>
  </si>
  <si>
    <r>
      <rPr>
        <b/>
        <i/>
        <sz val="10"/>
        <rFont val="Arial"/>
      </rPr>
      <t xml:space="preserve">Version A converted 24% better </t>
    </r>
    <r>
      <rPr>
        <i/>
        <sz val="10"/>
        <rFont val="Arial"/>
      </rPr>
      <t>than Version B.</t>
    </r>
  </si>
  <si>
    <t>Sender</t>
  </si>
  <si>
    <t>- specific name
- name + Alert
- via DGA</t>
  </si>
  <si>
    <t>- nonspecific name
- no personalization</t>
  </si>
  <si>
    <t>DeJoy Alert (via DGA)</t>
  </si>
  <si>
    <t>USPS Alert (via DGA)</t>
  </si>
  <si>
    <t>DSCC ALL GRAPHIC Poll - SU - DGA</t>
  </si>
  <si>
    <t>8058a</t>
  </si>
  <si>
    <t>inconclusive</t>
  </si>
  <si>
    <t>Have you cast your vote yet?</t>
  </si>
  <si>
    <t>asking for your opinion, %%Firstname%%</t>
  </si>
  <si>
    <t>Should Beto Run? - SU - DGA</t>
  </si>
  <si>
    <t>7971c</t>
  </si>
  <si>
    <r>
      <rPr>
        <b/>
        <i/>
        <sz val="10"/>
        <rFont val="Arial"/>
      </rPr>
      <t xml:space="preserve">Version B converted 67% better </t>
    </r>
    <r>
      <rPr>
        <i/>
        <sz val="10"/>
        <rFont val="Arial"/>
      </rPr>
      <t xml:space="preserve">than Version A. </t>
    </r>
  </si>
  <si>
    <t>- specific time mention</t>
  </si>
  <si>
    <t>- general question
- no personalization</t>
  </si>
  <si>
    <t>Should Beto run for governor?</t>
  </si>
  <si>
    <t>Poll deadline: 11:59 P.M TONIGHT</t>
  </si>
  <si>
    <t>Newsom Recall Gaining Ground - SU - DGA</t>
  </si>
  <si>
    <r>
      <rPr>
        <b/>
        <i/>
        <sz val="10"/>
        <rFont val="Arial"/>
      </rPr>
      <t xml:space="preserve">Version B converted 28% better </t>
    </r>
    <r>
      <rPr>
        <i/>
        <sz val="10"/>
        <rFont val="Arial"/>
      </rPr>
      <t xml:space="preserve">than Version X. </t>
    </r>
  </si>
  <si>
    <t>- all caps
- via DGA</t>
  </si>
  <si>
    <t>- name + Update
- no personalization</t>
  </si>
  <si>
    <t>Gavin Newsom Update</t>
  </si>
  <si>
    <t>RECALL UPDATE (via DGA)</t>
  </si>
  <si>
    <t>8093a</t>
  </si>
  <si>
    <r>
      <rPr>
        <b/>
        <i/>
        <sz val="10"/>
        <rFont val="Arial"/>
      </rPr>
      <t xml:space="preserve">Version B converted 20% better </t>
    </r>
    <r>
      <rPr>
        <i/>
        <sz val="10"/>
        <rFont val="Arial"/>
      </rPr>
      <t xml:space="preserve">than Version X. </t>
    </r>
  </si>
  <si>
    <t xml:space="preserve">- personalization first
- "last chance"
- lower case 
- double ! </t>
  </si>
  <si>
    <t>- lower case
- no personalization</t>
  </si>
  <si>
    <t>before midnight: will you sign Obama’s birthday card</t>
  </si>
  <si>
    <t>%%FirstName%% - last chance to wish Obama happy birthday!!</t>
  </si>
  <si>
    <t>"Yes/No" 
   vs.
"Add your name"</t>
  </si>
  <si>
    <t>- voting / yes|no button</t>
  </si>
  <si>
    <t>- petition / add your name</t>
  </si>
  <si>
    <t>NO/YES BUTTON</t>
  </si>
  <si>
    <t xml:space="preserve">ADD YOUR NAME </t>
  </si>
  <si>
    <t>USPS Board meeting today</t>
  </si>
  <si>
    <t>7958e</t>
  </si>
  <si>
    <t xml:space="preserve">- BREAKING </t>
  </si>
  <si>
    <t>- "re:"</t>
  </si>
  <si>
    <t>re: today’s USPS meeting</t>
  </si>
  <si>
    <t>BREAKING: USPS Board of Governors met TODAY</t>
  </si>
  <si>
    <t>FL Poll DeSantis in Trouble - DGA</t>
  </si>
  <si>
    <t>The end of Ron DeSantis???</t>
  </si>
  <si>
    <t>ALERT: New poll shows DeSantis losing reelection!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</si>
</sst>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m&quot;/&quot;d&quot;/&quot;yy"/>
    <numFmt numFmtId="166" formatCode="m/d/yyyy"/>
    <numFmt numFmtId="167" formatCode="#,###"/>
  </numFmts>
  <fonts count="20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i/>
      <sz val="10"/>
      <name val="Arial"/>
    </font>
    <font>
      <sz val="10"/>
      <color rgb="FF000000"/>
      <name val="Arial"/>
    </font>
    <font>
      <sz val="10"/>
      <name val="Arial"/>
    </font>
    <font>
      <sz val="10"/>
      <name val="Arial"/>
    </font>
    <font>
      <b/>
      <sz val="10"/>
      <name val="Arial"/>
    </font>
    <font>
      <b/>
      <sz val="12"/>
      <name val="Arial"/>
    </font>
    <font>
      <i/>
      <sz val="10"/>
      <name val="Arial"/>
    </font>
    <font>
      <i/>
      <u/>
      <sz val="10"/>
      <color rgb="FF000000"/>
      <name val="Arial"/>
    </font>
    <font>
      <i/>
      <u/>
      <sz val="10"/>
      <color rgb="FF1155CC"/>
      <name val="Arial"/>
    </font>
    <font>
      <b/>
      <i/>
      <sz val="10"/>
      <name val="Arial"/>
    </font>
    <font>
      <b/>
      <sz val="10"/>
      <name val="Arial"/>
    </font>
    <font>
      <i/>
      <sz val="10"/>
      <color rgb="FF000000"/>
      <name val="Roboto"/>
    </font>
    <font>
      <i/>
      <sz val="10"/>
      <name val="Arial"/>
    </font>
    <font>
      <i/>
      <sz val="8"/>
      <name val="Arial"/>
    </font>
    <font>
      <b/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8">
    <xf numFmtId="0" fontId="0" fillId="0" borderId="0" xfId="0" applyFont="1" applyAlignment="1"/>
    <xf numFmtId="0" fontId="3" fillId="5" borderId="0" xfId="0" applyFont="1" applyFill="1" applyAlignment="1">
      <alignment horizontal="center" wrapText="1"/>
    </xf>
    <xf numFmtId="165" fontId="3" fillId="5" borderId="0" xfId="0" applyNumberFormat="1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10" fontId="3" fillId="6" borderId="0" xfId="0" applyNumberFormat="1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wrapText="1"/>
    </xf>
    <xf numFmtId="10" fontId="3" fillId="7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164" fontId="3" fillId="5" borderId="0" xfId="0" applyNumberFormat="1" applyFont="1" applyFill="1" applyAlignment="1">
      <alignment horizontal="center" wrapText="1"/>
    </xf>
    <xf numFmtId="11" fontId="3" fillId="5" borderId="0" xfId="0" applyNumberFormat="1" applyFont="1" applyFill="1" applyAlignment="1">
      <alignment horizontal="center" wrapText="1"/>
    </xf>
    <xf numFmtId="0" fontId="1" fillId="3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0" fontId="1" fillId="0" borderId="0" xfId="0" applyNumberFormat="1" applyFont="1" applyAlignment="1">
      <alignment horizontal="center" wrapText="1"/>
    </xf>
    <xf numFmtId="1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2" fillId="0" borderId="0" xfId="0" applyFont="1" applyAlignment="1"/>
    <xf numFmtId="164" fontId="1" fillId="0" borderId="0" xfId="0" applyNumberFormat="1" applyFont="1" applyAlignment="1">
      <alignment horizontal="left" wrapText="1"/>
    </xf>
    <xf numFmtId="11" fontId="1" fillId="0" borderId="0" xfId="0" applyNumberFormat="1" applyFont="1" applyAlignment="1">
      <alignment horizontal="left" wrapText="1"/>
    </xf>
    <xf numFmtId="11" fontId="2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left" wrapText="1"/>
    </xf>
    <xf numFmtId="10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8" fillId="2" borderId="0" xfId="0" applyFont="1" applyFill="1" applyAlignment="1">
      <alignment wrapText="1"/>
    </xf>
    <xf numFmtId="0" fontId="9" fillId="2" borderId="0" xfId="0" applyFont="1" applyFill="1" applyAlignment="1">
      <alignment horizontal="left" wrapText="1"/>
    </xf>
    <xf numFmtId="164" fontId="9" fillId="2" borderId="0" xfId="0" applyNumberFormat="1" applyFont="1" applyFill="1" applyAlignment="1">
      <alignment horizontal="center" wrapText="1"/>
    </xf>
    <xf numFmtId="11" fontId="8" fillId="2" borderId="0" xfId="0" applyNumberFormat="1" applyFont="1" applyFill="1" applyAlignment="1">
      <alignment wrapText="1"/>
    </xf>
    <xf numFmtId="10" fontId="8" fillId="2" borderId="0" xfId="0" applyNumberFormat="1" applyFont="1" applyFill="1" applyAlignment="1">
      <alignment wrapText="1"/>
    </xf>
    <xf numFmtId="0" fontId="8" fillId="4" borderId="0" xfId="0" applyFont="1" applyFill="1" applyAlignment="1">
      <alignment wrapText="1"/>
    </xf>
    <xf numFmtId="165" fontId="8" fillId="4" borderId="0" xfId="0" applyNumberFormat="1" applyFont="1" applyFill="1" applyAlignment="1">
      <alignment wrapText="1"/>
    </xf>
    <xf numFmtId="0" fontId="10" fillId="4" borderId="0" xfId="0" applyFont="1" applyFill="1" applyAlignment="1">
      <alignment horizontal="left" wrapText="1"/>
    </xf>
    <xf numFmtId="0" fontId="10" fillId="4" borderId="0" xfId="0" applyFont="1" applyFill="1" applyAlignment="1">
      <alignment horizontal="left" wrapText="1"/>
    </xf>
    <xf numFmtId="11" fontId="8" fillId="4" borderId="0" xfId="0" applyNumberFormat="1" applyFont="1" applyFill="1" applyAlignment="1">
      <alignment wrapText="1"/>
    </xf>
    <xf numFmtId="10" fontId="8" fillId="4" borderId="0" xfId="0" applyNumberFormat="1" applyFont="1" applyFill="1" applyAlignment="1">
      <alignment wrapText="1"/>
    </xf>
    <xf numFmtId="0" fontId="9" fillId="5" borderId="0" xfId="0" applyFont="1" applyFill="1" applyAlignment="1">
      <alignment horizontal="left" wrapText="1"/>
    </xf>
    <xf numFmtId="165" fontId="9" fillId="5" borderId="0" xfId="0" applyNumberFormat="1" applyFont="1" applyFill="1" applyAlignment="1">
      <alignment horizontal="left" wrapText="1"/>
    </xf>
    <xf numFmtId="0" fontId="9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 wrapText="1"/>
    </xf>
    <xf numFmtId="0" fontId="9" fillId="4" borderId="0" xfId="0" applyFont="1" applyFill="1" applyAlignment="1">
      <alignment horizontal="left" wrapText="1"/>
    </xf>
    <xf numFmtId="164" fontId="9" fillId="5" borderId="0" xfId="0" applyNumberFormat="1" applyFont="1" applyFill="1" applyAlignment="1">
      <alignment horizontal="left" wrapText="1"/>
    </xf>
    <xf numFmtId="11" fontId="9" fillId="5" borderId="0" xfId="0" applyNumberFormat="1" applyFont="1" applyFill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166" fontId="8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164" fontId="9" fillId="8" borderId="0" xfId="0" applyNumberFormat="1" applyFont="1" applyFill="1" applyAlignment="1">
      <alignment horizontal="left" wrapText="1"/>
    </xf>
    <xf numFmtId="164" fontId="9" fillId="8" borderId="0" xfId="0" applyNumberFormat="1" applyFont="1" applyFill="1" applyAlignment="1">
      <alignment horizontal="left" wrapText="1"/>
    </xf>
    <xf numFmtId="0" fontId="8" fillId="0" borderId="0" xfId="0" applyFont="1" applyAlignment="1">
      <alignment horizontal="left" wrapText="1"/>
    </xf>
    <xf numFmtId="164" fontId="8" fillId="8" borderId="0" xfId="0" applyNumberFormat="1" applyFont="1" applyFill="1" applyAlignment="1">
      <alignment horizontal="left" wrapText="1"/>
    </xf>
    <xf numFmtId="11" fontId="8" fillId="8" borderId="0" xfId="0" applyNumberFormat="1" applyFont="1" applyFill="1" applyAlignment="1">
      <alignment horizontal="left" wrapText="1"/>
    </xf>
    <xf numFmtId="11" fontId="7" fillId="8" borderId="0" xfId="0" applyNumberFormat="1" applyFont="1" applyFill="1" applyAlignment="1">
      <alignment horizontal="left" wrapText="1"/>
    </xf>
    <xf numFmtId="10" fontId="8" fillId="8" borderId="0" xfId="0" applyNumberFormat="1" applyFont="1" applyFill="1" applyAlignment="1">
      <alignment horizontal="left" wrapText="1"/>
    </xf>
    <xf numFmtId="0" fontId="8" fillId="8" borderId="0" xfId="0" applyFont="1" applyFill="1" applyAlignment="1">
      <alignment horizontal="left" wrapText="1"/>
    </xf>
    <xf numFmtId="0" fontId="8" fillId="8" borderId="0" xfId="0" applyFont="1" applyFill="1" applyAlignment="1">
      <alignment horizontal="left" wrapText="1"/>
    </xf>
    <xf numFmtId="0" fontId="8" fillId="8" borderId="0" xfId="0" applyFont="1" applyFill="1" applyAlignment="1">
      <alignment horizontal="left" wrapText="1"/>
    </xf>
    <xf numFmtId="0" fontId="8" fillId="9" borderId="0" xfId="0" applyFont="1" applyFill="1" applyAlignment="1">
      <alignment horizontal="left" wrapText="1"/>
    </xf>
    <xf numFmtId="3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164" fontId="11" fillId="8" borderId="0" xfId="0" applyNumberFormat="1" applyFont="1" applyFill="1" applyAlignment="1">
      <alignment horizontal="left" wrapText="1"/>
    </xf>
    <xf numFmtId="0" fontId="12" fillId="0" borderId="0" xfId="0" applyFont="1" applyAlignment="1">
      <alignment horizontal="left" wrapText="1"/>
    </xf>
    <xf numFmtId="3" fontId="8" fillId="0" borderId="0" xfId="0" applyNumberFormat="1" applyFont="1" applyAlignment="1">
      <alignment horizontal="left" wrapText="1"/>
    </xf>
    <xf numFmtId="0" fontId="11" fillId="0" borderId="0" xfId="0" applyFont="1" applyAlignment="1">
      <alignment horizontal="left" vertical="center" wrapText="1"/>
    </xf>
    <xf numFmtId="166" fontId="11" fillId="0" borderId="0" xfId="0" applyNumberFormat="1" applyFont="1" applyAlignment="1">
      <alignment horizontal="left" wrapText="1"/>
    </xf>
    <xf numFmtId="0" fontId="9" fillId="10" borderId="0" xfId="0" applyFont="1" applyFill="1" applyAlignment="1">
      <alignment horizontal="left" wrapText="1"/>
    </xf>
    <xf numFmtId="10" fontId="8" fillId="0" borderId="0" xfId="0" applyNumberFormat="1" applyFont="1" applyAlignment="1">
      <alignment horizontal="left" wrapText="1"/>
    </xf>
    <xf numFmtId="10" fontId="8" fillId="10" borderId="0" xfId="0" applyNumberFormat="1" applyFont="1" applyFill="1" applyAlignment="1">
      <alignment horizontal="left" wrapText="1"/>
    </xf>
    <xf numFmtId="0" fontId="13" fillId="0" borderId="0" xfId="0" applyFont="1" applyAlignment="1">
      <alignment horizontal="left" wrapText="1"/>
    </xf>
    <xf numFmtId="0" fontId="8" fillId="10" borderId="0" xfId="0" applyFont="1" applyFill="1" applyAlignment="1">
      <alignment horizontal="left" wrapText="1"/>
    </xf>
    <xf numFmtId="10" fontId="7" fillId="10" borderId="0" xfId="0" applyNumberFormat="1" applyFont="1" applyFill="1" applyAlignment="1">
      <alignment horizontal="left"/>
    </xf>
    <xf numFmtId="0" fontId="14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6" fillId="9" borderId="0" xfId="0" applyFont="1" applyFill="1" applyAlignment="1">
      <alignment horizontal="left"/>
    </xf>
    <xf numFmtId="10" fontId="7" fillId="0" borderId="0" xfId="0" applyNumberFormat="1" applyFont="1" applyAlignment="1">
      <alignment horizontal="left"/>
    </xf>
    <xf numFmtId="0" fontId="15" fillId="10" borderId="0" xfId="0" applyFont="1" applyFill="1" applyAlignment="1">
      <alignment wrapText="1"/>
    </xf>
    <xf numFmtId="0" fontId="7" fillId="0" borderId="0" xfId="0" applyFont="1" applyAlignment="1"/>
    <xf numFmtId="0" fontId="16" fillId="9" borderId="0" xfId="0" applyFont="1" applyFill="1" applyAlignment="1">
      <alignment wrapText="1"/>
    </xf>
    <xf numFmtId="0" fontId="17" fillId="0" borderId="0" xfId="0" applyFont="1" applyAlignment="1"/>
    <xf numFmtId="0" fontId="9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wrapText="1"/>
    </xf>
    <xf numFmtId="11" fontId="8" fillId="0" borderId="0" xfId="0" applyNumberFormat="1" applyFont="1" applyAlignment="1">
      <alignment horizontal="left" wrapText="1"/>
    </xf>
    <xf numFmtId="11" fontId="7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4" fontId="8" fillId="0" borderId="0" xfId="0" applyNumberFormat="1" applyFont="1" applyAlignment="1">
      <alignment horizontal="left" wrapText="1"/>
    </xf>
    <xf numFmtId="11" fontId="8" fillId="0" borderId="0" xfId="0" applyNumberFormat="1" applyFont="1" applyAlignment="1">
      <alignment horizontal="left" wrapText="1"/>
    </xf>
    <xf numFmtId="10" fontId="8" fillId="0" borderId="0" xfId="0" applyNumberFormat="1" applyFont="1" applyAlignment="1">
      <alignment horizontal="left" wrapText="1"/>
    </xf>
    <xf numFmtId="18" fontId="8" fillId="0" borderId="0" xfId="0" applyNumberFormat="1" applyFont="1" applyAlignment="1">
      <alignment horizontal="left" wrapText="1"/>
    </xf>
    <xf numFmtId="0" fontId="15" fillId="8" borderId="0" xfId="0" applyFont="1" applyFill="1" applyAlignment="1">
      <alignment wrapText="1"/>
    </xf>
    <xf numFmtId="0" fontId="9" fillId="8" borderId="0" xfId="0" applyFont="1" applyFill="1" applyAlignment="1">
      <alignment horizontal="left" wrapText="1"/>
    </xf>
    <xf numFmtId="164" fontId="8" fillId="0" borderId="0" xfId="0" applyNumberFormat="1" applyFont="1" applyAlignment="1">
      <alignment horizontal="left" wrapText="1"/>
    </xf>
    <xf numFmtId="167" fontId="8" fillId="0" borderId="0" xfId="0" applyNumberFormat="1" applyFont="1" applyAlignment="1">
      <alignment horizontal="left" wrapText="1"/>
    </xf>
    <xf numFmtId="10" fontId="8" fillId="0" borderId="0" xfId="0" applyNumberFormat="1" applyFont="1" applyAlignment="1">
      <alignment horizontal="left" wrapText="1"/>
    </xf>
    <xf numFmtId="11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vertical="center" wrapText="1"/>
    </xf>
    <xf numFmtId="165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165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0" fillId="0" borderId="0" xfId="0" applyFont="1" applyAlignment="1"/>
    <xf numFmtId="0" fontId="8" fillId="2" borderId="0" xfId="0" applyFont="1" applyFill="1" applyAlignment="1">
      <alignment wrapText="1"/>
    </xf>
    <xf numFmtId="0" fontId="9" fillId="4" borderId="0" xfId="0" applyFont="1" applyFill="1" applyAlignment="1">
      <alignment horizontal="center" wrapText="1"/>
    </xf>
    <xf numFmtId="164" fontId="9" fillId="4" borderId="0" xfId="0" applyNumberFormat="1" applyFont="1" applyFill="1" applyAlignment="1">
      <alignment horizontal="center" wrapText="1"/>
    </xf>
  </cellXfs>
  <cellStyles count="1">
    <cellStyle name="Normal" xfId="0" builtinId="0"/>
  </cellStyles>
  <dxfs count="1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6D7A8"/>
          <bgColor rgb="FFB6D7A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google.com/document/d/1eqdBL1p0Jmj4cO5_DyebE2ygDObkMK8wNjfGW1aGr8E/edit" TargetMode="External"/><Relationship Id="rId3" Type="http://schemas.openxmlformats.org/officeDocument/2006/relationships/hyperlink" Target="https://docs.google.com/document/d/1AFHWGYUsQ_VUUOcFKQQTV8D5LJNcrCHFMGX7cV-kDBg/edit?usp=sharing" TargetMode="External"/><Relationship Id="rId7" Type="http://schemas.openxmlformats.org/officeDocument/2006/relationships/hyperlink" Target="https://docs.google.com/document/d/15bXmWqnNLUQ9NTVYjrCh3rDw_cWzFbmtoKdY_elAiE8/edit?usp=sharing" TargetMode="External"/><Relationship Id="rId2" Type="http://schemas.openxmlformats.org/officeDocument/2006/relationships/hyperlink" Target="https://docs.google.com/document/d/1bU5NKcuDC9Pla68A0PM9ZvOS2uBhn5YmfnDjspAHtxk/edit?usp=sharing" TargetMode="External"/><Relationship Id="rId1" Type="http://schemas.openxmlformats.org/officeDocument/2006/relationships/hyperlink" Target="https://docs.google.com/document/d/1RxSU8jzvGfIHPhAnlbq9Zgu3_Ob94wdxFhhjqGuR3lY/edit?usp=sharing" TargetMode="External"/><Relationship Id="rId6" Type="http://schemas.openxmlformats.org/officeDocument/2006/relationships/hyperlink" Target="https://docs.google.com/document/d/1fg0GkMrwGGcZm5dcQUpIPm9xOQgWDdYczKF8hlMC36M/edit" TargetMode="External"/><Relationship Id="rId5" Type="http://schemas.openxmlformats.org/officeDocument/2006/relationships/hyperlink" Target="https://docs.google.com/document/d/1nLSeGAW4AEtqmmui0ECZBVu3jzZ_do-b5oLiiPteLGk/edit" TargetMode="External"/><Relationship Id="rId4" Type="http://schemas.openxmlformats.org/officeDocument/2006/relationships/hyperlink" Target="https://docs.google.com/document/d/1AFHWGYUsQ_VUUOcFKQQTV8D5LJNcrCHFMGX7cV-kDBg/edit?usp=sharing" TargetMode="External"/><Relationship Id="rId9" Type="http://schemas.openxmlformats.org/officeDocument/2006/relationships/hyperlink" Target="https://docs.google.com/document/d/1eqdBL1p0Jmj4cO5_DyebE2ygDObkMK8wNjfGW1aGr8E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3"/>
  <sheetViews>
    <sheetView tabSelected="1" workbookViewId="0">
      <pane xSplit="9" ySplit="1" topLeftCell="J2" activePane="bottomRight" state="frozen"/>
      <selection pane="topRight" activeCell="J1" sqref="J1"/>
      <selection pane="bottomLeft" activeCell="A5" sqref="A5"/>
      <selection pane="bottomRight" activeCell="E6" sqref="E6"/>
    </sheetView>
  </sheetViews>
  <sheetFormatPr baseColWidth="10" defaultColWidth="14.5" defaultRowHeight="15.75" customHeight="1" x14ac:dyDescent="0.15"/>
  <cols>
    <col min="1" max="1" width="9.1640625" customWidth="1"/>
    <col min="2" max="2" width="12.1640625" customWidth="1"/>
    <col min="3" max="3" width="8.83203125" customWidth="1"/>
    <col min="4" max="4" width="16.1640625" customWidth="1"/>
    <col min="5" max="5" width="15.33203125" customWidth="1"/>
    <col min="6" max="6" width="30.5" customWidth="1"/>
    <col min="7" max="7" width="9.83203125" customWidth="1"/>
    <col min="8" max="8" width="15" customWidth="1"/>
    <col min="9" max="9" width="47.33203125" hidden="1" customWidth="1"/>
    <col min="10" max="10" width="36.83203125" hidden="1" customWidth="1"/>
    <col min="11" max="11" width="36.33203125" customWidth="1"/>
    <col min="12" max="12" width="13.83203125" hidden="1" customWidth="1"/>
    <col min="13" max="14" width="16.5" customWidth="1"/>
    <col min="15" max="16" width="17.1640625" customWidth="1"/>
    <col min="17" max="17" width="15.6640625" customWidth="1"/>
    <col min="18" max="18" width="17.5" customWidth="1"/>
    <col min="19" max="19" width="19" customWidth="1"/>
    <col min="20" max="21" width="16" customWidth="1"/>
    <col min="22" max="22" width="13.5" hidden="1" customWidth="1"/>
    <col min="23" max="23" width="12.1640625" hidden="1" customWidth="1"/>
    <col min="24" max="24" width="19" customWidth="1"/>
    <col min="25" max="25" width="20.1640625" customWidth="1"/>
    <col min="26" max="26" width="4.1640625" customWidth="1"/>
    <col min="31" max="31" width="14.5" hidden="1"/>
    <col min="32" max="32" width="16.6640625" hidden="1" customWidth="1"/>
    <col min="33" max="33" width="13" hidden="1" customWidth="1"/>
    <col min="34" max="34" width="11.1640625" hidden="1" customWidth="1"/>
    <col min="35" max="35" width="15.1640625" hidden="1" customWidth="1"/>
    <col min="36" max="36" width="16.5" hidden="1" customWidth="1"/>
    <col min="37" max="37" width="12.83203125" hidden="1" customWidth="1"/>
    <col min="38" max="38" width="14.6640625" hidden="1" customWidth="1"/>
  </cols>
  <sheetData>
    <row r="1" spans="1:38" ht="28.5" customHeight="1" x14ac:dyDescent="0.15">
      <c r="A1" s="1" t="s">
        <v>1</v>
      </c>
      <c r="B1" s="2" t="s">
        <v>2</v>
      </c>
      <c r="C1" s="3" t="s">
        <v>3</v>
      </c>
      <c r="D1" s="4" t="s">
        <v>4</v>
      </c>
      <c r="E1" s="4" t="s">
        <v>5</v>
      </c>
      <c r="F1" s="4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5" t="s">
        <v>16</v>
      </c>
      <c r="Q1" s="5" t="s">
        <v>17</v>
      </c>
      <c r="R1" s="6" t="s">
        <v>18</v>
      </c>
      <c r="S1" s="6" t="s">
        <v>19</v>
      </c>
      <c r="T1" s="7" t="s">
        <v>20</v>
      </c>
      <c r="U1" s="8" t="s">
        <v>21</v>
      </c>
      <c r="V1" s="9" t="s">
        <v>22</v>
      </c>
      <c r="W1" s="9" t="s">
        <v>23</v>
      </c>
      <c r="X1" s="10" t="s">
        <v>24</v>
      </c>
      <c r="Y1" s="11" t="s">
        <v>25</v>
      </c>
      <c r="Z1" s="12"/>
      <c r="AA1" s="5" t="s">
        <v>26</v>
      </c>
      <c r="AB1" s="6" t="s">
        <v>27</v>
      </c>
      <c r="AC1" s="10" t="s">
        <v>28</v>
      </c>
      <c r="AD1" s="11" t="s">
        <v>29</v>
      </c>
      <c r="AE1" s="13" t="s">
        <v>30</v>
      </c>
      <c r="AF1" s="13" t="s">
        <v>31</v>
      </c>
      <c r="AG1" s="14" t="s">
        <v>32</v>
      </c>
      <c r="AH1" s="14" t="s">
        <v>33</v>
      </c>
      <c r="AI1" s="3" t="s">
        <v>34</v>
      </c>
      <c r="AJ1" s="3" t="s">
        <v>35</v>
      </c>
      <c r="AK1" s="3" t="s">
        <v>36</v>
      </c>
      <c r="AL1" s="3" t="s">
        <v>37</v>
      </c>
    </row>
    <row r="2" spans="1:38" ht="13" x14ac:dyDescent="0.15">
      <c r="A2" s="20"/>
      <c r="B2" s="29"/>
      <c r="C2" s="21"/>
      <c r="D2" s="28"/>
      <c r="E2" s="28"/>
      <c r="F2" s="28"/>
      <c r="G2" s="27"/>
      <c r="H2" s="27"/>
      <c r="I2" s="27"/>
      <c r="J2" s="27"/>
      <c r="K2" s="17"/>
      <c r="L2" s="17"/>
      <c r="M2" s="17"/>
      <c r="N2" s="17"/>
      <c r="O2" s="17"/>
      <c r="P2" s="17"/>
      <c r="Q2" s="17"/>
      <c r="R2" s="18"/>
      <c r="S2" s="18"/>
      <c r="T2" s="16"/>
      <c r="U2" s="16"/>
      <c r="V2" s="23"/>
      <c r="W2" s="23"/>
      <c r="X2" s="19"/>
      <c r="Y2" s="19"/>
      <c r="Z2" s="15"/>
      <c r="AA2" s="17"/>
      <c r="AB2" s="18"/>
      <c r="AC2" s="17"/>
      <c r="AD2" s="18"/>
      <c r="AE2" s="24"/>
      <c r="AF2" s="24"/>
      <c r="AG2" s="25"/>
      <c r="AH2" s="26"/>
      <c r="AI2" s="30"/>
      <c r="AJ2" s="27"/>
      <c r="AK2" s="22"/>
      <c r="AL2" s="27"/>
    </row>
    <row r="3" spans="1:38" ht="13" x14ac:dyDescent="0.15">
      <c r="A3" s="20"/>
      <c r="B3" s="29"/>
      <c r="C3" s="31"/>
      <c r="D3" s="28"/>
      <c r="E3" s="28"/>
      <c r="F3" s="28"/>
      <c r="G3" s="27"/>
      <c r="H3" s="27"/>
      <c r="I3" s="27"/>
      <c r="J3" s="27"/>
      <c r="K3" s="17"/>
      <c r="L3" s="17"/>
      <c r="M3" s="17"/>
      <c r="N3" s="17"/>
      <c r="O3" s="17"/>
      <c r="P3" s="17"/>
      <c r="Q3" s="17"/>
      <c r="R3" s="18"/>
      <c r="S3" s="18"/>
      <c r="T3" s="16"/>
      <c r="U3" s="16"/>
      <c r="V3" s="23"/>
      <c r="W3" s="23"/>
      <c r="X3" s="19"/>
      <c r="Y3" s="19"/>
      <c r="Z3" s="15"/>
      <c r="AA3" s="17"/>
      <c r="AB3" s="18"/>
      <c r="AC3" s="17"/>
      <c r="AD3" s="18"/>
      <c r="AE3" s="24"/>
      <c r="AF3" s="24"/>
      <c r="AG3" s="25"/>
      <c r="AH3" s="26"/>
      <c r="AI3" s="30"/>
      <c r="AJ3" s="27"/>
      <c r="AK3" s="22"/>
      <c r="AL3" s="27"/>
    </row>
  </sheetData>
  <autoFilter ref="A1:AL1" xr:uid="{00000000-0009-0000-0000-000000000000}"/>
  <conditionalFormatting sqref="W1">
    <cfRule type="cellIs" dxfId="12" priority="10" operator="between">
      <formula>0.95</formula>
      <formula>1</formula>
    </cfRule>
  </conditionalFormatting>
  <conditionalFormatting sqref="W1">
    <cfRule type="cellIs" dxfId="11" priority="12" operator="lessThan">
      <formula>0.95</formula>
    </cfRule>
  </conditionalFormatting>
  <conditionalFormatting sqref="AI2:AI3">
    <cfRule type="cellIs" dxfId="10" priority="13" operator="between">
      <formula>0</formula>
      <formula>0.05</formula>
    </cfRule>
  </conditionalFormatting>
  <conditionalFormatting sqref="AI2:AI3">
    <cfRule type="cellIs" dxfId="9" priority="14" operator="greaterThan">
      <formula>0.05</formula>
    </cfRule>
  </conditionalFormatting>
  <dataValidations count="1">
    <dataValidation type="list" allowBlank="1" sqref="C2" xr:uid="{00000000-0002-0000-0000-000008000000}">
      <formula1>"RS,RF,OG"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D91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J5" sqref="J5"/>
    </sheetView>
  </sheetViews>
  <sheetFormatPr baseColWidth="10" defaultColWidth="14.5" defaultRowHeight="15.75" customHeight="1" x14ac:dyDescent="0.15"/>
  <cols>
    <col min="1" max="1" width="9.1640625" customWidth="1"/>
    <col min="2" max="2" width="12.1640625" customWidth="1"/>
    <col min="3" max="3" width="8.83203125" customWidth="1"/>
    <col min="4" max="6" width="27.33203125" customWidth="1"/>
    <col min="7" max="7" width="9.83203125" customWidth="1"/>
    <col min="8" max="8" width="15" customWidth="1"/>
    <col min="9" max="9" width="47.33203125" hidden="1" customWidth="1"/>
    <col min="10" max="10" width="36.83203125" hidden="1" customWidth="1"/>
    <col min="11" max="11" width="15.6640625" customWidth="1"/>
    <col min="12" max="12" width="13.83203125" hidden="1" customWidth="1"/>
    <col min="13" max="13" width="21.5" customWidth="1"/>
    <col min="14" max="14" width="19" customWidth="1"/>
    <col min="15" max="15" width="13.5" hidden="1" customWidth="1"/>
    <col min="16" max="16" width="12.1640625" hidden="1" customWidth="1"/>
    <col min="17" max="17" width="27" customWidth="1"/>
    <col min="18" max="18" width="23.83203125" customWidth="1"/>
    <col min="24" max="24" width="16.6640625" customWidth="1"/>
    <col min="25" max="25" width="13" customWidth="1"/>
    <col min="26" max="26" width="11.1640625" customWidth="1"/>
    <col min="27" max="27" width="15.1640625" customWidth="1"/>
    <col min="28" max="28" width="16.5" customWidth="1"/>
    <col min="29" max="29" width="12.83203125" customWidth="1"/>
    <col min="30" max="30" width="14.6640625" customWidth="1"/>
  </cols>
  <sheetData>
    <row r="1" spans="1:30" ht="24" hidden="1" customHeight="1" x14ac:dyDescent="0.15">
      <c r="A1" s="115" t="s">
        <v>0</v>
      </c>
      <c r="B1" s="114"/>
      <c r="C1" s="114"/>
      <c r="D1" s="114"/>
      <c r="E1" s="114"/>
      <c r="F1" s="114"/>
      <c r="G1" s="114"/>
      <c r="H1" s="114"/>
      <c r="I1" s="114"/>
      <c r="J1" s="32"/>
      <c r="K1" s="32"/>
      <c r="L1" s="32"/>
      <c r="M1" s="32"/>
      <c r="N1" s="32"/>
      <c r="O1" s="32"/>
      <c r="P1" s="32"/>
      <c r="Q1" s="32"/>
      <c r="R1" s="32"/>
      <c r="S1" s="33"/>
      <c r="T1" s="33"/>
      <c r="U1" s="33"/>
      <c r="V1" s="33"/>
      <c r="W1" s="34"/>
      <c r="X1" s="34"/>
      <c r="Y1" s="35"/>
      <c r="Z1" s="35"/>
      <c r="AA1" s="36"/>
      <c r="AB1" s="32"/>
      <c r="AC1" s="32"/>
      <c r="AD1" s="32"/>
    </row>
    <row r="2" spans="1:30" ht="24" customHeight="1" x14ac:dyDescent="0.2">
      <c r="A2" s="37"/>
      <c r="B2" s="38"/>
      <c r="C2" s="39"/>
      <c r="D2" s="40"/>
      <c r="E2" s="40"/>
      <c r="F2" s="40" t="s">
        <v>48</v>
      </c>
      <c r="G2" s="39"/>
      <c r="H2" s="39"/>
      <c r="I2" s="39">
        <f>COUNTA(F:F)-3</f>
        <v>18</v>
      </c>
      <c r="J2" s="37"/>
      <c r="K2" s="37"/>
      <c r="L2" s="37"/>
      <c r="M2" s="37"/>
      <c r="N2" s="37"/>
      <c r="O2" s="37"/>
      <c r="P2" s="37"/>
      <c r="Q2" s="37"/>
      <c r="R2" s="37"/>
      <c r="S2" s="116" t="s">
        <v>49</v>
      </c>
      <c r="T2" s="114"/>
      <c r="U2" s="116" t="s">
        <v>50</v>
      </c>
      <c r="V2" s="114"/>
      <c r="W2" s="117" t="s">
        <v>51</v>
      </c>
      <c r="X2" s="114"/>
      <c r="Y2" s="41"/>
      <c r="Z2" s="41"/>
      <c r="AA2" s="42"/>
      <c r="AB2" s="37"/>
      <c r="AC2" s="37"/>
      <c r="AD2" s="37"/>
    </row>
    <row r="3" spans="1:30" ht="28.5" customHeight="1" x14ac:dyDescent="0.15">
      <c r="A3" s="43" t="s">
        <v>1</v>
      </c>
      <c r="B3" s="44" t="s">
        <v>2</v>
      </c>
      <c r="C3" s="45" t="s">
        <v>3</v>
      </c>
      <c r="D3" s="46" t="s">
        <v>4</v>
      </c>
      <c r="E3" s="46" t="s">
        <v>52</v>
      </c>
      <c r="F3" s="46" t="s">
        <v>53</v>
      </c>
      <c r="G3" s="45" t="s">
        <v>7</v>
      </c>
      <c r="H3" s="45" t="s">
        <v>8</v>
      </c>
      <c r="I3" s="45" t="s">
        <v>9</v>
      </c>
      <c r="J3" s="45" t="s">
        <v>10</v>
      </c>
      <c r="K3" s="45" t="s">
        <v>54</v>
      </c>
      <c r="L3" s="45" t="s">
        <v>12</v>
      </c>
      <c r="M3" s="45" t="s">
        <v>55</v>
      </c>
      <c r="N3" s="45" t="s">
        <v>56</v>
      </c>
      <c r="O3" s="45" t="s">
        <v>57</v>
      </c>
      <c r="P3" s="45" t="s">
        <v>58</v>
      </c>
      <c r="Q3" s="45" t="s">
        <v>59</v>
      </c>
      <c r="R3" s="45" t="s">
        <v>60</v>
      </c>
      <c r="S3" s="47" t="s">
        <v>61</v>
      </c>
      <c r="T3" s="47" t="s">
        <v>62</v>
      </c>
      <c r="U3" s="47" t="s">
        <v>61</v>
      </c>
      <c r="V3" s="47" t="s">
        <v>62</v>
      </c>
      <c r="W3" s="48" t="s">
        <v>30</v>
      </c>
      <c r="X3" s="48" t="s">
        <v>31</v>
      </c>
      <c r="Y3" s="49" t="s">
        <v>32</v>
      </c>
      <c r="Z3" s="49" t="s">
        <v>33</v>
      </c>
      <c r="AA3" s="45" t="s">
        <v>34</v>
      </c>
      <c r="AB3" s="45" t="s">
        <v>35</v>
      </c>
      <c r="AC3" s="45" t="s">
        <v>36</v>
      </c>
      <c r="AD3" s="45" t="s">
        <v>37</v>
      </c>
    </row>
    <row r="4" spans="1:30" ht="24" customHeight="1" x14ac:dyDescent="0.15">
      <c r="A4" s="50" t="str">
        <f t="shared" ref="A4:A22" si="0">IF(AND(AD4="x",AC4="x"),"x","-")</f>
        <v>-</v>
      </c>
      <c r="B4" s="51"/>
      <c r="C4" s="52"/>
      <c r="D4" s="53"/>
      <c r="E4" s="53"/>
      <c r="F4" s="53" t="s">
        <v>38</v>
      </c>
      <c r="G4" s="52"/>
      <c r="H4" s="52"/>
      <c r="I4" s="52" t="s">
        <v>38</v>
      </c>
      <c r="J4" s="54" t="s">
        <v>63</v>
      </c>
      <c r="K4" s="55"/>
      <c r="L4" s="55"/>
      <c r="M4" s="55"/>
      <c r="N4" s="55"/>
      <c r="O4" s="56" t="str">
        <f t="shared" ref="O4:O22" si="1">IFERROR((X4-W4)/W4,"-")</f>
        <v>-</v>
      </c>
      <c r="P4" s="57" t="str">
        <f t="shared" ref="P4:P22" si="2">IF(X4&gt;W4,1-Z4,Z4)</f>
        <v>-</v>
      </c>
      <c r="Q4" s="58"/>
      <c r="R4" s="58"/>
      <c r="S4" s="58"/>
      <c r="T4" s="58"/>
      <c r="U4" s="58"/>
      <c r="V4" s="58"/>
      <c r="W4" s="59" t="str">
        <f t="shared" ref="W4:W8" si="3">IFERROR(T4/S4,"-")</f>
        <v>-</v>
      </c>
      <c r="X4" s="59" t="str">
        <f t="shared" ref="X4:X22" si="4">IFERROR(V4/U4,"-")</f>
        <v>-</v>
      </c>
      <c r="Y4" s="60" t="str">
        <f t="shared" ref="Y4:Y22" si="5">IFERROR((W4-X4)/SQRT((((T4/(S4-1)*(1-W4))/S4)+((V4/(U4-1)*(1-X4))/U4))), "-")</f>
        <v>-</v>
      </c>
      <c r="Z4" s="61" t="str">
        <f t="shared" ref="Z4:Z22" si="6">IFERROR((1-NORMSDIST(ABS(Y4))),"-")</f>
        <v>-</v>
      </c>
      <c r="AA4" s="62" t="str">
        <f t="shared" ref="AA4:AA22" si="7">IFERROR((0.84+1.96)*SQRT((((S4+U4)*W4*(1-W4))/(S4*U4))),"-")</f>
        <v>-</v>
      </c>
      <c r="AB4" s="63" t="str">
        <f t="shared" ref="AB4:AB22" si="8">IFERROR(FIXED((W4-AA4)*100,2)&amp;"% - "&amp;FIXED((W4+AA4)*100,2)&amp;"% ","-")</f>
        <v>-</v>
      </c>
      <c r="AC4" s="64" t="str">
        <f t="shared" ref="AC4:AC22" si="9">IFERROR(IF(OR(X4&lt;=(W4-AA4),X4&gt;=(W4+AA4)),"x","-"),"-")</f>
        <v>-</v>
      </c>
      <c r="AD4" s="65" t="str">
        <f t="shared" ref="AD4:AD22" si="10">IF(AND(P4&gt;=0.95,P4&lt;=1),"x","-")</f>
        <v>-</v>
      </c>
    </row>
    <row r="5" spans="1:30" ht="24" hidden="1" customHeight="1" x14ac:dyDescent="0.15">
      <c r="A5" s="50" t="str">
        <f t="shared" si="0"/>
        <v>-</v>
      </c>
      <c r="B5" s="51">
        <v>44406</v>
      </c>
      <c r="C5" s="52"/>
      <c r="D5" s="53"/>
      <c r="E5" s="53"/>
      <c r="F5" s="53" t="s">
        <v>64</v>
      </c>
      <c r="G5" s="52">
        <v>8072</v>
      </c>
      <c r="H5" s="52" t="s">
        <v>40</v>
      </c>
      <c r="I5" s="52" t="s">
        <v>65</v>
      </c>
      <c r="J5" s="54"/>
      <c r="K5" s="55" t="s">
        <v>66</v>
      </c>
      <c r="L5" s="55">
        <v>1</v>
      </c>
      <c r="M5" s="55" t="s">
        <v>67</v>
      </c>
      <c r="N5" s="55" t="s">
        <v>68</v>
      </c>
      <c r="O5" s="56" t="str">
        <f t="shared" si="1"/>
        <v>-</v>
      </c>
      <c r="P5" s="57" t="str">
        <f t="shared" si="2"/>
        <v>-</v>
      </c>
      <c r="Q5" s="66" t="s">
        <v>69</v>
      </c>
      <c r="R5" s="66" t="s">
        <v>70</v>
      </c>
      <c r="S5" s="67">
        <v>17441</v>
      </c>
      <c r="T5" s="68"/>
      <c r="U5" s="67">
        <v>17694</v>
      </c>
      <c r="V5" s="68"/>
      <c r="W5" s="69">
        <f t="shared" si="3"/>
        <v>0</v>
      </c>
      <c r="X5" s="69">
        <f t="shared" si="4"/>
        <v>0</v>
      </c>
      <c r="Y5" s="60" t="str">
        <f t="shared" si="5"/>
        <v>-</v>
      </c>
      <c r="Z5" s="61" t="str">
        <f t="shared" si="6"/>
        <v>-</v>
      </c>
      <c r="AA5" s="62">
        <f t="shared" si="7"/>
        <v>0</v>
      </c>
      <c r="AB5" s="63" t="str">
        <f t="shared" si="8"/>
        <v xml:space="preserve">0.00% - 0.00% </v>
      </c>
      <c r="AC5" s="64" t="str">
        <f t="shared" si="9"/>
        <v>x</v>
      </c>
      <c r="AD5" s="65" t="str">
        <f t="shared" si="10"/>
        <v>-</v>
      </c>
    </row>
    <row r="6" spans="1:30" ht="24" hidden="1" customHeight="1" x14ac:dyDescent="0.15">
      <c r="A6" s="50" t="str">
        <f t="shared" si="0"/>
        <v>-</v>
      </c>
      <c r="B6" s="51">
        <v>44407</v>
      </c>
      <c r="C6" s="52" t="s">
        <v>39</v>
      </c>
      <c r="D6" s="70"/>
      <c r="E6" s="70"/>
      <c r="F6" s="70" t="s">
        <v>71</v>
      </c>
      <c r="G6" s="52">
        <v>8067</v>
      </c>
      <c r="H6" s="52" t="s">
        <v>40</v>
      </c>
      <c r="I6" s="52"/>
      <c r="J6" s="54"/>
      <c r="K6" s="55" t="s">
        <v>66</v>
      </c>
      <c r="L6" s="55"/>
      <c r="M6" s="55"/>
      <c r="N6" s="55"/>
      <c r="O6" s="56" t="str">
        <f t="shared" si="1"/>
        <v>-</v>
      </c>
      <c r="P6" s="57" t="str">
        <f t="shared" si="2"/>
        <v>-</v>
      </c>
      <c r="Q6" s="58" t="s">
        <v>72</v>
      </c>
      <c r="R6" s="58" t="s">
        <v>72</v>
      </c>
      <c r="S6" s="71">
        <v>10085</v>
      </c>
      <c r="T6" s="58"/>
      <c r="U6" s="71">
        <v>10791</v>
      </c>
      <c r="V6" s="58"/>
      <c r="W6" s="59">
        <f t="shared" si="3"/>
        <v>0</v>
      </c>
      <c r="X6" s="59">
        <f t="shared" si="4"/>
        <v>0</v>
      </c>
      <c r="Y6" s="60" t="str">
        <f t="shared" si="5"/>
        <v>-</v>
      </c>
      <c r="Z6" s="61" t="str">
        <f t="shared" si="6"/>
        <v>-</v>
      </c>
      <c r="AA6" s="62">
        <f t="shared" si="7"/>
        <v>0</v>
      </c>
      <c r="AB6" s="63" t="str">
        <f t="shared" si="8"/>
        <v xml:space="preserve">0.00% - 0.00% </v>
      </c>
      <c r="AC6" s="64" t="str">
        <f t="shared" si="9"/>
        <v>x</v>
      </c>
      <c r="AD6" s="65" t="str">
        <f t="shared" si="10"/>
        <v>-</v>
      </c>
    </row>
    <row r="7" spans="1:30" ht="24" hidden="1" customHeight="1" x14ac:dyDescent="0.15">
      <c r="A7" s="72" t="str">
        <f t="shared" si="0"/>
        <v>-</v>
      </c>
      <c r="B7" s="73">
        <v>44407</v>
      </c>
      <c r="C7" s="52" t="s">
        <v>73</v>
      </c>
      <c r="D7" s="53"/>
      <c r="E7" s="53"/>
      <c r="F7" s="53" t="s">
        <v>74</v>
      </c>
      <c r="G7" s="52" t="s">
        <v>75</v>
      </c>
      <c r="H7" s="52" t="s">
        <v>40</v>
      </c>
      <c r="I7" s="52"/>
      <c r="J7" s="54" t="s">
        <v>76</v>
      </c>
      <c r="K7" s="55" t="s">
        <v>66</v>
      </c>
      <c r="L7" s="55"/>
      <c r="M7" s="55" t="s">
        <v>77</v>
      </c>
      <c r="N7" s="55" t="s">
        <v>78</v>
      </c>
      <c r="O7" s="56">
        <f t="shared" si="1"/>
        <v>0.22113951992657016</v>
      </c>
      <c r="P7" s="57">
        <f t="shared" si="2"/>
        <v>0.50329919923322497</v>
      </c>
      <c r="Q7" s="58" t="s">
        <v>79</v>
      </c>
      <c r="R7" s="74" t="s">
        <v>80</v>
      </c>
      <c r="S7" s="71">
        <v>19886</v>
      </c>
      <c r="T7" s="75">
        <v>3.0999999999999999E-3</v>
      </c>
      <c r="U7" s="71">
        <v>19962</v>
      </c>
      <c r="V7" s="76">
        <v>3.8E-3</v>
      </c>
      <c r="W7" s="69">
        <f t="shared" si="3"/>
        <v>1.5588856481947098E-7</v>
      </c>
      <c r="X7" s="69">
        <f t="shared" si="4"/>
        <v>1.903616872056908E-7</v>
      </c>
      <c r="Y7" s="60">
        <f t="shared" si="5"/>
        <v>-8.2699603475335608E-3</v>
      </c>
      <c r="Z7" s="61">
        <f t="shared" si="6"/>
        <v>0.49670080076677503</v>
      </c>
      <c r="AA7" s="62">
        <f t="shared" si="7"/>
        <v>1.1076247411364657E-5</v>
      </c>
      <c r="AB7" s="63" t="str">
        <f t="shared" si="8"/>
        <v xml:space="preserve">0.00% - 0.00% </v>
      </c>
      <c r="AC7" s="64" t="str">
        <f t="shared" si="9"/>
        <v>-</v>
      </c>
      <c r="AD7" s="65" t="str">
        <f t="shared" si="10"/>
        <v>-</v>
      </c>
    </row>
    <row r="8" spans="1:30" ht="24" hidden="1" customHeight="1" x14ac:dyDescent="0.15">
      <c r="A8" s="50" t="str">
        <f t="shared" si="0"/>
        <v>-</v>
      </c>
      <c r="B8" s="51">
        <v>44407</v>
      </c>
      <c r="C8" s="52" t="s">
        <v>42</v>
      </c>
      <c r="D8" s="77"/>
      <c r="E8" s="77"/>
      <c r="F8" s="77" t="s">
        <v>81</v>
      </c>
      <c r="G8" s="52">
        <v>8086</v>
      </c>
      <c r="H8" s="52" t="s">
        <v>47</v>
      </c>
      <c r="I8" s="52"/>
      <c r="J8" s="55" t="s">
        <v>82</v>
      </c>
      <c r="K8" s="55" t="s">
        <v>83</v>
      </c>
      <c r="L8" s="55"/>
      <c r="M8" s="55" t="s">
        <v>83</v>
      </c>
      <c r="N8" s="55" t="s">
        <v>83</v>
      </c>
      <c r="O8" s="56">
        <f t="shared" si="1"/>
        <v>0.20017885532591392</v>
      </c>
      <c r="P8" s="57">
        <f t="shared" si="2"/>
        <v>0.50120380233443518</v>
      </c>
      <c r="Q8" s="58" t="s">
        <v>84</v>
      </c>
      <c r="R8" s="78" t="s">
        <v>85</v>
      </c>
      <c r="S8" s="71">
        <v>20131</v>
      </c>
      <c r="T8" s="75">
        <v>5.0000000000000001E-4</v>
      </c>
      <c r="U8" s="71">
        <v>20128</v>
      </c>
      <c r="V8" s="76">
        <v>5.9999999999999995E-4</v>
      </c>
      <c r="W8" s="59">
        <f t="shared" si="3"/>
        <v>2.4837315582931797E-8</v>
      </c>
      <c r="X8" s="59">
        <f t="shared" si="4"/>
        <v>2.9809220985691569E-8</v>
      </c>
      <c r="Y8" s="60">
        <f t="shared" si="5"/>
        <v>-3.0174895477183394E-3</v>
      </c>
      <c r="Z8" s="61">
        <f t="shared" si="6"/>
        <v>0.49879619766556482</v>
      </c>
      <c r="AA8" s="62">
        <f t="shared" si="7"/>
        <v>4.3985431722114514E-6</v>
      </c>
      <c r="AB8" s="63" t="str">
        <f t="shared" si="8"/>
        <v xml:space="preserve">0.00% - 0.00% </v>
      </c>
      <c r="AC8" s="64" t="str">
        <f t="shared" si="9"/>
        <v>-</v>
      </c>
      <c r="AD8" s="65" t="str">
        <f t="shared" si="10"/>
        <v>-</v>
      </c>
    </row>
    <row r="9" spans="1:30" ht="24" customHeight="1" x14ac:dyDescent="0.15">
      <c r="A9" s="50" t="str">
        <f t="shared" si="0"/>
        <v>-</v>
      </c>
      <c r="B9" s="51">
        <v>44408</v>
      </c>
      <c r="C9" s="52" t="s">
        <v>42</v>
      </c>
      <c r="D9" s="77"/>
      <c r="E9" s="77"/>
      <c r="F9" s="77" t="s">
        <v>43</v>
      </c>
      <c r="G9" s="52">
        <v>8087</v>
      </c>
      <c r="H9" s="52" t="s">
        <v>40</v>
      </c>
      <c r="I9" s="52"/>
      <c r="J9" s="54"/>
      <c r="K9" s="55" t="s">
        <v>41</v>
      </c>
      <c r="L9" s="55"/>
      <c r="M9" s="55" t="s">
        <v>83</v>
      </c>
      <c r="N9" s="55" t="s">
        <v>83</v>
      </c>
      <c r="O9" s="56">
        <f t="shared" si="1"/>
        <v>-0.99999998192825112</v>
      </c>
      <c r="P9" s="57">
        <f t="shared" si="2"/>
        <v>0</v>
      </c>
      <c r="Q9" s="78" t="s">
        <v>41</v>
      </c>
      <c r="R9" s="58" t="s">
        <v>86</v>
      </c>
      <c r="S9" s="58">
        <v>91915</v>
      </c>
      <c r="T9" s="79">
        <v>1.8E-3</v>
      </c>
      <c r="U9" s="58">
        <v>92986</v>
      </c>
      <c r="V9" s="75">
        <v>1.6999999999999999E-3</v>
      </c>
      <c r="W9" s="59">
        <f t="shared" ref="W9:W10" si="11">IFERROR(U9/S9,"-")</f>
        <v>1.0116520698471414</v>
      </c>
      <c r="X9" s="59">
        <f t="shared" si="4"/>
        <v>1.828232206998903E-8</v>
      </c>
      <c r="Y9" s="60">
        <f t="shared" si="5"/>
        <v>2296049.4962432906</v>
      </c>
      <c r="Z9" s="61">
        <f t="shared" si="6"/>
        <v>0</v>
      </c>
      <c r="AA9" s="62" t="str">
        <f t="shared" si="7"/>
        <v>-</v>
      </c>
      <c r="AB9" s="63" t="str">
        <f t="shared" si="8"/>
        <v>-</v>
      </c>
      <c r="AC9" s="64" t="str">
        <f t="shared" si="9"/>
        <v>-</v>
      </c>
      <c r="AD9" s="65" t="str">
        <f t="shared" si="10"/>
        <v>-</v>
      </c>
    </row>
    <row r="10" spans="1:30" ht="24" customHeight="1" x14ac:dyDescent="0.15">
      <c r="A10" s="50" t="str">
        <f t="shared" si="0"/>
        <v>-</v>
      </c>
      <c r="B10" s="51">
        <v>44408</v>
      </c>
      <c r="C10" s="52" t="s">
        <v>42</v>
      </c>
      <c r="D10" s="77"/>
      <c r="E10" s="77"/>
      <c r="F10" s="77" t="s">
        <v>43</v>
      </c>
      <c r="G10" s="52">
        <v>8087</v>
      </c>
      <c r="H10" s="52" t="s">
        <v>40</v>
      </c>
      <c r="I10" s="52" t="s">
        <v>38</v>
      </c>
      <c r="J10" s="54"/>
      <c r="K10" s="55" t="s">
        <v>41</v>
      </c>
      <c r="L10" s="55"/>
      <c r="M10" s="55" t="s">
        <v>83</v>
      </c>
      <c r="N10" s="55" t="s">
        <v>83</v>
      </c>
      <c r="O10" s="56">
        <f t="shared" si="1"/>
        <v>-0.99999998192825112</v>
      </c>
      <c r="P10" s="57">
        <f t="shared" si="2"/>
        <v>0</v>
      </c>
      <c r="Q10" s="78" t="s">
        <v>41</v>
      </c>
      <c r="R10" s="58" t="s">
        <v>86</v>
      </c>
      <c r="S10" s="58">
        <v>91915</v>
      </c>
      <c r="T10" s="79">
        <v>1.8E-3</v>
      </c>
      <c r="U10" s="58">
        <v>92986</v>
      </c>
      <c r="V10" s="75">
        <v>1.6999999999999999E-3</v>
      </c>
      <c r="W10" s="59">
        <f t="shared" si="11"/>
        <v>1.0116520698471414</v>
      </c>
      <c r="X10" s="59">
        <f t="shared" si="4"/>
        <v>1.828232206998903E-8</v>
      </c>
      <c r="Y10" s="60">
        <f t="shared" si="5"/>
        <v>2296049.4962432906</v>
      </c>
      <c r="Z10" s="61">
        <f t="shared" si="6"/>
        <v>0</v>
      </c>
      <c r="AA10" s="62" t="str">
        <f t="shared" si="7"/>
        <v>-</v>
      </c>
      <c r="AB10" s="63" t="str">
        <f t="shared" si="8"/>
        <v>-</v>
      </c>
      <c r="AC10" s="64" t="str">
        <f t="shared" si="9"/>
        <v>-</v>
      </c>
      <c r="AD10" s="65" t="str">
        <f t="shared" si="10"/>
        <v>-</v>
      </c>
    </row>
    <row r="11" spans="1:30" ht="24" customHeight="1" x14ac:dyDescent="0.15">
      <c r="A11" s="50" t="str">
        <f t="shared" si="0"/>
        <v>-</v>
      </c>
      <c r="B11" s="51">
        <v>44408</v>
      </c>
      <c r="C11" s="52" t="s">
        <v>42</v>
      </c>
      <c r="D11" s="53"/>
      <c r="E11" s="53"/>
      <c r="F11" s="53" t="s">
        <v>44</v>
      </c>
      <c r="G11" s="52" t="s">
        <v>87</v>
      </c>
      <c r="H11" s="52" t="s">
        <v>40</v>
      </c>
      <c r="I11" s="52"/>
      <c r="J11" s="54" t="s">
        <v>88</v>
      </c>
      <c r="K11" s="55" t="s">
        <v>41</v>
      </c>
      <c r="L11" s="55"/>
      <c r="M11" s="55" t="s">
        <v>83</v>
      </c>
      <c r="N11" s="55" t="s">
        <v>83</v>
      </c>
      <c r="O11" s="56">
        <f t="shared" si="1"/>
        <v>-6.0487784941403149E-3</v>
      </c>
      <c r="P11" s="57">
        <f t="shared" si="2"/>
        <v>0.4999179198935475</v>
      </c>
      <c r="Q11" s="58" t="s">
        <v>86</v>
      </c>
      <c r="R11" s="78" t="s">
        <v>41</v>
      </c>
      <c r="S11" s="71">
        <v>97279</v>
      </c>
      <c r="T11" s="75">
        <v>2.3E-3</v>
      </c>
      <c r="U11" s="71">
        <v>97871</v>
      </c>
      <c r="V11" s="76">
        <v>2.3E-3</v>
      </c>
      <c r="W11" s="59">
        <f t="shared" ref="W11:W15" si="12">IFERROR(T11/S11,"-")</f>
        <v>2.3643335149415599E-8</v>
      </c>
      <c r="X11" s="59">
        <f t="shared" si="4"/>
        <v>2.3500321852234062E-8</v>
      </c>
      <c r="Y11" s="60">
        <f t="shared" si="5"/>
        <v>2.0574431707006896E-4</v>
      </c>
      <c r="Z11" s="61">
        <f t="shared" si="6"/>
        <v>0.4999179198935475</v>
      </c>
      <c r="AA11" s="62">
        <f t="shared" si="7"/>
        <v>1.9492166463830621E-6</v>
      </c>
      <c r="AB11" s="63" t="str">
        <f t="shared" si="8"/>
        <v xml:space="preserve">0.00% - 0.00% </v>
      </c>
      <c r="AC11" s="64" t="str">
        <f t="shared" si="9"/>
        <v>-</v>
      </c>
      <c r="AD11" s="65" t="str">
        <f t="shared" si="10"/>
        <v>-</v>
      </c>
    </row>
    <row r="12" spans="1:30" ht="24" hidden="1" customHeight="1" x14ac:dyDescent="0.15">
      <c r="A12" s="50" t="str">
        <f t="shared" si="0"/>
        <v>-</v>
      </c>
      <c r="B12" s="51">
        <v>44409</v>
      </c>
      <c r="C12" s="52" t="s">
        <v>73</v>
      </c>
      <c r="D12" s="53"/>
      <c r="E12" s="53"/>
      <c r="F12" s="53" t="s">
        <v>89</v>
      </c>
      <c r="G12" s="52" t="s">
        <v>90</v>
      </c>
      <c r="H12" s="52" t="s">
        <v>47</v>
      </c>
      <c r="I12" s="52"/>
      <c r="J12" s="54" t="s">
        <v>91</v>
      </c>
      <c r="K12" s="55" t="s">
        <v>66</v>
      </c>
      <c r="L12" s="55"/>
      <c r="M12" s="55" t="s">
        <v>92</v>
      </c>
      <c r="N12" s="55" t="s">
        <v>93</v>
      </c>
      <c r="O12" s="56">
        <f t="shared" si="1"/>
        <v>-0.16577540106951871</v>
      </c>
      <c r="P12" s="57">
        <f t="shared" si="2"/>
        <v>0.49838765059933365</v>
      </c>
      <c r="Q12" s="74" t="s">
        <v>94</v>
      </c>
      <c r="R12" s="58" t="s">
        <v>95</v>
      </c>
      <c r="S12" s="71">
        <v>18252</v>
      </c>
      <c r="T12" s="76">
        <v>1.1000000000000001E-3</v>
      </c>
      <c r="U12" s="71">
        <v>17901</v>
      </c>
      <c r="V12" s="75">
        <v>8.9999999999999998E-4</v>
      </c>
      <c r="W12" s="59">
        <f t="shared" si="12"/>
        <v>6.0267367959675651E-8</v>
      </c>
      <c r="X12" s="59">
        <f t="shared" si="4"/>
        <v>5.0276520864756159E-8</v>
      </c>
      <c r="Y12" s="60">
        <f t="shared" si="5"/>
        <v>4.0415715989754559E-3</v>
      </c>
      <c r="Z12" s="61">
        <f t="shared" si="6"/>
        <v>0.49838765059933365</v>
      </c>
      <c r="AA12" s="62">
        <f t="shared" si="7"/>
        <v>7.2306514158871422E-6</v>
      </c>
      <c r="AB12" s="63" t="str">
        <f t="shared" si="8"/>
        <v xml:space="preserve">0.00% - 0.00% </v>
      </c>
      <c r="AC12" s="64" t="str">
        <f t="shared" si="9"/>
        <v>-</v>
      </c>
      <c r="AD12" s="65" t="str">
        <f t="shared" si="10"/>
        <v>-</v>
      </c>
    </row>
    <row r="13" spans="1:30" ht="24" hidden="1" customHeight="1" x14ac:dyDescent="0.15">
      <c r="A13" s="50" t="str">
        <f t="shared" si="0"/>
        <v>-</v>
      </c>
      <c r="B13" s="51">
        <v>44409</v>
      </c>
      <c r="C13" s="52" t="s">
        <v>42</v>
      </c>
      <c r="D13" s="77"/>
      <c r="E13" s="77"/>
      <c r="F13" s="77" t="s">
        <v>96</v>
      </c>
      <c r="G13" s="52">
        <v>8093</v>
      </c>
      <c r="H13" s="52" t="s">
        <v>97</v>
      </c>
      <c r="I13" s="52"/>
      <c r="J13" s="54" t="s">
        <v>98</v>
      </c>
      <c r="K13" s="55" t="s">
        <v>66</v>
      </c>
      <c r="L13" s="55"/>
      <c r="M13" s="55" t="s">
        <v>99</v>
      </c>
      <c r="N13" s="55" t="s">
        <v>100</v>
      </c>
      <c r="O13" s="56">
        <f t="shared" si="1"/>
        <v>-0.26755785691641121</v>
      </c>
      <c r="P13" s="57">
        <f t="shared" si="2"/>
        <v>0.49555726714054926</v>
      </c>
      <c r="Q13" s="74" t="s">
        <v>101</v>
      </c>
      <c r="R13" s="58" t="s">
        <v>102</v>
      </c>
      <c r="S13" s="58">
        <v>18903</v>
      </c>
      <c r="T13" s="76">
        <v>3.0000000000000001E-3</v>
      </c>
      <c r="U13" s="58">
        <v>18926</v>
      </c>
      <c r="V13" s="75">
        <v>2.2000000000000001E-3</v>
      </c>
      <c r="W13" s="59">
        <f t="shared" si="12"/>
        <v>1.5870496746548167E-7</v>
      </c>
      <c r="X13" s="59">
        <f t="shared" si="4"/>
        <v>1.1624220648842863E-7</v>
      </c>
      <c r="Y13" s="60">
        <f t="shared" si="5"/>
        <v>1.1136509992953439E-2</v>
      </c>
      <c r="Z13" s="61">
        <f t="shared" si="6"/>
        <v>0.49555726714054926</v>
      </c>
      <c r="AA13" s="62">
        <f t="shared" si="7"/>
        <v>1.1470197675290093E-5</v>
      </c>
      <c r="AB13" s="63" t="str">
        <f t="shared" si="8"/>
        <v xml:space="preserve">0.00% - 0.00% </v>
      </c>
      <c r="AC13" s="64" t="str">
        <f t="shared" si="9"/>
        <v>-</v>
      </c>
      <c r="AD13" s="65" t="str">
        <f t="shared" si="10"/>
        <v>-</v>
      </c>
    </row>
    <row r="14" spans="1:30" ht="24" hidden="1" customHeight="1" x14ac:dyDescent="0.15">
      <c r="A14" s="50" t="str">
        <f t="shared" si="0"/>
        <v>-</v>
      </c>
      <c r="B14" s="51">
        <v>44410</v>
      </c>
      <c r="C14" s="52" t="s">
        <v>73</v>
      </c>
      <c r="D14" s="53"/>
      <c r="E14" s="53"/>
      <c r="F14" s="53" t="s">
        <v>103</v>
      </c>
      <c r="G14" s="52" t="s">
        <v>104</v>
      </c>
      <c r="H14" s="52" t="s">
        <v>46</v>
      </c>
      <c r="I14" s="52"/>
      <c r="J14" s="54" t="s">
        <v>105</v>
      </c>
      <c r="K14" s="55" t="s">
        <v>106</v>
      </c>
      <c r="L14" s="55"/>
      <c r="M14" s="55" t="s">
        <v>107</v>
      </c>
      <c r="N14" s="55" t="s">
        <v>108</v>
      </c>
      <c r="O14" s="56">
        <f t="shared" si="1"/>
        <v>-0.19305219846384641</v>
      </c>
      <c r="P14" s="57">
        <f t="shared" si="2"/>
        <v>0.49673142786983626</v>
      </c>
      <c r="Q14" s="78" t="s">
        <v>109</v>
      </c>
      <c r="R14" s="58" t="s">
        <v>110</v>
      </c>
      <c r="S14" s="71">
        <v>9932</v>
      </c>
      <c r="T14" s="76">
        <v>3.0999999999999999E-3</v>
      </c>
      <c r="U14" s="71">
        <v>11117</v>
      </c>
      <c r="V14" s="75">
        <v>2.8E-3</v>
      </c>
      <c r="W14" s="59">
        <f t="shared" si="12"/>
        <v>3.1212243254128068E-7</v>
      </c>
      <c r="X14" s="59">
        <f t="shared" si="4"/>
        <v>2.5186651074930285E-7</v>
      </c>
      <c r="Y14" s="60">
        <f t="shared" si="5"/>
        <v>8.1931869840195688E-3</v>
      </c>
      <c r="Z14" s="61">
        <f t="shared" si="6"/>
        <v>0.49673142786983626</v>
      </c>
      <c r="AA14" s="62">
        <f t="shared" si="7"/>
        <v>2.15985218853701E-5</v>
      </c>
      <c r="AB14" s="63" t="str">
        <f t="shared" si="8"/>
        <v xml:space="preserve">0.00% - 0.00% </v>
      </c>
      <c r="AC14" s="64" t="str">
        <f t="shared" si="9"/>
        <v>-</v>
      </c>
      <c r="AD14" s="65" t="str">
        <f t="shared" si="10"/>
        <v>-</v>
      </c>
    </row>
    <row r="15" spans="1:30" ht="24" hidden="1" customHeight="1" x14ac:dyDescent="0.15">
      <c r="A15" s="50" t="str">
        <f t="shared" si="0"/>
        <v>-</v>
      </c>
      <c r="B15" s="51">
        <v>44410</v>
      </c>
      <c r="C15" s="52" t="s">
        <v>73</v>
      </c>
      <c r="D15" s="53"/>
      <c r="E15" s="53"/>
      <c r="F15" s="53" t="s">
        <v>111</v>
      </c>
      <c r="G15" s="52" t="s">
        <v>112</v>
      </c>
      <c r="H15" s="52" t="s">
        <v>47</v>
      </c>
      <c r="I15" s="52"/>
      <c r="J15" s="80" t="s">
        <v>113</v>
      </c>
      <c r="K15" s="55" t="s">
        <v>66</v>
      </c>
      <c r="L15" s="55"/>
      <c r="M15" s="81" t="s">
        <v>113</v>
      </c>
      <c r="N15" s="81" t="s">
        <v>113</v>
      </c>
      <c r="O15" s="56">
        <f t="shared" si="1"/>
        <v>6.2268346923645985E-3</v>
      </c>
      <c r="P15" s="57">
        <f t="shared" si="2"/>
        <v>0.50005537046957627</v>
      </c>
      <c r="Q15" s="58" t="s">
        <v>114</v>
      </c>
      <c r="R15" s="58" t="s">
        <v>115</v>
      </c>
      <c r="S15" s="58">
        <v>6787</v>
      </c>
      <c r="T15" s="75">
        <v>1E-3</v>
      </c>
      <c r="U15" s="58">
        <v>6745</v>
      </c>
      <c r="V15" s="75">
        <v>1E-3</v>
      </c>
      <c r="W15" s="59">
        <f t="shared" si="12"/>
        <v>1.4734050390452337E-7</v>
      </c>
      <c r="X15" s="59">
        <f t="shared" si="4"/>
        <v>1.4825796886582654E-7</v>
      </c>
      <c r="Y15" s="60">
        <f t="shared" si="5"/>
        <v>-1.3879318506494052E-4</v>
      </c>
      <c r="Z15" s="61">
        <f t="shared" si="6"/>
        <v>0.49994462953042373</v>
      </c>
      <c r="AA15" s="62">
        <f t="shared" si="7"/>
        <v>1.847864693832183E-5</v>
      </c>
      <c r="AB15" s="63" t="str">
        <f t="shared" si="8"/>
        <v xml:space="preserve">0.00% - 0.00% </v>
      </c>
      <c r="AC15" s="64" t="str">
        <f t="shared" si="9"/>
        <v>-</v>
      </c>
      <c r="AD15" s="65" t="str">
        <f t="shared" si="10"/>
        <v>-</v>
      </c>
    </row>
    <row r="16" spans="1:30" ht="24" hidden="1" customHeight="1" x14ac:dyDescent="0.15">
      <c r="A16" s="50" t="str">
        <f t="shared" si="0"/>
        <v>-</v>
      </c>
      <c r="B16" s="51">
        <v>44411</v>
      </c>
      <c r="C16" s="52" t="s">
        <v>73</v>
      </c>
      <c r="D16" s="53"/>
      <c r="E16" s="53"/>
      <c r="F16" s="53" t="s">
        <v>116</v>
      </c>
      <c r="G16" s="52" t="s">
        <v>117</v>
      </c>
      <c r="H16" s="52" t="s">
        <v>47</v>
      </c>
      <c r="I16" s="52"/>
      <c r="J16" s="54" t="s">
        <v>118</v>
      </c>
      <c r="K16" s="55" t="s">
        <v>66</v>
      </c>
      <c r="L16" s="55"/>
      <c r="M16" s="82" t="s">
        <v>119</v>
      </c>
      <c r="N16" s="55" t="s">
        <v>120</v>
      </c>
      <c r="O16" s="56">
        <f t="shared" si="1"/>
        <v>-0.99999998837299464</v>
      </c>
      <c r="P16" s="57">
        <f t="shared" si="2"/>
        <v>0</v>
      </c>
      <c r="Q16" s="58" t="s">
        <v>121</v>
      </c>
      <c r="R16" s="74" t="s">
        <v>122</v>
      </c>
      <c r="S16" s="71">
        <v>128970</v>
      </c>
      <c r="T16" s="83">
        <v>8.9999999999999998E-4</v>
      </c>
      <c r="U16" s="71">
        <v>128990</v>
      </c>
      <c r="V16" s="76">
        <v>1.5E-3</v>
      </c>
      <c r="W16" s="59">
        <f>IFERROR(U16/S16,"-")</f>
        <v>1.0001550748236023</v>
      </c>
      <c r="X16" s="59">
        <f t="shared" si="4"/>
        <v>1.1628808434762386E-8</v>
      </c>
      <c r="Y16" s="60">
        <f t="shared" si="5"/>
        <v>3331166.0510495245</v>
      </c>
      <c r="Z16" s="61">
        <f t="shared" si="6"/>
        <v>0</v>
      </c>
      <c r="AA16" s="62" t="str">
        <f t="shared" si="7"/>
        <v>-</v>
      </c>
      <c r="AB16" s="63" t="str">
        <f t="shared" si="8"/>
        <v>-</v>
      </c>
      <c r="AC16" s="64" t="str">
        <f t="shared" si="9"/>
        <v>-</v>
      </c>
      <c r="AD16" s="65" t="str">
        <f t="shared" si="10"/>
        <v>-</v>
      </c>
    </row>
    <row r="17" spans="1:30" ht="24" hidden="1" customHeight="1" x14ac:dyDescent="0.15">
      <c r="A17" s="50" t="str">
        <f t="shared" si="0"/>
        <v>-</v>
      </c>
      <c r="B17" s="51">
        <v>44411</v>
      </c>
      <c r="C17" s="52" t="s">
        <v>39</v>
      </c>
      <c r="D17" s="77"/>
      <c r="E17" s="77"/>
      <c r="F17" s="77" t="s">
        <v>123</v>
      </c>
      <c r="G17" s="52">
        <v>8107</v>
      </c>
      <c r="H17" s="52" t="s">
        <v>47</v>
      </c>
      <c r="I17" s="52"/>
      <c r="J17" s="54" t="s">
        <v>124</v>
      </c>
      <c r="K17" s="55" t="s">
        <v>106</v>
      </c>
      <c r="L17" s="55"/>
      <c r="M17" s="55" t="s">
        <v>125</v>
      </c>
      <c r="N17" s="55" t="s">
        <v>126</v>
      </c>
      <c r="O17" s="56">
        <f t="shared" si="1"/>
        <v>0.2746807264206208</v>
      </c>
      <c r="P17" s="57">
        <f t="shared" si="2"/>
        <v>0.50280883493542594</v>
      </c>
      <c r="Q17" s="58" t="s">
        <v>127</v>
      </c>
      <c r="R17" s="78" t="s">
        <v>128</v>
      </c>
      <c r="S17" s="71">
        <v>8589</v>
      </c>
      <c r="T17" s="75">
        <v>1.5E-3</v>
      </c>
      <c r="U17" s="71">
        <v>8535</v>
      </c>
      <c r="V17" s="76">
        <v>1.9E-3</v>
      </c>
      <c r="W17" s="59">
        <f>IFERROR(T17/S17,"-")</f>
        <v>1.7464198393293749E-7</v>
      </c>
      <c r="X17" s="59">
        <f t="shared" si="4"/>
        <v>2.2261277094317515E-7</v>
      </c>
      <c r="Y17" s="60">
        <f t="shared" si="5"/>
        <v>-7.0407632386705306E-3</v>
      </c>
      <c r="Z17" s="61">
        <f t="shared" si="6"/>
        <v>0.49719116506457406</v>
      </c>
      <c r="AA17" s="62">
        <f t="shared" si="7"/>
        <v>1.7883884939500525E-5</v>
      </c>
      <c r="AB17" s="63" t="str">
        <f t="shared" si="8"/>
        <v xml:space="preserve">0.00% - 0.00% </v>
      </c>
      <c r="AC17" s="64" t="str">
        <f t="shared" si="9"/>
        <v>-</v>
      </c>
      <c r="AD17" s="65" t="str">
        <f t="shared" si="10"/>
        <v>-</v>
      </c>
    </row>
    <row r="18" spans="1:30" ht="24" hidden="1" customHeight="1" x14ac:dyDescent="0.15">
      <c r="A18" s="50" t="str">
        <f t="shared" si="0"/>
        <v>-</v>
      </c>
      <c r="B18" s="51">
        <v>44412</v>
      </c>
      <c r="C18" s="52" t="s">
        <v>73</v>
      </c>
      <c r="D18" s="53"/>
      <c r="E18" s="53"/>
      <c r="F18" s="53" t="s">
        <v>96</v>
      </c>
      <c r="G18" s="52" t="s">
        <v>129</v>
      </c>
      <c r="H18" s="52" t="s">
        <v>97</v>
      </c>
      <c r="I18" s="52"/>
      <c r="J18" s="54" t="s">
        <v>130</v>
      </c>
      <c r="K18" s="55" t="s">
        <v>66</v>
      </c>
      <c r="L18" s="55"/>
      <c r="M18" s="55" t="s">
        <v>131</v>
      </c>
      <c r="N18" s="55" t="s">
        <v>132</v>
      </c>
      <c r="O18" s="56">
        <f t="shared" si="1"/>
        <v>-0.99999997600601609</v>
      </c>
      <c r="P18" s="57">
        <f t="shared" si="2"/>
        <v>0</v>
      </c>
      <c r="Q18" s="58" t="s">
        <v>133</v>
      </c>
      <c r="R18" s="84" t="s">
        <v>134</v>
      </c>
      <c r="S18" s="58">
        <v>129365</v>
      </c>
      <c r="T18" s="83">
        <v>2.5999999999999999E-3</v>
      </c>
      <c r="U18" s="58">
        <v>129282</v>
      </c>
      <c r="V18" s="76">
        <v>3.0999999999999999E-3</v>
      </c>
      <c r="W18" s="59">
        <f>IFERROR(U18/S18,"-")</f>
        <v>0.99935840451435864</v>
      </c>
      <c r="X18" s="59">
        <f t="shared" si="4"/>
        <v>2.3978589440138612E-8</v>
      </c>
      <c r="Y18" s="60">
        <f t="shared" si="5"/>
        <v>2319851.2098269938</v>
      </c>
      <c r="Z18" s="61">
        <f t="shared" si="6"/>
        <v>0</v>
      </c>
      <c r="AA18" s="62">
        <f t="shared" si="7"/>
        <v>2.7882108379374295E-4</v>
      </c>
      <c r="AB18" s="63" t="str">
        <f t="shared" si="8"/>
        <v xml:space="preserve">99.91% - 99.96% </v>
      </c>
      <c r="AC18" s="64" t="str">
        <f t="shared" si="9"/>
        <v>x</v>
      </c>
      <c r="AD18" s="65" t="str">
        <f t="shared" si="10"/>
        <v>-</v>
      </c>
    </row>
    <row r="19" spans="1:30" ht="24" customHeight="1" x14ac:dyDescent="0.15">
      <c r="A19" s="50" t="str">
        <f t="shared" si="0"/>
        <v>-</v>
      </c>
      <c r="B19" s="51">
        <v>44413</v>
      </c>
      <c r="C19" s="52" t="s">
        <v>42</v>
      </c>
      <c r="D19" s="77"/>
      <c r="E19" s="77"/>
      <c r="F19" s="77" t="s">
        <v>45</v>
      </c>
      <c r="G19" s="52">
        <v>8112</v>
      </c>
      <c r="H19" s="52" t="s">
        <v>46</v>
      </c>
      <c r="I19" s="52"/>
      <c r="J19" s="54"/>
      <c r="K19" s="85" t="s">
        <v>135</v>
      </c>
      <c r="L19" s="55"/>
      <c r="M19" s="55" t="s">
        <v>136</v>
      </c>
      <c r="N19" s="55" t="s">
        <v>137</v>
      </c>
      <c r="O19" s="56">
        <f t="shared" si="1"/>
        <v>0.14713530744065115</v>
      </c>
      <c r="P19" s="57">
        <f t="shared" si="2"/>
        <v>0.50149734236000265</v>
      </c>
      <c r="Q19" s="78" t="s">
        <v>138</v>
      </c>
      <c r="R19" s="58" t="s">
        <v>139</v>
      </c>
      <c r="S19" s="71">
        <v>41025</v>
      </c>
      <c r="T19" s="76">
        <v>1.4E-3</v>
      </c>
      <c r="U19" s="71">
        <v>40872</v>
      </c>
      <c r="V19" s="75">
        <v>1.6000000000000001E-3</v>
      </c>
      <c r="W19" s="59">
        <f t="shared" ref="W19:W22" si="13">IFERROR(T19/S19,"-")</f>
        <v>3.4125533211456426E-8</v>
      </c>
      <c r="X19" s="59">
        <f t="shared" si="4"/>
        <v>3.9146604032100219E-8</v>
      </c>
      <c r="Y19" s="60">
        <f t="shared" si="5"/>
        <v>-3.7532895085786938E-3</v>
      </c>
      <c r="Z19" s="61">
        <f t="shared" si="6"/>
        <v>0.49850265763999735</v>
      </c>
      <c r="AA19" s="62">
        <f t="shared" si="7"/>
        <v>3.6148851510862016E-6</v>
      </c>
      <c r="AB19" s="63" t="str">
        <f t="shared" si="8"/>
        <v xml:space="preserve">0.00% - 0.00% </v>
      </c>
      <c r="AC19" s="64" t="str">
        <f t="shared" si="9"/>
        <v>-</v>
      </c>
      <c r="AD19" s="65" t="str">
        <f t="shared" si="10"/>
        <v>-</v>
      </c>
    </row>
    <row r="20" spans="1:30" ht="24" hidden="1" customHeight="1" x14ac:dyDescent="0.2">
      <c r="A20" s="50" t="str">
        <f t="shared" si="0"/>
        <v>-</v>
      </c>
      <c r="B20" s="51">
        <v>44413</v>
      </c>
      <c r="C20" s="52" t="s">
        <v>42</v>
      </c>
      <c r="D20" s="86"/>
      <c r="E20" s="86"/>
      <c r="F20" s="86" t="s">
        <v>140</v>
      </c>
      <c r="G20" s="87" t="s">
        <v>141</v>
      </c>
      <c r="H20" s="52" t="s">
        <v>47</v>
      </c>
      <c r="I20" s="52"/>
      <c r="J20" s="54"/>
      <c r="K20" s="55" t="s">
        <v>66</v>
      </c>
      <c r="L20" s="55"/>
      <c r="M20" s="55" t="s">
        <v>142</v>
      </c>
      <c r="N20" s="55" t="s">
        <v>143</v>
      </c>
      <c r="O20" s="56">
        <f t="shared" si="1"/>
        <v>0.26466428754532867</v>
      </c>
      <c r="P20" s="57">
        <f t="shared" si="2"/>
        <v>0.50437258319401512</v>
      </c>
      <c r="Q20" s="58" t="s">
        <v>144</v>
      </c>
      <c r="R20" s="74" t="s">
        <v>145</v>
      </c>
      <c r="S20" s="71">
        <v>17563</v>
      </c>
      <c r="T20" s="75">
        <v>3.8E-3</v>
      </c>
      <c r="U20" s="71">
        <v>18273</v>
      </c>
      <c r="V20" s="76">
        <v>5.0000000000000001E-3</v>
      </c>
      <c r="W20" s="59">
        <f t="shared" si="13"/>
        <v>2.1636394693389512E-7</v>
      </c>
      <c r="X20" s="59">
        <f t="shared" si="4"/>
        <v>2.7362775679964977E-7</v>
      </c>
      <c r="Y20" s="60">
        <f t="shared" si="5"/>
        <v>-1.096066012511262E-2</v>
      </c>
      <c r="Z20" s="61">
        <f t="shared" si="6"/>
        <v>0.49562741680598488</v>
      </c>
      <c r="AA20" s="62">
        <f t="shared" si="7"/>
        <v>1.3762772093844349E-5</v>
      </c>
      <c r="AB20" s="63" t="str">
        <f t="shared" si="8"/>
        <v xml:space="preserve">0.00% - 0.00% </v>
      </c>
      <c r="AC20" s="64" t="str">
        <f t="shared" si="9"/>
        <v>-</v>
      </c>
      <c r="AD20" s="65" t="str">
        <f t="shared" si="10"/>
        <v>-</v>
      </c>
    </row>
    <row r="21" spans="1:30" ht="24" hidden="1" customHeight="1" x14ac:dyDescent="0.15">
      <c r="A21" s="50" t="str">
        <f t="shared" si="0"/>
        <v>-</v>
      </c>
      <c r="B21" s="51">
        <v>44414</v>
      </c>
      <c r="C21" s="52" t="s">
        <v>39</v>
      </c>
      <c r="D21" s="77"/>
      <c r="E21" s="77"/>
      <c r="F21" s="77" t="s">
        <v>146</v>
      </c>
      <c r="G21" s="52">
        <v>8113</v>
      </c>
      <c r="H21" s="52" t="s">
        <v>47</v>
      </c>
      <c r="I21" s="52"/>
      <c r="J21" s="54"/>
      <c r="K21" s="55" t="s">
        <v>66</v>
      </c>
      <c r="L21" s="55"/>
      <c r="M21" s="55"/>
      <c r="N21" s="55"/>
      <c r="O21" s="56" t="str">
        <f t="shared" si="1"/>
        <v>-</v>
      </c>
      <c r="P21" s="57" t="str">
        <f t="shared" si="2"/>
        <v>-</v>
      </c>
      <c r="Q21" s="58" t="s">
        <v>147</v>
      </c>
      <c r="R21" s="58" t="s">
        <v>148</v>
      </c>
      <c r="S21" s="58">
        <v>112084</v>
      </c>
      <c r="T21" s="58"/>
      <c r="U21" s="58">
        <v>112036</v>
      </c>
      <c r="V21" s="58"/>
      <c r="W21" s="59">
        <f t="shared" si="13"/>
        <v>0</v>
      </c>
      <c r="X21" s="59">
        <f t="shared" si="4"/>
        <v>0</v>
      </c>
      <c r="Y21" s="60" t="str">
        <f t="shared" si="5"/>
        <v>-</v>
      </c>
      <c r="Z21" s="61" t="str">
        <f t="shared" si="6"/>
        <v>-</v>
      </c>
      <c r="AA21" s="62">
        <f t="shared" si="7"/>
        <v>0</v>
      </c>
      <c r="AB21" s="63" t="str">
        <f t="shared" si="8"/>
        <v xml:space="preserve">0.00% - 0.00% </v>
      </c>
      <c r="AC21" s="64" t="str">
        <f t="shared" si="9"/>
        <v>x</v>
      </c>
      <c r="AD21" s="65" t="str">
        <f t="shared" si="10"/>
        <v>-</v>
      </c>
    </row>
    <row r="22" spans="1:30" ht="24" customHeight="1" x14ac:dyDescent="0.15">
      <c r="A22" s="50" t="str">
        <f t="shared" si="0"/>
        <v>-</v>
      </c>
      <c r="B22" s="51">
        <v>44414</v>
      </c>
      <c r="C22" s="52" t="s">
        <v>39</v>
      </c>
      <c r="D22" s="77"/>
      <c r="E22" s="77"/>
      <c r="F22" s="77" t="s">
        <v>146</v>
      </c>
      <c r="G22" s="52">
        <v>8113</v>
      </c>
      <c r="H22" s="52" t="s">
        <v>47</v>
      </c>
      <c r="I22" s="52"/>
      <c r="J22" s="54"/>
      <c r="K22" s="55" t="s">
        <v>41</v>
      </c>
      <c r="L22" s="55"/>
      <c r="M22" s="55"/>
      <c r="N22" s="55"/>
      <c r="O22" s="56" t="str">
        <f t="shared" si="1"/>
        <v>-</v>
      </c>
      <c r="P22" s="57" t="str">
        <f t="shared" si="2"/>
        <v>-</v>
      </c>
      <c r="Q22" s="58"/>
      <c r="R22" s="58"/>
      <c r="S22" s="58">
        <v>17918</v>
      </c>
      <c r="T22" s="58"/>
      <c r="U22" s="58">
        <v>17923</v>
      </c>
      <c r="V22" s="58"/>
      <c r="W22" s="59">
        <f t="shared" si="13"/>
        <v>0</v>
      </c>
      <c r="X22" s="59">
        <f t="shared" si="4"/>
        <v>0</v>
      </c>
      <c r="Y22" s="60" t="str">
        <f t="shared" si="5"/>
        <v>-</v>
      </c>
      <c r="Z22" s="61" t="str">
        <f t="shared" si="6"/>
        <v>-</v>
      </c>
      <c r="AA22" s="62">
        <f t="shared" si="7"/>
        <v>0</v>
      </c>
      <c r="AB22" s="63" t="str">
        <f t="shared" si="8"/>
        <v xml:space="preserve">0.00% - 0.00% </v>
      </c>
      <c r="AC22" s="64" t="str">
        <f t="shared" si="9"/>
        <v>x</v>
      </c>
      <c r="AD22" s="65" t="str">
        <f t="shared" si="10"/>
        <v>-</v>
      </c>
    </row>
    <row r="23" spans="1:30" ht="13" x14ac:dyDescent="0.15">
      <c r="A23" s="50"/>
      <c r="B23" s="51"/>
      <c r="C23" s="52"/>
      <c r="D23" s="88"/>
      <c r="E23" s="88"/>
      <c r="F23" s="88"/>
      <c r="G23" s="58"/>
      <c r="H23" s="52"/>
      <c r="I23" s="58"/>
      <c r="J23" s="55"/>
      <c r="K23" s="55"/>
      <c r="L23" s="55"/>
      <c r="M23" s="55"/>
      <c r="N23" s="55"/>
      <c r="O23" s="56"/>
      <c r="P23" s="57"/>
      <c r="Q23" s="58"/>
      <c r="R23" s="58"/>
      <c r="S23" s="58"/>
      <c r="T23" s="58"/>
      <c r="U23" s="58"/>
      <c r="V23" s="58"/>
      <c r="W23" s="89"/>
      <c r="X23" s="89"/>
      <c r="Y23" s="90"/>
      <c r="Z23" s="91"/>
      <c r="AA23" s="75"/>
      <c r="AB23" s="58"/>
      <c r="AC23" s="92"/>
      <c r="AD23" s="93"/>
    </row>
    <row r="24" spans="1:30" ht="13" x14ac:dyDescent="0.15">
      <c r="A24" s="50"/>
      <c r="B24" s="51"/>
      <c r="C24" s="52"/>
      <c r="D24" s="94"/>
      <c r="E24" s="94"/>
      <c r="F24" s="94"/>
      <c r="G24" s="58"/>
      <c r="H24" s="52"/>
      <c r="I24" s="58"/>
      <c r="J24" s="58"/>
      <c r="K24" s="58"/>
      <c r="L24" s="55"/>
      <c r="M24" s="58"/>
      <c r="N24" s="58"/>
      <c r="O24" s="56"/>
      <c r="P24" s="57"/>
      <c r="Q24" s="95"/>
      <c r="R24" s="95"/>
      <c r="S24" s="58"/>
      <c r="T24" s="96"/>
      <c r="U24" s="58"/>
      <c r="V24" s="58"/>
      <c r="W24" s="89"/>
      <c r="X24" s="89"/>
      <c r="Y24" s="90"/>
      <c r="Z24" s="91"/>
      <c r="AA24" s="75"/>
      <c r="AB24" s="58"/>
      <c r="AC24" s="92"/>
      <c r="AD24" s="93"/>
    </row>
    <row r="25" spans="1:30" ht="13" x14ac:dyDescent="0.15">
      <c r="A25" s="50"/>
      <c r="B25" s="51"/>
      <c r="C25" s="52"/>
      <c r="D25" s="94"/>
      <c r="E25" s="94"/>
      <c r="F25" s="94"/>
      <c r="G25" s="58"/>
      <c r="H25" s="52"/>
      <c r="I25" s="58"/>
      <c r="J25" s="58"/>
      <c r="K25" s="58"/>
      <c r="L25" s="58"/>
      <c r="M25" s="58"/>
      <c r="N25" s="58"/>
      <c r="O25" s="56"/>
      <c r="P25" s="57"/>
      <c r="Q25" s="95"/>
      <c r="R25" s="95"/>
      <c r="S25" s="58"/>
      <c r="T25" s="58"/>
      <c r="U25" s="58"/>
      <c r="V25" s="58"/>
      <c r="W25" s="89"/>
      <c r="X25" s="89"/>
      <c r="Y25" s="90"/>
      <c r="Z25" s="91"/>
      <c r="AA25" s="75"/>
      <c r="AB25" s="58"/>
      <c r="AC25" s="92"/>
      <c r="AD25" s="93"/>
    </row>
    <row r="26" spans="1:30" ht="13" x14ac:dyDescent="0.15">
      <c r="A26" s="50"/>
      <c r="B26" s="51"/>
      <c r="C26" s="52"/>
      <c r="D26" s="97"/>
      <c r="E26" s="97"/>
      <c r="F26" s="97"/>
      <c r="G26" s="58"/>
      <c r="H26" s="52"/>
      <c r="I26" s="58"/>
      <c r="J26" s="58"/>
      <c r="K26" s="58"/>
      <c r="L26" s="58"/>
      <c r="M26" s="58"/>
      <c r="N26" s="58"/>
      <c r="O26" s="56"/>
      <c r="P26" s="57"/>
      <c r="Q26" s="58"/>
      <c r="R26" s="96"/>
      <c r="S26" s="55"/>
      <c r="T26" s="55"/>
      <c r="U26" s="55"/>
      <c r="V26" s="55"/>
      <c r="W26" s="89"/>
      <c r="X26" s="89"/>
      <c r="Y26" s="90"/>
      <c r="Z26" s="91"/>
      <c r="AA26" s="75"/>
      <c r="AB26" s="58"/>
      <c r="AC26" s="92"/>
      <c r="AD26" s="93"/>
    </row>
    <row r="27" spans="1:30" ht="13" x14ac:dyDescent="0.15">
      <c r="A27" s="50"/>
      <c r="B27" s="51"/>
      <c r="C27" s="52"/>
      <c r="D27" s="97"/>
      <c r="E27" s="97"/>
      <c r="F27" s="97"/>
      <c r="G27" s="58"/>
      <c r="H27" s="52"/>
      <c r="I27" s="58"/>
      <c r="J27" s="58"/>
      <c r="K27" s="58"/>
      <c r="L27" s="58"/>
      <c r="M27" s="58"/>
      <c r="N27" s="58"/>
      <c r="O27" s="56"/>
      <c r="P27" s="57"/>
      <c r="Q27" s="58"/>
      <c r="R27" s="96"/>
      <c r="S27" s="55"/>
      <c r="T27" s="55"/>
      <c r="U27" s="55"/>
      <c r="V27" s="55"/>
      <c r="W27" s="89"/>
      <c r="X27" s="89"/>
      <c r="Y27" s="90"/>
      <c r="Z27" s="91"/>
      <c r="AA27" s="75"/>
      <c r="AB27" s="58"/>
      <c r="AC27" s="92"/>
      <c r="AD27" s="93"/>
    </row>
    <row r="28" spans="1:30" ht="13" x14ac:dyDescent="0.15">
      <c r="A28" s="50"/>
      <c r="B28" s="51"/>
      <c r="C28" s="52"/>
      <c r="D28" s="94"/>
      <c r="E28" s="94"/>
      <c r="F28" s="94"/>
      <c r="G28" s="55"/>
      <c r="H28" s="52"/>
      <c r="I28" s="55"/>
      <c r="J28" s="55"/>
      <c r="K28" s="55"/>
      <c r="L28" s="55"/>
      <c r="M28" s="55"/>
      <c r="N28" s="55"/>
      <c r="O28" s="56"/>
      <c r="P28" s="57"/>
      <c r="Q28" s="58"/>
      <c r="R28" s="58"/>
      <c r="S28" s="55"/>
      <c r="T28" s="55"/>
      <c r="U28" s="55"/>
      <c r="V28" s="55"/>
      <c r="W28" s="89"/>
      <c r="X28" s="89"/>
      <c r="Y28" s="90"/>
      <c r="Z28" s="91"/>
      <c r="AA28" s="75"/>
      <c r="AB28" s="58"/>
      <c r="AC28" s="92"/>
      <c r="AD28" s="93"/>
    </row>
    <row r="29" spans="1:30" ht="13" x14ac:dyDescent="0.15">
      <c r="A29" s="50"/>
      <c r="B29" s="51"/>
      <c r="C29" s="52"/>
      <c r="D29" s="94"/>
      <c r="E29" s="94"/>
      <c r="F29" s="94"/>
      <c r="G29" s="58"/>
      <c r="H29" s="52"/>
      <c r="I29" s="58"/>
      <c r="J29" s="58"/>
      <c r="K29" s="58"/>
      <c r="L29" s="58"/>
      <c r="M29" s="98"/>
      <c r="N29" s="98"/>
      <c r="O29" s="63"/>
      <c r="P29" s="63"/>
      <c r="Q29" s="58"/>
      <c r="R29" s="58"/>
      <c r="S29" s="55"/>
      <c r="T29" s="55"/>
      <c r="U29" s="55"/>
      <c r="V29" s="55"/>
      <c r="W29" s="99"/>
      <c r="X29" s="99"/>
      <c r="Y29" s="100"/>
      <c r="Z29" s="91"/>
      <c r="AA29" s="101"/>
      <c r="AB29" s="93"/>
      <c r="AC29" s="92"/>
      <c r="AD29" s="93"/>
    </row>
    <row r="30" spans="1:30" ht="13" x14ac:dyDescent="0.15">
      <c r="A30" s="50"/>
      <c r="B30" s="51"/>
      <c r="C30" s="52"/>
      <c r="D30" s="94"/>
      <c r="E30" s="94"/>
      <c r="F30" s="94"/>
      <c r="G30" s="58"/>
      <c r="H30" s="52"/>
      <c r="I30" s="58"/>
      <c r="J30" s="55"/>
      <c r="K30" s="55"/>
      <c r="L30" s="58"/>
      <c r="M30" s="55"/>
      <c r="N30" s="55"/>
      <c r="O30" s="56"/>
      <c r="P30" s="57"/>
      <c r="Q30" s="102"/>
      <c r="R30" s="58"/>
      <c r="S30" s="58"/>
      <c r="T30" s="55"/>
      <c r="U30" s="55"/>
      <c r="V30" s="58"/>
      <c r="W30" s="89"/>
      <c r="X30" s="89"/>
      <c r="Y30" s="90"/>
      <c r="Z30" s="91"/>
      <c r="AA30" s="75"/>
      <c r="AB30" s="58"/>
      <c r="AC30" s="92"/>
      <c r="AD30" s="93"/>
    </row>
    <row r="31" spans="1:30" ht="13" x14ac:dyDescent="0.15">
      <c r="A31" s="50"/>
      <c r="B31" s="51"/>
      <c r="C31" s="52"/>
      <c r="D31" s="94"/>
      <c r="E31" s="94"/>
      <c r="F31" s="94"/>
      <c r="G31" s="58"/>
      <c r="H31" s="52"/>
      <c r="I31" s="58"/>
      <c r="J31" s="55"/>
      <c r="K31" s="55"/>
      <c r="L31" s="58"/>
      <c r="M31" s="96"/>
      <c r="N31" s="96"/>
      <c r="O31" s="56"/>
      <c r="P31" s="57"/>
      <c r="Q31" s="102"/>
      <c r="R31" s="58"/>
      <c r="S31" s="55"/>
      <c r="T31" s="55"/>
      <c r="U31" s="55"/>
      <c r="V31" s="55"/>
      <c r="W31" s="89"/>
      <c r="X31" s="89"/>
      <c r="Y31" s="90"/>
      <c r="Z31" s="91"/>
      <c r="AA31" s="75"/>
      <c r="AB31" s="58"/>
      <c r="AC31" s="92"/>
      <c r="AD31" s="93"/>
    </row>
    <row r="32" spans="1:30" ht="13" x14ac:dyDescent="0.15">
      <c r="A32" s="50"/>
      <c r="B32" s="51"/>
      <c r="C32" s="52"/>
      <c r="D32" s="94"/>
      <c r="E32" s="94"/>
      <c r="F32" s="94"/>
      <c r="G32" s="58"/>
      <c r="H32" s="52"/>
      <c r="I32" s="58"/>
      <c r="J32" s="58"/>
      <c r="K32" s="58"/>
      <c r="L32" s="58"/>
      <c r="M32" s="98"/>
      <c r="N32" s="98"/>
      <c r="O32" s="103"/>
      <c r="P32" s="104"/>
      <c r="Q32" s="95"/>
      <c r="R32" s="95"/>
      <c r="S32" s="93"/>
      <c r="T32" s="93"/>
      <c r="U32" s="98"/>
      <c r="V32" s="98"/>
      <c r="W32" s="89"/>
      <c r="X32" s="89"/>
      <c r="Y32" s="90"/>
      <c r="Z32" s="91"/>
      <c r="AA32" s="75"/>
      <c r="AB32" s="58"/>
      <c r="AC32" s="92"/>
      <c r="AD32" s="93"/>
    </row>
    <row r="33" spans="1:30" ht="13" x14ac:dyDescent="0.15">
      <c r="A33" s="50"/>
      <c r="B33" s="51"/>
      <c r="C33" s="52"/>
      <c r="D33" s="94"/>
      <c r="E33" s="94"/>
      <c r="F33" s="94"/>
      <c r="G33" s="58"/>
      <c r="H33" s="52"/>
      <c r="I33" s="58"/>
      <c r="J33" s="58"/>
      <c r="K33" s="58"/>
      <c r="L33" s="58"/>
      <c r="M33" s="98"/>
      <c r="N33" s="98"/>
      <c r="O33" s="63"/>
      <c r="P33" s="63"/>
      <c r="Q33" s="55"/>
      <c r="R33" s="55"/>
      <c r="S33" s="93"/>
      <c r="T33" s="93"/>
      <c r="U33" s="98"/>
      <c r="V33" s="98"/>
      <c r="W33" s="105"/>
      <c r="X33" s="99"/>
      <c r="Y33" s="100"/>
      <c r="Z33" s="91"/>
      <c r="AA33" s="101"/>
      <c r="AB33" s="93"/>
      <c r="AC33" s="55"/>
      <c r="AD33" s="93"/>
    </row>
    <row r="34" spans="1:30" ht="13" x14ac:dyDescent="0.15">
      <c r="A34" s="50"/>
      <c r="B34" s="51"/>
      <c r="C34" s="52"/>
      <c r="D34" s="94"/>
      <c r="E34" s="94"/>
      <c r="F34" s="94"/>
      <c r="G34" s="58"/>
      <c r="H34" s="52"/>
      <c r="I34" s="58"/>
      <c r="J34" s="58"/>
      <c r="K34" s="58"/>
      <c r="L34" s="58"/>
      <c r="M34" s="98"/>
      <c r="N34" s="98"/>
      <c r="O34" s="104"/>
      <c r="P34" s="104"/>
      <c r="Q34" s="58"/>
      <c r="R34" s="58"/>
      <c r="S34" s="58"/>
      <c r="T34" s="58"/>
      <c r="U34" s="106"/>
      <c r="V34" s="58"/>
      <c r="W34" s="89"/>
      <c r="X34" s="89"/>
      <c r="Y34" s="90"/>
      <c r="Z34" s="91"/>
      <c r="AA34" s="75"/>
      <c r="AB34" s="58"/>
      <c r="AC34" s="92"/>
      <c r="AD34" s="93"/>
    </row>
    <row r="35" spans="1:30" ht="13" x14ac:dyDescent="0.15">
      <c r="A35" s="50"/>
      <c r="B35" s="51"/>
      <c r="C35" s="52"/>
      <c r="D35" s="94"/>
      <c r="E35" s="94"/>
      <c r="F35" s="94"/>
      <c r="G35" s="58"/>
      <c r="H35" s="52"/>
      <c r="I35" s="58"/>
      <c r="J35" s="58"/>
      <c r="K35" s="58"/>
      <c r="L35" s="58"/>
      <c r="M35" s="98"/>
      <c r="N35" s="98"/>
      <c r="O35" s="104"/>
      <c r="P35" s="104"/>
      <c r="Q35" s="58"/>
      <c r="R35" s="58"/>
      <c r="S35" s="93"/>
      <c r="T35" s="93"/>
      <c r="U35" s="93"/>
      <c r="V35" s="93"/>
      <c r="W35" s="99"/>
      <c r="X35" s="99"/>
      <c r="Y35" s="100"/>
      <c r="Z35" s="91"/>
      <c r="AA35" s="101"/>
      <c r="AB35" s="93"/>
      <c r="AC35" s="58"/>
      <c r="AD35" s="58"/>
    </row>
    <row r="36" spans="1:30" ht="13" x14ac:dyDescent="0.15">
      <c r="A36" s="50"/>
      <c r="B36" s="51"/>
      <c r="C36" s="52"/>
      <c r="D36" s="94"/>
      <c r="E36" s="94"/>
      <c r="F36" s="94"/>
      <c r="G36" s="58"/>
      <c r="H36" s="52"/>
      <c r="I36" s="58"/>
      <c r="J36" s="58"/>
      <c r="K36" s="58"/>
      <c r="L36" s="58"/>
      <c r="M36" s="98"/>
      <c r="N36" s="98"/>
      <c r="O36" s="63"/>
      <c r="P36" s="63"/>
      <c r="Q36" s="58"/>
      <c r="R36" s="58"/>
      <c r="S36" s="93"/>
      <c r="T36" s="93"/>
      <c r="U36" s="93"/>
      <c r="V36" s="93"/>
      <c r="W36" s="99"/>
      <c r="X36" s="99"/>
      <c r="Y36" s="100"/>
      <c r="Z36" s="91"/>
      <c r="AA36" s="101"/>
      <c r="AB36" s="93"/>
      <c r="AC36" s="92"/>
      <c r="AD36" s="93"/>
    </row>
    <row r="37" spans="1:30" ht="13" x14ac:dyDescent="0.15">
      <c r="A37" s="50"/>
      <c r="B37" s="51"/>
      <c r="C37" s="52"/>
      <c r="D37" s="94"/>
      <c r="E37" s="94"/>
      <c r="F37" s="94"/>
      <c r="G37" s="58"/>
      <c r="H37" s="52"/>
      <c r="I37" s="58"/>
      <c r="J37" s="58"/>
      <c r="K37" s="58"/>
      <c r="L37" s="58"/>
      <c r="M37" s="98"/>
      <c r="N37" s="98"/>
      <c r="O37" s="63"/>
      <c r="P37" s="63"/>
      <c r="Q37" s="58"/>
      <c r="R37" s="58"/>
      <c r="S37" s="93"/>
      <c r="T37" s="93"/>
      <c r="U37" s="93"/>
      <c r="V37" s="93"/>
      <c r="W37" s="99"/>
      <c r="X37" s="99"/>
      <c r="Y37" s="100"/>
      <c r="Z37" s="91"/>
      <c r="AA37" s="101"/>
      <c r="AB37" s="93"/>
      <c r="AC37" s="92"/>
      <c r="AD37" s="93"/>
    </row>
    <row r="38" spans="1:30" ht="13" x14ac:dyDescent="0.15">
      <c r="A38" s="50"/>
      <c r="B38" s="51"/>
      <c r="C38" s="52"/>
      <c r="D38" s="94"/>
      <c r="E38" s="94"/>
      <c r="F38" s="94"/>
      <c r="G38" s="58"/>
      <c r="H38" s="52"/>
      <c r="I38" s="58"/>
      <c r="J38" s="58"/>
      <c r="K38" s="58"/>
      <c r="L38" s="58"/>
      <c r="M38" s="98"/>
      <c r="N38" s="98"/>
      <c r="O38" s="63"/>
      <c r="P38" s="63"/>
      <c r="Q38" s="95"/>
      <c r="R38" s="95"/>
      <c r="S38" s="93"/>
      <c r="T38" s="93"/>
      <c r="U38" s="93"/>
      <c r="V38" s="93"/>
      <c r="W38" s="99"/>
      <c r="X38" s="99"/>
      <c r="Y38" s="100"/>
      <c r="Z38" s="91"/>
      <c r="AA38" s="101"/>
      <c r="AB38" s="93"/>
      <c r="AC38" s="92"/>
      <c r="AD38" s="93"/>
    </row>
    <row r="39" spans="1:30" ht="13" x14ac:dyDescent="0.15">
      <c r="A39" s="50"/>
      <c r="B39" s="51"/>
      <c r="C39" s="52"/>
      <c r="D39" s="94"/>
      <c r="E39" s="94"/>
      <c r="F39" s="94"/>
      <c r="G39" s="58"/>
      <c r="H39" s="52"/>
      <c r="I39" s="58"/>
      <c r="J39" s="58"/>
      <c r="K39" s="58"/>
      <c r="L39" s="58"/>
      <c r="M39" s="98"/>
      <c r="N39" s="98"/>
      <c r="O39" s="63"/>
      <c r="P39" s="63"/>
      <c r="Q39" s="58"/>
      <c r="R39" s="58"/>
      <c r="S39" s="93"/>
      <c r="T39" s="93"/>
      <c r="U39" s="93"/>
      <c r="V39" s="93"/>
      <c r="W39" s="99"/>
      <c r="X39" s="99"/>
      <c r="Y39" s="100"/>
      <c r="Z39" s="91"/>
      <c r="AA39" s="101"/>
      <c r="AB39" s="93"/>
      <c r="AC39" s="58"/>
      <c r="AD39" s="93"/>
    </row>
    <row r="40" spans="1:30" ht="13" x14ac:dyDescent="0.15">
      <c r="A40" s="50"/>
      <c r="B40" s="51"/>
      <c r="C40" s="52"/>
      <c r="D40" s="94"/>
      <c r="E40" s="94"/>
      <c r="F40" s="94"/>
      <c r="G40" s="58"/>
      <c r="H40" s="52"/>
      <c r="I40" s="58"/>
      <c r="J40" s="58"/>
      <c r="K40" s="58"/>
      <c r="L40" s="58"/>
      <c r="M40" s="98"/>
      <c r="N40" s="98"/>
      <c r="O40" s="104"/>
      <c r="P40" s="104"/>
      <c r="Q40" s="58"/>
      <c r="R40" s="58"/>
      <c r="S40" s="93"/>
      <c r="T40" s="93"/>
      <c r="U40" s="93"/>
      <c r="V40" s="93"/>
      <c r="W40" s="99"/>
      <c r="X40" s="99"/>
      <c r="Y40" s="100"/>
      <c r="Z40" s="91"/>
      <c r="AA40" s="101"/>
      <c r="AB40" s="93"/>
      <c r="AC40" s="58"/>
      <c r="AD40" s="58"/>
    </row>
    <row r="41" spans="1:30" ht="13" x14ac:dyDescent="0.15">
      <c r="A41" s="50"/>
      <c r="B41" s="51"/>
      <c r="C41" s="52"/>
      <c r="D41" s="94"/>
      <c r="E41" s="94"/>
      <c r="F41" s="94"/>
      <c r="G41" s="58"/>
      <c r="H41" s="52"/>
      <c r="I41" s="58"/>
      <c r="J41" s="58"/>
      <c r="K41" s="58"/>
      <c r="L41" s="58"/>
      <c r="M41" s="98"/>
      <c r="N41" s="98"/>
      <c r="O41" s="63"/>
      <c r="P41" s="63"/>
      <c r="Q41" s="58"/>
      <c r="R41" s="58"/>
      <c r="S41" s="93"/>
      <c r="T41" s="93"/>
      <c r="U41" s="93"/>
      <c r="V41" s="93"/>
      <c r="W41" s="99"/>
      <c r="X41" s="99"/>
      <c r="Y41" s="100"/>
      <c r="Z41" s="91"/>
      <c r="AA41" s="101"/>
      <c r="AB41" s="93"/>
      <c r="AC41" s="58"/>
      <c r="AD41" s="93"/>
    </row>
    <row r="42" spans="1:30" ht="13" x14ac:dyDescent="0.15">
      <c r="A42" s="50"/>
      <c r="B42" s="51"/>
      <c r="C42" s="52"/>
      <c r="D42" s="94"/>
      <c r="E42" s="94"/>
      <c r="F42" s="94"/>
      <c r="G42" s="58"/>
      <c r="H42" s="52"/>
      <c r="I42" s="58"/>
      <c r="J42" s="58"/>
      <c r="K42" s="58"/>
      <c r="L42" s="58"/>
      <c r="M42" s="98"/>
      <c r="N42" s="98"/>
      <c r="O42" s="63"/>
      <c r="P42" s="63"/>
      <c r="Q42" s="58"/>
      <c r="R42" s="58"/>
      <c r="S42" s="93"/>
      <c r="T42" s="93"/>
      <c r="U42" s="93"/>
      <c r="V42" s="93"/>
      <c r="W42" s="99"/>
      <c r="X42" s="99"/>
      <c r="Y42" s="100"/>
      <c r="Z42" s="91"/>
      <c r="AA42" s="101"/>
      <c r="AB42" s="93"/>
      <c r="AC42" s="58"/>
      <c r="AD42" s="93"/>
    </row>
    <row r="43" spans="1:30" ht="13" x14ac:dyDescent="0.15">
      <c r="A43" s="50"/>
      <c r="B43" s="51"/>
      <c r="C43" s="52"/>
      <c r="D43" s="94"/>
      <c r="E43" s="94"/>
      <c r="F43" s="94"/>
      <c r="G43" s="58"/>
      <c r="H43" s="52"/>
      <c r="I43" s="58"/>
      <c r="J43" s="58"/>
      <c r="K43" s="58"/>
      <c r="L43" s="58"/>
      <c r="M43" s="98"/>
      <c r="N43" s="98"/>
      <c r="O43" s="104"/>
      <c r="P43" s="104"/>
      <c r="Q43" s="58"/>
      <c r="R43" s="58"/>
      <c r="S43" s="93"/>
      <c r="T43" s="93"/>
      <c r="U43" s="93"/>
      <c r="V43" s="93"/>
      <c r="W43" s="99"/>
      <c r="X43" s="99"/>
      <c r="Y43" s="100"/>
      <c r="Z43" s="91"/>
      <c r="AA43" s="101"/>
      <c r="AB43" s="93"/>
      <c r="AC43" s="58"/>
      <c r="AD43" s="58"/>
    </row>
    <row r="44" spans="1:30" ht="13" x14ac:dyDescent="0.15">
      <c r="A44" s="50"/>
      <c r="B44" s="51"/>
      <c r="C44" s="52"/>
      <c r="D44" s="94"/>
      <c r="E44" s="94"/>
      <c r="F44" s="94"/>
      <c r="G44" s="58"/>
      <c r="H44" s="52"/>
      <c r="I44" s="58"/>
      <c r="J44" s="58"/>
      <c r="K44" s="58"/>
      <c r="L44" s="58"/>
      <c r="M44" s="98"/>
      <c r="N44" s="98"/>
      <c r="O44" s="104"/>
      <c r="P44" s="104"/>
      <c r="Q44" s="58"/>
      <c r="R44" s="58"/>
      <c r="S44" s="93"/>
      <c r="T44" s="93"/>
      <c r="U44" s="93"/>
      <c r="V44" s="93"/>
      <c r="W44" s="99"/>
      <c r="X44" s="99"/>
      <c r="Y44" s="100"/>
      <c r="Z44" s="91"/>
      <c r="AA44" s="107"/>
      <c r="AB44" s="92"/>
      <c r="AC44" s="58"/>
      <c r="AD44" s="58"/>
    </row>
    <row r="45" spans="1:30" ht="13" x14ac:dyDescent="0.15">
      <c r="A45" s="50"/>
      <c r="B45" s="51"/>
      <c r="C45" s="52"/>
      <c r="D45" s="94"/>
      <c r="E45" s="94"/>
      <c r="F45" s="94"/>
      <c r="G45" s="58"/>
      <c r="H45" s="52"/>
      <c r="I45" s="58"/>
      <c r="J45" s="58"/>
      <c r="K45" s="58"/>
      <c r="L45" s="58"/>
      <c r="M45" s="98"/>
      <c r="N45" s="98"/>
      <c r="O45" s="104"/>
      <c r="P45" s="104"/>
      <c r="Q45" s="58"/>
      <c r="R45" s="58"/>
      <c r="S45" s="93"/>
      <c r="T45" s="93"/>
      <c r="U45" s="93"/>
      <c r="V45" s="93"/>
      <c r="W45" s="99"/>
      <c r="X45" s="99"/>
      <c r="Y45" s="100"/>
      <c r="Z45" s="91"/>
      <c r="AA45" s="107"/>
      <c r="AB45" s="92"/>
      <c r="AC45" s="58"/>
      <c r="AD45" s="58"/>
    </row>
    <row r="46" spans="1:30" ht="13" x14ac:dyDescent="0.15">
      <c r="A46" s="50"/>
      <c r="B46" s="51"/>
      <c r="C46" s="52"/>
      <c r="D46" s="94"/>
      <c r="E46" s="94"/>
      <c r="F46" s="94"/>
      <c r="G46" s="58"/>
      <c r="H46" s="52"/>
      <c r="I46" s="58"/>
      <c r="J46" s="58"/>
      <c r="K46" s="58"/>
      <c r="L46" s="58"/>
      <c r="M46" s="98"/>
      <c r="N46" s="98"/>
      <c r="O46" s="104"/>
      <c r="P46" s="104"/>
      <c r="Q46" s="58"/>
      <c r="R46" s="58"/>
      <c r="S46" s="93"/>
      <c r="T46" s="93"/>
      <c r="U46" s="93"/>
      <c r="V46" s="93"/>
      <c r="W46" s="99"/>
      <c r="X46" s="99"/>
      <c r="Y46" s="100"/>
      <c r="Z46" s="91"/>
      <c r="AA46" s="101"/>
      <c r="AB46" s="93"/>
      <c r="AC46" s="92"/>
      <c r="AD46" s="58"/>
    </row>
    <row r="47" spans="1:30" ht="13" x14ac:dyDescent="0.15">
      <c r="A47" s="50"/>
      <c r="B47" s="51"/>
      <c r="C47" s="52"/>
      <c r="D47" s="94"/>
      <c r="E47" s="94"/>
      <c r="F47" s="94"/>
      <c r="G47" s="58"/>
      <c r="H47" s="52"/>
      <c r="I47" s="58"/>
      <c r="J47" s="58"/>
      <c r="K47" s="58"/>
      <c r="L47" s="58"/>
      <c r="M47" s="98"/>
      <c r="N47" s="98"/>
      <c r="O47" s="104"/>
      <c r="P47" s="104"/>
      <c r="Q47" s="58"/>
      <c r="R47" s="58"/>
      <c r="S47" s="93"/>
      <c r="T47" s="93"/>
      <c r="U47" s="93"/>
      <c r="V47" s="93"/>
      <c r="W47" s="99"/>
      <c r="X47" s="99"/>
      <c r="Y47" s="100"/>
      <c r="Z47" s="91"/>
      <c r="AA47" s="107"/>
      <c r="AB47" s="92"/>
      <c r="AC47" s="58"/>
      <c r="AD47" s="58"/>
    </row>
    <row r="48" spans="1:30" ht="13" x14ac:dyDescent="0.15">
      <c r="A48" s="50"/>
      <c r="B48" s="51"/>
      <c r="C48" s="52"/>
      <c r="D48" s="94"/>
      <c r="E48" s="94"/>
      <c r="F48" s="94"/>
      <c r="G48" s="58"/>
      <c r="H48" s="52"/>
      <c r="I48" s="58"/>
      <c r="J48" s="58"/>
      <c r="K48" s="58"/>
      <c r="L48" s="58"/>
      <c r="M48" s="98"/>
      <c r="N48" s="98"/>
      <c r="O48" s="63"/>
      <c r="P48" s="63"/>
      <c r="Q48" s="58"/>
      <c r="R48" s="58"/>
      <c r="S48" s="93"/>
      <c r="T48" s="93"/>
      <c r="U48" s="93"/>
      <c r="V48" s="93"/>
      <c r="W48" s="99"/>
      <c r="X48" s="99"/>
      <c r="Y48" s="100"/>
      <c r="Z48" s="91"/>
      <c r="AA48" s="107"/>
      <c r="AB48" s="92"/>
      <c r="AC48" s="92"/>
      <c r="AD48" s="93"/>
    </row>
    <row r="49" spans="1:30" ht="13" x14ac:dyDescent="0.15">
      <c r="A49" s="50"/>
      <c r="B49" s="51"/>
      <c r="C49" s="52"/>
      <c r="D49" s="94"/>
      <c r="E49" s="94"/>
      <c r="F49" s="94"/>
      <c r="G49" s="58"/>
      <c r="H49" s="52"/>
      <c r="I49" s="58"/>
      <c r="J49" s="58"/>
      <c r="K49" s="58"/>
      <c r="L49" s="58"/>
      <c r="M49" s="98"/>
      <c r="N49" s="98"/>
      <c r="O49" s="104"/>
      <c r="P49" s="104"/>
      <c r="Q49" s="58"/>
      <c r="R49" s="58"/>
      <c r="S49" s="93"/>
      <c r="T49" s="93"/>
      <c r="U49" s="93"/>
      <c r="V49" s="93"/>
      <c r="W49" s="99"/>
      <c r="X49" s="99"/>
      <c r="Y49" s="100"/>
      <c r="Z49" s="91"/>
      <c r="AA49" s="107"/>
      <c r="AB49" s="92"/>
      <c r="AC49" s="58"/>
      <c r="AD49" s="58"/>
    </row>
    <row r="50" spans="1:30" ht="13" x14ac:dyDescent="0.15">
      <c r="A50" s="50"/>
      <c r="B50" s="51"/>
      <c r="C50" s="52"/>
      <c r="D50" s="94"/>
      <c r="E50" s="94"/>
      <c r="F50" s="94"/>
      <c r="G50" s="58"/>
      <c r="H50" s="52"/>
      <c r="I50" s="58"/>
      <c r="J50" s="58"/>
      <c r="K50" s="58"/>
      <c r="L50" s="58"/>
      <c r="M50" s="58"/>
      <c r="N50" s="58"/>
      <c r="O50" s="63"/>
      <c r="P50" s="63"/>
      <c r="Q50" s="58"/>
      <c r="R50" s="58"/>
      <c r="S50" s="93"/>
      <c r="T50" s="93"/>
      <c r="U50" s="93"/>
      <c r="V50" s="93"/>
      <c r="W50" s="99"/>
      <c r="X50" s="99"/>
      <c r="Y50" s="100"/>
      <c r="Z50" s="91"/>
      <c r="AA50" s="107"/>
      <c r="AB50" s="92"/>
      <c r="AC50" s="58"/>
      <c r="AD50" s="93"/>
    </row>
    <row r="51" spans="1:30" ht="13" x14ac:dyDescent="0.15">
      <c r="A51" s="50"/>
      <c r="B51" s="51"/>
      <c r="C51" s="52"/>
      <c r="D51" s="94"/>
      <c r="E51" s="94"/>
      <c r="F51" s="94"/>
      <c r="G51" s="58"/>
      <c r="H51" s="52"/>
      <c r="I51" s="58"/>
      <c r="J51" s="58"/>
      <c r="K51" s="58"/>
      <c r="L51" s="58"/>
      <c r="M51" s="58"/>
      <c r="N51" s="58"/>
      <c r="O51" s="104"/>
      <c r="P51" s="104"/>
      <c r="Q51" s="58"/>
      <c r="R51" s="58"/>
      <c r="S51" s="93"/>
      <c r="T51" s="93"/>
      <c r="U51" s="93"/>
      <c r="V51" s="93"/>
      <c r="W51" s="99"/>
      <c r="X51" s="99"/>
      <c r="Y51" s="100"/>
      <c r="Z51" s="91"/>
      <c r="AA51" s="107"/>
      <c r="AB51" s="92"/>
      <c r="AC51" s="58"/>
      <c r="AD51" s="58"/>
    </row>
    <row r="52" spans="1:30" ht="13" x14ac:dyDescent="0.15">
      <c r="A52" s="50"/>
      <c r="B52" s="51"/>
      <c r="C52" s="52"/>
      <c r="D52" s="94"/>
      <c r="E52" s="94"/>
      <c r="F52" s="94"/>
      <c r="G52" s="58"/>
      <c r="H52" s="52"/>
      <c r="I52" s="58"/>
      <c r="J52" s="58"/>
      <c r="K52" s="58"/>
      <c r="L52" s="58"/>
      <c r="M52" s="58"/>
      <c r="N52" s="58"/>
      <c r="O52" s="64"/>
      <c r="P52" s="63"/>
      <c r="Q52" s="58"/>
      <c r="R52" s="58"/>
      <c r="S52" s="92"/>
      <c r="T52" s="92"/>
      <c r="U52" s="92"/>
      <c r="V52" s="92"/>
      <c r="W52" s="105"/>
      <c r="X52" s="105"/>
      <c r="Y52" s="108"/>
      <c r="Z52" s="91"/>
      <c r="AA52" s="107"/>
      <c r="AB52" s="92"/>
      <c r="AC52" s="92"/>
      <c r="AD52" s="92"/>
    </row>
    <row r="53" spans="1:30" ht="13" x14ac:dyDescent="0.15">
      <c r="A53" s="50"/>
      <c r="B53" s="51"/>
      <c r="C53" s="52"/>
      <c r="D53" s="94"/>
      <c r="E53" s="94"/>
      <c r="F53" s="94"/>
      <c r="G53" s="58"/>
      <c r="H53" s="52"/>
      <c r="I53" s="58"/>
      <c r="J53" s="58"/>
      <c r="K53" s="58"/>
      <c r="L53" s="58"/>
      <c r="M53" s="58"/>
      <c r="N53" s="58"/>
      <c r="O53" s="104"/>
      <c r="P53" s="104"/>
      <c r="Q53" s="58"/>
      <c r="R53" s="58"/>
      <c r="S53" s="93"/>
      <c r="T53" s="93"/>
      <c r="U53" s="93"/>
      <c r="V53" s="93"/>
      <c r="W53" s="99"/>
      <c r="X53" s="99"/>
      <c r="Y53" s="100"/>
      <c r="Z53" s="91"/>
      <c r="AA53" s="107"/>
      <c r="AB53" s="92"/>
      <c r="AC53" s="58"/>
      <c r="AD53" s="58"/>
    </row>
    <row r="54" spans="1:30" ht="13" x14ac:dyDescent="0.15">
      <c r="A54" s="50"/>
      <c r="B54" s="51"/>
      <c r="C54" s="52"/>
      <c r="D54" s="94"/>
      <c r="E54" s="94"/>
      <c r="F54" s="94"/>
      <c r="G54" s="58"/>
      <c r="H54" s="52"/>
      <c r="I54" s="58"/>
      <c r="J54" s="58"/>
      <c r="K54" s="58"/>
      <c r="L54" s="58"/>
      <c r="M54" s="58"/>
      <c r="N54" s="58"/>
      <c r="O54" s="104"/>
      <c r="P54" s="104"/>
      <c r="Q54" s="58"/>
      <c r="R54" s="58"/>
      <c r="S54" s="93"/>
      <c r="T54" s="93"/>
      <c r="U54" s="93"/>
      <c r="V54" s="93"/>
      <c r="W54" s="99"/>
      <c r="X54" s="99"/>
      <c r="Y54" s="100"/>
      <c r="Z54" s="91"/>
      <c r="AA54" s="107"/>
      <c r="AB54" s="92"/>
      <c r="AC54" s="58"/>
      <c r="AD54" s="58"/>
    </row>
    <row r="55" spans="1:30" ht="13" x14ac:dyDescent="0.15">
      <c r="A55" s="50"/>
      <c r="B55" s="51"/>
      <c r="C55" s="52"/>
      <c r="D55" s="94"/>
      <c r="E55" s="94"/>
      <c r="F55" s="94"/>
      <c r="G55" s="58"/>
      <c r="H55" s="52"/>
      <c r="I55" s="58"/>
      <c r="J55" s="58"/>
      <c r="K55" s="58"/>
      <c r="L55" s="58"/>
      <c r="M55" s="58"/>
      <c r="N55" s="58"/>
      <c r="O55" s="104"/>
      <c r="P55" s="104"/>
      <c r="Q55" s="58"/>
      <c r="R55" s="58"/>
      <c r="S55" s="93"/>
      <c r="T55" s="93"/>
      <c r="U55" s="93"/>
      <c r="V55" s="93"/>
      <c r="W55" s="99"/>
      <c r="X55" s="99"/>
      <c r="Y55" s="100"/>
      <c r="Z55" s="91"/>
      <c r="AA55" s="107"/>
      <c r="AB55" s="92"/>
      <c r="AC55" s="58"/>
      <c r="AD55" s="58"/>
    </row>
    <row r="56" spans="1:30" ht="13" x14ac:dyDescent="0.15">
      <c r="A56" s="50"/>
      <c r="B56" s="51"/>
      <c r="C56" s="52"/>
      <c r="D56" s="94"/>
      <c r="E56" s="94"/>
      <c r="F56" s="94"/>
      <c r="G56" s="58"/>
      <c r="H56" s="52"/>
      <c r="I56" s="58"/>
      <c r="J56" s="58"/>
      <c r="K56" s="58"/>
      <c r="L56" s="58"/>
      <c r="M56" s="58"/>
      <c r="N56" s="58"/>
      <c r="O56" s="64"/>
      <c r="P56" s="63"/>
      <c r="Q56" s="58"/>
      <c r="R56" s="58"/>
      <c r="S56" s="93"/>
      <c r="T56" s="93"/>
      <c r="U56" s="93"/>
      <c r="V56" s="93"/>
      <c r="W56" s="99"/>
      <c r="X56" s="99"/>
      <c r="Y56" s="100"/>
      <c r="Z56" s="91"/>
      <c r="AA56" s="107"/>
      <c r="AB56" s="92"/>
      <c r="AC56" s="58"/>
      <c r="AD56" s="93"/>
    </row>
    <row r="57" spans="1:30" ht="13" x14ac:dyDescent="0.15">
      <c r="A57" s="50"/>
      <c r="B57" s="51"/>
      <c r="C57" s="52"/>
      <c r="D57" s="94"/>
      <c r="E57" s="94"/>
      <c r="F57" s="94"/>
      <c r="G57" s="58"/>
      <c r="H57" s="52"/>
      <c r="I57" s="58"/>
      <c r="J57" s="58"/>
      <c r="K57" s="58"/>
      <c r="L57" s="58"/>
      <c r="M57" s="98"/>
      <c r="N57" s="98"/>
      <c r="O57" s="64"/>
      <c r="P57" s="64"/>
      <c r="Q57" s="58"/>
      <c r="R57" s="58"/>
      <c r="S57" s="93"/>
      <c r="T57" s="93"/>
      <c r="U57" s="93"/>
      <c r="V57" s="93"/>
      <c r="W57" s="99"/>
      <c r="X57" s="99"/>
      <c r="Y57" s="100"/>
      <c r="Z57" s="91"/>
      <c r="AA57" s="107"/>
      <c r="AB57" s="92"/>
      <c r="AC57" s="58"/>
      <c r="AD57" s="55"/>
    </row>
    <row r="58" spans="1:30" ht="13" x14ac:dyDescent="0.15">
      <c r="A58" s="50"/>
      <c r="B58" s="51"/>
      <c r="C58" s="52"/>
      <c r="D58" s="94"/>
      <c r="E58" s="94"/>
      <c r="F58" s="94"/>
      <c r="G58" s="58"/>
      <c r="H58" s="52"/>
      <c r="I58" s="58"/>
      <c r="J58" s="58"/>
      <c r="K58" s="58"/>
      <c r="L58" s="58"/>
      <c r="M58" s="58"/>
      <c r="N58" s="58"/>
      <c r="O58" s="63"/>
      <c r="P58" s="63"/>
      <c r="Q58" s="58"/>
      <c r="R58" s="58"/>
      <c r="S58" s="93"/>
      <c r="T58" s="93"/>
      <c r="U58" s="93"/>
      <c r="V58" s="93"/>
      <c r="W58" s="99"/>
      <c r="X58" s="99"/>
      <c r="Y58" s="100"/>
      <c r="Z58" s="91"/>
      <c r="AA58" s="107"/>
      <c r="AB58" s="92"/>
      <c r="AC58" s="58"/>
      <c r="AD58" s="93"/>
    </row>
    <row r="59" spans="1:30" ht="13" x14ac:dyDescent="0.15">
      <c r="A59" s="50"/>
      <c r="B59" s="51"/>
      <c r="C59" s="52"/>
      <c r="D59" s="94"/>
      <c r="E59" s="94"/>
      <c r="F59" s="94"/>
      <c r="G59" s="58"/>
      <c r="H59" s="52"/>
      <c r="I59" s="58"/>
      <c r="J59" s="58"/>
      <c r="K59" s="58"/>
      <c r="L59" s="58"/>
      <c r="M59" s="58"/>
      <c r="N59" s="58"/>
      <c r="O59" s="63"/>
      <c r="P59" s="63"/>
      <c r="Q59" s="58"/>
      <c r="R59" s="58"/>
      <c r="S59" s="93"/>
      <c r="T59" s="93"/>
      <c r="U59" s="93"/>
      <c r="V59" s="93"/>
      <c r="W59" s="99"/>
      <c r="X59" s="99"/>
      <c r="Y59" s="100"/>
      <c r="Z59" s="91"/>
      <c r="AA59" s="107"/>
      <c r="AB59" s="92"/>
      <c r="AC59" s="58"/>
      <c r="AD59" s="93"/>
    </row>
    <row r="60" spans="1:30" ht="13" x14ac:dyDescent="0.15">
      <c r="A60" s="50"/>
      <c r="B60" s="51"/>
      <c r="C60" s="52"/>
      <c r="D60" s="94"/>
      <c r="E60" s="94"/>
      <c r="F60" s="94"/>
      <c r="G60" s="58"/>
      <c r="H60" s="52"/>
      <c r="I60" s="58"/>
      <c r="J60" s="58"/>
      <c r="K60" s="58"/>
      <c r="L60" s="58"/>
      <c r="M60" s="58"/>
      <c r="N60" s="58"/>
      <c r="O60" s="64"/>
      <c r="P60" s="63"/>
      <c r="Q60" s="58"/>
      <c r="R60" s="58"/>
      <c r="S60" s="93"/>
      <c r="T60" s="93"/>
      <c r="U60" s="93"/>
      <c r="V60" s="93"/>
      <c r="W60" s="99"/>
      <c r="X60" s="99"/>
      <c r="Y60" s="100"/>
      <c r="Z60" s="91"/>
      <c r="AA60" s="107"/>
      <c r="AB60" s="92"/>
      <c r="AC60" s="58"/>
      <c r="AD60" s="93"/>
    </row>
    <row r="61" spans="1:30" ht="13" x14ac:dyDescent="0.15">
      <c r="A61" s="50"/>
      <c r="B61" s="51"/>
      <c r="C61" s="52"/>
      <c r="D61" s="94"/>
      <c r="E61" s="94"/>
      <c r="F61" s="94"/>
      <c r="G61" s="58"/>
      <c r="H61" s="52"/>
      <c r="I61" s="58"/>
      <c r="J61" s="58"/>
      <c r="K61" s="58"/>
      <c r="L61" s="58"/>
      <c r="M61" s="58"/>
      <c r="N61" s="58"/>
      <c r="O61" s="104"/>
      <c r="P61" s="104"/>
      <c r="Q61" s="58"/>
      <c r="R61" s="58"/>
      <c r="S61" s="93"/>
      <c r="T61" s="93"/>
      <c r="U61" s="93"/>
      <c r="V61" s="93"/>
      <c r="W61" s="99"/>
      <c r="X61" s="99"/>
      <c r="Y61" s="100"/>
      <c r="Z61" s="91"/>
      <c r="AA61" s="107"/>
      <c r="AB61" s="92"/>
      <c r="AC61" s="58"/>
      <c r="AD61" s="58"/>
    </row>
    <row r="62" spans="1:30" ht="13" x14ac:dyDescent="0.15">
      <c r="A62" s="50"/>
      <c r="B62" s="51"/>
      <c r="C62" s="52"/>
      <c r="D62" s="94"/>
      <c r="E62" s="94"/>
      <c r="F62" s="94"/>
      <c r="G62" s="58"/>
      <c r="H62" s="52"/>
      <c r="I62" s="58"/>
      <c r="J62" s="58"/>
      <c r="K62" s="58"/>
      <c r="L62" s="58"/>
      <c r="M62" s="58"/>
      <c r="N62" s="58"/>
      <c r="O62" s="63"/>
      <c r="P62" s="63"/>
      <c r="Q62" s="58"/>
      <c r="R62" s="58"/>
      <c r="S62" s="93"/>
      <c r="T62" s="93"/>
      <c r="U62" s="93"/>
      <c r="V62" s="93"/>
      <c r="W62" s="99"/>
      <c r="X62" s="99"/>
      <c r="Y62" s="100"/>
      <c r="Z62" s="91"/>
      <c r="AA62" s="107"/>
      <c r="AB62" s="92"/>
      <c r="AC62" s="58"/>
      <c r="AD62" s="93"/>
    </row>
    <row r="63" spans="1:30" ht="13" x14ac:dyDescent="0.15">
      <c r="A63" s="50"/>
      <c r="B63" s="51"/>
      <c r="C63" s="52"/>
      <c r="D63" s="94"/>
      <c r="E63" s="94"/>
      <c r="F63" s="94"/>
      <c r="G63" s="58"/>
      <c r="H63" s="52"/>
      <c r="I63" s="58"/>
      <c r="J63" s="58"/>
      <c r="K63" s="58"/>
      <c r="L63" s="58"/>
      <c r="M63" s="58"/>
      <c r="N63" s="58"/>
      <c r="O63" s="104"/>
      <c r="P63" s="104"/>
      <c r="Q63" s="58"/>
      <c r="R63" s="58"/>
      <c r="S63" s="93"/>
      <c r="T63" s="93"/>
      <c r="U63" s="93"/>
      <c r="V63" s="93"/>
      <c r="W63" s="99"/>
      <c r="X63" s="99"/>
      <c r="Y63" s="100"/>
      <c r="Z63" s="91"/>
      <c r="AA63" s="107"/>
      <c r="AB63" s="92"/>
      <c r="AC63" s="58"/>
      <c r="AD63" s="58"/>
    </row>
    <row r="64" spans="1:30" ht="13" x14ac:dyDescent="0.15">
      <c r="A64" s="50"/>
      <c r="B64" s="51"/>
      <c r="C64" s="52"/>
      <c r="D64" s="94"/>
      <c r="E64" s="94"/>
      <c r="F64" s="94"/>
      <c r="G64" s="58"/>
      <c r="H64" s="52"/>
      <c r="I64" s="58"/>
      <c r="J64" s="58"/>
      <c r="K64" s="58"/>
      <c r="L64" s="58"/>
      <c r="M64" s="58"/>
      <c r="N64" s="58"/>
      <c r="O64" s="63"/>
      <c r="P64" s="63"/>
      <c r="Q64" s="58"/>
      <c r="R64" s="58"/>
      <c r="S64" s="92"/>
      <c r="T64" s="92"/>
      <c r="U64" s="92"/>
      <c r="V64" s="92"/>
      <c r="W64" s="105"/>
      <c r="X64" s="105"/>
      <c r="Y64" s="108"/>
      <c r="Z64" s="91"/>
      <c r="AA64" s="107"/>
      <c r="AB64" s="92"/>
      <c r="AC64" s="58"/>
      <c r="AD64" s="92"/>
    </row>
    <row r="65" spans="1:30" ht="13" x14ac:dyDescent="0.15">
      <c r="A65" s="50"/>
      <c r="B65" s="51"/>
      <c r="C65" s="52"/>
      <c r="D65" s="94"/>
      <c r="E65" s="94"/>
      <c r="F65" s="94"/>
      <c r="G65" s="58"/>
      <c r="H65" s="52"/>
      <c r="I65" s="58"/>
      <c r="J65" s="58"/>
      <c r="K65" s="58"/>
      <c r="L65" s="58"/>
      <c r="M65" s="58"/>
      <c r="N65" s="58"/>
      <c r="O65" s="63"/>
      <c r="P65" s="63"/>
      <c r="Q65" s="58"/>
      <c r="R65" s="58"/>
      <c r="S65" s="93"/>
      <c r="T65" s="93"/>
      <c r="U65" s="93"/>
      <c r="V65" s="93"/>
      <c r="W65" s="99"/>
      <c r="X65" s="99"/>
      <c r="Y65" s="100"/>
      <c r="Z65" s="91"/>
      <c r="AA65" s="107"/>
      <c r="AB65" s="92"/>
      <c r="AC65" s="58"/>
      <c r="AD65" s="92"/>
    </row>
    <row r="66" spans="1:30" ht="13" x14ac:dyDescent="0.15">
      <c r="A66" s="109"/>
      <c r="B66" s="110"/>
      <c r="C66" s="52"/>
      <c r="D66" s="111"/>
      <c r="E66" s="111"/>
      <c r="F66" s="111"/>
      <c r="G66" s="92"/>
      <c r="H66" s="92"/>
      <c r="I66" s="92"/>
      <c r="J66" s="92"/>
      <c r="K66" s="92"/>
      <c r="L66" s="92"/>
      <c r="M66" s="93"/>
      <c r="N66" s="93"/>
      <c r="O66" s="92"/>
      <c r="P66" s="92"/>
      <c r="Q66" s="92"/>
      <c r="R66" s="92"/>
      <c r="S66" s="93"/>
      <c r="T66" s="93"/>
      <c r="U66" s="93"/>
      <c r="V66" s="93"/>
      <c r="W66" s="99"/>
      <c r="X66" s="99"/>
      <c r="Y66" s="100"/>
      <c r="Z66" s="91"/>
      <c r="AA66" s="107"/>
      <c r="AB66" s="92"/>
      <c r="AC66" s="92"/>
      <c r="AD66" s="93"/>
    </row>
    <row r="67" spans="1:30" ht="13" x14ac:dyDescent="0.15">
      <c r="A67" s="109"/>
      <c r="B67" s="110"/>
      <c r="C67" s="52"/>
      <c r="D67" s="111"/>
      <c r="E67" s="111"/>
      <c r="F67" s="111"/>
      <c r="G67" s="92"/>
      <c r="H67" s="92"/>
      <c r="I67" s="92"/>
      <c r="J67" s="92"/>
      <c r="K67" s="92"/>
      <c r="L67" s="92"/>
      <c r="M67" s="93"/>
      <c r="N67" s="93"/>
      <c r="O67" s="92"/>
      <c r="P67" s="92"/>
      <c r="Q67" s="92"/>
      <c r="R67" s="92"/>
      <c r="S67" s="93"/>
      <c r="T67" s="93"/>
      <c r="U67" s="93"/>
      <c r="V67" s="93"/>
      <c r="W67" s="99"/>
      <c r="X67" s="99"/>
      <c r="Y67" s="100"/>
      <c r="Z67" s="91"/>
      <c r="AA67" s="107"/>
      <c r="AB67" s="92"/>
      <c r="AC67" s="92"/>
      <c r="AD67" s="93"/>
    </row>
    <row r="68" spans="1:30" ht="13" x14ac:dyDescent="0.15">
      <c r="A68" s="109"/>
      <c r="B68" s="110"/>
      <c r="C68" s="52"/>
      <c r="D68" s="111"/>
      <c r="E68" s="111"/>
      <c r="F68" s="111"/>
      <c r="G68" s="92"/>
      <c r="H68" s="92"/>
      <c r="I68" s="92"/>
      <c r="J68" s="92"/>
      <c r="K68" s="92"/>
      <c r="L68" s="92"/>
      <c r="M68" s="93"/>
      <c r="N68" s="93"/>
      <c r="O68" s="92"/>
      <c r="P68" s="92"/>
      <c r="Q68" s="92"/>
      <c r="R68" s="92"/>
      <c r="S68" s="93"/>
      <c r="T68" s="93"/>
      <c r="U68" s="93"/>
      <c r="V68" s="93"/>
      <c r="W68" s="99"/>
      <c r="X68" s="99"/>
      <c r="Y68" s="100"/>
      <c r="Z68" s="91"/>
      <c r="AA68" s="107"/>
      <c r="AB68" s="92"/>
      <c r="AC68" s="92"/>
      <c r="AD68" s="93"/>
    </row>
    <row r="69" spans="1:30" ht="13" x14ac:dyDescent="0.15">
      <c r="A69" s="109"/>
      <c r="B69" s="110"/>
      <c r="C69" s="52"/>
      <c r="D69" s="111"/>
      <c r="E69" s="111"/>
      <c r="F69" s="111"/>
      <c r="G69" s="92"/>
      <c r="H69" s="92"/>
      <c r="I69" s="92"/>
      <c r="J69" s="92"/>
      <c r="K69" s="92"/>
      <c r="L69" s="92"/>
      <c r="M69" s="93"/>
      <c r="N69" s="93"/>
      <c r="O69" s="92"/>
      <c r="P69" s="92"/>
      <c r="Q69" s="92"/>
      <c r="R69" s="92"/>
      <c r="S69" s="93"/>
      <c r="T69" s="93"/>
      <c r="U69" s="93"/>
      <c r="V69" s="93"/>
      <c r="W69" s="99"/>
      <c r="X69" s="99"/>
      <c r="Y69" s="100"/>
      <c r="Z69" s="91"/>
      <c r="AA69" s="107"/>
      <c r="AB69" s="92"/>
      <c r="AC69" s="92"/>
      <c r="AD69" s="93"/>
    </row>
    <row r="70" spans="1:30" ht="13" x14ac:dyDescent="0.15">
      <c r="A70" s="109"/>
      <c r="B70" s="110"/>
      <c r="C70" s="52"/>
      <c r="D70" s="111"/>
      <c r="E70" s="111"/>
      <c r="F70" s="111"/>
      <c r="G70" s="92"/>
      <c r="H70" s="92"/>
      <c r="I70" s="92"/>
      <c r="J70" s="92"/>
      <c r="K70" s="92"/>
      <c r="L70" s="92"/>
      <c r="M70" s="93"/>
      <c r="N70" s="93"/>
      <c r="O70" s="92"/>
      <c r="P70" s="92"/>
      <c r="Q70" s="92"/>
      <c r="R70" s="92"/>
      <c r="S70" s="93"/>
      <c r="T70" s="93"/>
      <c r="U70" s="93"/>
      <c r="V70" s="93"/>
      <c r="W70" s="99"/>
      <c r="X70" s="99"/>
      <c r="Y70" s="100"/>
      <c r="Z70" s="91"/>
      <c r="AA70" s="107"/>
      <c r="AB70" s="92"/>
      <c r="AC70" s="92"/>
      <c r="AD70" s="93"/>
    </row>
    <row r="71" spans="1:30" ht="13" x14ac:dyDescent="0.15">
      <c r="A71" s="109"/>
      <c r="B71" s="110"/>
      <c r="C71" s="52"/>
      <c r="D71" s="111"/>
      <c r="E71" s="111"/>
      <c r="F71" s="111"/>
      <c r="G71" s="92"/>
      <c r="H71" s="92"/>
      <c r="I71" s="92"/>
      <c r="J71" s="92"/>
      <c r="K71" s="92"/>
      <c r="L71" s="92"/>
      <c r="M71" s="93"/>
      <c r="N71" s="93"/>
      <c r="O71" s="92"/>
      <c r="P71" s="92"/>
      <c r="Q71" s="92"/>
      <c r="R71" s="92"/>
      <c r="S71" s="93"/>
      <c r="T71" s="93"/>
      <c r="U71" s="93"/>
      <c r="V71" s="93"/>
      <c r="W71" s="99"/>
      <c r="X71" s="99"/>
      <c r="Y71" s="100"/>
      <c r="Z71" s="91"/>
      <c r="AA71" s="107"/>
      <c r="AB71" s="92"/>
      <c r="AC71" s="92"/>
      <c r="AD71" s="93"/>
    </row>
    <row r="72" spans="1:30" ht="13" x14ac:dyDescent="0.15">
      <c r="A72" s="109"/>
      <c r="B72" s="110"/>
      <c r="C72" s="52"/>
      <c r="D72" s="111"/>
      <c r="E72" s="111"/>
      <c r="F72" s="111"/>
      <c r="G72" s="92"/>
      <c r="H72" s="92"/>
      <c r="I72" s="92"/>
      <c r="J72" s="92"/>
      <c r="K72" s="92"/>
      <c r="L72" s="92"/>
      <c r="M72" s="93"/>
      <c r="N72" s="93"/>
      <c r="O72" s="92"/>
      <c r="P72" s="92"/>
      <c r="Q72" s="92"/>
      <c r="R72" s="92"/>
      <c r="S72" s="93"/>
      <c r="T72" s="93"/>
      <c r="U72" s="93"/>
      <c r="V72" s="93"/>
      <c r="W72" s="99"/>
      <c r="X72" s="99"/>
      <c r="Y72" s="100"/>
      <c r="Z72" s="91"/>
      <c r="AA72" s="107"/>
      <c r="AB72" s="92"/>
      <c r="AC72" s="92"/>
      <c r="AD72" s="93"/>
    </row>
    <row r="73" spans="1:30" ht="13" x14ac:dyDescent="0.15">
      <c r="A73" s="109"/>
      <c r="B73" s="110"/>
      <c r="C73" s="52"/>
      <c r="D73" s="111"/>
      <c r="E73" s="111"/>
      <c r="F73" s="111"/>
      <c r="G73" s="92"/>
      <c r="H73" s="92"/>
      <c r="I73" s="92"/>
      <c r="J73" s="92"/>
      <c r="K73" s="92"/>
      <c r="L73" s="92"/>
      <c r="M73" s="93"/>
      <c r="N73" s="93"/>
      <c r="O73" s="92"/>
      <c r="P73" s="92"/>
      <c r="Q73" s="92"/>
      <c r="R73" s="92"/>
      <c r="S73" s="93"/>
      <c r="T73" s="93"/>
      <c r="U73" s="93"/>
      <c r="V73" s="93"/>
      <c r="W73" s="99"/>
      <c r="X73" s="99"/>
      <c r="Y73" s="100"/>
      <c r="Z73" s="91"/>
      <c r="AA73" s="107"/>
      <c r="AB73" s="92"/>
      <c r="AC73" s="92"/>
      <c r="AD73" s="93"/>
    </row>
    <row r="74" spans="1:30" ht="13" x14ac:dyDescent="0.15">
      <c r="A74" s="109"/>
      <c r="B74" s="110"/>
      <c r="C74" s="52"/>
      <c r="D74" s="111"/>
      <c r="E74" s="111"/>
      <c r="F74" s="111"/>
      <c r="G74" s="92"/>
      <c r="H74" s="92"/>
      <c r="I74" s="92"/>
      <c r="J74" s="92"/>
      <c r="K74" s="92"/>
      <c r="L74" s="92"/>
      <c r="M74" s="93"/>
      <c r="N74" s="93"/>
      <c r="O74" s="92"/>
      <c r="P74" s="92"/>
      <c r="Q74" s="92"/>
      <c r="R74" s="92"/>
      <c r="S74" s="93"/>
      <c r="T74" s="93"/>
      <c r="U74" s="93"/>
      <c r="V74" s="93"/>
      <c r="W74" s="99"/>
      <c r="X74" s="99"/>
      <c r="Y74" s="100"/>
      <c r="Z74" s="91"/>
      <c r="AA74" s="107"/>
      <c r="AB74" s="92"/>
      <c r="AC74" s="92"/>
      <c r="AD74" s="93"/>
    </row>
    <row r="75" spans="1:30" ht="13" x14ac:dyDescent="0.15">
      <c r="A75" s="109"/>
      <c r="B75" s="110"/>
      <c r="C75" s="52"/>
      <c r="D75" s="111"/>
      <c r="E75" s="111"/>
      <c r="F75" s="111"/>
      <c r="G75" s="92"/>
      <c r="H75" s="92"/>
      <c r="I75" s="92"/>
      <c r="J75" s="92"/>
      <c r="K75" s="92"/>
      <c r="L75" s="92"/>
      <c r="M75" s="93"/>
      <c r="N75" s="93"/>
      <c r="O75" s="92"/>
      <c r="P75" s="92"/>
      <c r="Q75" s="92"/>
      <c r="R75" s="92"/>
      <c r="S75" s="93"/>
      <c r="T75" s="93"/>
      <c r="U75" s="93"/>
      <c r="V75" s="93"/>
      <c r="W75" s="99"/>
      <c r="X75" s="99"/>
      <c r="Y75" s="100"/>
      <c r="Z75" s="91"/>
      <c r="AA75" s="107"/>
      <c r="AB75" s="92"/>
      <c r="AC75" s="92"/>
      <c r="AD75" s="93"/>
    </row>
    <row r="76" spans="1:30" ht="13" x14ac:dyDescent="0.15">
      <c r="A76" s="109"/>
      <c r="B76" s="110"/>
      <c r="C76" s="52"/>
      <c r="D76" s="111"/>
      <c r="E76" s="111"/>
      <c r="F76" s="111"/>
      <c r="G76" s="92"/>
      <c r="H76" s="92"/>
      <c r="I76" s="92"/>
      <c r="J76" s="92"/>
      <c r="K76" s="92"/>
      <c r="L76" s="92"/>
      <c r="M76" s="93"/>
      <c r="N76" s="93"/>
      <c r="O76" s="92"/>
      <c r="P76" s="92"/>
      <c r="Q76" s="92"/>
      <c r="R76" s="92"/>
      <c r="S76" s="93"/>
      <c r="T76" s="93"/>
      <c r="U76" s="93"/>
      <c r="V76" s="93"/>
      <c r="W76" s="99"/>
      <c r="X76" s="99"/>
      <c r="Y76" s="100"/>
      <c r="Z76" s="91"/>
      <c r="AA76" s="107"/>
      <c r="AB76" s="92"/>
      <c r="AC76" s="92"/>
      <c r="AD76" s="93"/>
    </row>
    <row r="77" spans="1:30" ht="13" x14ac:dyDescent="0.15">
      <c r="A77" s="109"/>
      <c r="B77" s="110"/>
      <c r="C77" s="52"/>
      <c r="D77" s="111"/>
      <c r="E77" s="111"/>
      <c r="F77" s="111"/>
      <c r="G77" s="92"/>
      <c r="H77" s="92"/>
      <c r="I77" s="92"/>
      <c r="J77" s="92"/>
      <c r="K77" s="92"/>
      <c r="L77" s="92"/>
      <c r="M77" s="93"/>
      <c r="N77" s="93"/>
      <c r="O77" s="92"/>
      <c r="P77" s="92"/>
      <c r="Q77" s="92"/>
      <c r="R77" s="92"/>
      <c r="S77" s="93"/>
      <c r="T77" s="93"/>
      <c r="U77" s="93"/>
      <c r="V77" s="93"/>
      <c r="W77" s="99"/>
      <c r="X77" s="99"/>
      <c r="Y77" s="100"/>
      <c r="Z77" s="91"/>
      <c r="AA77" s="107"/>
      <c r="AB77" s="92"/>
      <c r="AC77" s="92"/>
      <c r="AD77" s="93"/>
    </row>
    <row r="78" spans="1:30" ht="13" x14ac:dyDescent="0.15">
      <c r="A78" s="109"/>
      <c r="B78" s="110"/>
      <c r="C78" s="52"/>
      <c r="D78" s="111"/>
      <c r="E78" s="111"/>
      <c r="F78" s="111"/>
      <c r="G78" s="92"/>
      <c r="H78" s="92"/>
      <c r="I78" s="92"/>
      <c r="J78" s="92"/>
      <c r="K78" s="92"/>
      <c r="L78" s="92"/>
      <c r="M78" s="93"/>
      <c r="N78" s="93"/>
      <c r="O78" s="92"/>
      <c r="P78" s="92"/>
      <c r="Q78" s="92"/>
      <c r="R78" s="92"/>
      <c r="S78" s="93"/>
      <c r="T78" s="93"/>
      <c r="U78" s="93"/>
      <c r="V78" s="93"/>
      <c r="W78" s="99"/>
      <c r="X78" s="99"/>
      <c r="Y78" s="100"/>
      <c r="Z78" s="91"/>
      <c r="AA78" s="107"/>
      <c r="AB78" s="92"/>
      <c r="AC78" s="92"/>
      <c r="AD78" s="93"/>
    </row>
    <row r="79" spans="1:30" ht="13" x14ac:dyDescent="0.15">
      <c r="A79" s="109"/>
      <c r="B79" s="110"/>
      <c r="C79" s="52"/>
      <c r="D79" s="94"/>
      <c r="E79" s="94"/>
      <c r="F79" s="94"/>
      <c r="G79" s="92"/>
      <c r="H79" s="92"/>
      <c r="I79" s="92"/>
      <c r="J79" s="92"/>
      <c r="K79" s="92"/>
      <c r="L79" s="92"/>
      <c r="M79" s="93"/>
      <c r="N79" s="93"/>
      <c r="O79" s="92"/>
      <c r="P79" s="92"/>
      <c r="Q79" s="92"/>
      <c r="R79" s="92"/>
      <c r="S79" s="93"/>
      <c r="T79" s="93"/>
      <c r="U79" s="93"/>
      <c r="V79" s="93"/>
      <c r="W79" s="99"/>
      <c r="X79" s="99"/>
      <c r="Y79" s="100"/>
      <c r="Z79" s="91"/>
      <c r="AA79" s="107"/>
      <c r="AB79" s="92"/>
      <c r="AC79" s="92"/>
      <c r="AD79" s="93"/>
    </row>
    <row r="80" spans="1:30" ht="13" x14ac:dyDescent="0.15">
      <c r="A80" s="109"/>
      <c r="B80" s="110"/>
      <c r="C80" s="52"/>
      <c r="D80" s="94"/>
      <c r="E80" s="94"/>
      <c r="F80" s="94"/>
      <c r="G80" s="92"/>
      <c r="H80" s="92"/>
      <c r="I80" s="92"/>
      <c r="J80" s="92"/>
      <c r="K80" s="92"/>
      <c r="L80" s="92"/>
      <c r="M80" s="93"/>
      <c r="N80" s="93"/>
      <c r="O80" s="92"/>
      <c r="P80" s="92"/>
      <c r="Q80" s="92"/>
      <c r="R80" s="92"/>
      <c r="S80" s="93"/>
      <c r="T80" s="93"/>
      <c r="U80" s="93"/>
      <c r="V80" s="93"/>
      <c r="W80" s="99"/>
      <c r="X80" s="99"/>
      <c r="Y80" s="100"/>
      <c r="Z80" s="91"/>
      <c r="AA80" s="107"/>
      <c r="AB80" s="92"/>
      <c r="AC80" s="92"/>
      <c r="AD80" s="93"/>
    </row>
    <row r="81" spans="1:30" ht="13" x14ac:dyDescent="0.15">
      <c r="A81" s="109"/>
      <c r="B81" s="110"/>
      <c r="C81" s="52"/>
      <c r="D81" s="94"/>
      <c r="E81" s="94"/>
      <c r="F81" s="94"/>
      <c r="G81" s="92"/>
      <c r="H81" s="92"/>
      <c r="I81" s="92"/>
      <c r="J81" s="92"/>
      <c r="K81" s="92"/>
      <c r="L81" s="92"/>
      <c r="M81" s="93"/>
      <c r="N81" s="93"/>
      <c r="O81" s="92"/>
      <c r="P81" s="92"/>
      <c r="Q81" s="92"/>
      <c r="R81" s="92"/>
      <c r="S81" s="93"/>
      <c r="T81" s="93"/>
      <c r="U81" s="93"/>
      <c r="V81" s="93"/>
      <c r="W81" s="99"/>
      <c r="X81" s="99"/>
      <c r="Y81" s="100"/>
      <c r="Z81" s="91"/>
      <c r="AA81" s="107"/>
      <c r="AB81" s="92"/>
      <c r="AC81" s="92"/>
      <c r="AD81" s="93"/>
    </row>
    <row r="82" spans="1:30" ht="13" x14ac:dyDescent="0.15">
      <c r="A82" s="109"/>
      <c r="B82" s="110"/>
      <c r="C82" s="52"/>
      <c r="D82" s="94"/>
      <c r="E82" s="94"/>
      <c r="F82" s="94"/>
      <c r="G82" s="92"/>
      <c r="H82" s="92"/>
      <c r="I82" s="92"/>
      <c r="J82" s="92"/>
      <c r="K82" s="92"/>
      <c r="L82" s="92"/>
      <c r="M82" s="93"/>
      <c r="N82" s="93"/>
      <c r="O82" s="92"/>
      <c r="P82" s="92"/>
      <c r="Q82" s="92"/>
      <c r="R82" s="92"/>
      <c r="S82" s="93"/>
      <c r="T82" s="93"/>
      <c r="U82" s="93"/>
      <c r="V82" s="93"/>
      <c r="W82" s="99"/>
      <c r="X82" s="99"/>
      <c r="Y82" s="100"/>
      <c r="Z82" s="91"/>
      <c r="AA82" s="107"/>
      <c r="AB82" s="92"/>
      <c r="AC82" s="92"/>
      <c r="AD82" s="93"/>
    </row>
    <row r="83" spans="1:30" ht="13" x14ac:dyDescent="0.15">
      <c r="A83" s="109"/>
      <c r="B83" s="110"/>
      <c r="C83" s="52"/>
      <c r="D83" s="94"/>
      <c r="E83" s="94"/>
      <c r="F83" s="94"/>
      <c r="G83" s="92"/>
      <c r="H83" s="92"/>
      <c r="I83" s="92"/>
      <c r="J83" s="92"/>
      <c r="K83" s="92"/>
      <c r="L83" s="92"/>
      <c r="M83" s="93"/>
      <c r="N83" s="93"/>
      <c r="O83" s="92"/>
      <c r="P83" s="92"/>
      <c r="Q83" s="92"/>
      <c r="R83" s="92"/>
      <c r="S83" s="93"/>
      <c r="T83" s="93"/>
      <c r="U83" s="93"/>
      <c r="V83" s="93"/>
      <c r="W83" s="99"/>
      <c r="X83" s="99"/>
      <c r="Y83" s="100"/>
      <c r="Z83" s="91"/>
      <c r="AA83" s="107"/>
      <c r="AB83" s="92"/>
      <c r="AC83" s="92"/>
      <c r="AD83" s="93"/>
    </row>
    <row r="84" spans="1:30" ht="13" x14ac:dyDescent="0.15">
      <c r="A84" s="109"/>
      <c r="B84" s="110"/>
      <c r="C84" s="52"/>
      <c r="D84" s="94"/>
      <c r="E84" s="94"/>
      <c r="F84" s="94"/>
      <c r="G84" s="92"/>
      <c r="H84" s="92"/>
      <c r="I84" s="92"/>
      <c r="J84" s="92"/>
      <c r="K84" s="92"/>
      <c r="L84" s="92"/>
      <c r="M84" s="93"/>
      <c r="N84" s="93"/>
      <c r="O84" s="92"/>
      <c r="P84" s="92"/>
      <c r="Q84" s="92"/>
      <c r="R84" s="92"/>
      <c r="S84" s="93"/>
      <c r="T84" s="93"/>
      <c r="U84" s="93"/>
      <c r="V84" s="93"/>
      <c r="W84" s="99"/>
      <c r="X84" s="99"/>
      <c r="Y84" s="100"/>
      <c r="Z84" s="91"/>
      <c r="AA84" s="107"/>
      <c r="AB84" s="92"/>
      <c r="AC84" s="92"/>
      <c r="AD84" s="93"/>
    </row>
    <row r="85" spans="1:30" ht="13" x14ac:dyDescent="0.15">
      <c r="A85" s="109"/>
      <c r="B85" s="110"/>
      <c r="C85" s="52"/>
      <c r="D85" s="94"/>
      <c r="E85" s="94"/>
      <c r="F85" s="94"/>
      <c r="G85" s="92"/>
      <c r="H85" s="92"/>
      <c r="I85" s="92"/>
      <c r="J85" s="92"/>
      <c r="K85" s="92"/>
      <c r="L85" s="92"/>
      <c r="M85" s="93"/>
      <c r="N85" s="93"/>
      <c r="O85" s="92"/>
      <c r="P85" s="92"/>
      <c r="Q85" s="92"/>
      <c r="R85" s="92"/>
      <c r="S85" s="93"/>
      <c r="T85" s="93"/>
      <c r="U85" s="93"/>
      <c r="V85" s="93"/>
      <c r="W85" s="99"/>
      <c r="X85" s="99"/>
      <c r="Y85" s="100"/>
      <c r="Z85" s="91"/>
      <c r="AA85" s="107"/>
      <c r="AB85" s="92"/>
      <c r="AC85" s="92"/>
      <c r="AD85" s="93"/>
    </row>
    <row r="86" spans="1:30" ht="13" x14ac:dyDescent="0.15">
      <c r="A86" s="109"/>
      <c r="B86" s="112"/>
      <c r="C86" s="52"/>
      <c r="D86" s="94"/>
      <c r="E86" s="94"/>
      <c r="F86" s="94"/>
      <c r="G86" s="93"/>
      <c r="H86" s="93"/>
      <c r="I86" s="93"/>
      <c r="J86" s="93"/>
      <c r="K86" s="93"/>
      <c r="L86" s="93"/>
      <c r="M86" s="93"/>
      <c r="N86" s="93"/>
      <c r="O86" s="92"/>
      <c r="P86" s="92"/>
      <c r="Q86" s="92"/>
      <c r="R86" s="92"/>
      <c r="S86" s="93"/>
      <c r="T86" s="93"/>
      <c r="U86" s="93"/>
      <c r="V86" s="93"/>
      <c r="W86" s="99"/>
      <c r="X86" s="99"/>
      <c r="Y86" s="100"/>
      <c r="Z86" s="91"/>
      <c r="AA86" s="101"/>
      <c r="AB86" s="93"/>
      <c r="AC86" s="92"/>
      <c r="AD86" s="93"/>
    </row>
    <row r="87" spans="1:30" ht="13" x14ac:dyDescent="0.15">
      <c r="A87" s="109"/>
      <c r="B87" s="112"/>
      <c r="C87" s="52"/>
      <c r="D87" s="94"/>
      <c r="E87" s="94"/>
      <c r="F87" s="94"/>
      <c r="G87" s="93"/>
      <c r="H87" s="93"/>
      <c r="I87" s="93"/>
      <c r="J87" s="93"/>
      <c r="K87" s="93"/>
      <c r="L87" s="93"/>
      <c r="M87" s="93"/>
      <c r="N87" s="93"/>
      <c r="O87" s="92"/>
      <c r="P87" s="92"/>
      <c r="Q87" s="92"/>
      <c r="R87" s="92"/>
      <c r="S87" s="93"/>
      <c r="T87" s="93"/>
      <c r="U87" s="93"/>
      <c r="V87" s="93"/>
      <c r="W87" s="99"/>
      <c r="X87" s="99"/>
      <c r="Y87" s="100"/>
      <c r="Z87" s="91"/>
      <c r="AA87" s="101"/>
      <c r="AB87" s="93"/>
      <c r="AC87" s="92"/>
      <c r="AD87" s="93"/>
    </row>
    <row r="88" spans="1:30" ht="13" x14ac:dyDescent="0.15">
      <c r="A88" s="109"/>
      <c r="B88" s="112"/>
      <c r="C88" s="52"/>
      <c r="D88" s="113"/>
      <c r="E88" s="113"/>
      <c r="F88" s="113"/>
      <c r="G88" s="93"/>
      <c r="H88" s="93"/>
      <c r="I88" s="93"/>
      <c r="J88" s="93"/>
      <c r="K88" s="93"/>
      <c r="L88" s="93"/>
      <c r="M88" s="93"/>
      <c r="N88" s="93"/>
      <c r="O88" s="92"/>
      <c r="P88" s="92"/>
      <c r="Q88" s="92"/>
      <c r="R88" s="92"/>
      <c r="S88" s="93"/>
      <c r="T88" s="93"/>
      <c r="U88" s="93"/>
      <c r="V88" s="93"/>
      <c r="W88" s="99"/>
      <c r="X88" s="99"/>
      <c r="Y88" s="100"/>
      <c r="Z88" s="91"/>
      <c r="AA88" s="101"/>
      <c r="AB88" s="93"/>
      <c r="AC88" s="92"/>
      <c r="AD88" s="93"/>
    </row>
    <row r="89" spans="1:30" ht="13" x14ac:dyDescent="0.15">
      <c r="A89" s="109"/>
      <c r="B89" s="112"/>
      <c r="C89" s="52"/>
      <c r="D89" s="94"/>
      <c r="E89" s="94"/>
      <c r="F89" s="94"/>
      <c r="G89" s="93"/>
      <c r="H89" s="93"/>
      <c r="I89" s="93"/>
      <c r="J89" s="93"/>
      <c r="K89" s="93"/>
      <c r="L89" s="93"/>
      <c r="M89" s="93"/>
      <c r="N89" s="93"/>
      <c r="O89" s="92"/>
      <c r="P89" s="92"/>
      <c r="Q89" s="92"/>
      <c r="R89" s="92"/>
      <c r="S89" s="93"/>
      <c r="T89" s="93"/>
      <c r="U89" s="93"/>
      <c r="V89" s="93"/>
      <c r="W89" s="99"/>
      <c r="X89" s="99"/>
      <c r="Y89" s="100"/>
      <c r="Z89" s="91"/>
      <c r="AA89" s="101"/>
      <c r="AB89" s="93"/>
      <c r="AC89" s="92"/>
      <c r="AD89" s="93"/>
    </row>
    <row r="90" spans="1:30" ht="13" x14ac:dyDescent="0.15">
      <c r="A90" s="109"/>
      <c r="B90" s="112"/>
      <c r="C90" s="52"/>
      <c r="D90" s="94"/>
      <c r="E90" s="94"/>
      <c r="F90" s="94"/>
      <c r="G90" s="93"/>
      <c r="H90" s="93"/>
      <c r="I90" s="93"/>
      <c r="J90" s="93"/>
      <c r="K90" s="93"/>
      <c r="L90" s="93"/>
      <c r="M90" s="93"/>
      <c r="N90" s="93"/>
      <c r="O90" s="92"/>
      <c r="P90" s="92"/>
      <c r="Q90" s="92"/>
      <c r="R90" s="92"/>
      <c r="S90" s="93"/>
      <c r="T90" s="93"/>
      <c r="U90" s="93"/>
      <c r="V90" s="93"/>
      <c r="W90" s="99"/>
      <c r="X90" s="99"/>
      <c r="Y90" s="100"/>
      <c r="Z90" s="91"/>
      <c r="AA90" s="101"/>
      <c r="AB90" s="93"/>
      <c r="AC90" s="92"/>
      <c r="AD90" s="93"/>
    </row>
    <row r="91" spans="1:30" ht="13" x14ac:dyDescent="0.15">
      <c r="A91" s="109"/>
      <c r="B91" s="112"/>
      <c r="C91" s="58"/>
      <c r="D91" s="94"/>
      <c r="E91" s="94"/>
      <c r="F91" s="94"/>
      <c r="G91" s="93"/>
      <c r="H91" s="93"/>
      <c r="I91" s="93"/>
      <c r="J91" s="93"/>
      <c r="K91" s="93"/>
      <c r="L91" s="93"/>
      <c r="M91" s="93"/>
      <c r="N91" s="93"/>
      <c r="O91" s="92"/>
      <c r="P91" s="92"/>
      <c r="Q91" s="92"/>
      <c r="R91" s="92"/>
      <c r="S91" s="93"/>
      <c r="T91" s="93"/>
      <c r="U91" s="93"/>
      <c r="V91" s="93"/>
      <c r="W91" s="99"/>
      <c r="X91" s="99"/>
      <c r="Y91" s="100"/>
      <c r="Z91" s="91"/>
      <c r="AA91" s="101"/>
      <c r="AB91" s="93"/>
      <c r="AC91" s="92"/>
      <c r="AD91" s="93"/>
    </row>
  </sheetData>
  <autoFilter ref="A3:AD65" xr:uid="{00000000-0009-0000-0000-000001000000}"/>
  <mergeCells count="4">
    <mergeCell ref="A1:I1"/>
    <mergeCell ref="S2:T2"/>
    <mergeCell ref="U2:V2"/>
    <mergeCell ref="W2:X2"/>
  </mergeCells>
  <conditionalFormatting sqref="A4:A65 AD4:AD25 AD30:AD32 AD34">
    <cfRule type="containsText" dxfId="8" priority="1" operator="containsText" text="x">
      <formula>NOT(ISERROR(SEARCH(("x"),(A4))))</formula>
    </cfRule>
  </conditionalFormatting>
  <conditionalFormatting sqref="A4:A65">
    <cfRule type="notContainsText" dxfId="7" priority="2" operator="notContains" text="x">
      <formula>ISERROR(SEARCH(("x"),(A4)))</formula>
    </cfRule>
  </conditionalFormatting>
  <conditionalFormatting sqref="AC4:AC28 AC30:AC32 AC34">
    <cfRule type="containsText" dxfId="6" priority="3" operator="containsText" text="x">
      <formula>NOT(ISERROR(SEARCH(("x"),(AC4))))</formula>
    </cfRule>
  </conditionalFormatting>
  <conditionalFormatting sqref="AD4:AD28 AD30:AD32 AD34">
    <cfRule type="containsText" dxfId="5" priority="4" operator="containsText" text="x">
      <formula>NOT(ISERROR(SEARCH(("x"),(AD4))))</formula>
    </cfRule>
  </conditionalFormatting>
  <conditionalFormatting sqref="P29:P55">
    <cfRule type="containsText" dxfId="4" priority="5" operator="containsText" text="&quot;99.&quot;">
      <formula>NOT(ISERROR(SEARCH(("""99."""),(P29))))</formula>
    </cfRule>
  </conditionalFormatting>
  <conditionalFormatting sqref="P1:P28 P30:P31">
    <cfRule type="cellIs" dxfId="3" priority="6" operator="between">
      <formula>0.95</formula>
      <formula>1</formula>
    </cfRule>
  </conditionalFormatting>
  <conditionalFormatting sqref="P1:P28 P30:P31">
    <cfRule type="cellIs" dxfId="2" priority="7" operator="lessThan">
      <formula>0.95</formula>
    </cfRule>
  </conditionalFormatting>
  <conditionalFormatting sqref="AA89:AA91">
    <cfRule type="cellIs" dxfId="1" priority="8" operator="between">
      <formula>0</formula>
      <formula>0.05</formula>
    </cfRule>
  </conditionalFormatting>
  <conditionalFormatting sqref="AA89:AA91">
    <cfRule type="cellIs" dxfId="0" priority="9" operator="greaterThan">
      <formula>0.05</formula>
    </cfRule>
  </conditionalFormatting>
  <dataValidations count="6">
    <dataValidation type="list" allowBlank="1" sqref="K4" xr:uid="{00000000-0002-0000-0100-000000000000}">
      <formula1>"Subject line,Sender,Express lanes,"</formula1>
    </dataValidation>
    <dataValidation type="list" allowBlank="1" sqref="H4 H6:H22" xr:uid="{00000000-0002-0000-0100-000001000000}">
      <formula1>"Fundraising,Survey,Petition,Bundling,Joint Action,Other"</formula1>
    </dataValidation>
    <dataValidation type="list" allowBlank="1" sqref="C4:C90" xr:uid="{00000000-0002-0000-0100-000002000000}">
      <formula1>"RS,RF,OG"</formula1>
    </dataValidation>
    <dataValidation type="list" allowBlank="1" sqref="H5 H23:H65" xr:uid="{00000000-0002-0000-0100-000003000000}">
      <formula1>"Fundraising,Survey,Petition"</formula1>
    </dataValidation>
    <dataValidation type="list" allowBlank="1" sqref="K5:K7 K9:K18 K20:K21" xr:uid="{00000000-0002-0000-0100-000004000000}">
      <formula1>"Subject line,Sender,Express lanes,CTA,"</formula1>
    </dataValidation>
    <dataValidation type="list" allowBlank="1" sqref="M4" xr:uid="{00000000-0002-0000-0100-000005000000}">
      <formula1>"Winner (Express),Winner (Approve),Winner (Yes/No),Winner (XXX),Winner (YYY),"</formula1>
    </dataValidation>
  </dataValidations>
  <hyperlinks>
    <hyperlink ref="F6" r:id="rId1" xr:uid="{00000000-0004-0000-0100-000000000000}"/>
    <hyperlink ref="F8" r:id="rId2" xr:uid="{00000000-0004-0000-0100-000001000000}"/>
    <hyperlink ref="F9" r:id="rId3" xr:uid="{00000000-0004-0000-0100-000002000000}"/>
    <hyperlink ref="F10" r:id="rId4" xr:uid="{00000000-0004-0000-0100-000003000000}"/>
    <hyperlink ref="F13" r:id="rId5" xr:uid="{00000000-0004-0000-0100-000004000000}"/>
    <hyperlink ref="F17" r:id="rId6" xr:uid="{00000000-0004-0000-0100-000005000000}"/>
    <hyperlink ref="F19" r:id="rId7" xr:uid="{00000000-0004-0000-0100-000006000000}"/>
    <hyperlink ref="F21" r:id="rId8" xr:uid="{00000000-0004-0000-0100-000007000000}"/>
    <hyperlink ref="F22" r:id="rId9" xr:uid="{00000000-0004-0000-01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OVERALL RESULTS </vt:lpstr>
      <vt:lpstr>email by email breakdown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King, Zoe Michelle</cp:lastModifiedBy>
  <dcterms:modified xsi:type="dcterms:W3CDTF">2021-08-16T14:16:21Z</dcterms:modified>
</cp:coreProperties>
</file>