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7400" windowHeight="8385"/>
  </bookViews>
  <sheets>
    <sheet name="Work Order" sheetId="8" r:id="rId1"/>
  </sheets>
  <definedNames>
    <definedName name="_xlnm._FilterDatabase" localSheetId="0" hidden="1">'Work Order'!$A$10:$O$23</definedName>
    <definedName name="_xlnm.Database" localSheetId="0">#REF!</definedName>
    <definedName name="_xlnm.Database">#REF!</definedName>
  </definedNames>
  <calcPr calcId="144525"/>
</workbook>
</file>

<file path=xl/calcChain.xml><?xml version="1.0" encoding="utf-8"?>
<calcChain xmlns="http://schemas.openxmlformats.org/spreadsheetml/2006/main">
  <c r="G22" i="8" l="1"/>
  <c r="H22" i="8"/>
  <c r="G21" i="8"/>
  <c r="H21" i="8" s="1"/>
  <c r="G20" i="8"/>
  <c r="H20" i="8" s="1"/>
  <c r="H19" i="8"/>
  <c r="G19" i="8"/>
  <c r="H18" i="8"/>
  <c r="G18" i="8"/>
  <c r="H17" i="8"/>
  <c r="G17" i="8"/>
  <c r="H16" i="8"/>
  <c r="H15" i="8"/>
  <c r="H14" i="8"/>
  <c r="H13" i="8"/>
  <c r="H12" i="8"/>
  <c r="H11" i="8"/>
  <c r="E31" i="8"/>
  <c r="G31" i="8" s="1"/>
  <c r="G7" i="8" s="1"/>
  <c r="I7" i="8"/>
  <c r="F24" i="8"/>
  <c r="H25" i="8"/>
  <c r="H24" i="8" l="1"/>
  <c r="K7" i="8"/>
  <c r="L7" i="8" s="1"/>
  <c r="H26" i="8"/>
</calcChain>
</file>

<file path=xl/comments1.xml><?xml version="1.0" encoding="utf-8"?>
<comments xmlns="http://schemas.openxmlformats.org/spreadsheetml/2006/main">
  <authors>
    <author>Home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Target should be decided based on budget of labor cost (refer to #1)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<sst xmlns="http://schemas.openxmlformats.org/spreadsheetml/2006/main" count="108" uniqueCount="84">
  <si>
    <t>DWGNO</t>
  </si>
  <si>
    <t>IDMK</t>
  </si>
  <si>
    <t>UNIT</t>
  </si>
  <si>
    <t>Mar/Cut</t>
  </si>
  <si>
    <t>Fit-up</t>
  </si>
  <si>
    <t>Welding</t>
  </si>
  <si>
    <t>SUB.T</t>
  </si>
  <si>
    <t>Name</t>
  </si>
  <si>
    <t>No.</t>
  </si>
  <si>
    <t>TOTALW/T</t>
  </si>
  <si>
    <t>QTY</t>
  </si>
  <si>
    <t>We calculate=Manpowerx6days. (Not show)</t>
  </si>
  <si>
    <t>We calculate= Total weight/Total manpower. (Not show)</t>
  </si>
  <si>
    <t>Deadine</t>
  </si>
  <si>
    <t>Material</t>
  </si>
  <si>
    <t>Prepared</t>
  </si>
  <si>
    <t>Checked by Engineer</t>
  </si>
  <si>
    <t>Checked by Foreman</t>
  </si>
  <si>
    <t>Rev.</t>
  </si>
  <si>
    <t>DWG &amp; CP</t>
  </si>
  <si>
    <t>WORK ORDER SHEET (Rev.0)</t>
  </si>
  <si>
    <t>Approved</t>
  </si>
  <si>
    <t>T.Leader Name</t>
  </si>
  <si>
    <t>Engineer Name</t>
  </si>
  <si>
    <t>Project Information</t>
  </si>
  <si>
    <t>Foreman Name</t>
  </si>
  <si>
    <t>Issue Date :</t>
  </si>
  <si>
    <t>Target Productivity</t>
  </si>
  <si>
    <t># 1) How to decide target productivity ?</t>
  </si>
  <si>
    <t>Mobilization Manpower</t>
  </si>
  <si>
    <t>(USD)</t>
  </si>
  <si>
    <t>(USD/day)</t>
  </si>
  <si>
    <t>(Person)</t>
  </si>
  <si>
    <t>Average          salary</t>
  </si>
  <si>
    <t>Budget of            Labor Cost</t>
  </si>
  <si>
    <t>(Kg/MD)</t>
  </si>
  <si>
    <t>Inspection</t>
  </si>
  <si>
    <t>Have</t>
  </si>
  <si>
    <t>Fabricated</t>
  </si>
  <si>
    <t>Accumulation</t>
  </si>
  <si>
    <t>This week</t>
  </si>
  <si>
    <t>Target</t>
  </si>
  <si>
    <t>Prepared :</t>
  </si>
  <si>
    <t xml:space="preserve">Doc. No : </t>
  </si>
  <si>
    <t>Remark</t>
  </si>
  <si>
    <t>Department :</t>
  </si>
  <si>
    <t>Foreman :</t>
  </si>
  <si>
    <t>W.Period :</t>
  </si>
  <si>
    <t>Contract weight          (kg)</t>
  </si>
  <si>
    <t>Order quantity    (kg)</t>
  </si>
  <si>
    <t>Productivity (kg/MD)</t>
  </si>
  <si>
    <t>Fabrication    (Kg)</t>
  </si>
  <si>
    <t>Productivity   (kg/MD)</t>
  </si>
  <si>
    <t>Fabrication     (Kg)</t>
  </si>
  <si>
    <t>Manpower     (person)</t>
  </si>
  <si>
    <t>Manpower    (person)</t>
  </si>
  <si>
    <t>Daily Man.     (person)</t>
  </si>
  <si>
    <t>Production 2</t>
  </si>
  <si>
    <t>Van Con Hoi</t>
  </si>
  <si>
    <r>
      <rPr>
        <sz val="11"/>
        <color indexed="8"/>
        <rFont val="굴림체"/>
        <family val="3"/>
        <charset val="129"/>
      </rPr>
      <t>○</t>
    </r>
    <r>
      <rPr>
        <sz val="11"/>
        <color indexed="8"/>
        <rFont val="Calibri"/>
        <family val="2"/>
      </rPr>
      <t>Production Summary</t>
    </r>
  </si>
  <si>
    <r>
      <rPr>
        <sz val="11"/>
        <color indexed="8"/>
        <rFont val="굴림체"/>
        <family val="3"/>
        <charset val="129"/>
      </rPr>
      <t>○</t>
    </r>
    <r>
      <rPr>
        <sz val="11"/>
        <color indexed="8"/>
        <rFont val="Calibri"/>
        <family val="2"/>
      </rPr>
      <t>Check List</t>
    </r>
  </si>
  <si>
    <t>WO-P2-5-1-W12</t>
  </si>
  <si>
    <t>17/Mar ~ 23/Mar</t>
  </si>
  <si>
    <t>CT0257-IVANPAH</t>
  </si>
  <si>
    <t>SD-710</t>
  </si>
  <si>
    <t>PL60</t>
  </si>
  <si>
    <t>PL60*210</t>
  </si>
  <si>
    <t>SD-726</t>
  </si>
  <si>
    <t>BLANK PLATE</t>
  </si>
  <si>
    <t>BLK1</t>
  </si>
  <si>
    <t>BLK2</t>
  </si>
  <si>
    <t>BLK3</t>
  </si>
  <si>
    <t>BLK4</t>
  </si>
  <si>
    <t>SADDLE</t>
  </si>
  <si>
    <t>U3-710SBP</t>
  </si>
  <si>
    <t>SD-706</t>
  </si>
  <si>
    <t>TED</t>
  </si>
  <si>
    <t>U3-TED2-1A</t>
  </si>
  <si>
    <t>U3-TED2-1B</t>
  </si>
  <si>
    <t>U3-TED2-1C</t>
  </si>
  <si>
    <t>U3-TED2-3A</t>
  </si>
  <si>
    <t>U3-TED2-3B</t>
  </si>
  <si>
    <t>U3-TED2-3C</t>
  </si>
  <si>
    <t>Mr.Huy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</si>
</sst>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_-;\-* #,##0_-;_-* &quot;-&quot;_-;_-@_-"/>
    <numFmt numFmtId="165" formatCode="0.0"/>
    <numFmt numFmtId="166" formatCode="0.000"/>
    <numFmt numFmtId="167" formatCode="_-* #,##0.0_-;\-* #,##0.0_-;_-* &quot;-&quot;_-;_-@_-"/>
    <numFmt numFmtId="168" formatCode="[$-409]dd/mmm/yy;@"/>
    <numFmt numFmtId="169" formatCode="[$-409]d\-mmm\-yy;@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3"/>
      <charset val="129"/>
    </font>
    <font>
      <b/>
      <sz val="11"/>
      <color indexed="8"/>
      <name val="Calibri"/>
      <family val="3"/>
      <charset val="129"/>
    </font>
    <font>
      <sz val="11"/>
      <color indexed="8"/>
      <name val="Calibri"/>
      <family val="2"/>
      <charset val="129"/>
    </font>
    <font>
      <sz val="11"/>
      <color indexed="9"/>
      <name val="Calibri"/>
      <family val="3"/>
      <charset val="129"/>
    </font>
    <font>
      <sz val="11"/>
      <color indexed="10"/>
      <name val="Calibri"/>
      <family val="3"/>
      <charset val="129"/>
    </font>
    <font>
      <b/>
      <sz val="11"/>
      <color indexed="52"/>
      <name val="Calibri"/>
      <family val="3"/>
      <charset val="129"/>
    </font>
    <font>
      <sz val="11"/>
      <color indexed="20"/>
      <name val="Calibri"/>
      <family val="3"/>
      <charset val="129"/>
    </font>
    <font>
      <sz val="11"/>
      <color indexed="60"/>
      <name val="Calibri"/>
      <family val="3"/>
      <charset val="129"/>
    </font>
    <font>
      <i/>
      <sz val="11"/>
      <color indexed="23"/>
      <name val="Calibri"/>
      <family val="3"/>
      <charset val="129"/>
    </font>
    <font>
      <b/>
      <sz val="11"/>
      <color indexed="9"/>
      <name val="Calibri"/>
      <family val="3"/>
      <charset val="129"/>
    </font>
    <font>
      <sz val="11"/>
      <color indexed="52"/>
      <name val="Calibri"/>
      <family val="3"/>
      <charset val="129"/>
    </font>
    <font>
      <sz val="11"/>
      <color indexed="62"/>
      <name val="Calibri"/>
      <family val="3"/>
      <charset val="129"/>
    </font>
    <font>
      <b/>
      <sz val="15"/>
      <color indexed="56"/>
      <name val="Calibri"/>
      <family val="3"/>
      <charset val="129"/>
    </font>
    <font>
      <b/>
      <sz val="18"/>
      <color indexed="56"/>
      <name val="Cambria"/>
      <family val="3"/>
      <charset val="129"/>
    </font>
    <font>
      <b/>
      <sz val="13"/>
      <color indexed="56"/>
      <name val="Calibri"/>
      <family val="3"/>
      <charset val="129"/>
    </font>
    <font>
      <b/>
      <sz val="11"/>
      <color indexed="56"/>
      <name val="Calibri"/>
      <family val="3"/>
      <charset val="129"/>
    </font>
    <font>
      <sz val="11"/>
      <color indexed="17"/>
      <name val="Calibri"/>
      <family val="3"/>
      <charset val="129"/>
    </font>
    <font>
      <b/>
      <sz val="11"/>
      <color indexed="63"/>
      <name val="Calibri"/>
      <family val="3"/>
      <charset val="129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indexed="8"/>
      <name val="Calibri"/>
      <family val="2"/>
    </font>
    <font>
      <sz val="11"/>
      <color indexed="8"/>
      <name val="굴림체"/>
      <family val="3"/>
      <charset val="129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10"/>
      <name val="Calibri"/>
      <family val="2"/>
    </font>
    <font>
      <sz val="10"/>
      <color indexed="8"/>
      <name val="Calibri"/>
      <family val="2"/>
    </font>
    <font>
      <sz val="12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38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64" fontId="20" fillId="0" borderId="0" applyFont="0" applyFill="0" applyBorder="0" applyAlignment="0" applyProtection="0"/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1">
    <xf numFmtId="0" fontId="0" fillId="0" borderId="0" xfId="0"/>
    <xf numFmtId="1" fontId="25" fillId="24" borderId="14" xfId="400" applyNumberFormat="1" applyFont="1" applyFill="1" applyBorder="1" applyAlignment="1">
      <alignment horizontal="right" vertical="center"/>
    </xf>
    <xf numFmtId="1" fontId="1" fillId="24" borderId="14" xfId="400" applyNumberFormat="1" applyFont="1" applyFill="1" applyBorder="1" applyAlignment="1">
      <alignment horizontal="right" vertical="center"/>
    </xf>
    <xf numFmtId="1" fontId="1" fillId="24" borderId="18" xfId="400" applyNumberFormat="1" applyFont="1" applyFill="1" applyBorder="1" applyAlignment="1">
      <alignment vertical="center"/>
    </xf>
    <xf numFmtId="1" fontId="1" fillId="24" borderId="19" xfId="400" applyNumberFormat="1" applyFont="1" applyFill="1" applyBorder="1" applyAlignment="1">
      <alignment vertical="center"/>
    </xf>
    <xf numFmtId="0" fontId="1" fillId="24" borderId="18" xfId="400" applyFont="1" applyFill="1" applyBorder="1" applyAlignment="1">
      <alignment vertical="center"/>
    </xf>
    <xf numFmtId="0" fontId="1" fillId="24" borderId="19" xfId="400" applyFont="1" applyFill="1" applyBorder="1" applyAlignment="1">
      <alignment vertical="center"/>
    </xf>
    <xf numFmtId="0" fontId="1" fillId="0" borderId="0" xfId="400" applyFont="1" applyFill="1">
      <alignment vertical="center"/>
    </xf>
    <xf numFmtId="15" fontId="1" fillId="24" borderId="18" xfId="400" applyNumberFormat="1" applyFont="1" applyFill="1" applyBorder="1" applyAlignment="1">
      <alignment vertical="center"/>
    </xf>
    <xf numFmtId="0" fontId="1" fillId="0" borderId="0" xfId="400" applyFont="1" applyFill="1" applyBorder="1">
      <alignment vertical="center"/>
    </xf>
    <xf numFmtId="1" fontId="1" fillId="24" borderId="14" xfId="400" applyNumberFormat="1" applyFont="1" applyFill="1" applyBorder="1" applyAlignment="1">
      <alignment horizontal="center" vertical="center"/>
    </xf>
    <xf numFmtId="1" fontId="1" fillId="24" borderId="14" xfId="400" applyNumberFormat="1" applyFont="1" applyFill="1" applyBorder="1" applyAlignment="1">
      <alignment horizontal="center" vertical="center" wrapText="1"/>
    </xf>
    <xf numFmtId="0" fontId="1" fillId="24" borderId="14" xfId="400" applyFont="1" applyFill="1" applyBorder="1" applyAlignment="1">
      <alignment horizontal="center" vertical="center" wrapText="1"/>
    </xf>
    <xf numFmtId="0" fontId="1" fillId="0" borderId="0" xfId="400" applyFont="1" applyFill="1" applyAlignment="1">
      <alignment horizontal="center" vertical="center" wrapText="1"/>
    </xf>
    <xf numFmtId="164" fontId="1" fillId="24" borderId="14" xfId="397" applyNumberFormat="1" applyFont="1" applyFill="1" applyBorder="1" applyAlignment="1">
      <alignment horizontal="left" vertical="center"/>
    </xf>
    <xf numFmtId="165" fontId="1" fillId="24" borderId="14" xfId="400" applyNumberFormat="1" applyFont="1" applyFill="1" applyBorder="1" applyAlignment="1">
      <alignment horizontal="center" vertical="center"/>
    </xf>
    <xf numFmtId="3" fontId="1" fillId="24" borderId="14" xfId="400" applyNumberFormat="1" applyFont="1" applyFill="1" applyBorder="1">
      <alignment vertical="center"/>
    </xf>
    <xf numFmtId="167" fontId="1" fillId="24" borderId="14" xfId="397" applyNumberFormat="1" applyFont="1" applyFill="1" applyBorder="1" applyAlignment="1">
      <alignment vertical="center"/>
    </xf>
    <xf numFmtId="0" fontId="1" fillId="24" borderId="14" xfId="400" applyFont="1" applyFill="1" applyBorder="1">
      <alignment vertical="center"/>
    </xf>
    <xf numFmtId="167" fontId="1" fillId="24" borderId="14" xfId="397" applyNumberFormat="1" applyFont="1" applyFill="1" applyBorder="1" applyAlignment="1">
      <alignment horizontal="left" vertical="center"/>
    </xf>
    <xf numFmtId="165" fontId="1" fillId="24" borderId="14" xfId="400" applyNumberFormat="1" applyFont="1" applyFill="1" applyBorder="1">
      <alignment vertical="center"/>
    </xf>
    <xf numFmtId="0" fontId="1" fillId="0" borderId="0" xfId="400" applyFont="1" applyFill="1" applyAlignment="1">
      <alignment vertical="center"/>
    </xf>
    <xf numFmtId="166" fontId="1" fillId="24" borderId="14" xfId="400" applyNumberFormat="1" applyFont="1" applyFill="1" applyBorder="1" applyAlignment="1">
      <alignment horizontal="center" vertical="center"/>
    </xf>
    <xf numFmtId="9" fontId="1" fillId="24" borderId="23" xfId="401" applyNumberFormat="1" applyFont="1" applyFill="1" applyBorder="1" applyAlignment="1">
      <alignment horizontal="center" vertical="center"/>
    </xf>
    <xf numFmtId="9" fontId="1" fillId="24" borderId="14" xfId="401" applyNumberFormat="1" applyFont="1" applyFill="1" applyBorder="1" applyAlignment="1">
      <alignment horizontal="center" vertical="center"/>
    </xf>
    <xf numFmtId="9" fontId="1" fillId="24" borderId="14" xfId="399" applyNumberFormat="1" applyFont="1" applyFill="1" applyBorder="1" applyAlignment="1">
      <alignment horizontal="center" vertical="center"/>
    </xf>
    <xf numFmtId="166" fontId="1" fillId="24" borderId="23" xfId="400" applyNumberFormat="1" applyFont="1" applyFill="1" applyBorder="1" applyAlignment="1">
      <alignment horizontal="center" vertical="center"/>
    </xf>
    <xf numFmtId="1" fontId="1" fillId="24" borderId="15" xfId="400" applyNumberFormat="1" applyFont="1" applyFill="1" applyBorder="1" applyAlignment="1">
      <alignment horizontal="center" vertical="center"/>
    </xf>
    <xf numFmtId="1" fontId="1" fillId="24" borderId="16" xfId="400" applyNumberFormat="1" applyFont="1" applyFill="1" applyBorder="1" applyAlignment="1">
      <alignment horizontal="center" vertical="center"/>
    </xf>
    <xf numFmtId="168" fontId="1" fillId="24" borderId="15" xfId="400" applyNumberFormat="1" applyFont="1" applyFill="1" applyBorder="1" applyAlignment="1">
      <alignment horizontal="center" vertical="center"/>
    </xf>
    <xf numFmtId="168" fontId="1" fillId="24" borderId="24" xfId="400" applyNumberFormat="1" applyFont="1" applyFill="1" applyBorder="1" applyAlignment="1">
      <alignment horizontal="center" vertical="center"/>
    </xf>
    <xf numFmtId="168" fontId="1" fillId="24" borderId="16" xfId="400" applyNumberFormat="1" applyFont="1" applyFill="1" applyBorder="1" applyAlignment="1">
      <alignment horizontal="right" vertical="center"/>
    </xf>
    <xf numFmtId="168" fontId="1" fillId="24" borderId="17" xfId="400" applyNumberFormat="1" applyFont="1" applyFill="1" applyBorder="1" applyAlignment="1">
      <alignment vertical="center"/>
    </xf>
    <xf numFmtId="168" fontId="1" fillId="24" borderId="15" xfId="400" applyNumberFormat="1" applyFont="1" applyFill="1" applyBorder="1" applyAlignment="1">
      <alignment horizontal="right" vertical="center"/>
    </xf>
    <xf numFmtId="1" fontId="1" fillId="24" borderId="20" xfId="400" applyNumberFormat="1" applyFont="1" applyFill="1" applyBorder="1" applyAlignment="1">
      <alignment horizontal="center" vertical="center"/>
    </xf>
    <xf numFmtId="1" fontId="1" fillId="24" borderId="21" xfId="400" applyNumberFormat="1" applyFont="1" applyFill="1" applyBorder="1" applyAlignment="1">
      <alignment horizontal="left" vertical="center"/>
    </xf>
    <xf numFmtId="4" fontId="1" fillId="24" borderId="20" xfId="400" applyNumberFormat="1" applyFont="1" applyFill="1" applyBorder="1" applyAlignment="1">
      <alignment horizontal="right" vertical="center"/>
    </xf>
    <xf numFmtId="168" fontId="1" fillId="24" borderId="21" xfId="400" applyNumberFormat="1" applyFont="1" applyFill="1" applyBorder="1" applyAlignment="1">
      <alignment horizontal="right" vertical="center"/>
    </xf>
    <xf numFmtId="168" fontId="1" fillId="24" borderId="22" xfId="400" applyNumberFormat="1" applyFont="1" applyFill="1" applyBorder="1" applyAlignment="1">
      <alignment vertical="center"/>
    </xf>
    <xf numFmtId="168" fontId="1" fillId="24" borderId="20" xfId="400" applyNumberFormat="1" applyFont="1" applyFill="1" applyBorder="1" applyAlignment="1">
      <alignment horizontal="right" vertical="center"/>
    </xf>
    <xf numFmtId="165" fontId="1" fillId="24" borderId="14" xfId="400" applyNumberFormat="1" applyFont="1" applyFill="1" applyBorder="1" applyAlignment="1">
      <alignment horizontal="right" vertical="center"/>
    </xf>
    <xf numFmtId="4" fontId="1" fillId="24" borderId="14" xfId="400" applyNumberFormat="1" applyFont="1" applyFill="1" applyBorder="1" applyAlignment="1">
      <alignment horizontal="center" vertical="center"/>
    </xf>
    <xf numFmtId="168" fontId="1" fillId="24" borderId="14" xfId="400" applyNumberFormat="1" applyFont="1" applyFill="1" applyBorder="1" applyAlignment="1">
      <alignment horizontal="center" vertical="center"/>
    </xf>
    <xf numFmtId="168" fontId="1" fillId="24" borderId="14" xfId="400" applyNumberFormat="1" applyFont="1" applyFill="1" applyBorder="1" applyAlignment="1">
      <alignment horizontal="right" vertical="center"/>
    </xf>
    <xf numFmtId="168" fontId="1" fillId="24" borderId="14" xfId="400" applyNumberFormat="1" applyFont="1" applyFill="1" applyBorder="1" applyAlignment="1">
      <alignment vertical="center"/>
    </xf>
    <xf numFmtId="1" fontId="1" fillId="24" borderId="0" xfId="400" applyNumberFormat="1" applyFont="1" applyFill="1" applyAlignment="1">
      <alignment horizontal="center" vertical="center"/>
    </xf>
    <xf numFmtId="1" fontId="1" fillId="24" borderId="0" xfId="400" applyNumberFormat="1" applyFont="1" applyFill="1" applyAlignment="1">
      <alignment horizontal="left" vertical="center"/>
    </xf>
    <xf numFmtId="165" fontId="1" fillId="24" borderId="0" xfId="400" applyNumberFormat="1" applyFont="1" applyFill="1" applyAlignment="1">
      <alignment horizontal="right" vertical="center"/>
    </xf>
    <xf numFmtId="166" fontId="1" fillId="24" borderId="0" xfId="400" applyNumberFormat="1" applyFont="1" applyFill="1" applyAlignment="1">
      <alignment horizontal="right" vertical="center"/>
    </xf>
    <xf numFmtId="166" fontId="1" fillId="24" borderId="0" xfId="400" applyNumberFormat="1" applyFont="1" applyFill="1" applyAlignment="1">
      <alignment horizontal="left" vertical="center"/>
    </xf>
    <xf numFmtId="1" fontId="1" fillId="24" borderId="0" xfId="400" applyNumberFormat="1" applyFont="1" applyFill="1" applyAlignment="1">
      <alignment horizontal="left" vertical="center" indent="1"/>
    </xf>
    <xf numFmtId="165" fontId="1" fillId="24" borderId="0" xfId="400" applyNumberFormat="1" applyFont="1" applyFill="1" applyAlignment="1">
      <alignment horizontal="right" vertical="center" indent="1"/>
    </xf>
    <xf numFmtId="166" fontId="1" fillId="24" borderId="0" xfId="400" applyNumberFormat="1" applyFont="1" applyFill="1" applyAlignment="1">
      <alignment horizontal="right" vertical="center" indent="1"/>
    </xf>
    <xf numFmtId="166" fontId="1" fillId="24" borderId="0" xfId="400" applyNumberFormat="1" applyFont="1" applyFill="1" applyAlignment="1">
      <alignment horizontal="left" vertical="center" indent="1"/>
    </xf>
    <xf numFmtId="165" fontId="1" fillId="24" borderId="0" xfId="400" applyNumberFormat="1" applyFont="1" applyFill="1" applyAlignment="1">
      <alignment horizontal="left" vertical="center"/>
    </xf>
    <xf numFmtId="0" fontId="1" fillId="0" borderId="0" xfId="400" applyFont="1" applyFill="1" applyAlignment="1">
      <alignment horizontal="left" vertical="center"/>
    </xf>
    <xf numFmtId="0" fontId="1" fillId="24" borderId="0" xfId="400" applyFont="1" applyFill="1" applyAlignment="1">
      <alignment horizontal="left" vertical="center"/>
    </xf>
    <xf numFmtId="166" fontId="1" fillId="24" borderId="10" xfId="400" applyNumberFormat="1" applyFont="1" applyFill="1" applyBorder="1" applyAlignment="1">
      <alignment horizontal="center" vertical="center"/>
    </xf>
    <xf numFmtId="166" fontId="1" fillId="24" borderId="11" xfId="400" applyNumberFormat="1" applyFont="1" applyFill="1" applyBorder="1" applyAlignment="1">
      <alignment horizontal="center" vertical="center"/>
    </xf>
    <xf numFmtId="1" fontId="1" fillId="24" borderId="0" xfId="400" applyNumberFormat="1" applyFont="1" applyFill="1" applyAlignment="1">
      <alignment horizontal="left" vertical="center" wrapText="1"/>
    </xf>
    <xf numFmtId="165" fontId="1" fillId="24" borderId="14" xfId="400" applyNumberFormat="1" applyFont="1" applyFill="1" applyBorder="1" applyAlignment="1">
      <alignment horizontal="center" vertical="center" wrapText="1"/>
    </xf>
    <xf numFmtId="166" fontId="1" fillId="24" borderId="0" xfId="400" applyNumberFormat="1" applyFont="1" applyFill="1" applyBorder="1" applyAlignment="1">
      <alignment horizontal="center" vertical="center" wrapText="1"/>
    </xf>
    <xf numFmtId="166" fontId="1" fillId="24" borderId="0" xfId="400" applyNumberFormat="1" applyFont="1" applyFill="1" applyAlignment="1">
      <alignment horizontal="left" vertical="center" wrapText="1"/>
    </xf>
    <xf numFmtId="166" fontId="1" fillId="24" borderId="10" xfId="400" applyNumberFormat="1" applyFont="1" applyFill="1" applyBorder="1" applyAlignment="1">
      <alignment vertical="center"/>
    </xf>
    <xf numFmtId="166" fontId="1" fillId="24" borderId="11" xfId="400" applyNumberFormat="1" applyFont="1" applyFill="1" applyBorder="1" applyAlignment="1">
      <alignment vertical="center"/>
    </xf>
    <xf numFmtId="0" fontId="1" fillId="0" borderId="0" xfId="400" applyFont="1" applyFill="1" applyAlignment="1">
      <alignment horizontal="left" vertical="center" wrapText="1"/>
    </xf>
    <xf numFmtId="1" fontId="1" fillId="24" borderId="0" xfId="400" applyNumberFormat="1" applyFont="1" applyFill="1" applyAlignment="1">
      <alignment horizontal="center" vertical="center" wrapText="1"/>
    </xf>
    <xf numFmtId="164" fontId="1" fillId="24" borderId="14" xfId="397" applyFont="1" applyFill="1" applyBorder="1" applyAlignment="1">
      <alignment horizontal="center" vertical="center"/>
    </xf>
    <xf numFmtId="166" fontId="1" fillId="24" borderId="0" xfId="400" applyNumberFormat="1" applyFont="1" applyFill="1" applyBorder="1" applyAlignment="1">
      <alignment horizontal="center" vertical="center"/>
    </xf>
    <xf numFmtId="166" fontId="1" fillId="24" borderId="0" xfId="400" applyNumberFormat="1" applyFont="1" applyFill="1" applyAlignment="1">
      <alignment horizontal="center" vertical="center" wrapText="1"/>
    </xf>
    <xf numFmtId="166" fontId="1" fillId="24" borderId="12" xfId="400" applyNumberFormat="1" applyFont="1" applyFill="1" applyBorder="1" applyAlignment="1">
      <alignment vertical="center"/>
    </xf>
    <xf numFmtId="166" fontId="1" fillId="24" borderId="13" xfId="400" applyNumberFormat="1" applyFont="1" applyFill="1" applyBorder="1" applyAlignment="1">
      <alignment vertical="center"/>
    </xf>
    <xf numFmtId="164" fontId="1" fillId="24" borderId="14" xfId="397" applyFont="1" applyFill="1" applyBorder="1" applyAlignment="1">
      <alignment horizontal="left" vertical="center"/>
    </xf>
    <xf numFmtId="166" fontId="1" fillId="24" borderId="0" xfId="400" applyNumberFormat="1" applyFont="1" applyFill="1" applyBorder="1" applyAlignment="1">
      <alignment horizontal="left" vertical="center"/>
    </xf>
    <xf numFmtId="1" fontId="1" fillId="0" borderId="0" xfId="400" applyNumberFormat="1" applyFont="1" applyFill="1" applyAlignment="1">
      <alignment horizontal="left" vertical="center"/>
    </xf>
    <xf numFmtId="165" fontId="1" fillId="0" borderId="0" xfId="400" applyNumberFormat="1" applyFont="1" applyFill="1" applyAlignment="1">
      <alignment horizontal="left" vertical="center"/>
    </xf>
    <xf numFmtId="166" fontId="1" fillId="0" borderId="0" xfId="400" applyNumberFormat="1" applyFont="1" applyFill="1" applyAlignment="1">
      <alignment horizontal="left" vertical="center"/>
    </xf>
    <xf numFmtId="1" fontId="1" fillId="0" borderId="0" xfId="400" applyNumberFormat="1" applyFont="1" applyFill="1" applyAlignment="1">
      <alignment horizontal="center" vertical="center"/>
    </xf>
    <xf numFmtId="1" fontId="1" fillId="0" borderId="0" xfId="400" applyNumberFormat="1" applyFont="1" applyFill="1" applyAlignment="1">
      <alignment horizontal="left" vertical="center" indent="1"/>
    </xf>
    <xf numFmtId="165" fontId="1" fillId="0" borderId="0" xfId="400" applyNumberFormat="1" applyFont="1" applyFill="1" applyAlignment="1">
      <alignment horizontal="right" vertical="center" indent="1"/>
    </xf>
    <xf numFmtId="166" fontId="1" fillId="0" borderId="0" xfId="400" applyNumberFormat="1" applyFont="1" applyFill="1" applyAlignment="1">
      <alignment horizontal="right" vertical="center" indent="1"/>
    </xf>
    <xf numFmtId="1" fontId="26" fillId="24" borderId="18" xfId="400" applyNumberFormat="1" applyFont="1" applyFill="1" applyBorder="1" applyAlignment="1">
      <alignment vertical="center"/>
    </xf>
    <xf numFmtId="1" fontId="25" fillId="0" borderId="15" xfId="400" applyNumberFormat="1" applyFont="1" applyBorder="1" applyAlignment="1">
      <alignment horizontal="center" vertical="center"/>
    </xf>
    <xf numFmtId="1" fontId="29" fillId="0" borderId="15" xfId="400" applyNumberFormat="1" applyFont="1" applyBorder="1" applyAlignment="1">
      <alignment horizontal="center" vertical="center"/>
    </xf>
    <xf numFmtId="169" fontId="29" fillId="0" borderId="15" xfId="400" applyNumberFormat="1" applyFont="1" applyBorder="1" applyAlignment="1">
      <alignment horizontal="center" vertical="center"/>
    </xf>
    <xf numFmtId="1" fontId="29" fillId="0" borderId="16" xfId="400" applyNumberFormat="1" applyFont="1" applyBorder="1" applyAlignment="1">
      <alignment horizontal="left" vertical="center"/>
    </xf>
    <xf numFmtId="1" fontId="28" fillId="0" borderId="16" xfId="400" applyNumberFormat="1" applyFont="1" applyBorder="1" applyAlignment="1">
      <alignment horizontal="center" vertical="center"/>
    </xf>
    <xf numFmtId="4" fontId="29" fillId="0" borderId="15" xfId="400" applyNumberFormat="1" applyFont="1" applyBorder="1" applyAlignment="1">
      <alignment horizontal="right" vertical="center"/>
    </xf>
    <xf numFmtId="1" fontId="25" fillId="0" borderId="16" xfId="400" applyNumberFormat="1" applyFont="1" applyBorder="1" applyAlignment="1">
      <alignment horizontal="left" vertical="center"/>
    </xf>
    <xf numFmtId="1" fontId="30" fillId="0" borderId="16" xfId="400" applyNumberFormat="1" applyFont="1" applyBorder="1" applyAlignment="1">
      <alignment horizontal="center" vertical="center"/>
    </xf>
    <xf numFmtId="168" fontId="1" fillId="24" borderId="16" xfId="400" applyNumberFormat="1" applyFont="1" applyFill="1" applyBorder="1" applyAlignment="1">
      <alignment horizontal="center" vertical="center"/>
    </xf>
    <xf numFmtId="168" fontId="1" fillId="24" borderId="17" xfId="400" applyNumberFormat="1" applyFont="1" applyFill="1" applyBorder="1" applyAlignment="1">
      <alignment horizontal="center" vertical="center"/>
    </xf>
    <xf numFmtId="1" fontId="1" fillId="24" borderId="14" xfId="400" applyNumberFormat="1" applyFont="1" applyFill="1" applyBorder="1" applyAlignment="1">
      <alignment horizontal="center" vertical="center" wrapText="1"/>
    </xf>
    <xf numFmtId="2" fontId="1" fillId="24" borderId="14" xfId="398" applyNumberFormat="1" applyFont="1" applyFill="1" applyBorder="1" applyAlignment="1">
      <alignment horizontal="center" vertical="center"/>
    </xf>
    <xf numFmtId="1" fontId="1" fillId="24" borderId="18" xfId="400" applyNumberFormat="1" applyFont="1" applyFill="1" applyBorder="1" applyAlignment="1">
      <alignment horizontal="left" vertical="center"/>
    </xf>
    <xf numFmtId="1" fontId="1" fillId="24" borderId="27" xfId="400" applyNumberFormat="1" applyFont="1" applyFill="1" applyBorder="1" applyAlignment="1">
      <alignment horizontal="left" vertical="center"/>
    </xf>
    <xf numFmtId="1" fontId="1" fillId="24" borderId="19" xfId="400" applyNumberFormat="1" applyFont="1" applyFill="1" applyBorder="1" applyAlignment="1">
      <alignment horizontal="left" vertical="center"/>
    </xf>
    <xf numFmtId="1" fontId="1" fillId="24" borderId="14" xfId="400" applyNumberFormat="1" applyFont="1" applyFill="1" applyBorder="1" applyAlignment="1">
      <alignment horizontal="center" vertical="center"/>
    </xf>
    <xf numFmtId="1" fontId="1" fillId="24" borderId="18" xfId="400" applyNumberFormat="1" applyFont="1" applyFill="1" applyBorder="1" applyAlignment="1">
      <alignment horizontal="center" vertical="center"/>
    </xf>
    <xf numFmtId="1" fontId="1" fillId="24" borderId="27" xfId="400" applyNumberFormat="1" applyFont="1" applyFill="1" applyBorder="1" applyAlignment="1">
      <alignment horizontal="center" vertical="center"/>
    </xf>
    <xf numFmtId="0" fontId="1" fillId="24" borderId="14" xfId="400" applyFont="1" applyFill="1" applyBorder="1" applyAlignment="1">
      <alignment horizontal="center" vertical="center"/>
    </xf>
    <xf numFmtId="164" fontId="1" fillId="24" borderId="14" xfId="397" applyFont="1" applyFill="1" applyBorder="1" applyAlignment="1">
      <alignment horizontal="center" vertical="center" wrapText="1"/>
    </xf>
    <xf numFmtId="166" fontId="1" fillId="24" borderId="18" xfId="400" applyNumberFormat="1" applyFont="1" applyFill="1" applyBorder="1" applyAlignment="1">
      <alignment horizontal="center" vertical="center"/>
    </xf>
    <xf numFmtId="166" fontId="1" fillId="24" borderId="19" xfId="400" applyNumberFormat="1" applyFont="1" applyFill="1" applyBorder="1" applyAlignment="1">
      <alignment horizontal="center" vertical="center"/>
    </xf>
    <xf numFmtId="164" fontId="1" fillId="24" borderId="18" xfId="397" applyFont="1" applyFill="1" applyBorder="1" applyAlignment="1">
      <alignment horizontal="center" vertical="center"/>
    </xf>
    <xf numFmtId="164" fontId="1" fillId="24" borderId="19" xfId="397" applyFont="1" applyFill="1" applyBorder="1" applyAlignment="1">
      <alignment horizontal="center" vertical="center"/>
    </xf>
    <xf numFmtId="0" fontId="1" fillId="24" borderId="14" xfId="400" applyFont="1" applyFill="1" applyBorder="1" applyAlignment="1">
      <alignment horizontal="left" vertical="center"/>
    </xf>
    <xf numFmtId="1" fontId="23" fillId="24" borderId="14" xfId="400" applyNumberFormat="1" applyFont="1" applyFill="1" applyBorder="1" applyAlignment="1">
      <alignment horizontal="center" vertical="center"/>
    </xf>
    <xf numFmtId="164" fontId="1" fillId="24" borderId="14" xfId="397" applyFont="1" applyFill="1" applyBorder="1" applyAlignment="1">
      <alignment horizontal="center" vertical="center"/>
    </xf>
    <xf numFmtId="166" fontId="1" fillId="24" borderId="14" xfId="400" applyNumberFormat="1" applyFont="1" applyFill="1" applyBorder="1" applyAlignment="1">
      <alignment horizontal="center" vertical="center"/>
    </xf>
    <xf numFmtId="164" fontId="1" fillId="24" borderId="14" xfId="397" applyNumberFormat="1" applyFont="1" applyFill="1" applyBorder="1" applyAlignment="1">
      <alignment horizontal="center" vertical="center"/>
    </xf>
    <xf numFmtId="166" fontId="1" fillId="24" borderId="25" xfId="400" applyNumberFormat="1" applyFont="1" applyFill="1" applyBorder="1" applyAlignment="1">
      <alignment horizontal="center" vertical="center"/>
    </xf>
    <xf numFmtId="0" fontId="1" fillId="24" borderId="26" xfId="0" applyFont="1" applyFill="1" applyBorder="1"/>
    <xf numFmtId="0" fontId="1" fillId="24" borderId="10" xfId="0" applyFont="1" applyFill="1" applyBorder="1"/>
    <xf numFmtId="0" fontId="1" fillId="24" borderId="11" xfId="0" applyFont="1" applyFill="1" applyBorder="1"/>
    <xf numFmtId="0" fontId="1" fillId="24" borderId="12" xfId="0" applyFont="1" applyFill="1" applyBorder="1"/>
    <xf numFmtId="0" fontId="1" fillId="24" borderId="13" xfId="0" applyFont="1" applyFill="1" applyBorder="1"/>
    <xf numFmtId="9" fontId="1" fillId="24" borderId="18" xfId="401" applyNumberFormat="1" applyFont="1" applyFill="1" applyBorder="1" applyAlignment="1">
      <alignment horizontal="center" vertical="center"/>
    </xf>
    <xf numFmtId="9" fontId="1" fillId="24" borderId="27" xfId="401" applyNumberFormat="1" applyFont="1" applyFill="1" applyBorder="1" applyAlignment="1">
      <alignment horizontal="center" vertical="center"/>
    </xf>
    <xf numFmtId="9" fontId="1" fillId="24" borderId="19" xfId="401" applyNumberFormat="1" applyFont="1" applyFill="1" applyBorder="1" applyAlignment="1">
      <alignment horizontal="center" vertical="center"/>
    </xf>
    <xf numFmtId="165" fontId="1" fillId="24" borderId="14" xfId="400" applyNumberFormat="1" applyFont="1" applyFill="1" applyBorder="1" applyAlignment="1">
      <alignment horizontal="center" vertical="center"/>
    </xf>
  </cellXfs>
  <cellStyles count="938">
    <cellStyle name="20% - 강조색1 10" xfId="1"/>
    <cellStyle name="20% - 강조색1 11" xfId="2"/>
    <cellStyle name="20% - 강조색1 12" xfId="3"/>
    <cellStyle name="20% - 강조색1 13" xfId="4"/>
    <cellStyle name="20% - 강조색1 14" xfId="5"/>
    <cellStyle name="20% - 강조색1 2" xfId="6"/>
    <cellStyle name="20% - 강조색1 2 10" xfId="7"/>
    <cellStyle name="20% - 강조색1 2 2" xfId="8"/>
    <cellStyle name="20% - 강조색1 2 3" xfId="9"/>
    <cellStyle name="20% - 강조색1 2 4" xfId="10"/>
    <cellStyle name="20% - 강조색1 2 5" xfId="11"/>
    <cellStyle name="20% - 강조색1 2 6" xfId="12"/>
    <cellStyle name="20% - 강조색1 2 7" xfId="13"/>
    <cellStyle name="20% - 강조색1 2 8" xfId="14"/>
    <cellStyle name="20% - 강조색1 2 9" xfId="15"/>
    <cellStyle name="20% - 강조색1 3" xfId="16"/>
    <cellStyle name="20% - 강조색1 4" xfId="17"/>
    <cellStyle name="20% - 강조색1 5" xfId="18"/>
    <cellStyle name="20% - 강조색1 6" xfId="19"/>
    <cellStyle name="20% - 강조색1 7" xfId="20"/>
    <cellStyle name="20% - 강조색1 8" xfId="21"/>
    <cellStyle name="20% - 강조색1 9" xfId="22"/>
    <cellStyle name="20% - 강조색2 10" xfId="23"/>
    <cellStyle name="20% - 강조색2 11" xfId="24"/>
    <cellStyle name="20% - 강조색2 12" xfId="25"/>
    <cellStyle name="20% - 강조색2 13" xfId="26"/>
    <cellStyle name="20% - 강조색2 14" xfId="27"/>
    <cellStyle name="20% - 강조색2 2" xfId="28"/>
    <cellStyle name="20% - 강조색2 2 10" xfId="29"/>
    <cellStyle name="20% - 강조색2 2 2" xfId="30"/>
    <cellStyle name="20% - 강조색2 2 3" xfId="31"/>
    <cellStyle name="20% - 강조색2 2 4" xfId="32"/>
    <cellStyle name="20% - 강조색2 2 5" xfId="33"/>
    <cellStyle name="20% - 강조색2 2 6" xfId="34"/>
    <cellStyle name="20% - 강조색2 2 7" xfId="35"/>
    <cellStyle name="20% - 강조색2 2 8" xfId="36"/>
    <cellStyle name="20% - 강조색2 2 9" xfId="37"/>
    <cellStyle name="20% - 강조색2 3" xfId="38"/>
    <cellStyle name="20% - 강조색2 4" xfId="39"/>
    <cellStyle name="20% - 강조색2 5" xfId="40"/>
    <cellStyle name="20% - 강조색2 6" xfId="41"/>
    <cellStyle name="20% - 강조색2 7" xfId="42"/>
    <cellStyle name="20% - 강조색2 8" xfId="43"/>
    <cellStyle name="20% - 강조색2 9" xfId="44"/>
    <cellStyle name="20% - 강조색3 10" xfId="45"/>
    <cellStyle name="20% - 강조색3 11" xfId="46"/>
    <cellStyle name="20% - 강조색3 12" xfId="47"/>
    <cellStyle name="20% - 강조색3 13" xfId="48"/>
    <cellStyle name="20% - 강조색3 14" xfId="49"/>
    <cellStyle name="20% - 강조색3 2" xfId="50"/>
    <cellStyle name="20% - 강조색3 2 10" xfId="51"/>
    <cellStyle name="20% - 강조색3 2 2" xfId="52"/>
    <cellStyle name="20% - 강조색3 2 3" xfId="53"/>
    <cellStyle name="20% - 강조색3 2 4" xfId="54"/>
    <cellStyle name="20% - 강조색3 2 5" xfId="55"/>
    <cellStyle name="20% - 강조색3 2 6" xfId="56"/>
    <cellStyle name="20% - 강조색3 2 7" xfId="57"/>
    <cellStyle name="20% - 강조색3 2 8" xfId="58"/>
    <cellStyle name="20% - 강조색3 2 9" xfId="59"/>
    <cellStyle name="20% - 강조색3 3" xfId="60"/>
    <cellStyle name="20% - 강조색3 4" xfId="61"/>
    <cellStyle name="20% - 강조색3 5" xfId="62"/>
    <cellStyle name="20% - 강조색3 6" xfId="63"/>
    <cellStyle name="20% - 강조색3 7" xfId="64"/>
    <cellStyle name="20% - 강조색3 8" xfId="65"/>
    <cellStyle name="20% - 강조색3 9" xfId="66"/>
    <cellStyle name="20% - 강조색4 10" xfId="67"/>
    <cellStyle name="20% - 강조색4 11" xfId="68"/>
    <cellStyle name="20% - 강조색4 12" xfId="69"/>
    <cellStyle name="20% - 강조색4 13" xfId="70"/>
    <cellStyle name="20% - 강조색4 14" xfId="71"/>
    <cellStyle name="20% - 강조색4 2" xfId="72"/>
    <cellStyle name="20% - 강조색4 2 10" xfId="73"/>
    <cellStyle name="20% - 강조색4 2 2" xfId="74"/>
    <cellStyle name="20% - 강조색4 2 3" xfId="75"/>
    <cellStyle name="20% - 강조색4 2 4" xfId="76"/>
    <cellStyle name="20% - 강조색4 2 5" xfId="77"/>
    <cellStyle name="20% - 강조색4 2 6" xfId="78"/>
    <cellStyle name="20% - 강조색4 2 7" xfId="79"/>
    <cellStyle name="20% - 강조색4 2 8" xfId="80"/>
    <cellStyle name="20% - 강조색4 2 9" xfId="81"/>
    <cellStyle name="20% - 강조색4 3" xfId="82"/>
    <cellStyle name="20% - 강조색4 4" xfId="83"/>
    <cellStyle name="20% - 강조색4 5" xfId="84"/>
    <cellStyle name="20% - 강조색4 6" xfId="85"/>
    <cellStyle name="20% - 강조색4 7" xfId="86"/>
    <cellStyle name="20% - 강조색4 8" xfId="87"/>
    <cellStyle name="20% - 강조색4 9" xfId="88"/>
    <cellStyle name="20% - 강조색5 10" xfId="89"/>
    <cellStyle name="20% - 강조색5 11" xfId="90"/>
    <cellStyle name="20% - 강조색5 12" xfId="91"/>
    <cellStyle name="20% - 강조색5 13" xfId="92"/>
    <cellStyle name="20% - 강조색5 14" xfId="93"/>
    <cellStyle name="20% - 강조색5 2" xfId="94"/>
    <cellStyle name="20% - 강조색5 2 10" xfId="95"/>
    <cellStyle name="20% - 강조색5 2 2" xfId="96"/>
    <cellStyle name="20% - 강조색5 2 3" xfId="97"/>
    <cellStyle name="20% - 강조색5 2 4" xfId="98"/>
    <cellStyle name="20% - 강조색5 2 5" xfId="99"/>
    <cellStyle name="20% - 강조색5 2 6" xfId="100"/>
    <cellStyle name="20% - 강조색5 2 7" xfId="101"/>
    <cellStyle name="20% - 강조색5 2 8" xfId="102"/>
    <cellStyle name="20% - 강조색5 2 9" xfId="103"/>
    <cellStyle name="20% - 강조색5 3" xfId="104"/>
    <cellStyle name="20% - 강조색5 4" xfId="105"/>
    <cellStyle name="20% - 강조색5 5" xfId="106"/>
    <cellStyle name="20% - 강조색5 6" xfId="107"/>
    <cellStyle name="20% - 강조색5 7" xfId="108"/>
    <cellStyle name="20% - 강조색5 8" xfId="109"/>
    <cellStyle name="20% - 강조색5 9" xfId="110"/>
    <cellStyle name="20% - 강조색6 10" xfId="111"/>
    <cellStyle name="20% - 강조색6 11" xfId="112"/>
    <cellStyle name="20% - 강조색6 12" xfId="113"/>
    <cellStyle name="20% - 강조색6 13" xfId="114"/>
    <cellStyle name="20% - 강조색6 14" xfId="115"/>
    <cellStyle name="20% - 강조색6 2" xfId="116"/>
    <cellStyle name="20% - 강조색6 2 10" xfId="117"/>
    <cellStyle name="20% - 강조색6 2 2" xfId="118"/>
    <cellStyle name="20% - 강조색6 2 3" xfId="119"/>
    <cellStyle name="20% - 강조색6 2 4" xfId="120"/>
    <cellStyle name="20% - 강조색6 2 5" xfId="121"/>
    <cellStyle name="20% - 강조색6 2 6" xfId="122"/>
    <cellStyle name="20% - 강조색6 2 7" xfId="123"/>
    <cellStyle name="20% - 강조색6 2 8" xfId="124"/>
    <cellStyle name="20% - 강조색6 2 9" xfId="125"/>
    <cellStyle name="20% - 강조색6 3" xfId="126"/>
    <cellStyle name="20% - 강조색6 4" xfId="127"/>
    <cellStyle name="20% - 강조색6 5" xfId="128"/>
    <cellStyle name="20% - 강조색6 6" xfId="129"/>
    <cellStyle name="20% - 강조색6 7" xfId="130"/>
    <cellStyle name="20% - 강조색6 8" xfId="131"/>
    <cellStyle name="20% - 강조색6 9" xfId="132"/>
    <cellStyle name="40% - 강조색1 10" xfId="133"/>
    <cellStyle name="40% - 강조색1 11" xfId="134"/>
    <cellStyle name="40% - 강조색1 12" xfId="135"/>
    <cellStyle name="40% - 강조색1 13" xfId="136"/>
    <cellStyle name="40% - 강조색1 14" xfId="137"/>
    <cellStyle name="40% - 강조색1 2" xfId="138"/>
    <cellStyle name="40% - 강조색1 2 10" xfId="139"/>
    <cellStyle name="40% - 강조색1 2 2" xfId="140"/>
    <cellStyle name="40% - 강조색1 2 3" xfId="141"/>
    <cellStyle name="40% - 강조색1 2 4" xfId="142"/>
    <cellStyle name="40% - 강조색1 2 5" xfId="143"/>
    <cellStyle name="40% - 강조색1 2 6" xfId="144"/>
    <cellStyle name="40% - 강조색1 2 7" xfId="145"/>
    <cellStyle name="40% - 강조색1 2 8" xfId="146"/>
    <cellStyle name="40% - 강조색1 2 9" xfId="147"/>
    <cellStyle name="40% - 강조색1 3" xfId="148"/>
    <cellStyle name="40% - 강조색1 4" xfId="149"/>
    <cellStyle name="40% - 강조색1 5" xfId="150"/>
    <cellStyle name="40% - 강조색1 6" xfId="151"/>
    <cellStyle name="40% - 강조색1 7" xfId="152"/>
    <cellStyle name="40% - 강조색1 8" xfId="153"/>
    <cellStyle name="40% - 강조색1 9" xfId="154"/>
    <cellStyle name="40% - 강조색2 10" xfId="155"/>
    <cellStyle name="40% - 강조색2 11" xfId="156"/>
    <cellStyle name="40% - 강조색2 12" xfId="157"/>
    <cellStyle name="40% - 강조색2 13" xfId="158"/>
    <cellStyle name="40% - 강조색2 14" xfId="159"/>
    <cellStyle name="40% - 강조색2 2" xfId="160"/>
    <cellStyle name="40% - 강조색2 2 10" xfId="161"/>
    <cellStyle name="40% - 강조색2 2 2" xfId="162"/>
    <cellStyle name="40% - 강조색2 2 3" xfId="163"/>
    <cellStyle name="40% - 강조색2 2 4" xfId="164"/>
    <cellStyle name="40% - 강조색2 2 5" xfId="165"/>
    <cellStyle name="40% - 강조색2 2 6" xfId="166"/>
    <cellStyle name="40% - 강조색2 2 7" xfId="167"/>
    <cellStyle name="40% - 강조색2 2 8" xfId="168"/>
    <cellStyle name="40% - 강조색2 2 9" xfId="169"/>
    <cellStyle name="40% - 강조색2 3" xfId="170"/>
    <cellStyle name="40% - 강조색2 4" xfId="171"/>
    <cellStyle name="40% - 강조색2 5" xfId="172"/>
    <cellStyle name="40% - 강조색2 6" xfId="173"/>
    <cellStyle name="40% - 강조색2 7" xfId="174"/>
    <cellStyle name="40% - 강조색2 8" xfId="175"/>
    <cellStyle name="40% - 강조색2 9" xfId="176"/>
    <cellStyle name="40% - 강조색3 10" xfId="177"/>
    <cellStyle name="40% - 강조색3 11" xfId="178"/>
    <cellStyle name="40% - 강조색3 12" xfId="179"/>
    <cellStyle name="40% - 강조색3 13" xfId="180"/>
    <cellStyle name="40% - 강조색3 14" xfId="181"/>
    <cellStyle name="40% - 강조색3 2" xfId="182"/>
    <cellStyle name="40% - 강조색3 2 10" xfId="183"/>
    <cellStyle name="40% - 강조색3 2 2" xfId="184"/>
    <cellStyle name="40% - 강조색3 2 3" xfId="185"/>
    <cellStyle name="40% - 강조색3 2 4" xfId="186"/>
    <cellStyle name="40% - 강조색3 2 5" xfId="187"/>
    <cellStyle name="40% - 강조색3 2 6" xfId="188"/>
    <cellStyle name="40% - 강조색3 2 7" xfId="189"/>
    <cellStyle name="40% - 강조색3 2 8" xfId="190"/>
    <cellStyle name="40% - 강조색3 2 9" xfId="191"/>
    <cellStyle name="40% - 강조색3 3" xfId="192"/>
    <cellStyle name="40% - 강조색3 4" xfId="193"/>
    <cellStyle name="40% - 강조색3 5" xfId="194"/>
    <cellStyle name="40% - 강조색3 6" xfId="195"/>
    <cellStyle name="40% - 강조색3 7" xfId="196"/>
    <cellStyle name="40% - 강조색3 8" xfId="197"/>
    <cellStyle name="40% - 강조색3 9" xfId="198"/>
    <cellStyle name="40% - 강조색4 10" xfId="199"/>
    <cellStyle name="40% - 강조색4 11" xfId="200"/>
    <cellStyle name="40% - 강조색4 12" xfId="201"/>
    <cellStyle name="40% - 강조색4 13" xfId="202"/>
    <cellStyle name="40% - 강조색4 14" xfId="203"/>
    <cellStyle name="40% - 강조색4 2" xfId="204"/>
    <cellStyle name="40% - 강조색4 2 10" xfId="205"/>
    <cellStyle name="40% - 강조색4 2 2" xfId="206"/>
    <cellStyle name="40% - 강조색4 2 3" xfId="207"/>
    <cellStyle name="40% - 강조색4 2 4" xfId="208"/>
    <cellStyle name="40% - 강조색4 2 5" xfId="209"/>
    <cellStyle name="40% - 강조색4 2 6" xfId="210"/>
    <cellStyle name="40% - 강조색4 2 7" xfId="211"/>
    <cellStyle name="40% - 강조색4 2 8" xfId="212"/>
    <cellStyle name="40% - 강조색4 2 9" xfId="213"/>
    <cellStyle name="40% - 강조색4 3" xfId="214"/>
    <cellStyle name="40% - 강조색4 4" xfId="215"/>
    <cellStyle name="40% - 강조색4 5" xfId="216"/>
    <cellStyle name="40% - 강조색4 6" xfId="217"/>
    <cellStyle name="40% - 강조색4 7" xfId="218"/>
    <cellStyle name="40% - 강조색4 8" xfId="219"/>
    <cellStyle name="40% - 강조색4 9" xfId="220"/>
    <cellStyle name="40% - 강조색5 10" xfId="221"/>
    <cellStyle name="40% - 강조색5 11" xfId="222"/>
    <cellStyle name="40% - 강조색5 12" xfId="223"/>
    <cellStyle name="40% - 강조색5 13" xfId="224"/>
    <cellStyle name="40% - 강조색5 14" xfId="225"/>
    <cellStyle name="40% - 강조색5 2" xfId="226"/>
    <cellStyle name="40% - 강조색5 2 10" xfId="227"/>
    <cellStyle name="40% - 강조색5 2 2" xfId="228"/>
    <cellStyle name="40% - 강조색5 2 3" xfId="229"/>
    <cellStyle name="40% - 강조색5 2 4" xfId="230"/>
    <cellStyle name="40% - 강조색5 2 5" xfId="231"/>
    <cellStyle name="40% - 강조색5 2 6" xfId="232"/>
    <cellStyle name="40% - 강조색5 2 7" xfId="233"/>
    <cellStyle name="40% - 강조색5 2 8" xfId="234"/>
    <cellStyle name="40% - 강조색5 2 9" xfId="235"/>
    <cellStyle name="40% - 강조색5 3" xfId="236"/>
    <cellStyle name="40% - 강조색5 4" xfId="237"/>
    <cellStyle name="40% - 강조색5 5" xfId="238"/>
    <cellStyle name="40% - 강조색5 6" xfId="239"/>
    <cellStyle name="40% - 강조색5 7" xfId="240"/>
    <cellStyle name="40% - 강조색5 8" xfId="241"/>
    <cellStyle name="40% - 강조색5 9" xfId="242"/>
    <cellStyle name="40% - 강조색6 10" xfId="243"/>
    <cellStyle name="40% - 강조색6 11" xfId="244"/>
    <cellStyle name="40% - 강조색6 12" xfId="245"/>
    <cellStyle name="40% - 강조색6 13" xfId="246"/>
    <cellStyle name="40% - 강조색6 14" xfId="247"/>
    <cellStyle name="40% - 강조색6 2" xfId="248"/>
    <cellStyle name="40% - 강조색6 2 10" xfId="249"/>
    <cellStyle name="40% - 강조색6 2 2" xfId="250"/>
    <cellStyle name="40% - 강조색6 2 3" xfId="251"/>
    <cellStyle name="40% - 강조색6 2 4" xfId="252"/>
    <cellStyle name="40% - 강조색6 2 5" xfId="253"/>
    <cellStyle name="40% - 강조색6 2 6" xfId="254"/>
    <cellStyle name="40% - 강조색6 2 7" xfId="255"/>
    <cellStyle name="40% - 강조색6 2 8" xfId="256"/>
    <cellStyle name="40% - 강조색6 2 9" xfId="257"/>
    <cellStyle name="40% - 강조색6 3" xfId="258"/>
    <cellStyle name="40% - 강조색6 4" xfId="259"/>
    <cellStyle name="40% - 강조색6 5" xfId="260"/>
    <cellStyle name="40% - 강조색6 6" xfId="261"/>
    <cellStyle name="40% - 강조색6 7" xfId="262"/>
    <cellStyle name="40% - 강조색6 8" xfId="263"/>
    <cellStyle name="40% - 강조색6 9" xfId="264"/>
    <cellStyle name="60% - 강조색1 10" xfId="265"/>
    <cellStyle name="60% - 강조색1 11" xfId="266"/>
    <cellStyle name="60% - 강조색1 12" xfId="267"/>
    <cellStyle name="60% - 강조색1 13" xfId="268"/>
    <cellStyle name="60% - 강조색1 14" xfId="269"/>
    <cellStyle name="60% - 강조색1 2" xfId="270"/>
    <cellStyle name="60% - 강조색1 2 10" xfId="271"/>
    <cellStyle name="60% - 강조색1 2 2" xfId="272"/>
    <cellStyle name="60% - 강조색1 2 3" xfId="273"/>
    <cellStyle name="60% - 강조색1 2 4" xfId="274"/>
    <cellStyle name="60% - 강조색1 2 5" xfId="275"/>
    <cellStyle name="60% - 강조색1 2 6" xfId="276"/>
    <cellStyle name="60% - 강조색1 2 7" xfId="277"/>
    <cellStyle name="60% - 강조색1 2 8" xfId="278"/>
    <cellStyle name="60% - 강조색1 2 9" xfId="279"/>
    <cellStyle name="60% - 강조색1 3" xfId="280"/>
    <cellStyle name="60% - 강조색1 4" xfId="281"/>
    <cellStyle name="60% - 강조색1 5" xfId="282"/>
    <cellStyle name="60% - 강조색1 6" xfId="283"/>
    <cellStyle name="60% - 강조색1 7" xfId="284"/>
    <cellStyle name="60% - 강조색1 8" xfId="285"/>
    <cellStyle name="60% - 강조색1 9" xfId="286"/>
    <cellStyle name="60% - 강조색2 10" xfId="287"/>
    <cellStyle name="60% - 강조색2 11" xfId="288"/>
    <cellStyle name="60% - 강조색2 12" xfId="289"/>
    <cellStyle name="60% - 강조색2 13" xfId="290"/>
    <cellStyle name="60% - 강조색2 14" xfId="291"/>
    <cellStyle name="60% - 강조색2 2" xfId="292"/>
    <cellStyle name="60% - 강조색2 2 10" xfId="293"/>
    <cellStyle name="60% - 강조색2 2 2" xfId="294"/>
    <cellStyle name="60% - 강조색2 2 3" xfId="295"/>
    <cellStyle name="60% - 강조색2 2 4" xfId="296"/>
    <cellStyle name="60% - 강조색2 2 5" xfId="297"/>
    <cellStyle name="60% - 강조색2 2 6" xfId="298"/>
    <cellStyle name="60% - 강조색2 2 7" xfId="299"/>
    <cellStyle name="60% - 강조색2 2 8" xfId="300"/>
    <cellStyle name="60% - 강조색2 2 9" xfId="301"/>
    <cellStyle name="60% - 강조색2 3" xfId="302"/>
    <cellStyle name="60% - 강조색2 4" xfId="303"/>
    <cellStyle name="60% - 강조색2 5" xfId="304"/>
    <cellStyle name="60% - 강조색2 6" xfId="305"/>
    <cellStyle name="60% - 강조색2 7" xfId="306"/>
    <cellStyle name="60% - 강조색2 8" xfId="307"/>
    <cellStyle name="60% - 강조색2 9" xfId="308"/>
    <cellStyle name="60% - 강조색3 10" xfId="309"/>
    <cellStyle name="60% - 강조색3 11" xfId="310"/>
    <cellStyle name="60% - 강조색3 12" xfId="311"/>
    <cellStyle name="60% - 강조색3 13" xfId="312"/>
    <cellStyle name="60% - 강조색3 14" xfId="313"/>
    <cellStyle name="60% - 강조색3 2" xfId="314"/>
    <cellStyle name="60% - 강조색3 2 10" xfId="315"/>
    <cellStyle name="60% - 강조색3 2 2" xfId="316"/>
    <cellStyle name="60% - 강조색3 2 3" xfId="317"/>
    <cellStyle name="60% - 강조색3 2 4" xfId="318"/>
    <cellStyle name="60% - 강조색3 2 5" xfId="319"/>
    <cellStyle name="60% - 강조색3 2 6" xfId="320"/>
    <cellStyle name="60% - 강조색3 2 7" xfId="321"/>
    <cellStyle name="60% - 강조색3 2 8" xfId="322"/>
    <cellStyle name="60% - 강조색3 2 9" xfId="323"/>
    <cellStyle name="60% - 강조색3 3" xfId="324"/>
    <cellStyle name="60% - 강조색3 4" xfId="325"/>
    <cellStyle name="60% - 강조색3 5" xfId="326"/>
    <cellStyle name="60% - 강조색3 6" xfId="327"/>
    <cellStyle name="60% - 강조색3 7" xfId="328"/>
    <cellStyle name="60% - 강조색3 8" xfId="329"/>
    <cellStyle name="60% - 강조색3 9" xfId="330"/>
    <cellStyle name="60% - 강조색4 10" xfId="331"/>
    <cellStyle name="60% - 강조색4 11" xfId="332"/>
    <cellStyle name="60% - 강조색4 12" xfId="333"/>
    <cellStyle name="60% - 강조색4 13" xfId="334"/>
    <cellStyle name="60% - 강조색4 14" xfId="335"/>
    <cellStyle name="60% - 강조색4 2" xfId="336"/>
    <cellStyle name="60% - 강조색4 2 10" xfId="337"/>
    <cellStyle name="60% - 강조색4 2 2" xfId="338"/>
    <cellStyle name="60% - 강조색4 2 3" xfId="339"/>
    <cellStyle name="60% - 강조색4 2 4" xfId="340"/>
    <cellStyle name="60% - 강조색4 2 5" xfId="341"/>
    <cellStyle name="60% - 강조색4 2 6" xfId="342"/>
    <cellStyle name="60% - 강조색4 2 7" xfId="343"/>
    <cellStyle name="60% - 강조색4 2 8" xfId="344"/>
    <cellStyle name="60% - 강조색4 2 9" xfId="345"/>
    <cellStyle name="60% - 강조색4 3" xfId="346"/>
    <cellStyle name="60% - 강조색4 4" xfId="347"/>
    <cellStyle name="60% - 강조색4 5" xfId="348"/>
    <cellStyle name="60% - 강조색4 6" xfId="349"/>
    <cellStyle name="60% - 강조색4 7" xfId="350"/>
    <cellStyle name="60% - 강조색4 8" xfId="351"/>
    <cellStyle name="60% - 강조색4 9" xfId="352"/>
    <cellStyle name="60% - 강조색5 10" xfId="353"/>
    <cellStyle name="60% - 강조색5 11" xfId="354"/>
    <cellStyle name="60% - 강조색5 12" xfId="355"/>
    <cellStyle name="60% - 강조색5 13" xfId="356"/>
    <cellStyle name="60% - 강조색5 14" xfId="357"/>
    <cellStyle name="60% - 강조색5 2" xfId="358"/>
    <cellStyle name="60% - 강조색5 2 10" xfId="359"/>
    <cellStyle name="60% - 강조색5 2 2" xfId="360"/>
    <cellStyle name="60% - 강조색5 2 3" xfId="361"/>
    <cellStyle name="60% - 강조색5 2 4" xfId="362"/>
    <cellStyle name="60% - 강조색5 2 5" xfId="363"/>
    <cellStyle name="60% - 강조색5 2 6" xfId="364"/>
    <cellStyle name="60% - 강조색5 2 7" xfId="365"/>
    <cellStyle name="60% - 강조색5 2 8" xfId="366"/>
    <cellStyle name="60% - 강조색5 2 9" xfId="367"/>
    <cellStyle name="60% - 강조색5 3" xfId="368"/>
    <cellStyle name="60% - 강조색5 4" xfId="369"/>
    <cellStyle name="60% - 강조색5 5" xfId="370"/>
    <cellStyle name="60% - 강조색5 6" xfId="371"/>
    <cellStyle name="60% - 강조색5 7" xfId="372"/>
    <cellStyle name="60% - 강조색5 8" xfId="373"/>
    <cellStyle name="60% - 강조색5 9" xfId="374"/>
    <cellStyle name="60% - 강조색6 10" xfId="375"/>
    <cellStyle name="60% - 강조색6 11" xfId="376"/>
    <cellStyle name="60% - 강조색6 12" xfId="377"/>
    <cellStyle name="60% - 강조색6 13" xfId="378"/>
    <cellStyle name="60% - 강조색6 14" xfId="379"/>
    <cellStyle name="60% - 강조색6 2" xfId="380"/>
    <cellStyle name="60% - 강조색6 2 10" xfId="381"/>
    <cellStyle name="60% - 강조색6 2 2" xfId="382"/>
    <cellStyle name="60% - 강조색6 2 3" xfId="383"/>
    <cellStyle name="60% - 강조색6 2 4" xfId="384"/>
    <cellStyle name="60% - 강조색6 2 5" xfId="385"/>
    <cellStyle name="60% - 강조색6 2 6" xfId="386"/>
    <cellStyle name="60% - 강조색6 2 7" xfId="387"/>
    <cellStyle name="60% - 강조색6 2 8" xfId="388"/>
    <cellStyle name="60% - 강조색6 2 9" xfId="389"/>
    <cellStyle name="60% - 강조색6 3" xfId="390"/>
    <cellStyle name="60% - 강조색6 4" xfId="391"/>
    <cellStyle name="60% - 강조색6 5" xfId="392"/>
    <cellStyle name="60% - 강조색6 6" xfId="393"/>
    <cellStyle name="60% - 강조색6 7" xfId="394"/>
    <cellStyle name="60% - 강조색6 8" xfId="395"/>
    <cellStyle name="60% - 강조색6 9" xfId="396"/>
    <cellStyle name="Comma [0]" xfId="397" builtinId="6"/>
    <cellStyle name="Normal" xfId="0" builtinId="0"/>
    <cellStyle name="Normal 2" xfId="398"/>
    <cellStyle name="Normal_BOM.GAL" xfId="399"/>
    <cellStyle name="Normal_BOM-CGL COLUMN 10~20" xfId="400"/>
    <cellStyle name="Normal_Check  list - CSVC_Summary Work Order Sheet" xfId="401"/>
    <cellStyle name="강조색1 10" xfId="402"/>
    <cellStyle name="강조색1 11" xfId="403"/>
    <cellStyle name="강조색1 12" xfId="404"/>
    <cellStyle name="강조색1 13" xfId="405"/>
    <cellStyle name="강조색1 14" xfId="406"/>
    <cellStyle name="강조색1 2" xfId="407"/>
    <cellStyle name="강조색1 2 10" xfId="408"/>
    <cellStyle name="강조색1 2 2" xfId="409"/>
    <cellStyle name="강조색1 2 3" xfId="410"/>
    <cellStyle name="강조색1 2 4" xfId="411"/>
    <cellStyle name="강조색1 2 5" xfId="412"/>
    <cellStyle name="강조색1 2 6" xfId="413"/>
    <cellStyle name="강조색1 2 7" xfId="414"/>
    <cellStyle name="강조색1 2 8" xfId="415"/>
    <cellStyle name="강조색1 2 9" xfId="416"/>
    <cellStyle name="강조색1 3" xfId="417"/>
    <cellStyle name="강조색1 4" xfId="418"/>
    <cellStyle name="강조색1 5" xfId="419"/>
    <cellStyle name="강조색1 6" xfId="420"/>
    <cellStyle name="강조색1 7" xfId="421"/>
    <cellStyle name="강조색1 8" xfId="422"/>
    <cellStyle name="강조색1 9" xfId="423"/>
    <cellStyle name="강조색2 10" xfId="424"/>
    <cellStyle name="강조색2 11" xfId="425"/>
    <cellStyle name="강조색2 12" xfId="426"/>
    <cellStyle name="강조색2 13" xfId="427"/>
    <cellStyle name="강조색2 14" xfId="428"/>
    <cellStyle name="강조색2 2" xfId="429"/>
    <cellStyle name="강조색2 2 10" xfId="430"/>
    <cellStyle name="강조색2 2 2" xfId="431"/>
    <cellStyle name="강조색2 2 3" xfId="432"/>
    <cellStyle name="강조색2 2 4" xfId="433"/>
    <cellStyle name="강조색2 2 5" xfId="434"/>
    <cellStyle name="강조색2 2 6" xfId="435"/>
    <cellStyle name="강조색2 2 7" xfId="436"/>
    <cellStyle name="강조색2 2 8" xfId="437"/>
    <cellStyle name="강조색2 2 9" xfId="438"/>
    <cellStyle name="강조색2 3" xfId="439"/>
    <cellStyle name="강조색2 4" xfId="440"/>
    <cellStyle name="강조색2 5" xfId="441"/>
    <cellStyle name="강조색2 6" xfId="442"/>
    <cellStyle name="강조색2 7" xfId="443"/>
    <cellStyle name="강조색2 8" xfId="444"/>
    <cellStyle name="강조색2 9" xfId="445"/>
    <cellStyle name="강조색3 10" xfId="446"/>
    <cellStyle name="강조색3 11" xfId="447"/>
    <cellStyle name="강조색3 12" xfId="448"/>
    <cellStyle name="강조색3 13" xfId="449"/>
    <cellStyle name="강조색3 14" xfId="450"/>
    <cellStyle name="강조색3 2" xfId="451"/>
    <cellStyle name="강조색3 2 10" xfId="452"/>
    <cellStyle name="강조색3 2 2" xfId="453"/>
    <cellStyle name="강조색3 2 3" xfId="454"/>
    <cellStyle name="강조색3 2 4" xfId="455"/>
    <cellStyle name="강조색3 2 5" xfId="456"/>
    <cellStyle name="강조색3 2 6" xfId="457"/>
    <cellStyle name="강조색3 2 7" xfId="458"/>
    <cellStyle name="강조색3 2 8" xfId="459"/>
    <cellStyle name="강조색3 2 9" xfId="460"/>
    <cellStyle name="강조색3 3" xfId="461"/>
    <cellStyle name="강조색3 4" xfId="462"/>
    <cellStyle name="강조색3 5" xfId="463"/>
    <cellStyle name="강조색3 6" xfId="464"/>
    <cellStyle name="강조색3 7" xfId="465"/>
    <cellStyle name="강조색3 8" xfId="466"/>
    <cellStyle name="강조색3 9" xfId="467"/>
    <cellStyle name="강조색4 10" xfId="468"/>
    <cellStyle name="강조색4 11" xfId="469"/>
    <cellStyle name="강조색4 12" xfId="470"/>
    <cellStyle name="강조색4 13" xfId="471"/>
    <cellStyle name="강조색4 14" xfId="472"/>
    <cellStyle name="강조색4 2" xfId="473"/>
    <cellStyle name="강조색4 2 10" xfId="474"/>
    <cellStyle name="강조색4 2 2" xfId="475"/>
    <cellStyle name="강조색4 2 3" xfId="476"/>
    <cellStyle name="강조색4 2 4" xfId="477"/>
    <cellStyle name="강조색4 2 5" xfId="478"/>
    <cellStyle name="강조색4 2 6" xfId="479"/>
    <cellStyle name="강조색4 2 7" xfId="480"/>
    <cellStyle name="강조색4 2 8" xfId="481"/>
    <cellStyle name="강조색4 2 9" xfId="482"/>
    <cellStyle name="강조색4 3" xfId="483"/>
    <cellStyle name="강조색4 4" xfId="484"/>
    <cellStyle name="강조색4 5" xfId="485"/>
    <cellStyle name="강조색4 6" xfId="486"/>
    <cellStyle name="강조색4 7" xfId="487"/>
    <cellStyle name="강조색4 8" xfId="488"/>
    <cellStyle name="강조색4 9" xfId="489"/>
    <cellStyle name="강조색5 10" xfId="490"/>
    <cellStyle name="강조색5 11" xfId="491"/>
    <cellStyle name="강조색5 12" xfId="492"/>
    <cellStyle name="강조색5 13" xfId="493"/>
    <cellStyle name="강조색5 14" xfId="494"/>
    <cellStyle name="강조색5 2" xfId="495"/>
    <cellStyle name="강조색5 2 10" xfId="496"/>
    <cellStyle name="강조색5 2 2" xfId="497"/>
    <cellStyle name="강조색5 2 3" xfId="498"/>
    <cellStyle name="강조색5 2 4" xfId="499"/>
    <cellStyle name="강조색5 2 5" xfId="500"/>
    <cellStyle name="강조색5 2 6" xfId="501"/>
    <cellStyle name="강조색5 2 7" xfId="502"/>
    <cellStyle name="강조색5 2 8" xfId="503"/>
    <cellStyle name="강조색5 2 9" xfId="504"/>
    <cellStyle name="강조색5 3" xfId="505"/>
    <cellStyle name="강조색5 4" xfId="506"/>
    <cellStyle name="강조색5 5" xfId="507"/>
    <cellStyle name="강조색5 6" xfId="508"/>
    <cellStyle name="강조색5 7" xfId="509"/>
    <cellStyle name="강조색5 8" xfId="510"/>
    <cellStyle name="강조색5 9" xfId="511"/>
    <cellStyle name="강조색6 10" xfId="512"/>
    <cellStyle name="강조색6 11" xfId="513"/>
    <cellStyle name="강조색6 12" xfId="514"/>
    <cellStyle name="강조색6 13" xfId="515"/>
    <cellStyle name="강조색6 14" xfId="516"/>
    <cellStyle name="강조색6 2" xfId="517"/>
    <cellStyle name="강조색6 2 10" xfId="518"/>
    <cellStyle name="강조색6 2 2" xfId="519"/>
    <cellStyle name="강조색6 2 3" xfId="520"/>
    <cellStyle name="강조색6 2 4" xfId="521"/>
    <cellStyle name="강조색6 2 5" xfId="522"/>
    <cellStyle name="강조색6 2 6" xfId="523"/>
    <cellStyle name="강조색6 2 7" xfId="524"/>
    <cellStyle name="강조색6 2 8" xfId="525"/>
    <cellStyle name="강조색6 2 9" xfId="526"/>
    <cellStyle name="강조색6 3" xfId="527"/>
    <cellStyle name="강조색6 4" xfId="528"/>
    <cellStyle name="강조색6 5" xfId="529"/>
    <cellStyle name="강조색6 6" xfId="530"/>
    <cellStyle name="강조색6 7" xfId="531"/>
    <cellStyle name="강조색6 8" xfId="532"/>
    <cellStyle name="강조색6 9" xfId="533"/>
    <cellStyle name="경고문 10" xfId="534"/>
    <cellStyle name="경고문 11" xfId="535"/>
    <cellStyle name="경고문 12" xfId="536"/>
    <cellStyle name="경고문 13" xfId="537"/>
    <cellStyle name="경고문 14" xfId="538"/>
    <cellStyle name="경고문 2" xfId="539"/>
    <cellStyle name="경고문 2 10" xfId="540"/>
    <cellStyle name="경고문 2 2" xfId="541"/>
    <cellStyle name="경고문 2 3" xfId="542"/>
    <cellStyle name="경고문 2 4" xfId="543"/>
    <cellStyle name="경고문 2 5" xfId="544"/>
    <cellStyle name="경고문 2 6" xfId="545"/>
    <cellStyle name="경고문 2 7" xfId="546"/>
    <cellStyle name="경고문 2 8" xfId="547"/>
    <cellStyle name="경고문 2 9" xfId="548"/>
    <cellStyle name="경고문 3" xfId="549"/>
    <cellStyle name="경고문 4" xfId="550"/>
    <cellStyle name="경고문 5" xfId="551"/>
    <cellStyle name="경고문 6" xfId="552"/>
    <cellStyle name="경고문 7" xfId="553"/>
    <cellStyle name="경고문 8" xfId="554"/>
    <cellStyle name="경고문 9" xfId="555"/>
    <cellStyle name="계산 10" xfId="556"/>
    <cellStyle name="계산 11" xfId="557"/>
    <cellStyle name="계산 12" xfId="558"/>
    <cellStyle name="계산 13" xfId="559"/>
    <cellStyle name="계산 14" xfId="560"/>
    <cellStyle name="계산 2" xfId="561"/>
    <cellStyle name="계산 2 10" xfId="562"/>
    <cellStyle name="계산 2 2" xfId="563"/>
    <cellStyle name="계산 2 3" xfId="564"/>
    <cellStyle name="계산 2 4" xfId="565"/>
    <cellStyle name="계산 2 5" xfId="566"/>
    <cellStyle name="계산 2 6" xfId="567"/>
    <cellStyle name="계산 2 7" xfId="568"/>
    <cellStyle name="계산 2 8" xfId="569"/>
    <cellStyle name="계산 2 9" xfId="570"/>
    <cellStyle name="계산 2_BOM.AGL" xfId="571"/>
    <cellStyle name="계산 3" xfId="572"/>
    <cellStyle name="계산 4" xfId="573"/>
    <cellStyle name="계산 5" xfId="574"/>
    <cellStyle name="계산 6" xfId="575"/>
    <cellStyle name="계산 7" xfId="576"/>
    <cellStyle name="계산 8" xfId="577"/>
    <cellStyle name="계산 9" xfId="578"/>
    <cellStyle name="나쁨 10" xfId="579"/>
    <cellStyle name="나쁨 11" xfId="580"/>
    <cellStyle name="나쁨 12" xfId="581"/>
    <cellStyle name="나쁨 13" xfId="582"/>
    <cellStyle name="나쁨 14" xfId="583"/>
    <cellStyle name="나쁨 2" xfId="584"/>
    <cellStyle name="나쁨 2 10" xfId="585"/>
    <cellStyle name="나쁨 2 2" xfId="586"/>
    <cellStyle name="나쁨 2 3" xfId="587"/>
    <cellStyle name="나쁨 2 4" xfId="588"/>
    <cellStyle name="나쁨 2 5" xfId="589"/>
    <cellStyle name="나쁨 2 6" xfId="590"/>
    <cellStyle name="나쁨 2 7" xfId="591"/>
    <cellStyle name="나쁨 2 8" xfId="592"/>
    <cellStyle name="나쁨 2 9" xfId="593"/>
    <cellStyle name="나쁨 3" xfId="594"/>
    <cellStyle name="나쁨 4" xfId="595"/>
    <cellStyle name="나쁨 5" xfId="596"/>
    <cellStyle name="나쁨 6" xfId="597"/>
    <cellStyle name="나쁨 7" xfId="598"/>
    <cellStyle name="나쁨 8" xfId="599"/>
    <cellStyle name="나쁨 9" xfId="600"/>
    <cellStyle name="메모 10" xfId="601"/>
    <cellStyle name="메모 11" xfId="602"/>
    <cellStyle name="메모 12" xfId="603"/>
    <cellStyle name="메모 13" xfId="604"/>
    <cellStyle name="메모 14" xfId="605"/>
    <cellStyle name="메모 2" xfId="606"/>
    <cellStyle name="메모 2 10" xfId="607"/>
    <cellStyle name="메모 2 2" xfId="608"/>
    <cellStyle name="메모 2 3" xfId="609"/>
    <cellStyle name="메모 2 4" xfId="610"/>
    <cellStyle name="메모 2 5" xfId="611"/>
    <cellStyle name="메모 2 6" xfId="612"/>
    <cellStyle name="메모 2 7" xfId="613"/>
    <cellStyle name="메모 2 8" xfId="614"/>
    <cellStyle name="메모 2 9" xfId="615"/>
    <cellStyle name="메모 2_BOM.AGL" xfId="616"/>
    <cellStyle name="메모 3" xfId="617"/>
    <cellStyle name="메모 4" xfId="618"/>
    <cellStyle name="메모 5" xfId="619"/>
    <cellStyle name="메모 6" xfId="620"/>
    <cellStyle name="메모 7" xfId="621"/>
    <cellStyle name="메모 8" xfId="622"/>
    <cellStyle name="메모 9" xfId="623"/>
    <cellStyle name="보통 10" xfId="624"/>
    <cellStyle name="보통 11" xfId="625"/>
    <cellStyle name="보통 12" xfId="626"/>
    <cellStyle name="보통 13" xfId="627"/>
    <cellStyle name="보통 14" xfId="628"/>
    <cellStyle name="보통 2" xfId="629"/>
    <cellStyle name="보통 2 10" xfId="630"/>
    <cellStyle name="보통 2 2" xfId="631"/>
    <cellStyle name="보통 2 3" xfId="632"/>
    <cellStyle name="보통 2 4" xfId="633"/>
    <cellStyle name="보통 2 5" xfId="634"/>
    <cellStyle name="보통 2 6" xfId="635"/>
    <cellStyle name="보통 2 7" xfId="636"/>
    <cellStyle name="보통 2 8" xfId="637"/>
    <cellStyle name="보통 2 9" xfId="638"/>
    <cellStyle name="보통 3" xfId="639"/>
    <cellStyle name="보통 4" xfId="640"/>
    <cellStyle name="보통 5" xfId="641"/>
    <cellStyle name="보통 6" xfId="642"/>
    <cellStyle name="보통 7" xfId="643"/>
    <cellStyle name="보통 8" xfId="644"/>
    <cellStyle name="보통 9" xfId="645"/>
    <cellStyle name="설명 텍스트 10" xfId="646"/>
    <cellStyle name="설명 텍스트 11" xfId="647"/>
    <cellStyle name="설명 텍스트 12" xfId="648"/>
    <cellStyle name="설명 텍스트 13" xfId="649"/>
    <cellStyle name="설명 텍스트 14" xfId="650"/>
    <cellStyle name="설명 텍스트 2" xfId="651"/>
    <cellStyle name="설명 텍스트 2 10" xfId="652"/>
    <cellStyle name="설명 텍스트 2 2" xfId="653"/>
    <cellStyle name="설명 텍스트 2 3" xfId="654"/>
    <cellStyle name="설명 텍스트 2 4" xfId="655"/>
    <cellStyle name="설명 텍스트 2 5" xfId="656"/>
    <cellStyle name="설명 텍스트 2 6" xfId="657"/>
    <cellStyle name="설명 텍스트 2 7" xfId="658"/>
    <cellStyle name="설명 텍스트 2 8" xfId="659"/>
    <cellStyle name="설명 텍스트 2 9" xfId="660"/>
    <cellStyle name="설명 텍스트 3" xfId="661"/>
    <cellStyle name="설명 텍스트 4" xfId="662"/>
    <cellStyle name="설명 텍스트 5" xfId="663"/>
    <cellStyle name="설명 텍스트 6" xfId="664"/>
    <cellStyle name="설명 텍스트 7" xfId="665"/>
    <cellStyle name="설명 텍스트 8" xfId="666"/>
    <cellStyle name="설명 텍스트 9" xfId="667"/>
    <cellStyle name="셀 확인 10" xfId="668"/>
    <cellStyle name="셀 확인 11" xfId="669"/>
    <cellStyle name="셀 확인 12" xfId="670"/>
    <cellStyle name="셀 확인 13" xfId="671"/>
    <cellStyle name="셀 확인 14" xfId="672"/>
    <cellStyle name="셀 확인 2" xfId="673"/>
    <cellStyle name="셀 확인 2 10" xfId="674"/>
    <cellStyle name="셀 확인 2 2" xfId="675"/>
    <cellStyle name="셀 확인 2 3" xfId="676"/>
    <cellStyle name="셀 확인 2 4" xfId="677"/>
    <cellStyle name="셀 확인 2 5" xfId="678"/>
    <cellStyle name="셀 확인 2 6" xfId="679"/>
    <cellStyle name="셀 확인 2 7" xfId="680"/>
    <cellStyle name="셀 확인 2 8" xfId="681"/>
    <cellStyle name="셀 확인 2 9" xfId="682"/>
    <cellStyle name="셀 확인 2_BOM.AGL" xfId="683"/>
    <cellStyle name="셀 확인 3" xfId="684"/>
    <cellStyle name="셀 확인 4" xfId="685"/>
    <cellStyle name="셀 확인 5" xfId="686"/>
    <cellStyle name="셀 확인 6" xfId="687"/>
    <cellStyle name="셀 확인 7" xfId="688"/>
    <cellStyle name="셀 확인 8" xfId="689"/>
    <cellStyle name="셀 확인 9" xfId="690"/>
    <cellStyle name="연결된 셀 10" xfId="691"/>
    <cellStyle name="연결된 셀 11" xfId="692"/>
    <cellStyle name="연결된 셀 12" xfId="693"/>
    <cellStyle name="연결된 셀 13" xfId="694"/>
    <cellStyle name="연결된 셀 14" xfId="695"/>
    <cellStyle name="연결된 셀 2" xfId="696"/>
    <cellStyle name="연결된 셀 2 10" xfId="697"/>
    <cellStyle name="연결된 셀 2 2" xfId="698"/>
    <cellStyle name="연결된 셀 2 3" xfId="699"/>
    <cellStyle name="연결된 셀 2 4" xfId="700"/>
    <cellStyle name="연결된 셀 2 5" xfId="701"/>
    <cellStyle name="연결된 셀 2 6" xfId="702"/>
    <cellStyle name="연결된 셀 2 7" xfId="703"/>
    <cellStyle name="연결된 셀 2 8" xfId="704"/>
    <cellStyle name="연결된 셀 2 9" xfId="705"/>
    <cellStyle name="연결된 셀 2_BOM.AGL" xfId="706"/>
    <cellStyle name="연결된 셀 3" xfId="707"/>
    <cellStyle name="연결된 셀 4" xfId="708"/>
    <cellStyle name="연결된 셀 5" xfId="709"/>
    <cellStyle name="연결된 셀 6" xfId="710"/>
    <cellStyle name="연결된 셀 7" xfId="711"/>
    <cellStyle name="연결된 셀 8" xfId="712"/>
    <cellStyle name="연결된 셀 9" xfId="713"/>
    <cellStyle name="요약 10" xfId="714"/>
    <cellStyle name="요약 11" xfId="715"/>
    <cellStyle name="요약 12" xfId="716"/>
    <cellStyle name="요약 13" xfId="717"/>
    <cellStyle name="요약 14" xfId="718"/>
    <cellStyle name="요약 2" xfId="719"/>
    <cellStyle name="요약 2 10" xfId="720"/>
    <cellStyle name="요약 2 2" xfId="721"/>
    <cellStyle name="요약 2 3" xfId="722"/>
    <cellStyle name="요약 2 4" xfId="723"/>
    <cellStyle name="요약 2 5" xfId="724"/>
    <cellStyle name="요약 2 6" xfId="725"/>
    <cellStyle name="요약 2 7" xfId="726"/>
    <cellStyle name="요약 2 8" xfId="727"/>
    <cellStyle name="요약 2 9" xfId="728"/>
    <cellStyle name="요약 2_BOM.AGL" xfId="729"/>
    <cellStyle name="요약 3" xfId="730"/>
    <cellStyle name="요약 4" xfId="731"/>
    <cellStyle name="요약 5" xfId="732"/>
    <cellStyle name="요약 6" xfId="733"/>
    <cellStyle name="요약 7" xfId="734"/>
    <cellStyle name="요약 8" xfId="735"/>
    <cellStyle name="요약 9" xfId="736"/>
    <cellStyle name="입력 10" xfId="737"/>
    <cellStyle name="입력 11" xfId="738"/>
    <cellStyle name="입력 12" xfId="739"/>
    <cellStyle name="입력 13" xfId="740"/>
    <cellStyle name="입력 14" xfId="741"/>
    <cellStyle name="입력 2" xfId="742"/>
    <cellStyle name="입력 2 10" xfId="743"/>
    <cellStyle name="입력 2 2" xfId="744"/>
    <cellStyle name="입력 2 3" xfId="745"/>
    <cellStyle name="입력 2 4" xfId="746"/>
    <cellStyle name="입력 2 5" xfId="747"/>
    <cellStyle name="입력 2 6" xfId="748"/>
    <cellStyle name="입력 2 7" xfId="749"/>
    <cellStyle name="입력 2 8" xfId="750"/>
    <cellStyle name="입력 2 9" xfId="751"/>
    <cellStyle name="입력 2_BOM.AGL" xfId="752"/>
    <cellStyle name="입력 3" xfId="753"/>
    <cellStyle name="입력 4" xfId="754"/>
    <cellStyle name="입력 5" xfId="755"/>
    <cellStyle name="입력 6" xfId="756"/>
    <cellStyle name="입력 7" xfId="757"/>
    <cellStyle name="입력 8" xfId="758"/>
    <cellStyle name="입력 9" xfId="759"/>
    <cellStyle name="제목 1 10" xfId="760"/>
    <cellStyle name="제목 1 11" xfId="761"/>
    <cellStyle name="제목 1 12" xfId="762"/>
    <cellStyle name="제목 1 13" xfId="763"/>
    <cellStyle name="제목 1 14" xfId="764"/>
    <cellStyle name="제목 1 2" xfId="765"/>
    <cellStyle name="제목 1 2 10" xfId="766"/>
    <cellStyle name="제목 1 2 2" xfId="767"/>
    <cellStyle name="제목 1 2 3" xfId="768"/>
    <cellStyle name="제목 1 2 4" xfId="769"/>
    <cellStyle name="제목 1 2 5" xfId="770"/>
    <cellStyle name="제목 1 2 6" xfId="771"/>
    <cellStyle name="제목 1 2 7" xfId="772"/>
    <cellStyle name="제목 1 2 8" xfId="773"/>
    <cellStyle name="제목 1 2 9" xfId="774"/>
    <cellStyle name="제목 1 2_BOM.AGL" xfId="775"/>
    <cellStyle name="제목 1 3" xfId="776"/>
    <cellStyle name="제목 1 4" xfId="777"/>
    <cellStyle name="제목 1 5" xfId="778"/>
    <cellStyle name="제목 1 6" xfId="779"/>
    <cellStyle name="제목 1 7" xfId="780"/>
    <cellStyle name="제목 1 8" xfId="781"/>
    <cellStyle name="제목 1 9" xfId="782"/>
    <cellStyle name="제목 10" xfId="783"/>
    <cellStyle name="제목 11" xfId="784"/>
    <cellStyle name="제목 12" xfId="785"/>
    <cellStyle name="제목 13" xfId="786"/>
    <cellStyle name="제목 14" xfId="787"/>
    <cellStyle name="제목 15" xfId="788"/>
    <cellStyle name="제목 16" xfId="789"/>
    <cellStyle name="제목 17" xfId="790"/>
    <cellStyle name="제목 2 10" xfId="791"/>
    <cellStyle name="제목 2 11" xfId="792"/>
    <cellStyle name="제목 2 12" xfId="793"/>
    <cellStyle name="제목 2 13" xfId="794"/>
    <cellStyle name="제목 2 14" xfId="795"/>
    <cellStyle name="제목 2 2" xfId="796"/>
    <cellStyle name="제목 2 2 10" xfId="797"/>
    <cellStyle name="제목 2 2 2" xfId="798"/>
    <cellStyle name="제목 2 2 3" xfId="799"/>
    <cellStyle name="제목 2 2 4" xfId="800"/>
    <cellStyle name="제목 2 2 5" xfId="801"/>
    <cellStyle name="제목 2 2 6" xfId="802"/>
    <cellStyle name="제목 2 2 7" xfId="803"/>
    <cellStyle name="제목 2 2 8" xfId="804"/>
    <cellStyle name="제목 2 2 9" xfId="805"/>
    <cellStyle name="제목 2 2_BOM.AGL" xfId="806"/>
    <cellStyle name="제목 2 3" xfId="807"/>
    <cellStyle name="제목 2 4" xfId="808"/>
    <cellStyle name="제목 2 5" xfId="809"/>
    <cellStyle name="제목 2 6" xfId="810"/>
    <cellStyle name="제목 2 7" xfId="811"/>
    <cellStyle name="제목 2 8" xfId="812"/>
    <cellStyle name="제목 2 9" xfId="813"/>
    <cellStyle name="제목 3 10" xfId="814"/>
    <cellStyle name="제목 3 11" xfId="815"/>
    <cellStyle name="제목 3 12" xfId="816"/>
    <cellStyle name="제목 3 13" xfId="817"/>
    <cellStyle name="제목 3 14" xfId="818"/>
    <cellStyle name="제목 3 2" xfId="819"/>
    <cellStyle name="제목 3 2 10" xfId="820"/>
    <cellStyle name="제목 3 2 2" xfId="821"/>
    <cellStyle name="제목 3 2 3" xfId="822"/>
    <cellStyle name="제목 3 2 4" xfId="823"/>
    <cellStyle name="제목 3 2 5" xfId="824"/>
    <cellStyle name="제목 3 2 6" xfId="825"/>
    <cellStyle name="제목 3 2 7" xfId="826"/>
    <cellStyle name="제목 3 2 8" xfId="827"/>
    <cellStyle name="제목 3 2 9" xfId="828"/>
    <cellStyle name="제목 3 2_BOM.AGL" xfId="829"/>
    <cellStyle name="제목 3 3" xfId="830"/>
    <cellStyle name="제목 3 4" xfId="831"/>
    <cellStyle name="제목 3 5" xfId="832"/>
    <cellStyle name="제목 3 6" xfId="833"/>
    <cellStyle name="제목 3 7" xfId="834"/>
    <cellStyle name="제목 3 8" xfId="835"/>
    <cellStyle name="제목 3 9" xfId="836"/>
    <cellStyle name="제목 4 10" xfId="837"/>
    <cellStyle name="제목 4 11" xfId="838"/>
    <cellStyle name="제목 4 12" xfId="839"/>
    <cellStyle name="제목 4 13" xfId="840"/>
    <cellStyle name="제목 4 14" xfId="841"/>
    <cellStyle name="제목 4 2" xfId="842"/>
    <cellStyle name="제목 4 2 10" xfId="843"/>
    <cellStyle name="제목 4 2 2" xfId="844"/>
    <cellStyle name="제목 4 2 3" xfId="845"/>
    <cellStyle name="제목 4 2 4" xfId="846"/>
    <cellStyle name="제목 4 2 5" xfId="847"/>
    <cellStyle name="제목 4 2 6" xfId="848"/>
    <cellStyle name="제목 4 2 7" xfId="849"/>
    <cellStyle name="제목 4 2 8" xfId="850"/>
    <cellStyle name="제목 4 2 9" xfId="851"/>
    <cellStyle name="제목 4 3" xfId="852"/>
    <cellStyle name="제목 4 4" xfId="853"/>
    <cellStyle name="제목 4 5" xfId="854"/>
    <cellStyle name="제목 4 6" xfId="855"/>
    <cellStyle name="제목 4 7" xfId="856"/>
    <cellStyle name="제목 4 8" xfId="857"/>
    <cellStyle name="제목 4 9" xfId="858"/>
    <cellStyle name="제목 5" xfId="859"/>
    <cellStyle name="제목 5 10" xfId="860"/>
    <cellStyle name="제목 5 2" xfId="861"/>
    <cellStyle name="제목 5 3" xfId="862"/>
    <cellStyle name="제목 5 4" xfId="863"/>
    <cellStyle name="제목 5 5" xfId="864"/>
    <cellStyle name="제목 5 6" xfId="865"/>
    <cellStyle name="제목 5 7" xfId="866"/>
    <cellStyle name="제목 5 8" xfId="867"/>
    <cellStyle name="제목 5 9" xfId="868"/>
    <cellStyle name="제목 6" xfId="869"/>
    <cellStyle name="제목 7" xfId="870"/>
    <cellStyle name="제목 8" xfId="871"/>
    <cellStyle name="제목 9" xfId="872"/>
    <cellStyle name="좋음 10" xfId="873"/>
    <cellStyle name="좋음 11" xfId="874"/>
    <cellStyle name="좋음 12" xfId="875"/>
    <cellStyle name="좋음 13" xfId="876"/>
    <cellStyle name="좋음 14" xfId="877"/>
    <cellStyle name="좋음 2" xfId="878"/>
    <cellStyle name="좋음 2 10" xfId="879"/>
    <cellStyle name="좋음 2 2" xfId="880"/>
    <cellStyle name="좋음 2 3" xfId="881"/>
    <cellStyle name="좋음 2 4" xfId="882"/>
    <cellStyle name="좋음 2 5" xfId="883"/>
    <cellStyle name="좋음 2 6" xfId="884"/>
    <cellStyle name="좋음 2 7" xfId="885"/>
    <cellStyle name="좋음 2 8" xfId="886"/>
    <cellStyle name="좋음 2 9" xfId="887"/>
    <cellStyle name="좋음 3" xfId="888"/>
    <cellStyle name="좋음 4" xfId="889"/>
    <cellStyle name="좋음 5" xfId="890"/>
    <cellStyle name="좋음 6" xfId="891"/>
    <cellStyle name="좋음 7" xfId="892"/>
    <cellStyle name="좋음 8" xfId="893"/>
    <cellStyle name="좋음 9" xfId="894"/>
    <cellStyle name="출력 10" xfId="895"/>
    <cellStyle name="출력 11" xfId="896"/>
    <cellStyle name="출력 12" xfId="897"/>
    <cellStyle name="출력 13" xfId="898"/>
    <cellStyle name="출력 14" xfId="899"/>
    <cellStyle name="출력 2" xfId="900"/>
    <cellStyle name="출력 2 10" xfId="901"/>
    <cellStyle name="출력 2 2" xfId="902"/>
    <cellStyle name="출력 2 3" xfId="903"/>
    <cellStyle name="출력 2 4" xfId="904"/>
    <cellStyle name="출력 2 5" xfId="905"/>
    <cellStyle name="출력 2 6" xfId="906"/>
    <cellStyle name="출력 2 7" xfId="907"/>
    <cellStyle name="출력 2 8" xfId="908"/>
    <cellStyle name="출력 2 9" xfId="909"/>
    <cellStyle name="출력 2_BOM.AGL" xfId="910"/>
    <cellStyle name="출력 3" xfId="911"/>
    <cellStyle name="출력 4" xfId="912"/>
    <cellStyle name="출력 5" xfId="913"/>
    <cellStyle name="출력 6" xfId="914"/>
    <cellStyle name="출력 7" xfId="915"/>
    <cellStyle name="출력 8" xfId="916"/>
    <cellStyle name="출력 9" xfId="917"/>
    <cellStyle name="표준 10" xfId="918"/>
    <cellStyle name="표준 11" xfId="919"/>
    <cellStyle name="표준 12" xfId="920"/>
    <cellStyle name="표준 2" xfId="921"/>
    <cellStyle name="표준 2 10" xfId="922"/>
    <cellStyle name="표준 2 2" xfId="923"/>
    <cellStyle name="표준 2 3" xfId="924"/>
    <cellStyle name="표준 2 4" xfId="925"/>
    <cellStyle name="표준 2 5" xfId="926"/>
    <cellStyle name="표준 2 6" xfId="927"/>
    <cellStyle name="표준 2 7" xfId="928"/>
    <cellStyle name="표준 2 8" xfId="929"/>
    <cellStyle name="표준 2 9" xfId="930"/>
    <cellStyle name="표준 3" xfId="931"/>
    <cellStyle name="표준 4" xfId="932"/>
    <cellStyle name="표준 5" xfId="933"/>
    <cellStyle name="표준 6" xfId="934"/>
    <cellStyle name="표준 7" xfId="935"/>
    <cellStyle name="표준 8" xfId="936"/>
    <cellStyle name="표준 9" xfId="9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zoomScaleSheetLayoutView="100" workbookViewId="0">
      <pane ySplit="10" topLeftCell="A11" activePane="bottomLeft" state="frozen"/>
      <selection pane="bottomLeft" activeCell="I15" sqref="I15"/>
    </sheetView>
  </sheetViews>
  <sheetFormatPr defaultRowHeight="15"/>
  <cols>
    <col min="1" max="1" width="5" style="77" customWidth="1"/>
    <col min="2" max="2" width="21.42578125" style="78" customWidth="1"/>
    <col min="3" max="3" width="5.7109375" style="78" customWidth="1"/>
    <col min="4" max="4" width="11.42578125" style="77" customWidth="1"/>
    <col min="5" max="5" width="11" style="77" customWidth="1"/>
    <col min="6" max="6" width="7" style="77" customWidth="1"/>
    <col min="7" max="7" width="11.85546875" style="79" customWidth="1"/>
    <col min="8" max="8" width="13.42578125" style="80" customWidth="1"/>
    <col min="9" max="9" width="13.140625" style="80" customWidth="1"/>
    <col min="10" max="10" width="14" style="80" customWidth="1"/>
    <col min="11" max="11" width="12.140625" style="80" customWidth="1"/>
    <col min="12" max="12" width="12.28515625" style="80" customWidth="1"/>
    <col min="13" max="13" width="12.7109375" style="80" customWidth="1"/>
    <col min="14" max="14" width="13.5703125" style="80" customWidth="1"/>
    <col min="15" max="15" width="11.7109375" style="77" customWidth="1"/>
    <col min="16" max="16384" width="9.140625" style="7"/>
  </cols>
  <sheetData>
    <row r="1" spans="1:15" ht="17.25" customHeight="1">
      <c r="A1" s="107" t="s">
        <v>20</v>
      </c>
      <c r="B1" s="107"/>
      <c r="C1" s="107"/>
      <c r="D1" s="107"/>
      <c r="E1" s="107"/>
      <c r="F1" s="107"/>
      <c r="G1" s="107"/>
      <c r="H1" s="107"/>
      <c r="I1" s="107"/>
      <c r="J1" s="2" t="s">
        <v>45</v>
      </c>
      <c r="K1" s="3" t="s">
        <v>57</v>
      </c>
      <c r="L1" s="4"/>
      <c r="M1" s="1" t="s">
        <v>46</v>
      </c>
      <c r="N1" s="5" t="s">
        <v>83</v>
      </c>
      <c r="O1" s="6"/>
    </row>
    <row r="2" spans="1:15" ht="17.25" customHeight="1">
      <c r="A2" s="107"/>
      <c r="B2" s="107"/>
      <c r="C2" s="107"/>
      <c r="D2" s="107"/>
      <c r="E2" s="107"/>
      <c r="F2" s="107"/>
      <c r="G2" s="107"/>
      <c r="H2" s="107"/>
      <c r="I2" s="107"/>
      <c r="J2" s="1" t="s">
        <v>26</v>
      </c>
      <c r="K2" s="8">
        <v>40985</v>
      </c>
      <c r="L2" s="6"/>
      <c r="M2" s="1" t="s">
        <v>47</v>
      </c>
      <c r="N2" s="106" t="s">
        <v>62</v>
      </c>
      <c r="O2" s="106"/>
    </row>
    <row r="3" spans="1:15" ht="18.75" customHeight="1">
      <c r="A3" s="107"/>
      <c r="B3" s="107"/>
      <c r="C3" s="107"/>
      <c r="D3" s="107"/>
      <c r="E3" s="107"/>
      <c r="F3" s="107"/>
      <c r="G3" s="107"/>
      <c r="H3" s="107"/>
      <c r="I3" s="107"/>
      <c r="J3" s="1" t="s">
        <v>43</v>
      </c>
      <c r="K3" s="5" t="s">
        <v>61</v>
      </c>
      <c r="L3" s="6"/>
      <c r="M3" s="1" t="s">
        <v>42</v>
      </c>
      <c r="N3" s="106" t="s">
        <v>58</v>
      </c>
      <c r="O3" s="106"/>
    </row>
    <row r="4" spans="1:15" s="9" customFormat="1" ht="21.75" customHeight="1">
      <c r="A4" s="94" t="s">
        <v>59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</row>
    <row r="5" spans="1:15" ht="23.25" customHeight="1">
      <c r="A5" s="97" t="s">
        <v>24</v>
      </c>
      <c r="B5" s="97"/>
      <c r="C5" s="97"/>
      <c r="D5" s="97"/>
      <c r="E5" s="97" t="s">
        <v>41</v>
      </c>
      <c r="F5" s="97"/>
      <c r="G5" s="97"/>
      <c r="H5" s="98" t="s">
        <v>39</v>
      </c>
      <c r="I5" s="99"/>
      <c r="J5" s="99"/>
      <c r="K5" s="100" t="s">
        <v>40</v>
      </c>
      <c r="L5" s="100"/>
      <c r="M5" s="100"/>
      <c r="N5" s="100"/>
      <c r="O5" s="100" t="s">
        <v>44</v>
      </c>
    </row>
    <row r="6" spans="1:15" s="13" customFormat="1" ht="36.75" customHeight="1">
      <c r="A6" s="92" t="s">
        <v>7</v>
      </c>
      <c r="B6" s="92"/>
      <c r="C6" s="92" t="s">
        <v>48</v>
      </c>
      <c r="D6" s="92"/>
      <c r="E6" s="92" t="s">
        <v>49</v>
      </c>
      <c r="F6" s="92"/>
      <c r="G6" s="11" t="s">
        <v>50</v>
      </c>
      <c r="H6" s="12" t="s">
        <v>51</v>
      </c>
      <c r="I6" s="11" t="s">
        <v>52</v>
      </c>
      <c r="J6" s="12" t="s">
        <v>54</v>
      </c>
      <c r="K6" s="12" t="s">
        <v>53</v>
      </c>
      <c r="L6" s="11" t="s">
        <v>52</v>
      </c>
      <c r="M6" s="12" t="s">
        <v>55</v>
      </c>
      <c r="N6" s="12" t="s">
        <v>56</v>
      </c>
      <c r="O6" s="100"/>
    </row>
    <row r="7" spans="1:15" ht="23.25" customHeight="1">
      <c r="A7" s="81" t="s">
        <v>63</v>
      </c>
      <c r="B7" s="4"/>
      <c r="C7" s="104"/>
      <c r="D7" s="105"/>
      <c r="E7" s="110"/>
      <c r="F7" s="110"/>
      <c r="G7" s="14" t="e">
        <f>G31</f>
        <v>#DIV/0!</v>
      </c>
      <c r="H7" s="16">
        <v>61403.7</v>
      </c>
      <c r="I7" s="17">
        <f>H7/J7</f>
        <v>97.311727416798732</v>
      </c>
      <c r="J7" s="18">
        <v>631</v>
      </c>
      <c r="K7" s="19">
        <f>H24</f>
        <v>18728.932558139542</v>
      </c>
      <c r="L7" s="19">
        <f>K7/M7</f>
        <v>178.37078626799564</v>
      </c>
      <c r="M7" s="19">
        <v>105</v>
      </c>
      <c r="N7" s="20">
        <v>15</v>
      </c>
      <c r="O7" s="19"/>
    </row>
    <row r="8" spans="1:15" s="21" customFormat="1" ht="23.25" customHeight="1">
      <c r="A8" s="94" t="s">
        <v>60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6"/>
    </row>
    <row r="9" spans="1:15" s="21" customFormat="1" ht="19.5" customHeight="1">
      <c r="A9" s="97" t="s">
        <v>8</v>
      </c>
      <c r="B9" s="97" t="s">
        <v>0</v>
      </c>
      <c r="C9" s="97" t="s">
        <v>18</v>
      </c>
      <c r="D9" s="97" t="s">
        <v>7</v>
      </c>
      <c r="E9" s="97" t="s">
        <v>1</v>
      </c>
      <c r="F9" s="97" t="s">
        <v>10</v>
      </c>
      <c r="G9" s="120" t="s">
        <v>2</v>
      </c>
      <c r="H9" s="109" t="s">
        <v>9</v>
      </c>
      <c r="I9" s="117" t="s">
        <v>16</v>
      </c>
      <c r="J9" s="118"/>
      <c r="K9" s="119"/>
      <c r="L9" s="117" t="s">
        <v>17</v>
      </c>
      <c r="M9" s="118"/>
      <c r="N9" s="118"/>
      <c r="O9" s="119"/>
    </row>
    <row r="10" spans="1:15" s="21" customFormat="1" ht="19.5" customHeight="1">
      <c r="A10" s="97"/>
      <c r="B10" s="97"/>
      <c r="C10" s="97"/>
      <c r="D10" s="97"/>
      <c r="E10" s="97"/>
      <c r="F10" s="97"/>
      <c r="G10" s="120"/>
      <c r="H10" s="109"/>
      <c r="I10" s="22" t="s">
        <v>19</v>
      </c>
      <c r="J10" s="22" t="s">
        <v>14</v>
      </c>
      <c r="K10" s="23" t="s">
        <v>13</v>
      </c>
      <c r="L10" s="24" t="s">
        <v>3</v>
      </c>
      <c r="M10" s="25" t="s">
        <v>4</v>
      </c>
      <c r="N10" s="25" t="s">
        <v>5</v>
      </c>
      <c r="O10" s="26" t="s">
        <v>36</v>
      </c>
    </row>
    <row r="11" spans="1:15" s="21" customFormat="1" ht="18.75" customHeight="1">
      <c r="A11" s="27">
        <v>1</v>
      </c>
      <c r="B11" s="88" t="s">
        <v>64</v>
      </c>
      <c r="C11" s="89">
        <v>4</v>
      </c>
      <c r="D11" s="83" t="s">
        <v>65</v>
      </c>
      <c r="E11" s="83" t="s">
        <v>66</v>
      </c>
      <c r="F11" s="83">
        <v>4</v>
      </c>
      <c r="G11" s="87">
        <v>25.7</v>
      </c>
      <c r="H11" s="87">
        <f>F11*G11</f>
        <v>102.8</v>
      </c>
      <c r="I11" s="84">
        <v>40949</v>
      </c>
      <c r="J11" s="29"/>
      <c r="K11" s="29">
        <v>40991</v>
      </c>
      <c r="L11" s="29"/>
      <c r="M11" s="30"/>
      <c r="N11" s="29"/>
      <c r="O11" s="29"/>
    </row>
    <row r="12" spans="1:15" s="21" customFormat="1" ht="18.75" customHeight="1">
      <c r="A12" s="27">
        <v>2</v>
      </c>
      <c r="B12" s="88" t="s">
        <v>67</v>
      </c>
      <c r="C12" s="89">
        <v>1</v>
      </c>
      <c r="D12" s="83" t="s">
        <v>68</v>
      </c>
      <c r="E12" s="83" t="s">
        <v>69</v>
      </c>
      <c r="F12" s="83">
        <v>1</v>
      </c>
      <c r="G12" s="87">
        <v>1413.1</v>
      </c>
      <c r="H12" s="87">
        <f>F12*G12</f>
        <v>1413.1</v>
      </c>
      <c r="I12" s="84">
        <v>40949</v>
      </c>
      <c r="J12" s="29"/>
      <c r="K12" s="29">
        <v>40991</v>
      </c>
      <c r="L12" s="29"/>
      <c r="M12" s="29"/>
      <c r="N12" s="29"/>
      <c r="O12" s="28"/>
    </row>
    <row r="13" spans="1:15" s="21" customFormat="1" ht="18.75" customHeight="1">
      <c r="A13" s="27">
        <v>3</v>
      </c>
      <c r="B13" s="88" t="s">
        <v>67</v>
      </c>
      <c r="C13" s="89"/>
      <c r="D13" s="83" t="s">
        <v>68</v>
      </c>
      <c r="E13" s="83" t="s">
        <v>70</v>
      </c>
      <c r="F13" s="83">
        <v>1</v>
      </c>
      <c r="G13" s="87">
        <v>1469.9</v>
      </c>
      <c r="H13" s="87">
        <f>F13*G13</f>
        <v>1469.9</v>
      </c>
      <c r="I13" s="84">
        <v>40949</v>
      </c>
      <c r="J13" s="29"/>
      <c r="K13" s="29">
        <v>40991</v>
      </c>
      <c r="L13" s="29"/>
      <c r="M13" s="29"/>
      <c r="N13" s="29"/>
      <c r="O13" s="28"/>
    </row>
    <row r="14" spans="1:15" s="21" customFormat="1" ht="18.75" customHeight="1">
      <c r="A14" s="27">
        <v>4</v>
      </c>
      <c r="B14" s="88" t="s">
        <v>67</v>
      </c>
      <c r="C14" s="89"/>
      <c r="D14" s="83" t="s">
        <v>68</v>
      </c>
      <c r="E14" s="83" t="s">
        <v>71</v>
      </c>
      <c r="F14" s="83">
        <v>1</v>
      </c>
      <c r="G14" s="87">
        <v>2075.9</v>
      </c>
      <c r="H14" s="87">
        <f>F14*G14</f>
        <v>2075.9</v>
      </c>
      <c r="I14" s="84">
        <v>40949</v>
      </c>
      <c r="J14" s="90" t="s">
        <v>37</v>
      </c>
      <c r="K14" s="29">
        <v>40991</v>
      </c>
      <c r="L14" s="31"/>
      <c r="M14" s="32"/>
      <c r="N14" s="33"/>
      <c r="O14" s="28"/>
    </row>
    <row r="15" spans="1:15" s="21" customFormat="1" ht="18.75" customHeight="1">
      <c r="A15" s="27">
        <v>5</v>
      </c>
      <c r="B15" s="88" t="s">
        <v>67</v>
      </c>
      <c r="C15" s="89"/>
      <c r="D15" s="83" t="s">
        <v>68</v>
      </c>
      <c r="E15" s="83" t="s">
        <v>72</v>
      </c>
      <c r="F15" s="83">
        <v>1</v>
      </c>
      <c r="G15" s="87">
        <v>1413.1</v>
      </c>
      <c r="H15" s="87">
        <f>F15*G15</f>
        <v>1413.1</v>
      </c>
      <c r="I15" s="84">
        <v>40949</v>
      </c>
      <c r="J15" s="90" t="s">
        <v>37</v>
      </c>
      <c r="K15" s="29">
        <v>40991</v>
      </c>
      <c r="L15" s="31"/>
      <c r="M15" s="32"/>
      <c r="N15" s="33"/>
      <c r="O15" s="28"/>
    </row>
    <row r="16" spans="1:15" s="21" customFormat="1" ht="18.75" customHeight="1">
      <c r="A16" s="27">
        <v>6</v>
      </c>
      <c r="B16" s="88" t="s">
        <v>64</v>
      </c>
      <c r="C16" s="86">
        <v>4</v>
      </c>
      <c r="D16" s="83" t="s">
        <v>73</v>
      </c>
      <c r="E16" s="83" t="s">
        <v>74</v>
      </c>
      <c r="F16" s="83">
        <v>1</v>
      </c>
      <c r="G16" s="87">
        <v>1239.7</v>
      </c>
      <c r="H16" s="87">
        <f>+G16*F16</f>
        <v>1239.7</v>
      </c>
      <c r="I16" s="84">
        <v>40949</v>
      </c>
      <c r="J16" s="90" t="s">
        <v>37</v>
      </c>
      <c r="K16" s="90">
        <v>40982</v>
      </c>
      <c r="L16" s="31">
        <v>40979</v>
      </c>
      <c r="M16" s="91">
        <v>40980</v>
      </c>
      <c r="N16" s="33"/>
      <c r="O16" s="28"/>
    </row>
    <row r="17" spans="1:15" s="21" customFormat="1" ht="18.75" customHeight="1">
      <c r="A17" s="27">
        <v>7</v>
      </c>
      <c r="B17" s="88" t="s">
        <v>75</v>
      </c>
      <c r="C17" s="86">
        <v>4</v>
      </c>
      <c r="D17" s="82" t="s">
        <v>76</v>
      </c>
      <c r="E17" s="83" t="s">
        <v>77</v>
      </c>
      <c r="F17" s="83">
        <v>1</v>
      </c>
      <c r="G17" s="87">
        <f>780.125193798449-5.33</f>
        <v>774.79519379844896</v>
      </c>
      <c r="H17" s="87">
        <f>780.125193798449-5.33</f>
        <v>774.79519379844896</v>
      </c>
      <c r="I17" s="84">
        <v>40949</v>
      </c>
      <c r="J17" s="90" t="s">
        <v>37</v>
      </c>
      <c r="K17" s="90">
        <v>40988</v>
      </c>
      <c r="L17" s="31">
        <v>40980</v>
      </c>
      <c r="M17" s="91">
        <v>40981</v>
      </c>
      <c r="N17" s="33"/>
      <c r="O17" s="28"/>
    </row>
    <row r="18" spans="1:15" s="21" customFormat="1" ht="18.75" customHeight="1">
      <c r="A18" s="27">
        <v>8</v>
      </c>
      <c r="B18" s="88" t="s">
        <v>75</v>
      </c>
      <c r="C18" s="86">
        <v>4</v>
      </c>
      <c r="D18" s="82" t="s">
        <v>76</v>
      </c>
      <c r="E18" s="83" t="s">
        <v>78</v>
      </c>
      <c r="F18" s="83">
        <v>1</v>
      </c>
      <c r="G18" s="87">
        <f>867.107170542635-5.33</f>
        <v>861.77717054263496</v>
      </c>
      <c r="H18" s="87">
        <f>867.107170542635-5.33</f>
        <v>861.77717054263496</v>
      </c>
      <c r="I18" s="84">
        <v>40949</v>
      </c>
      <c r="J18" s="90" t="s">
        <v>37</v>
      </c>
      <c r="K18" s="90">
        <v>40988</v>
      </c>
      <c r="L18" s="31">
        <v>40980</v>
      </c>
      <c r="M18" s="91">
        <v>40981</v>
      </c>
      <c r="N18" s="33"/>
      <c r="O18" s="28"/>
    </row>
    <row r="19" spans="1:15" s="21" customFormat="1" ht="18.75" customHeight="1">
      <c r="A19" s="27">
        <v>9</v>
      </c>
      <c r="B19" s="88" t="s">
        <v>75</v>
      </c>
      <c r="C19" s="86">
        <v>4</v>
      </c>
      <c r="D19" s="82" t="s">
        <v>76</v>
      </c>
      <c r="E19" s="83" t="s">
        <v>79</v>
      </c>
      <c r="F19" s="83">
        <v>1</v>
      </c>
      <c r="G19" s="87">
        <f>780.125193798449-5.33</f>
        <v>774.79519379844896</v>
      </c>
      <c r="H19" s="87">
        <f>875.307170542636-5.33</f>
        <v>869.97717054263592</v>
      </c>
      <c r="I19" s="84">
        <v>40949</v>
      </c>
      <c r="J19" s="90" t="s">
        <v>37</v>
      </c>
      <c r="K19" s="90">
        <v>40988</v>
      </c>
      <c r="L19" s="31">
        <v>40980</v>
      </c>
      <c r="M19" s="91">
        <v>40981</v>
      </c>
      <c r="N19" s="33"/>
      <c r="O19" s="28"/>
    </row>
    <row r="20" spans="1:15" s="21" customFormat="1" ht="18.75" customHeight="1">
      <c r="A20" s="27">
        <v>10</v>
      </c>
      <c r="B20" s="85" t="s">
        <v>75</v>
      </c>
      <c r="C20" s="86">
        <v>4</v>
      </c>
      <c r="D20" s="83" t="s">
        <v>76</v>
      </c>
      <c r="E20" s="83" t="s">
        <v>80</v>
      </c>
      <c r="F20" s="83">
        <v>1</v>
      </c>
      <c r="G20" s="87">
        <f>2654.5753875969-11.77</f>
        <v>2642.8053875968999</v>
      </c>
      <c r="H20" s="87">
        <f>+G20*F20</f>
        <v>2642.8053875968999</v>
      </c>
      <c r="I20" s="84">
        <v>40949</v>
      </c>
      <c r="J20" s="90"/>
      <c r="K20" s="90">
        <v>40998</v>
      </c>
      <c r="L20" s="31">
        <v>40978</v>
      </c>
      <c r="M20" s="91">
        <v>40979</v>
      </c>
      <c r="N20" s="33"/>
      <c r="O20" s="28"/>
    </row>
    <row r="21" spans="1:15" s="21" customFormat="1" ht="18.75" customHeight="1">
      <c r="A21" s="27">
        <v>11</v>
      </c>
      <c r="B21" s="85" t="s">
        <v>75</v>
      </c>
      <c r="C21" s="86">
        <v>4</v>
      </c>
      <c r="D21" s="83" t="s">
        <v>76</v>
      </c>
      <c r="E21" s="83" t="s">
        <v>81</v>
      </c>
      <c r="F21" s="83">
        <v>1</v>
      </c>
      <c r="G21" s="87">
        <f>2936.00881782946-11.77</f>
        <v>2924.23881782946</v>
      </c>
      <c r="H21" s="87">
        <f>+G21*F21</f>
        <v>2924.23881782946</v>
      </c>
      <c r="I21" s="84">
        <v>40949</v>
      </c>
      <c r="J21" s="90"/>
      <c r="K21" s="90">
        <v>40998</v>
      </c>
      <c r="L21" s="31">
        <v>40978</v>
      </c>
      <c r="M21" s="91">
        <v>40979</v>
      </c>
      <c r="N21" s="33"/>
      <c r="O21" s="28"/>
    </row>
    <row r="22" spans="1:15" s="21" customFormat="1" ht="18.75" customHeight="1">
      <c r="A22" s="27">
        <v>12</v>
      </c>
      <c r="B22" s="85" t="s">
        <v>75</v>
      </c>
      <c r="C22" s="86">
        <v>4</v>
      </c>
      <c r="D22" s="83" t="s">
        <v>76</v>
      </c>
      <c r="E22" s="83" t="s">
        <v>82</v>
      </c>
      <c r="F22" s="83">
        <v>1</v>
      </c>
      <c r="G22" s="87">
        <f>2952.60881782946-11.77</f>
        <v>2940.8388178294599</v>
      </c>
      <c r="H22" s="87">
        <f>+G22*F22</f>
        <v>2940.8388178294599</v>
      </c>
      <c r="I22" s="84">
        <v>40949</v>
      </c>
      <c r="J22" s="90"/>
      <c r="K22" s="90">
        <v>40998</v>
      </c>
      <c r="L22" s="31">
        <v>40978</v>
      </c>
      <c r="M22" s="91">
        <v>40979</v>
      </c>
      <c r="N22" s="33"/>
      <c r="O22" s="28"/>
    </row>
    <row r="23" spans="1:15" s="21" customFormat="1" ht="19.5" customHeight="1">
      <c r="A23" s="34"/>
      <c r="B23" s="35"/>
      <c r="C23" s="35"/>
      <c r="D23" s="34"/>
      <c r="E23" s="34"/>
      <c r="F23" s="34"/>
      <c r="G23" s="36"/>
      <c r="H23" s="36"/>
      <c r="I23" s="37"/>
      <c r="J23" s="37"/>
      <c r="K23" s="37"/>
      <c r="L23" s="37"/>
      <c r="M23" s="38"/>
      <c r="N23" s="39"/>
      <c r="O23" s="34"/>
    </row>
    <row r="24" spans="1:15" s="21" customFormat="1" ht="24.75" customHeight="1">
      <c r="A24" s="93" t="s">
        <v>6</v>
      </c>
      <c r="B24" s="93"/>
      <c r="C24" s="93"/>
      <c r="D24" s="93"/>
      <c r="E24" s="93"/>
      <c r="F24" s="10">
        <f>SUM(F11:F23)</f>
        <v>15</v>
      </c>
      <c r="G24" s="40"/>
      <c r="H24" s="41">
        <f>SUM(H11:H23)</f>
        <v>18728.932558139542</v>
      </c>
      <c r="I24" s="42"/>
      <c r="J24" s="42"/>
      <c r="K24" s="42"/>
      <c r="L24" s="43"/>
      <c r="M24" s="44"/>
      <c r="N24" s="43"/>
      <c r="O24" s="10"/>
    </row>
    <row r="25" spans="1:15" s="21" customFormat="1" ht="26.25" hidden="1" customHeight="1">
      <c r="A25" s="45"/>
      <c r="B25" s="46"/>
      <c r="C25" s="46"/>
      <c r="D25" s="45"/>
      <c r="E25" s="45"/>
      <c r="F25" s="45"/>
      <c r="G25" s="47"/>
      <c r="H25" s="48" t="e">
        <f>+#REF!*6</f>
        <v>#REF!</v>
      </c>
      <c r="I25" s="48"/>
      <c r="J25" s="48"/>
      <c r="K25" s="49" t="s">
        <v>11</v>
      </c>
      <c r="L25" s="48"/>
      <c r="M25" s="48"/>
      <c r="N25" s="48"/>
      <c r="O25" s="45"/>
    </row>
    <row r="26" spans="1:15" ht="26.25" hidden="1" customHeight="1">
      <c r="A26" s="45"/>
      <c r="B26" s="50"/>
      <c r="C26" s="50"/>
      <c r="D26" s="45"/>
      <c r="E26" s="45"/>
      <c r="F26" s="45"/>
      <c r="G26" s="51"/>
      <c r="H26" s="52" t="e">
        <f>+H24/H25</f>
        <v>#REF!</v>
      </c>
      <c r="I26" s="52"/>
      <c r="J26" s="52"/>
      <c r="K26" s="53" t="s">
        <v>12</v>
      </c>
      <c r="L26" s="52"/>
      <c r="M26" s="52"/>
      <c r="N26" s="52"/>
      <c r="O26" s="45"/>
    </row>
    <row r="27" spans="1:15" s="55" customFormat="1" ht="20.25" customHeight="1">
      <c r="A27" s="46"/>
      <c r="B27" s="46"/>
      <c r="C27" s="46"/>
      <c r="D27" s="46"/>
      <c r="E27" s="46"/>
      <c r="F27" s="46"/>
      <c r="G27" s="54"/>
      <c r="H27" s="49"/>
      <c r="I27" s="102" t="s">
        <v>15</v>
      </c>
      <c r="J27" s="103"/>
      <c r="K27" s="102" t="s">
        <v>21</v>
      </c>
      <c r="L27" s="103"/>
      <c r="M27" s="49"/>
      <c r="N27" s="102" t="s">
        <v>38</v>
      </c>
      <c r="O27" s="103"/>
    </row>
    <row r="28" spans="1:15" s="55" customFormat="1">
      <c r="A28" s="46" t="s">
        <v>28</v>
      </c>
      <c r="B28" s="46"/>
      <c r="C28" s="46"/>
      <c r="D28" s="46"/>
      <c r="E28" s="46"/>
      <c r="F28" s="46"/>
      <c r="G28" s="49"/>
      <c r="H28" s="56"/>
      <c r="I28" s="111"/>
      <c r="J28" s="112"/>
      <c r="K28" s="111"/>
      <c r="L28" s="112"/>
      <c r="M28" s="49"/>
      <c r="N28" s="57"/>
      <c r="O28" s="58"/>
    </row>
    <row r="29" spans="1:15" s="65" customFormat="1" ht="31.5" customHeight="1">
      <c r="A29" s="59"/>
      <c r="B29" s="92" t="s">
        <v>34</v>
      </c>
      <c r="C29" s="92"/>
      <c r="D29" s="11" t="s">
        <v>33</v>
      </c>
      <c r="E29" s="92" t="s">
        <v>29</v>
      </c>
      <c r="F29" s="92"/>
      <c r="G29" s="60" t="s">
        <v>27</v>
      </c>
      <c r="H29" s="61"/>
      <c r="I29" s="113"/>
      <c r="J29" s="114"/>
      <c r="K29" s="113"/>
      <c r="L29" s="114"/>
      <c r="M29" s="62"/>
      <c r="N29" s="63"/>
      <c r="O29" s="64"/>
    </row>
    <row r="30" spans="1:15" s="13" customFormat="1" ht="16.5" customHeight="1">
      <c r="A30" s="66"/>
      <c r="B30" s="108" t="s">
        <v>30</v>
      </c>
      <c r="C30" s="108"/>
      <c r="D30" s="67" t="s">
        <v>31</v>
      </c>
      <c r="E30" s="101" t="s">
        <v>32</v>
      </c>
      <c r="F30" s="101"/>
      <c r="G30" s="15" t="s">
        <v>35</v>
      </c>
      <c r="H30" s="68"/>
      <c r="I30" s="115"/>
      <c r="J30" s="116"/>
      <c r="K30" s="115"/>
      <c r="L30" s="116"/>
      <c r="M30" s="69"/>
      <c r="N30" s="70"/>
      <c r="O30" s="71"/>
    </row>
    <row r="31" spans="1:15" s="55" customFormat="1">
      <c r="A31" s="46"/>
      <c r="B31" s="108"/>
      <c r="C31" s="108"/>
      <c r="D31" s="72"/>
      <c r="E31" s="101" t="e">
        <f>B31/D31</f>
        <v>#DIV/0!</v>
      </c>
      <c r="F31" s="101"/>
      <c r="G31" s="19" t="e">
        <f>C7/E31</f>
        <v>#DIV/0!</v>
      </c>
      <c r="H31" s="73"/>
      <c r="I31" s="109" t="s">
        <v>23</v>
      </c>
      <c r="J31" s="109"/>
      <c r="K31" s="97" t="s">
        <v>22</v>
      </c>
      <c r="L31" s="97"/>
      <c r="M31" s="49"/>
      <c r="N31" s="97" t="s">
        <v>25</v>
      </c>
      <c r="O31" s="97"/>
    </row>
    <row r="32" spans="1:15" s="55" customFormat="1">
      <c r="A32" s="74"/>
      <c r="B32" s="74"/>
      <c r="C32" s="74"/>
      <c r="D32" s="74"/>
      <c r="E32" s="74"/>
      <c r="F32" s="74"/>
      <c r="G32" s="75"/>
      <c r="H32" s="76"/>
      <c r="I32" s="76"/>
      <c r="J32" s="76"/>
      <c r="K32" s="76"/>
      <c r="L32" s="76"/>
      <c r="M32" s="76"/>
      <c r="N32" s="76"/>
      <c r="O32" s="74"/>
    </row>
    <row r="33" spans="14:15">
      <c r="N33" s="76"/>
      <c r="O33" s="74"/>
    </row>
  </sheetData>
  <mergeCells count="40">
    <mergeCell ref="N27:O27"/>
    <mergeCell ref="I9:K9"/>
    <mergeCell ref="L9:O9"/>
    <mergeCell ref="F9:F10"/>
    <mergeCell ref="G9:G10"/>
    <mergeCell ref="H9:H10"/>
    <mergeCell ref="N2:O2"/>
    <mergeCell ref="N3:O3"/>
    <mergeCell ref="A1:I3"/>
    <mergeCell ref="B31:C31"/>
    <mergeCell ref="E31:F31"/>
    <mergeCell ref="I31:J31"/>
    <mergeCell ref="K31:L31"/>
    <mergeCell ref="N31:O31"/>
    <mergeCell ref="E7:F7"/>
    <mergeCell ref="I28:J30"/>
    <mergeCell ref="E6:F6"/>
    <mergeCell ref="C6:D6"/>
    <mergeCell ref="K28:L30"/>
    <mergeCell ref="B29:C29"/>
    <mergeCell ref="E29:F29"/>
    <mergeCell ref="B30:C30"/>
    <mergeCell ref="E30:F30"/>
    <mergeCell ref="I27:J27"/>
    <mergeCell ref="K27:L27"/>
    <mergeCell ref="E9:E10"/>
    <mergeCell ref="C7:D7"/>
    <mergeCell ref="C9:C10"/>
    <mergeCell ref="D9:D10"/>
    <mergeCell ref="A6:B6"/>
    <mergeCell ref="A24:E24"/>
    <mergeCell ref="A4:O4"/>
    <mergeCell ref="A8:O8"/>
    <mergeCell ref="E5:G5"/>
    <mergeCell ref="H5:J5"/>
    <mergeCell ref="K5:N5"/>
    <mergeCell ref="O5:O6"/>
    <mergeCell ref="A5:D5"/>
    <mergeCell ref="A9:A10"/>
    <mergeCell ref="B9:B10"/>
  </mergeCells>
  <phoneticPr fontId="27" type="noConversion"/>
  <printOptions horizontalCentered="1" verticalCentered="1"/>
  <pageMargins left="0.23622047244094491" right="0.19685039370078741" top="0.74803149606299213" bottom="0.74803149606299213" header="0.23622047244094491" footer="0.31496062992125984"/>
  <pageSetup paperSize="9" scale="8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Order</vt:lpstr>
    </vt:vector>
  </TitlesOfParts>
  <Company>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Administrator</cp:lastModifiedBy>
  <cp:lastPrinted>2012-03-21T07:05:03Z</cp:lastPrinted>
  <dcterms:created xsi:type="dcterms:W3CDTF">2012-02-15T06:08:00Z</dcterms:created>
  <dcterms:modified xsi:type="dcterms:W3CDTF">2012-11-14T07:09:34Z</dcterms:modified>
</cp:coreProperties>
</file>