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250" windowHeight="6930"/>
  </bookViews>
  <sheets>
    <sheet name="Sheet1" sheetId="1" r:id="rId1"/>
  </sheets>
  <definedNames>
    <definedName name="FRAC1R">Sheet1!$C$12</definedName>
    <definedName name="FRAC2R">Sheet1!$C$14</definedName>
    <definedName name="INTR">Sheet1!$C$8</definedName>
    <definedName name="MOD2R">Sheet1!$C$13</definedName>
    <definedName name="PLL_F">Sheet1!$C$6</definedName>
    <definedName name="remainder">Sheet1!$C$9</definedName>
    <definedName name="remainder_frac">Sheet1!$C$10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7" i="1"/>
  <c r="C3" i="1"/>
  <c r="G3" i="1" l="1"/>
  <c r="G4" i="1"/>
  <c r="G5" i="1"/>
  <c r="C8" i="1" l="1"/>
  <c r="C9" i="1" s="1"/>
  <c r="C10" i="1" l="1"/>
  <c r="C12" i="1" l="1"/>
  <c r="C14" i="1" s="1"/>
  <c r="C15" i="1"/>
  <c r="C11" i="1"/>
  <c r="C19" i="1"/>
</calcChain>
</file>

<file path=xl/sharedStrings.xml><?xml version="1.0" encoding="utf-8"?>
<sst xmlns="http://schemas.openxmlformats.org/spreadsheetml/2006/main" count="16" uniqueCount="16">
  <si>
    <t>F</t>
  </si>
  <si>
    <t>PLL F</t>
  </si>
  <si>
    <t>2^32</t>
  </si>
  <si>
    <t>pfd</t>
  </si>
  <si>
    <t>INTR</t>
  </si>
  <si>
    <t>remainder</t>
  </si>
  <si>
    <t>remainder frac</t>
  </si>
  <si>
    <t>FRAC1R</t>
  </si>
  <si>
    <t>MOD2R</t>
  </si>
  <si>
    <t>FRAC2R</t>
  </si>
  <si>
    <t>FOUT</t>
  </si>
  <si>
    <t>2^24</t>
  </si>
  <si>
    <t>2^64</t>
  </si>
  <si>
    <t>ERR</t>
  </si>
  <si>
    <t>rem_err</t>
  </si>
  <si>
    <t>rem_div2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</si>
</sst>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#,##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>
      <selection activeCell="C3" sqref="C3"/>
    </sheetView>
  </sheetViews>
  <sheetFormatPr defaultRowHeight="15" x14ac:dyDescent="0.25"/>
  <cols>
    <col min="2" max="2" width="20.28515625" customWidth="1"/>
    <col min="3" max="3" width="28.140625" style="1" customWidth="1"/>
    <col min="7" max="7" width="24.5703125" customWidth="1"/>
  </cols>
  <sheetData>
    <row r="1" spans="2:8" x14ac:dyDescent="0.3">
      <c r="C1" s="1">
        <v>7631562500</v>
      </c>
    </row>
    <row r="2" spans="2:8" x14ac:dyDescent="0.3">
      <c r="C2" s="1">
        <v>7555468750</v>
      </c>
    </row>
    <row r="3" spans="2:8" x14ac:dyDescent="0.3">
      <c r="B3" t="s">
        <v>0</v>
      </c>
      <c r="C3" s="1">
        <f>C2</f>
        <v>7555468750</v>
      </c>
      <c r="G3" s="1">
        <f>2^24</f>
        <v>16777216</v>
      </c>
      <c r="H3" t="s">
        <v>11</v>
      </c>
    </row>
    <row r="4" spans="2:8" x14ac:dyDescent="0.3">
      <c r="B4" t="s">
        <v>3</v>
      </c>
      <c r="C4" s="1">
        <v>94860000</v>
      </c>
      <c r="G4" s="1">
        <f>2^32</f>
        <v>4294967296</v>
      </c>
      <c r="H4" t="s">
        <v>2</v>
      </c>
    </row>
    <row r="5" spans="2:8" x14ac:dyDescent="0.3">
      <c r="G5" s="1">
        <f>2^64</f>
        <v>1.8446744073709552E+19</v>
      </c>
      <c r="H5" t="s">
        <v>12</v>
      </c>
    </row>
    <row r="6" spans="2:8" x14ac:dyDescent="0.3">
      <c r="B6" t="s">
        <v>1</v>
      </c>
      <c r="C6" s="1">
        <f>INT(C3/2)</f>
        <v>3777734375</v>
      </c>
    </row>
    <row r="7" spans="2:8" x14ac:dyDescent="0.3">
      <c r="B7" t="s">
        <v>15</v>
      </c>
      <c r="C7" s="1">
        <f>MOD(C3,2)</f>
        <v>0</v>
      </c>
    </row>
    <row r="8" spans="2:8" x14ac:dyDescent="0.3">
      <c r="B8" t="s">
        <v>4</v>
      </c>
      <c r="C8" s="1">
        <f>INT(C6/C4)</f>
        <v>39</v>
      </c>
    </row>
    <row r="9" spans="2:8" x14ac:dyDescent="0.3">
      <c r="B9" t="s">
        <v>5</v>
      </c>
      <c r="C9" s="1">
        <f>INT(C6-C8*C4)</f>
        <v>78194375</v>
      </c>
    </row>
    <row r="10" spans="2:8" x14ac:dyDescent="0.3">
      <c r="B10" t="s">
        <v>6</v>
      </c>
      <c r="C10" s="1">
        <f>INT(0.5+INT(C9*2^32)/INT(C4))</f>
        <v>3540399361</v>
      </c>
    </row>
    <row r="11" spans="2:8" x14ac:dyDescent="0.25">
      <c r="B11" t="s">
        <v>14</v>
      </c>
      <c r="C11" s="3">
        <f>remainder_frac-((INT(C9*2^32)/INT(C4)))</f>
        <v>0.29833459854125977</v>
      </c>
    </row>
    <row r="12" spans="2:8" x14ac:dyDescent="0.3">
      <c r="B12" t="s">
        <v>7</v>
      </c>
      <c r="C12" s="1">
        <f>INT(C10/C13)</f>
        <v>13829685</v>
      </c>
    </row>
    <row r="13" spans="2:8" x14ac:dyDescent="0.3">
      <c r="B13" t="s">
        <v>8</v>
      </c>
      <c r="C13" s="1">
        <v>256</v>
      </c>
    </row>
    <row r="14" spans="2:8" x14ac:dyDescent="0.3">
      <c r="B14" t="s">
        <v>9</v>
      </c>
      <c r="C14" s="1">
        <f>C10-(C12*C13)</f>
        <v>1</v>
      </c>
    </row>
    <row r="15" spans="2:8" x14ac:dyDescent="0.3">
      <c r="B15" t="s">
        <v>13</v>
      </c>
      <c r="C15" s="1">
        <f>remainder_frac-FRAC1R*MOD2R</f>
        <v>1</v>
      </c>
    </row>
    <row r="19" spans="2:3" x14ac:dyDescent="0.3">
      <c r="B19" t="s">
        <v>10</v>
      </c>
      <c r="C19" s="2">
        <f>C4*(C8+(C12+C14/C13)/2^24)</f>
        <v>3777734375.0065889</v>
      </c>
    </row>
    <row r="20" spans="2:3" x14ac:dyDescent="0.3">
      <c r="C2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FRAC1R</vt:lpstr>
      <vt:lpstr>FRAC2R</vt:lpstr>
      <vt:lpstr>INTR</vt:lpstr>
      <vt:lpstr>MOD2R</vt:lpstr>
      <vt:lpstr>PLL_F</vt:lpstr>
      <vt:lpstr>remainder</vt:lpstr>
      <vt:lpstr>remainder_frac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Knowles</dc:creator>
  <cp:lastModifiedBy>Wayne</cp:lastModifiedBy>
  <dcterms:created xsi:type="dcterms:W3CDTF">2019-08-29T00:34:18Z</dcterms:created>
  <dcterms:modified xsi:type="dcterms:W3CDTF">2019-08-30T09:46:57Z</dcterms:modified>
</cp:coreProperties>
</file>