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7235" windowHeight="11580"/>
  </bookViews>
  <sheets>
    <sheet name="Sheet1" sheetId="1" r:id="rId1"/>
    <sheet name="Sheet2" sheetId="2" r:id="rId2"/>
    <sheet name="Sheet3" sheetId="3" r:id="rId3"/>
  </sheets>
  <definedNames>
    <definedName name="_R1">Sheet1!$B$12</definedName>
    <definedName name="_R2">Sheet1!$B$11</definedName>
    <definedName name="COUT">Sheet1!$B$8</definedName>
    <definedName name="fsw">Sheet1!$B$9</definedName>
    <definedName name="ILPP">Sheet1!$B$17</definedName>
    <definedName name="IOUT">Sheet1!$B$6</definedName>
    <definedName name="LOUT">Sheet1!$B$7</definedName>
    <definedName name="VIN">Sheet1!$B$4</definedName>
    <definedName name="VOUT">Sheet1!$B$5</definedName>
    <definedName name="XXX">Sheet1!$A$17</definedName>
  </definedNames>
  <calcPr calcId="145621"/>
</workbook>
</file>

<file path=xl/calcChain.xml><?xml version="1.0" encoding="utf-8"?>
<calcChain xmlns="http://schemas.openxmlformats.org/spreadsheetml/2006/main">
  <c r="B12" i="1" l="1"/>
  <c r="B21" i="1"/>
  <c r="C15" i="1"/>
  <c r="B20" i="1"/>
  <c r="B17" i="1"/>
  <c r="B19" i="1" s="1"/>
  <c r="B18" i="1" l="1"/>
</calcChain>
</file>

<file path=xl/sharedStrings.xml><?xml version="1.0" encoding="utf-8"?>
<sst xmlns="http://schemas.openxmlformats.org/spreadsheetml/2006/main" count="34" uniqueCount="26">
  <si>
    <t>Eq 4</t>
  </si>
  <si>
    <t>ILPP</t>
  </si>
  <si>
    <t>VOUT</t>
  </si>
  <si>
    <t>V</t>
  </si>
  <si>
    <t>LOUT</t>
  </si>
  <si>
    <t>H</t>
  </si>
  <si>
    <t>fsw</t>
  </si>
  <si>
    <t>Hz</t>
  </si>
  <si>
    <t>IOUT</t>
  </si>
  <si>
    <t>A</t>
  </si>
  <si>
    <t>Eq 5</t>
  </si>
  <si>
    <t>ILPEAK</t>
  </si>
  <si>
    <t>Eq 6</t>
  </si>
  <si>
    <t>ILOUT</t>
  </si>
  <si>
    <t>Eq 7</t>
  </si>
  <si>
    <t>ICOUT</t>
  </si>
  <si>
    <t>VIN(Max)</t>
  </si>
  <si>
    <t xml:space="preserve">Minimum Vin </t>
  </si>
  <si>
    <t>R1</t>
  </si>
  <si>
    <t>Fp</t>
  </si>
  <si>
    <t>Ohm</t>
  </si>
  <si>
    <t>R2</t>
  </si>
  <si>
    <t>COUT</t>
  </si>
  <si>
    <t>F</t>
  </si>
  <si>
    <t>TPS560200 Calculator</t>
  </si>
  <si>
    <t>Eq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</si>
</sst>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2" fontId="0" fillId="0" borderId="0" xfId="0" applyNumberFormat="1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5" sqref="B5"/>
    </sheetView>
  </sheetViews>
  <sheetFormatPr defaultRowHeight="15" x14ac:dyDescent="0.25"/>
  <cols>
    <col min="3" max="3" width="11.28515625" customWidth="1"/>
  </cols>
  <sheetData>
    <row r="1" spans="1:4" x14ac:dyDescent="0.25">
      <c r="A1" t="s">
        <v>24</v>
      </c>
    </row>
    <row r="4" spans="1:4" x14ac:dyDescent="0.25">
      <c r="A4" t="s">
        <v>16</v>
      </c>
      <c r="B4" s="3">
        <v>17</v>
      </c>
      <c r="C4" t="s">
        <v>3</v>
      </c>
    </row>
    <row r="5" spans="1:4" x14ac:dyDescent="0.25">
      <c r="A5" t="s">
        <v>2</v>
      </c>
      <c r="B5" s="3">
        <v>5.44</v>
      </c>
      <c r="C5" t="s">
        <v>3</v>
      </c>
    </row>
    <row r="6" spans="1:4" x14ac:dyDescent="0.25">
      <c r="A6" t="s">
        <v>8</v>
      </c>
      <c r="B6" s="3">
        <v>0.3</v>
      </c>
      <c r="C6" t="s">
        <v>9</v>
      </c>
    </row>
    <row r="7" spans="1:4" x14ac:dyDescent="0.25">
      <c r="A7" t="s">
        <v>4</v>
      </c>
      <c r="B7" s="4">
        <v>1.0000000000000001E-5</v>
      </c>
      <c r="C7" t="s">
        <v>5</v>
      </c>
    </row>
    <row r="8" spans="1:4" x14ac:dyDescent="0.25">
      <c r="A8" t="s">
        <v>22</v>
      </c>
      <c r="B8" s="4">
        <v>2.0000000000000002E-5</v>
      </c>
      <c r="C8" t="s">
        <v>23</v>
      </c>
    </row>
    <row r="9" spans="1:4" x14ac:dyDescent="0.25">
      <c r="A9" t="s">
        <v>6</v>
      </c>
      <c r="B9" s="1">
        <v>600000</v>
      </c>
      <c r="C9" t="s">
        <v>7</v>
      </c>
    </row>
    <row r="10" spans="1:4" x14ac:dyDescent="0.25">
      <c r="B10" s="1"/>
    </row>
    <row r="11" spans="1:4" x14ac:dyDescent="0.25">
      <c r="A11" t="s">
        <v>21</v>
      </c>
      <c r="B11" s="1">
        <v>20000</v>
      </c>
      <c r="C11" t="s">
        <v>20</v>
      </c>
    </row>
    <row r="12" spans="1:4" x14ac:dyDescent="0.25">
      <c r="A12" t="s">
        <v>18</v>
      </c>
      <c r="B12" s="1">
        <f>_R2*(VOUT-0.8)/0.8</f>
        <v>116000.00000000001</v>
      </c>
      <c r="C12" t="s">
        <v>20</v>
      </c>
      <c r="D12" t="s">
        <v>25</v>
      </c>
    </row>
    <row r="13" spans="1:4" x14ac:dyDescent="0.25">
      <c r="B13" s="1"/>
    </row>
    <row r="15" spans="1:4" x14ac:dyDescent="0.25">
      <c r="A15" t="s">
        <v>17</v>
      </c>
      <c r="C15" s="2">
        <f>VOUT/0.65</f>
        <v>8.3692307692307697</v>
      </c>
      <c r="D15" t="s">
        <v>3</v>
      </c>
    </row>
    <row r="16" spans="1:4" x14ac:dyDescent="0.25">
      <c r="C16" s="2"/>
    </row>
    <row r="17" spans="1:4" x14ac:dyDescent="0.25">
      <c r="A17" t="s">
        <v>1</v>
      </c>
      <c r="B17" s="2">
        <f>(VOUT/VIN)*((VIN-VOUT)/(LOUT*fsw))</f>
        <v>0.61653333333333316</v>
      </c>
      <c r="C17" t="s">
        <v>9</v>
      </c>
      <c r="D17" t="s">
        <v>0</v>
      </c>
    </row>
    <row r="18" spans="1:4" x14ac:dyDescent="0.25">
      <c r="A18" t="s">
        <v>11</v>
      </c>
      <c r="B18" s="2">
        <f>IOUT+ILPP/2</f>
        <v>0.60826666666666651</v>
      </c>
      <c r="C18" t="s">
        <v>9</v>
      </c>
      <c r="D18" t="s">
        <v>10</v>
      </c>
    </row>
    <row r="19" spans="1:4" x14ac:dyDescent="0.25">
      <c r="A19" t="s">
        <v>13</v>
      </c>
      <c r="B19" s="2">
        <f>SQRT(IOUT^2 +(ILPP^2)/12)</f>
        <v>0.34882103232544992</v>
      </c>
      <c r="C19" t="s">
        <v>9</v>
      </c>
      <c r="D19" t="s">
        <v>12</v>
      </c>
    </row>
    <row r="20" spans="1:4" x14ac:dyDescent="0.25">
      <c r="A20" t="s">
        <v>15</v>
      </c>
      <c r="B20" s="2">
        <f>(VOUT*(VIN-VOUT))/(SQRT(12)*VIN*LOUT*fsw)</f>
        <v>0.17797784298218858</v>
      </c>
      <c r="C20" t="s">
        <v>9</v>
      </c>
      <c r="D20" t="s">
        <v>14</v>
      </c>
    </row>
    <row r="21" spans="1:4" x14ac:dyDescent="0.25">
      <c r="A21" t="s">
        <v>19</v>
      </c>
      <c r="B21">
        <f>1/(2*PI()*SQRT(LOUT*COUT))</f>
        <v>11253.953951963826</v>
      </c>
      <c r="C21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Sheet1</vt:lpstr>
      <vt:lpstr>Sheet2</vt:lpstr>
      <vt:lpstr>Sheet3</vt:lpstr>
      <vt:lpstr>_R1</vt:lpstr>
      <vt:lpstr>_R2</vt:lpstr>
      <vt:lpstr>COUT</vt:lpstr>
      <vt:lpstr>fsw</vt:lpstr>
      <vt:lpstr>ILPP</vt:lpstr>
      <vt:lpstr>IOUT</vt:lpstr>
      <vt:lpstr>LOUT</vt:lpstr>
      <vt:lpstr>VIN</vt:lpstr>
      <vt:lpstr>VOUT</vt:lpstr>
      <vt:lpstr>XXX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Wayne</cp:lastModifiedBy>
  <dcterms:created xsi:type="dcterms:W3CDTF">2020-04-13T07:58:51Z</dcterms:created>
  <dcterms:modified xsi:type="dcterms:W3CDTF">2020-04-13T08:37:47Z</dcterms:modified>
</cp:coreProperties>
</file>