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Repo\ThreeNodesExampleCalculatorIntegration\reference\"/>
    </mc:Choice>
  </mc:AlternateContent>
  <xr:revisionPtr revIDLastSave="0" documentId="13_ncr:1_{A88D7EE3-0CD8-44EF-B8C8-A602649A136B}" xr6:coauthVersionLast="45" xr6:coauthVersionMax="46" xr10:uidLastSave="{00000000-0000-0000-0000-000000000000}"/>
  <bookViews>
    <workbookView xWindow="-110" yWindow="-110" windowWidth="24890" windowHeight="14620" tabRatio="839" activeTab="8" xr2:uid="{00000000-000D-0000-FFFF-FFFF00000000}"/>
  </bookViews>
  <sheets>
    <sheet name="bolt" sheetId="1" r:id="rId1"/>
    <sheet name="lag screw" sheetId="2" r:id="rId2"/>
    <sheet name="wood screw" sheetId="3" r:id="rId3"/>
    <sheet name="nail" sheetId="4" r:id="rId4"/>
    <sheet name="overall" sheetId="5" r:id="rId5"/>
    <sheet name="bolt dimension" sheetId="6" r:id="rId6"/>
    <sheet name="lag_screw" sheetId="7" r:id="rId7"/>
    <sheet name="wood_screw" sheetId="8" r:id="rId8"/>
    <sheet name="paras lis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  <c r="I14" i="7"/>
  <c r="H14" i="7"/>
  <c r="G14" i="7"/>
  <c r="F14" i="7"/>
  <c r="E14" i="7"/>
  <c r="D14" i="7"/>
  <c r="C14" i="7"/>
  <c r="B14" i="7"/>
  <c r="F3" i="6" l="1"/>
  <c r="F4" i="6"/>
  <c r="F5" i="6"/>
  <c r="F6" i="6"/>
  <c r="F7" i="6"/>
  <c r="F8" i="6"/>
  <c r="F9" i="6"/>
  <c r="F10" i="6"/>
  <c r="F2" i="6"/>
  <c r="H3" i="6"/>
  <c r="H4" i="6"/>
  <c r="H5" i="6"/>
  <c r="H6" i="6"/>
  <c r="H7" i="6"/>
  <c r="H8" i="6"/>
  <c r="H9" i="6"/>
  <c r="H10" i="6"/>
  <c r="H2" i="6"/>
  <c r="J3" i="6"/>
  <c r="J4" i="6"/>
  <c r="J5" i="6"/>
  <c r="J6" i="6"/>
  <c r="J7" i="6"/>
  <c r="J8" i="6"/>
  <c r="J9" i="6"/>
  <c r="J10" i="6"/>
  <c r="J2" i="6"/>
</calcChain>
</file>

<file path=xl/sharedStrings.xml><?xml version="1.0" encoding="utf-8"?>
<sst xmlns="http://schemas.openxmlformats.org/spreadsheetml/2006/main" count="350" uniqueCount="171">
  <si>
    <t># design_method=ASD</t>
  </si>
  <si>
    <t># &amp;connection_type=Lateral+loading</t>
  </si>
  <si>
    <t># &amp;fastener_types=Wood+Screw</t>
  </si>
  <si>
    <t># &amp;loading_scenario=Single+Shear</t>
  </si>
  <si>
    <t># &amp;mm_type=Alaska+Cedar</t>
  </si>
  <si>
    <t># &amp;mm_thickness=2.5</t>
  </si>
  <si>
    <t># &amp;mm_thickness_text=</t>
  </si>
  <si>
    <t># &amp;theta_angle_mm=0</t>
  </si>
  <si>
    <t># &amp;sm_type=Alaska+Cedar</t>
  </si>
  <si>
    <t># &amp;sm_thickness=0.375</t>
  </si>
  <si>
    <t># &amp;sm_thickness_text=</t>
  </si>
  <si>
    <t># &amp;fast_dia=0.138</t>
  </si>
  <si>
    <t># &amp;ls_length=2.5</t>
  </si>
  <si>
    <t># &amp;load_duration=1.0</t>
  </si>
  <si>
    <t># &amp;wet_svc_factor=1.0</t>
  </si>
  <si>
    <t># &amp;end_grain=1.0</t>
  </si>
  <si>
    <t>&amp;temperature=1.0</t>
  </si>
  <si>
    <t>&amp;submit2_LWSS=Calculate+Connection+Capacity</t>
  </si>
  <si>
    <t>design_method=ASD</t>
  </si>
  <si>
    <t>&amp;connection_type=Lateral+loading</t>
  </si>
  <si>
    <t>&amp;fastener_types=Bolt</t>
  </si>
  <si>
    <t>&amp;loading_scenario=Single+Shear</t>
  </si>
  <si>
    <t>&amp;mm_type=Alaska+Cedar</t>
  </si>
  <si>
    <t>&amp;mm_thickness=-1</t>
  </si>
  <si>
    <t>&amp;mm_thickness_text=1</t>
  </si>
  <si>
    <t>&amp;theta_angle_mm=0</t>
  </si>
  <si>
    <t>&amp;sm_type=Alaska+Cedar</t>
  </si>
  <si>
    <t>&amp;sm_thickness=-1</t>
  </si>
  <si>
    <t>&amp;sm_thickness_text=1</t>
  </si>
  <si>
    <t>&amp;theta_angle_sm=0</t>
  </si>
  <si>
    <t>&amp;fast_dia=0.875</t>
  </si>
  <si>
    <t>&amp;load_duration=1.0</t>
  </si>
  <si>
    <t>&amp;wet_svc_factor=1.0</t>
  </si>
  <si>
    <t>&amp;submit2_LBS=Calculate+Connection+Capacity</t>
  </si>
  <si>
    <t>&amp;fastener_types=Lag+Screw</t>
  </si>
  <si>
    <t>&amp;wash_thickness=0.125</t>
  </si>
  <si>
    <t>&amp;fast_dia=0.25</t>
  </si>
  <si>
    <t>&amp;ls_length=2.5</t>
  </si>
  <si>
    <t>&amp;end_grain=1.0</t>
  </si>
  <si>
    <t>&amp;submit2_LLSS=Calculate+Connection+Capacity</t>
  </si>
  <si>
    <t>&amp;fastener_types=Nail</t>
  </si>
  <si>
    <t>&amp;fast_dia=box</t>
  </si>
  <si>
    <t>&amp;nail_size=6d</t>
  </si>
  <si>
    <t>&amp;diaphragm=1.0</t>
  </si>
  <si>
    <t>&amp;submit2_LNS=Calculate+Connection+Capacity</t>
  </si>
  <si>
    <t>bolt</t>
  </si>
  <si>
    <t>nail</t>
  </si>
  <si>
    <t>connection_type=Lateral+loading</t>
  </si>
  <si>
    <t>fastener_types=Bolt</t>
  </si>
  <si>
    <t>fastener_types=Lag+Screw</t>
  </si>
  <si>
    <t>fastener_types=Nail</t>
  </si>
  <si>
    <t>loading_scenario=Single+Shear</t>
  </si>
  <si>
    <t>mm_type=Alaska+Cedar</t>
  </si>
  <si>
    <t>mm_thickness=-1</t>
  </si>
  <si>
    <t>mm_thickness_text=1</t>
  </si>
  <si>
    <t>theta_angle_mm=0</t>
  </si>
  <si>
    <t>sm_type=Alaska+Cedar</t>
  </si>
  <si>
    <t>sm_thickness=-1</t>
  </si>
  <si>
    <t>sm_thickness_text=1</t>
  </si>
  <si>
    <t>fast_dia=box</t>
  </si>
  <si>
    <t>theta_angle_sm=0</t>
  </si>
  <si>
    <t>nail_size=6d</t>
  </si>
  <si>
    <t>fast_dia=0.875</t>
  </si>
  <si>
    <t>wash_thickness=0.125</t>
  </si>
  <si>
    <t>load_duration=1.0</t>
  </si>
  <si>
    <t>fast_dia=0.25</t>
  </si>
  <si>
    <t>wet_svc_factor=1.0</t>
  </si>
  <si>
    <t>ls_length=2.5</t>
  </si>
  <si>
    <t>end_grain=1.0</t>
  </si>
  <si>
    <t>temperature=1.0</t>
  </si>
  <si>
    <t>submit2_LBS=Calculate+Connection+Capacity</t>
  </si>
  <si>
    <t>diaphragm=1.0</t>
  </si>
  <si>
    <t>submit2_LWSS=Calculate+Connection+Capacity</t>
  </si>
  <si>
    <t>submit2_LNS=Calculate+Connection+Capacity</t>
  </si>
  <si>
    <t>submit2_LLSS=Calculate+Connection+Capacity</t>
  </si>
  <si>
    <t>lagscrew</t>
  </si>
  <si>
    <t>woodscrew</t>
  </si>
  <si>
    <t>fastener_types=Wood+Screw</t>
  </si>
  <si>
    <t>fast_dia=0.138</t>
  </si>
  <si>
    <t>shank dia</t>
  </si>
  <si>
    <t>width across flat</t>
  </si>
  <si>
    <t>head thickness</t>
  </si>
  <si>
    <t>nut thickness</t>
  </si>
  <si>
    <t>threads per inch</t>
  </si>
  <si>
    <t>nominal bolt size</t>
  </si>
  <si>
    <t>1/4</t>
  </si>
  <si>
    <t>5/16</t>
  </si>
  <si>
    <t>3/8</t>
  </si>
  <si>
    <t>7/16</t>
  </si>
  <si>
    <t>1/2</t>
  </si>
  <si>
    <t>5/8</t>
  </si>
  <si>
    <t>3/4</t>
  </si>
  <si>
    <t>7/8</t>
  </si>
  <si>
    <t>zzz dfa name</t>
  </si>
  <si>
    <t>1</t>
  </si>
  <si>
    <t>_1_4</t>
  </si>
  <si>
    <t>_5_16</t>
  </si>
  <si>
    <t>_3_8</t>
  </si>
  <si>
    <t>_7_16</t>
  </si>
  <si>
    <t>_1_2</t>
  </si>
  <si>
    <t>_5_8</t>
  </si>
  <si>
    <t>_3_4</t>
  </si>
  <si>
    <t>_7_8</t>
  </si>
  <si>
    <t>_1_1</t>
  </si>
  <si>
    <t>diameter</t>
  </si>
  <si>
    <t>width across flats</t>
  </si>
  <si>
    <t>head height</t>
  </si>
  <si>
    <t>15/16</t>
  </si>
  <si>
    <t>21/16</t>
  </si>
  <si>
    <t>9/16</t>
  </si>
  <si>
    <t>9/8</t>
  </si>
  <si>
    <t>11/64</t>
  </si>
  <si>
    <t>7/32</t>
  </si>
  <si>
    <t>19/64</t>
  </si>
  <si>
    <t>11/32</t>
  </si>
  <si>
    <t>27/64</t>
  </si>
  <si>
    <t>37/64</t>
  </si>
  <si>
    <t>3/2</t>
  </si>
  <si>
    <t>43/64</t>
  </si>
  <si>
    <t>nominal dia</t>
  </si>
  <si>
    <t>groove depth</t>
  </si>
  <si>
    <t>groove width</t>
  </si>
  <si>
    <t>nominal size</t>
  </si>
  <si>
    <t xml:space="preserve">    connection_capacity="0.1"      #lbs.</t>
  </si>
  <si>
    <t xml:space="preserve">    connection_requirement="1"   #lbs.</t>
  </si>
  <si>
    <t xml:space="preserve">    mm_thickness_text="1"       #inch  *IMPORTANT*</t>
  </si>
  <si>
    <t xml:space="preserve">    sm_thickness_text="1"       #inch  *IMPORTANT*</t>
  </si>
  <si>
    <t xml:space="preserve">    mm_length="10"                #inch  *IMPORTANT* zl added</t>
  </si>
  <si>
    <t xml:space="preserve">    mm_width="5"                 #inch  *IMPORTANT* zl added</t>
  </si>
  <si>
    <t xml:space="preserve">    sm_length="5"                #inch  *IMPORTANT* zl added</t>
  </si>
  <si>
    <t xml:space="preserve">    sm_width="10"                 #inch  *IMPORTANT* zl added</t>
  </si>
  <si>
    <t xml:space="preserve">    fastener_types="Bolt"       #Bolt, Lag+Screw, Wood+Screw, Nail  *IMPORTANT*</t>
  </si>
  <si>
    <t xml:space="preserve">    class ConnectionBlot():    </t>
  </si>
  <si>
    <t xml:space="preserve">        fast_dia="0.5"          #inch *IMPORTANT*</t>
  </si>
  <si>
    <t xml:space="preserve">    class ConnectionLagScrew():    </t>
  </si>
  <si>
    <t xml:space="preserve">        wash_thickness="0.125"  #inch *IMPORTANT*</t>
  </si>
  <si>
    <t xml:space="preserve">        fast_dia="0.25"         #inch *IMPORTANT*</t>
  </si>
  <si>
    <t xml:space="preserve">        ls_length="2.5"         #inch *IMPORTANT*</t>
  </si>
  <si>
    <t xml:space="preserve">    class ConnectionWoodScrew():    </t>
  </si>
  <si>
    <t xml:space="preserve">        fast_dia="0.151"        #inch *IMPORTANT*</t>
  </si>
  <si>
    <t xml:space="preserve">        ls_length="2"           #inch *IMPORTANT*</t>
  </si>
  <si>
    <t xml:space="preserve">    class ConnectionNail():</t>
  </si>
  <si>
    <t xml:space="preserve">        # ls_length="2"           #inch *IMPORTANT*</t>
  </si>
  <si>
    <t xml:space="preserve">        fast_dia="sinker"       #common wire, sinker, box  *IMPORTANT*</t>
  </si>
  <si>
    <t xml:space="preserve">        nail_size="7d"          #6 7 8 10 12 16 20 30 40   *IMPORTANT*</t>
  </si>
  <si>
    <t xml:space="preserve">    connection_requirement</t>
  </si>
  <si>
    <t>nail size</t>
  </si>
  <si>
    <t>connection capacity</t>
  </si>
  <si>
    <t>connection requirement</t>
  </si>
  <si>
    <t>main member thickness</t>
  </si>
  <si>
    <t>main member length</t>
  </si>
  <si>
    <t>main member width</t>
  </si>
  <si>
    <t>side member thickness</t>
  </si>
  <si>
    <t>side member length</t>
  </si>
  <si>
    <t>side member width</t>
  </si>
  <si>
    <t>fastener type</t>
  </si>
  <si>
    <t>bolt diameter</t>
  </si>
  <si>
    <t>lag screw wash thickness</t>
  </si>
  <si>
    <t>lag screw diameter</t>
  </si>
  <si>
    <t>lag screw length</t>
  </si>
  <si>
    <t>wood screw diameter</t>
  </si>
  <si>
    <t>wood screw length</t>
  </si>
  <si>
    <t>nail type</t>
  </si>
  <si>
    <t>Parameter</t>
  </si>
  <si>
    <t>Remark</t>
  </si>
  <si>
    <t>inch</t>
  </si>
  <si>
    <t>must be standard value</t>
  </si>
  <si>
    <t>Bolt, Lag+Screw, Wood+Screw, Nail</t>
  </si>
  <si>
    <t>common wire, sinker, box</t>
  </si>
  <si>
    <t>pound </t>
  </si>
  <si>
    <t>connection capacity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</si>
</sst>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"/>
  <sheetViews>
    <sheetView workbookViewId="0">
      <selection activeCell="A2" sqref="A2:A18"/>
    </sheetView>
  </sheetViews>
  <sheetFormatPr defaultRowHeight="14.5"/>
  <cols>
    <col min="1" max="1" width="40.36328125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s="1" t="s">
        <v>28</v>
      </c>
    </row>
    <row r="13" spans="1:1">
      <c r="A13" t="s">
        <v>29</v>
      </c>
    </row>
    <row r="14" spans="1:1">
      <c r="A14" s="1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16</v>
      </c>
    </row>
    <row r="18" spans="1:1">
      <c r="A18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357-EAB1-4655-B1F1-089C80B8B401}">
  <dimension ref="A2:A21"/>
  <sheetViews>
    <sheetView workbookViewId="0">
      <selection activeCell="A2" sqref="A2:A21"/>
    </sheetView>
  </sheetViews>
  <sheetFormatPr defaultRowHeight="14.5"/>
  <cols>
    <col min="1" max="1" width="41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34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s="1" t="s">
        <v>28</v>
      </c>
    </row>
    <row r="13" spans="1:1">
      <c r="A13" t="s">
        <v>29</v>
      </c>
    </row>
    <row r="14" spans="1:1">
      <c r="A14" s="1" t="s">
        <v>35</v>
      </c>
    </row>
    <row r="15" spans="1:1">
      <c r="A15" s="1" t="s">
        <v>36</v>
      </c>
    </row>
    <row r="16" spans="1:1">
      <c r="A16" s="1" t="s">
        <v>37</v>
      </c>
    </row>
    <row r="17" spans="1:1">
      <c r="A17" t="s">
        <v>31</v>
      </c>
    </row>
    <row r="18" spans="1:1">
      <c r="A18" t="s">
        <v>32</v>
      </c>
    </row>
    <row r="19" spans="1:1">
      <c r="A19" t="s">
        <v>38</v>
      </c>
    </row>
    <row r="20" spans="1:1">
      <c r="A20" t="s">
        <v>16</v>
      </c>
    </row>
    <row r="21" spans="1:1">
      <c r="A21" t="s">
        <v>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7368-F254-4E42-B357-847BDAED8C35}">
  <dimension ref="A2:A19"/>
  <sheetViews>
    <sheetView workbookViewId="0">
      <selection activeCell="A2" sqref="A2:A19"/>
    </sheetView>
  </sheetViews>
  <sheetFormatPr defaultRowHeight="14.5"/>
  <cols>
    <col min="1" max="1" width="42.08984375" bestFit="1" customWidth="1"/>
  </cols>
  <sheetData>
    <row r="2" spans="1:1">
      <c r="A2" t="s">
        <v>0</v>
      </c>
    </row>
    <row r="3" spans="1:1">
      <c r="A3" t="s">
        <v>1</v>
      </c>
    </row>
    <row r="4" spans="1:1">
      <c r="A4" s="1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s="1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48C9-9886-40FE-AC08-46E430C9E5D8}">
  <dimension ref="A2:A19"/>
  <sheetViews>
    <sheetView workbookViewId="0">
      <selection activeCell="D16" sqref="D16"/>
    </sheetView>
  </sheetViews>
  <sheetFormatPr defaultRowHeight="14.5"/>
  <cols>
    <col min="1" max="1" width="40.453125" bestFit="1" customWidth="1"/>
  </cols>
  <sheetData>
    <row r="2" spans="1:1">
      <c r="A2" t="s">
        <v>18</v>
      </c>
    </row>
    <row r="3" spans="1:1">
      <c r="A3" t="s">
        <v>19</v>
      </c>
    </row>
    <row r="4" spans="1:1">
      <c r="A4" s="1" t="s">
        <v>40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s="1" t="s">
        <v>24</v>
      </c>
    </row>
    <row r="9" spans="1:1">
      <c r="A9" t="s">
        <v>26</v>
      </c>
    </row>
    <row r="10" spans="1:1">
      <c r="A10" t="s">
        <v>27</v>
      </c>
    </row>
    <row r="11" spans="1:1">
      <c r="A11" s="1" t="s">
        <v>28</v>
      </c>
    </row>
    <row r="12" spans="1:1">
      <c r="A12" s="1" t="s">
        <v>41</v>
      </c>
    </row>
    <row r="13" spans="1:1">
      <c r="A13" s="1" t="s">
        <v>42</v>
      </c>
    </row>
    <row r="14" spans="1:1">
      <c r="A14" t="s">
        <v>31</v>
      </c>
    </row>
    <row r="15" spans="1:1">
      <c r="A15" t="s">
        <v>32</v>
      </c>
    </row>
    <row r="16" spans="1:1">
      <c r="A16" t="s">
        <v>38</v>
      </c>
    </row>
    <row r="17" spans="1:1">
      <c r="A17" t="s">
        <v>16</v>
      </c>
    </row>
    <row r="18" spans="1:1">
      <c r="A18" t="s">
        <v>43</v>
      </c>
    </row>
    <row r="19" spans="1:1">
      <c r="A19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275-4DE5-4189-8A29-59322689F874}">
  <dimension ref="A1:D21"/>
  <sheetViews>
    <sheetView workbookViewId="0">
      <selection activeCell="C20" sqref="C20"/>
    </sheetView>
  </sheetViews>
  <sheetFormatPr defaultRowHeight="14.5"/>
  <cols>
    <col min="1" max="1" width="40.36328125" bestFit="1" customWidth="1"/>
    <col min="2" max="2" width="41" bestFit="1" customWidth="1"/>
    <col min="3" max="3" width="42.08984375" bestFit="1" customWidth="1"/>
    <col min="4" max="4" width="40.453125" bestFit="1" customWidth="1"/>
  </cols>
  <sheetData>
    <row r="1" spans="1:4">
      <c r="A1" s="2" t="s">
        <v>45</v>
      </c>
      <c r="B1" s="2" t="s">
        <v>75</v>
      </c>
      <c r="C1" s="2" t="s">
        <v>76</v>
      </c>
      <c r="D1" s="2" t="s">
        <v>46</v>
      </c>
    </row>
    <row r="2" spans="1:4">
      <c r="A2" t="s">
        <v>18</v>
      </c>
      <c r="B2" t="s">
        <v>18</v>
      </c>
      <c r="C2" t="s">
        <v>18</v>
      </c>
      <c r="D2" t="s">
        <v>18</v>
      </c>
    </row>
    <row r="3" spans="1:4">
      <c r="A3" t="s">
        <v>47</v>
      </c>
      <c r="B3" t="s">
        <v>47</v>
      </c>
      <c r="C3" t="s">
        <v>47</v>
      </c>
      <c r="D3" t="s">
        <v>47</v>
      </c>
    </row>
    <row r="4" spans="1:4">
      <c r="A4" s="1" t="s">
        <v>48</v>
      </c>
      <c r="B4" s="1" t="s">
        <v>49</v>
      </c>
      <c r="C4" s="1" t="s">
        <v>77</v>
      </c>
      <c r="D4" s="1" t="s">
        <v>50</v>
      </c>
    </row>
    <row r="5" spans="1:4">
      <c r="A5" t="s">
        <v>51</v>
      </c>
      <c r="B5" t="s">
        <v>51</v>
      </c>
      <c r="C5" t="s">
        <v>51</v>
      </c>
      <c r="D5" t="s">
        <v>51</v>
      </c>
    </row>
    <row r="6" spans="1:4">
      <c r="A6" t="s">
        <v>52</v>
      </c>
      <c r="B6" t="s">
        <v>52</v>
      </c>
      <c r="C6" t="s">
        <v>52</v>
      </c>
      <c r="D6" t="s">
        <v>52</v>
      </c>
    </row>
    <row r="7" spans="1:4">
      <c r="A7" t="s">
        <v>53</v>
      </c>
      <c r="B7" t="s">
        <v>53</v>
      </c>
      <c r="C7" t="s">
        <v>53</v>
      </c>
      <c r="D7" t="s">
        <v>53</v>
      </c>
    </row>
    <row r="8" spans="1:4">
      <c r="A8" s="1" t="s">
        <v>54</v>
      </c>
      <c r="B8" s="1" t="s">
        <v>54</v>
      </c>
      <c r="C8" s="1" t="s">
        <v>54</v>
      </c>
      <c r="D8" s="1" t="s">
        <v>54</v>
      </c>
    </row>
    <row r="9" spans="1:4">
      <c r="A9" t="s">
        <v>55</v>
      </c>
      <c r="B9" t="s">
        <v>55</v>
      </c>
      <c r="C9" t="s">
        <v>55</v>
      </c>
      <c r="D9" t="s">
        <v>56</v>
      </c>
    </row>
    <row r="10" spans="1:4">
      <c r="A10" t="s">
        <v>56</v>
      </c>
      <c r="B10" t="s">
        <v>56</v>
      </c>
      <c r="C10" t="s">
        <v>56</v>
      </c>
      <c r="D10" t="s">
        <v>57</v>
      </c>
    </row>
    <row r="11" spans="1:4">
      <c r="A11" t="s">
        <v>57</v>
      </c>
      <c r="B11" t="s">
        <v>57</v>
      </c>
      <c r="C11" t="s">
        <v>57</v>
      </c>
      <c r="D11" s="1" t="s">
        <v>58</v>
      </c>
    </row>
    <row r="12" spans="1:4">
      <c r="A12" s="1" t="s">
        <v>58</v>
      </c>
      <c r="B12" s="1" t="s">
        <v>58</v>
      </c>
      <c r="C12" s="1" t="s">
        <v>58</v>
      </c>
      <c r="D12" s="1" t="s">
        <v>59</v>
      </c>
    </row>
    <row r="13" spans="1:4">
      <c r="A13" t="s">
        <v>60</v>
      </c>
      <c r="B13" t="s">
        <v>60</v>
      </c>
      <c r="C13" s="1" t="s">
        <v>78</v>
      </c>
      <c r="D13" s="1" t="s">
        <v>61</v>
      </c>
    </row>
    <row r="14" spans="1:4">
      <c r="A14" s="1" t="s">
        <v>62</v>
      </c>
      <c r="B14" s="1" t="s">
        <v>63</v>
      </c>
      <c r="C14" s="1" t="s">
        <v>67</v>
      </c>
      <c r="D14" t="s">
        <v>64</v>
      </c>
    </row>
    <row r="15" spans="1:4">
      <c r="A15" t="s">
        <v>64</v>
      </c>
      <c r="B15" s="1" t="s">
        <v>65</v>
      </c>
      <c r="C15" t="s">
        <v>64</v>
      </c>
      <c r="D15" t="s">
        <v>66</v>
      </c>
    </row>
    <row r="16" spans="1:4">
      <c r="A16" t="s">
        <v>66</v>
      </c>
      <c r="B16" s="1" t="s">
        <v>67</v>
      </c>
      <c r="C16" t="s">
        <v>66</v>
      </c>
      <c r="D16" t="s">
        <v>68</v>
      </c>
    </row>
    <row r="17" spans="1:4">
      <c r="A17" t="s">
        <v>69</v>
      </c>
      <c r="B17" t="s">
        <v>64</v>
      </c>
      <c r="C17" t="s">
        <v>68</v>
      </c>
      <c r="D17" t="s">
        <v>69</v>
      </c>
    </row>
    <row r="18" spans="1:4">
      <c r="A18" s="1" t="s">
        <v>70</v>
      </c>
      <c r="B18" t="s">
        <v>66</v>
      </c>
      <c r="C18" t="s">
        <v>69</v>
      </c>
      <c r="D18" s="1" t="s">
        <v>71</v>
      </c>
    </row>
    <row r="19" spans="1:4">
      <c r="B19" t="s">
        <v>68</v>
      </c>
      <c r="C19" s="1" t="s">
        <v>72</v>
      </c>
      <c r="D19" s="1" t="s">
        <v>73</v>
      </c>
    </row>
    <row r="20" spans="1:4">
      <c r="B20" t="s">
        <v>69</v>
      </c>
    </row>
    <row r="21" spans="1:4">
      <c r="B21" s="1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9A5-5F40-4F1A-8435-B869B0AC3F13}">
  <dimension ref="A1:W10"/>
  <sheetViews>
    <sheetView topLeftCell="E1" workbookViewId="0">
      <selection activeCell="N11" sqref="N11"/>
    </sheetView>
  </sheetViews>
  <sheetFormatPr defaultRowHeight="14.5"/>
  <cols>
    <col min="1" max="10" width="8.453125" customWidth="1"/>
  </cols>
  <sheetData>
    <row r="1" spans="1:23" ht="43.5">
      <c r="A1" s="3" t="s">
        <v>84</v>
      </c>
      <c r="B1" s="3" t="s">
        <v>83</v>
      </c>
      <c r="C1" s="3" t="s">
        <v>79</v>
      </c>
      <c r="D1" s="3"/>
      <c r="E1" s="3" t="s">
        <v>80</v>
      </c>
      <c r="F1" s="3"/>
      <c r="G1" s="3" t="s">
        <v>81</v>
      </c>
      <c r="H1" s="3"/>
      <c r="I1" s="3" t="s">
        <v>82</v>
      </c>
      <c r="J1" s="3"/>
      <c r="K1" s="3" t="s">
        <v>93</v>
      </c>
    </row>
    <row r="2" spans="1:23">
      <c r="A2" s="4" t="s">
        <v>85</v>
      </c>
      <c r="B2">
        <v>20</v>
      </c>
      <c r="C2">
        <v>0.25</v>
      </c>
      <c r="E2">
        <v>0.438</v>
      </c>
      <c r="F2">
        <f>E2/C2</f>
        <v>1.752</v>
      </c>
      <c r="G2">
        <v>0.16300000000000001</v>
      </c>
      <c r="H2">
        <f>G2/C2</f>
        <v>0.65200000000000002</v>
      </c>
      <c r="I2">
        <v>0.22600000000000001</v>
      </c>
      <c r="J2">
        <f>I2/C2</f>
        <v>0.90400000000000003</v>
      </c>
      <c r="K2" t="s">
        <v>95</v>
      </c>
      <c r="N2" t="s">
        <v>79</v>
      </c>
      <c r="O2">
        <v>0.25</v>
      </c>
      <c r="P2">
        <v>0.3125</v>
      </c>
      <c r="Q2">
        <v>0.375</v>
      </c>
      <c r="R2">
        <v>0.4375</v>
      </c>
      <c r="S2">
        <v>0.5</v>
      </c>
      <c r="T2">
        <v>0.625</v>
      </c>
      <c r="U2">
        <v>0.75</v>
      </c>
      <c r="V2">
        <v>0.875</v>
      </c>
      <c r="W2">
        <v>1</v>
      </c>
    </row>
    <row r="3" spans="1:23">
      <c r="A3" s="5" t="s">
        <v>86</v>
      </c>
      <c r="B3">
        <v>18</v>
      </c>
      <c r="C3">
        <v>0.3125</v>
      </c>
      <c r="E3">
        <v>0.5</v>
      </c>
      <c r="F3">
        <f t="shared" ref="F3:F10" si="0">E3/C3</f>
        <v>1.6</v>
      </c>
      <c r="G3">
        <v>0.21099999999999999</v>
      </c>
      <c r="H3">
        <f t="shared" ref="H3:H10" si="1">G3/C3</f>
        <v>0.67520000000000002</v>
      </c>
      <c r="I3">
        <v>0.27300000000000002</v>
      </c>
      <c r="J3">
        <f t="shared" ref="J3:J10" si="2">I3/C3</f>
        <v>0.87360000000000004</v>
      </c>
      <c r="K3" t="s">
        <v>96</v>
      </c>
      <c r="N3" t="s">
        <v>83</v>
      </c>
      <c r="O3">
        <v>20</v>
      </c>
      <c r="P3">
        <v>18</v>
      </c>
      <c r="Q3">
        <v>16</v>
      </c>
      <c r="R3">
        <v>14</v>
      </c>
      <c r="S3">
        <v>13</v>
      </c>
      <c r="T3">
        <v>11</v>
      </c>
      <c r="U3">
        <v>10</v>
      </c>
      <c r="V3">
        <v>9</v>
      </c>
      <c r="W3">
        <v>8</v>
      </c>
    </row>
    <row r="4" spans="1:23">
      <c r="A4" s="5" t="s">
        <v>87</v>
      </c>
      <c r="B4">
        <v>16</v>
      </c>
      <c r="C4">
        <v>0.375</v>
      </c>
      <c r="E4">
        <v>0.56200000000000006</v>
      </c>
      <c r="F4">
        <f t="shared" si="0"/>
        <v>1.4986666666666668</v>
      </c>
      <c r="G4">
        <v>0.24299999999999999</v>
      </c>
      <c r="H4">
        <f t="shared" si="1"/>
        <v>0.64800000000000002</v>
      </c>
      <c r="I4">
        <v>0.33700000000000002</v>
      </c>
      <c r="J4">
        <f t="shared" si="2"/>
        <v>0.89866666666666672</v>
      </c>
      <c r="K4" t="s">
        <v>97</v>
      </c>
      <c r="O4" s="4" t="s">
        <v>85</v>
      </c>
      <c r="P4" s="5" t="s">
        <v>86</v>
      </c>
      <c r="Q4" s="5" t="s">
        <v>87</v>
      </c>
      <c r="R4" s="5" t="s">
        <v>88</v>
      </c>
      <c r="S4" s="5" t="s">
        <v>89</v>
      </c>
      <c r="T4" s="5" t="s">
        <v>90</v>
      </c>
      <c r="U4" s="5" t="s">
        <v>91</v>
      </c>
      <c r="V4" s="5" t="s">
        <v>92</v>
      </c>
      <c r="W4" s="5" t="s">
        <v>94</v>
      </c>
    </row>
    <row r="5" spans="1:23">
      <c r="A5" s="5" t="s">
        <v>88</v>
      </c>
      <c r="B5">
        <v>14</v>
      </c>
      <c r="C5">
        <v>0.4375</v>
      </c>
      <c r="E5">
        <v>0.625</v>
      </c>
      <c r="F5">
        <f t="shared" si="0"/>
        <v>1.4285714285714286</v>
      </c>
      <c r="G5">
        <v>0.29099999999999998</v>
      </c>
      <c r="H5">
        <f t="shared" si="1"/>
        <v>0.66514285714285715</v>
      </c>
      <c r="I5">
        <v>0.38500000000000001</v>
      </c>
      <c r="J5">
        <f t="shared" si="2"/>
        <v>0.88</v>
      </c>
      <c r="K5" t="s">
        <v>98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</row>
    <row r="6" spans="1:23" ht="43.5">
      <c r="A6" s="5" t="s">
        <v>89</v>
      </c>
      <c r="B6">
        <v>13</v>
      </c>
      <c r="C6">
        <v>0.5</v>
      </c>
      <c r="E6">
        <v>0.75</v>
      </c>
      <c r="F6">
        <f t="shared" si="0"/>
        <v>1.5</v>
      </c>
      <c r="G6">
        <v>0.32300000000000001</v>
      </c>
      <c r="H6">
        <f t="shared" si="1"/>
        <v>0.64600000000000002</v>
      </c>
      <c r="I6">
        <v>0.44800000000000001</v>
      </c>
      <c r="J6">
        <f t="shared" si="2"/>
        <v>0.89600000000000002</v>
      </c>
      <c r="K6" t="s">
        <v>99</v>
      </c>
      <c r="N6" s="3" t="s">
        <v>80</v>
      </c>
      <c r="O6">
        <v>0.438</v>
      </c>
      <c r="P6">
        <v>0.5</v>
      </c>
      <c r="Q6">
        <v>0.56200000000000006</v>
      </c>
      <c r="R6">
        <v>0.625</v>
      </c>
      <c r="S6">
        <v>0.75</v>
      </c>
      <c r="T6">
        <v>0.93799999999999994</v>
      </c>
      <c r="U6">
        <v>1.125</v>
      </c>
      <c r="V6">
        <v>1.3120000000000001</v>
      </c>
      <c r="W6">
        <v>1.5</v>
      </c>
    </row>
    <row r="7" spans="1:23" ht="29">
      <c r="A7" s="5" t="s">
        <v>90</v>
      </c>
      <c r="B7">
        <v>11</v>
      </c>
      <c r="C7">
        <v>0.625</v>
      </c>
      <c r="E7">
        <v>0.93799999999999994</v>
      </c>
      <c r="F7">
        <f t="shared" si="0"/>
        <v>1.5007999999999999</v>
      </c>
      <c r="G7">
        <v>0.40300000000000002</v>
      </c>
      <c r="H7">
        <f t="shared" si="1"/>
        <v>0.64480000000000004</v>
      </c>
      <c r="I7">
        <v>0.55900000000000005</v>
      </c>
      <c r="J7">
        <f t="shared" si="2"/>
        <v>0.89440000000000008</v>
      </c>
      <c r="K7" t="s">
        <v>100</v>
      </c>
      <c r="N7" s="3" t="s">
        <v>81</v>
      </c>
      <c r="O7">
        <v>0.16300000000000001</v>
      </c>
      <c r="P7">
        <v>0.21099999999999999</v>
      </c>
      <c r="Q7">
        <v>0.24299999999999999</v>
      </c>
      <c r="R7">
        <v>0.29099999999999998</v>
      </c>
      <c r="S7">
        <v>0.32300000000000001</v>
      </c>
      <c r="T7">
        <v>0.40300000000000002</v>
      </c>
      <c r="U7">
        <v>0.48299999999999998</v>
      </c>
      <c r="V7">
        <v>0.56299999999999994</v>
      </c>
      <c r="W7">
        <v>0.627</v>
      </c>
    </row>
    <row r="8" spans="1:23" ht="29">
      <c r="A8" s="5" t="s">
        <v>91</v>
      </c>
      <c r="B8">
        <v>10</v>
      </c>
      <c r="C8">
        <v>0.75</v>
      </c>
      <c r="E8">
        <v>1.125</v>
      </c>
      <c r="F8">
        <f t="shared" si="0"/>
        <v>1.5</v>
      </c>
      <c r="G8">
        <v>0.48299999999999998</v>
      </c>
      <c r="H8">
        <f t="shared" si="1"/>
        <v>0.64400000000000002</v>
      </c>
      <c r="I8">
        <v>0.66500000000000004</v>
      </c>
      <c r="J8">
        <f t="shared" si="2"/>
        <v>0.88666666666666671</v>
      </c>
      <c r="K8" t="s">
        <v>101</v>
      </c>
      <c r="N8" s="3" t="s">
        <v>82</v>
      </c>
      <c r="O8">
        <v>0.22600000000000001</v>
      </c>
      <c r="P8">
        <v>0.27300000000000002</v>
      </c>
      <c r="Q8">
        <v>0.33700000000000002</v>
      </c>
      <c r="R8">
        <v>0.38500000000000001</v>
      </c>
      <c r="S8">
        <v>0.44800000000000001</v>
      </c>
      <c r="T8">
        <v>0.55900000000000005</v>
      </c>
      <c r="U8">
        <v>0.66500000000000004</v>
      </c>
      <c r="V8">
        <v>0.77600000000000002</v>
      </c>
      <c r="W8">
        <v>0.88700000000000001</v>
      </c>
    </row>
    <row r="9" spans="1:23">
      <c r="A9" s="5" t="s">
        <v>92</v>
      </c>
      <c r="B9">
        <v>9</v>
      </c>
      <c r="C9">
        <v>0.875</v>
      </c>
      <c r="E9">
        <v>1.3120000000000001</v>
      </c>
      <c r="F9">
        <f t="shared" si="0"/>
        <v>1.4994285714285716</v>
      </c>
      <c r="G9">
        <v>0.56299999999999994</v>
      </c>
      <c r="H9">
        <f t="shared" si="1"/>
        <v>0.64342857142857135</v>
      </c>
      <c r="I9">
        <v>0.77600000000000002</v>
      </c>
      <c r="J9">
        <f t="shared" si="2"/>
        <v>0.8868571428571429</v>
      </c>
      <c r="K9" t="s">
        <v>102</v>
      </c>
    </row>
    <row r="10" spans="1:23">
      <c r="A10" s="5" t="s">
        <v>94</v>
      </c>
      <c r="B10">
        <v>8</v>
      </c>
      <c r="C10">
        <v>1</v>
      </c>
      <c r="E10">
        <v>1.5</v>
      </c>
      <c r="F10">
        <f t="shared" si="0"/>
        <v>1.5</v>
      </c>
      <c r="G10">
        <v>0.627</v>
      </c>
      <c r="H10">
        <f t="shared" si="1"/>
        <v>0.627</v>
      </c>
      <c r="I10">
        <v>0.88700000000000001</v>
      </c>
      <c r="J10">
        <f t="shared" si="2"/>
        <v>0.88700000000000001</v>
      </c>
      <c r="K10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FD63-5A29-4997-AD1C-516125BD5296}">
  <dimension ref="A1:J19"/>
  <sheetViews>
    <sheetView workbookViewId="0">
      <selection sqref="A1:E1"/>
    </sheetView>
  </sheetViews>
  <sheetFormatPr defaultRowHeight="14.5"/>
  <sheetData>
    <row r="1" spans="1:10" ht="43.5">
      <c r="A1" s="3" t="s">
        <v>119</v>
      </c>
      <c r="B1" s="3" t="s">
        <v>104</v>
      </c>
      <c r="C1" s="3" t="s">
        <v>83</v>
      </c>
      <c r="D1" s="3" t="s">
        <v>105</v>
      </c>
      <c r="E1" s="3" t="s">
        <v>106</v>
      </c>
    </row>
    <row r="2" spans="1:10">
      <c r="A2" s="4" t="s">
        <v>85</v>
      </c>
      <c r="B2">
        <v>0.26</v>
      </c>
      <c r="C2">
        <v>10</v>
      </c>
      <c r="D2" s="6" t="s">
        <v>88</v>
      </c>
      <c r="E2" s="5" t="s">
        <v>111</v>
      </c>
    </row>
    <row r="3" spans="1:10">
      <c r="A3" s="5" t="s">
        <v>86</v>
      </c>
      <c r="B3">
        <v>0.32400000000000001</v>
      </c>
      <c r="C3">
        <v>9</v>
      </c>
      <c r="D3" s="6" t="s">
        <v>89</v>
      </c>
      <c r="E3" s="5" t="s">
        <v>112</v>
      </c>
    </row>
    <row r="4" spans="1:10">
      <c r="A4" s="5" t="s">
        <v>87</v>
      </c>
      <c r="B4">
        <v>0.38800000000000001</v>
      </c>
      <c r="C4">
        <v>7</v>
      </c>
      <c r="D4" s="6" t="s">
        <v>109</v>
      </c>
      <c r="E4" s="5" t="s">
        <v>85</v>
      </c>
    </row>
    <row r="5" spans="1:10">
      <c r="A5" s="5" t="s">
        <v>88</v>
      </c>
      <c r="B5">
        <v>0.45200000000000001</v>
      </c>
      <c r="C5">
        <v>7</v>
      </c>
      <c r="D5" s="6" t="s">
        <v>90</v>
      </c>
      <c r="E5" s="5" t="s">
        <v>113</v>
      </c>
    </row>
    <row r="6" spans="1:10">
      <c r="A6" s="5" t="s">
        <v>89</v>
      </c>
      <c r="B6">
        <v>0.51500000000000001</v>
      </c>
      <c r="C6">
        <v>6</v>
      </c>
      <c r="D6" s="6" t="s">
        <v>91</v>
      </c>
      <c r="E6" s="5" t="s">
        <v>114</v>
      </c>
    </row>
    <row r="7" spans="1:10">
      <c r="A7" s="5" t="s">
        <v>90</v>
      </c>
      <c r="B7">
        <v>0.64200000000000002</v>
      </c>
      <c r="C7">
        <v>5</v>
      </c>
      <c r="D7" s="5" t="s">
        <v>107</v>
      </c>
      <c r="E7" s="5" t="s">
        <v>115</v>
      </c>
    </row>
    <row r="8" spans="1:10">
      <c r="A8" s="5" t="s">
        <v>91</v>
      </c>
      <c r="B8">
        <v>0.76800000000000002</v>
      </c>
      <c r="C8">
        <v>4.5</v>
      </c>
      <c r="D8" s="4" t="s">
        <v>110</v>
      </c>
      <c r="E8" s="5" t="s">
        <v>89</v>
      </c>
    </row>
    <row r="9" spans="1:10">
      <c r="A9" s="5" t="s">
        <v>92</v>
      </c>
      <c r="B9">
        <v>0.89500000000000002</v>
      </c>
      <c r="C9">
        <v>4</v>
      </c>
      <c r="D9" s="5" t="s">
        <v>108</v>
      </c>
      <c r="E9" s="5" t="s">
        <v>116</v>
      </c>
    </row>
    <row r="10" spans="1:10">
      <c r="A10" s="5" t="s">
        <v>94</v>
      </c>
      <c r="B10">
        <v>1.022</v>
      </c>
      <c r="C10">
        <v>3.5</v>
      </c>
      <c r="D10" s="5" t="s">
        <v>117</v>
      </c>
      <c r="E10" s="5" t="s">
        <v>118</v>
      </c>
    </row>
    <row r="14" spans="1:10">
      <c r="B14">
        <f>1/4</f>
        <v>0.25</v>
      </c>
      <c r="C14" s="5">
        <f>5/16</f>
        <v>0.3125</v>
      </c>
      <c r="D14" s="5">
        <f>3/8</f>
        <v>0.375</v>
      </c>
      <c r="E14" s="5">
        <f>7/16</f>
        <v>0.4375</v>
      </c>
      <c r="F14" s="5">
        <f>1/2</f>
        <v>0.5</v>
      </c>
      <c r="G14" s="5">
        <f>5/8</f>
        <v>0.625</v>
      </c>
      <c r="H14" s="5">
        <f>3/4</f>
        <v>0.75</v>
      </c>
      <c r="I14" s="5">
        <f>7/8</f>
        <v>0.875</v>
      </c>
      <c r="J14" s="5">
        <f>1</f>
        <v>1</v>
      </c>
    </row>
    <row r="15" spans="1:10" ht="29">
      <c r="A15" s="3" t="s">
        <v>119</v>
      </c>
      <c r="B15" s="4" t="s">
        <v>85</v>
      </c>
      <c r="C15" s="5" t="s">
        <v>86</v>
      </c>
      <c r="D15" s="5" t="s">
        <v>87</v>
      </c>
      <c r="E15" s="5" t="s">
        <v>88</v>
      </c>
      <c r="F15" s="5" t="s">
        <v>89</v>
      </c>
      <c r="G15" s="5" t="s">
        <v>90</v>
      </c>
      <c r="H15" s="5" t="s">
        <v>91</v>
      </c>
      <c r="I15" s="5" t="s">
        <v>92</v>
      </c>
      <c r="J15" s="5" t="s">
        <v>94</v>
      </c>
    </row>
    <row r="16" spans="1:10">
      <c r="A16" s="3" t="s">
        <v>104</v>
      </c>
      <c r="B16">
        <v>0.26</v>
      </c>
      <c r="C16">
        <v>0.32400000000000001</v>
      </c>
      <c r="D16">
        <v>0.38800000000000001</v>
      </c>
      <c r="E16">
        <v>0.45200000000000001</v>
      </c>
      <c r="F16">
        <v>0.51500000000000001</v>
      </c>
      <c r="G16">
        <v>0.64200000000000002</v>
      </c>
      <c r="H16">
        <v>0.76800000000000002</v>
      </c>
      <c r="I16">
        <v>0.89500000000000002</v>
      </c>
      <c r="J16">
        <v>1.022</v>
      </c>
    </row>
    <row r="17" spans="1:10" ht="29">
      <c r="A17" s="3" t="s">
        <v>83</v>
      </c>
      <c r="B17">
        <v>10</v>
      </c>
      <c r="C17">
        <v>9</v>
      </c>
      <c r="D17">
        <v>7</v>
      </c>
      <c r="E17">
        <v>7</v>
      </c>
      <c r="F17">
        <v>6</v>
      </c>
      <c r="G17">
        <v>5</v>
      </c>
      <c r="H17">
        <v>4.5</v>
      </c>
      <c r="I17">
        <v>4</v>
      </c>
      <c r="J17">
        <v>3.5</v>
      </c>
    </row>
    <row r="18" spans="1:10" ht="43.5">
      <c r="A18" s="3" t="s">
        <v>105</v>
      </c>
      <c r="B18" s="6" t="s">
        <v>88</v>
      </c>
      <c r="C18" s="6" t="s">
        <v>89</v>
      </c>
      <c r="D18" s="6" t="s">
        <v>109</v>
      </c>
      <c r="E18" s="6" t="s">
        <v>90</v>
      </c>
      <c r="F18" s="6" t="s">
        <v>91</v>
      </c>
      <c r="G18" s="5" t="s">
        <v>107</v>
      </c>
      <c r="H18" s="4" t="s">
        <v>110</v>
      </c>
      <c r="I18" s="5" t="s">
        <v>108</v>
      </c>
      <c r="J18" s="5" t="s">
        <v>117</v>
      </c>
    </row>
    <row r="19" spans="1:10" ht="29">
      <c r="A19" s="3" t="s">
        <v>106</v>
      </c>
      <c r="B19" s="5" t="s">
        <v>111</v>
      </c>
      <c r="C19" s="5" t="s">
        <v>112</v>
      </c>
      <c r="D19" s="5" t="s">
        <v>85</v>
      </c>
      <c r="E19" s="5" t="s">
        <v>113</v>
      </c>
      <c r="F19" s="5" t="s">
        <v>114</v>
      </c>
      <c r="G19" s="5" t="s">
        <v>115</v>
      </c>
      <c r="H19" s="5" t="s">
        <v>89</v>
      </c>
      <c r="I19" s="5" t="s">
        <v>116</v>
      </c>
      <c r="J19" s="5" t="s">
        <v>118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DA1-415F-43B8-9F85-D1DB3802E2DB}">
  <dimension ref="A1:R27"/>
  <sheetViews>
    <sheetView workbookViewId="0">
      <selection activeCell="I29" sqref="I29"/>
    </sheetView>
  </sheetViews>
  <sheetFormatPr defaultRowHeight="14.5"/>
  <sheetData>
    <row r="1" spans="1:6" ht="29">
      <c r="A1" s="3" t="s">
        <v>122</v>
      </c>
      <c r="B1" s="3" t="s">
        <v>104</v>
      </c>
      <c r="C1" s="3" t="s">
        <v>83</v>
      </c>
      <c r="D1" s="3" t="s">
        <v>81</v>
      </c>
      <c r="E1" s="3" t="s">
        <v>120</v>
      </c>
      <c r="F1" s="3" t="s">
        <v>121</v>
      </c>
    </row>
    <row r="2" spans="1:6">
      <c r="A2">
        <v>0</v>
      </c>
      <c r="B2">
        <v>0.06</v>
      </c>
      <c r="C2">
        <v>32</v>
      </c>
      <c r="D2">
        <v>3.5000000000000003E-2</v>
      </c>
      <c r="E2">
        <v>1.4999999999999999E-2</v>
      </c>
      <c r="F2">
        <v>2.3E-2</v>
      </c>
    </row>
    <row r="3" spans="1:6">
      <c r="A3">
        <v>1</v>
      </c>
      <c r="B3">
        <v>7.2999999999999995E-2</v>
      </c>
      <c r="C3">
        <v>28</v>
      </c>
      <c r="D3">
        <v>4.2999999999999997E-2</v>
      </c>
      <c r="E3">
        <v>1.9E-2</v>
      </c>
      <c r="F3">
        <v>2.5999999999999999E-2</v>
      </c>
    </row>
    <row r="4" spans="1:6">
      <c r="A4">
        <v>2</v>
      </c>
      <c r="B4">
        <v>8.5999999999999993E-2</v>
      </c>
      <c r="C4">
        <v>26</v>
      </c>
      <c r="D4">
        <v>5.0999999999999997E-2</v>
      </c>
      <c r="E4">
        <v>2.3E-2</v>
      </c>
      <c r="F4">
        <v>3.1E-2</v>
      </c>
    </row>
    <row r="5" spans="1:6">
      <c r="A5">
        <v>3</v>
      </c>
      <c r="B5">
        <v>9.9000000000000005E-2</v>
      </c>
      <c r="C5">
        <v>24</v>
      </c>
      <c r="D5">
        <v>5.8999999999999997E-2</v>
      </c>
      <c r="E5">
        <v>2.7E-2</v>
      </c>
      <c r="F5">
        <v>3.5000000000000003E-2</v>
      </c>
    </row>
    <row r="6" spans="1:6">
      <c r="A6">
        <v>4</v>
      </c>
      <c r="B6">
        <v>0.112</v>
      </c>
      <c r="C6">
        <v>22</v>
      </c>
      <c r="D6">
        <v>6.7000000000000004E-2</v>
      </c>
      <c r="E6">
        <v>0.03</v>
      </c>
      <c r="F6">
        <v>3.9E-2</v>
      </c>
    </row>
    <row r="7" spans="1:6">
      <c r="A7">
        <v>5</v>
      </c>
      <c r="B7">
        <v>0.125</v>
      </c>
      <c r="C7">
        <v>20</v>
      </c>
      <c r="D7">
        <v>7.4999999999999997E-2</v>
      </c>
      <c r="E7">
        <v>3.4000000000000002E-2</v>
      </c>
      <c r="F7">
        <v>4.2999999999999997E-2</v>
      </c>
    </row>
    <row r="8" spans="1:6">
      <c r="A8">
        <v>6</v>
      </c>
      <c r="B8">
        <v>0.13800000000000001</v>
      </c>
      <c r="C8">
        <v>18</v>
      </c>
      <c r="D8">
        <v>8.3000000000000004E-2</v>
      </c>
      <c r="E8">
        <v>3.7999999999999999E-2</v>
      </c>
      <c r="F8">
        <v>4.8000000000000001E-2</v>
      </c>
    </row>
    <row r="9" spans="1:6">
      <c r="A9">
        <v>7</v>
      </c>
      <c r="B9">
        <v>0.151</v>
      </c>
      <c r="C9">
        <v>16</v>
      </c>
      <c r="D9">
        <v>9.0999999999999998E-2</v>
      </c>
      <c r="E9">
        <v>4.1000000000000002E-2</v>
      </c>
      <c r="F9">
        <v>4.8000000000000001E-2</v>
      </c>
    </row>
    <row r="10" spans="1:6">
      <c r="A10">
        <v>8</v>
      </c>
      <c r="B10">
        <v>0.16400000000000001</v>
      </c>
      <c r="C10">
        <v>15</v>
      </c>
      <c r="D10">
        <v>0.1</v>
      </c>
      <c r="E10">
        <v>4.4999999999999998E-2</v>
      </c>
      <c r="F10">
        <v>5.3999999999999999E-2</v>
      </c>
    </row>
    <row r="11" spans="1:6">
      <c r="A11">
        <v>9</v>
      </c>
      <c r="B11">
        <v>0.17699999999999999</v>
      </c>
      <c r="C11">
        <v>14</v>
      </c>
      <c r="D11">
        <v>0.108</v>
      </c>
      <c r="E11">
        <v>4.9000000000000002E-2</v>
      </c>
      <c r="F11">
        <v>5.3999999999999999E-2</v>
      </c>
    </row>
    <row r="12" spans="1:6">
      <c r="A12">
        <v>10</v>
      </c>
      <c r="B12">
        <v>0.19</v>
      </c>
      <c r="C12">
        <v>13</v>
      </c>
      <c r="D12">
        <v>0.11600000000000001</v>
      </c>
      <c r="E12">
        <v>5.2999999999999999E-2</v>
      </c>
      <c r="F12">
        <v>0.06</v>
      </c>
    </row>
    <row r="13" spans="1:6">
      <c r="A13">
        <v>12</v>
      </c>
      <c r="B13">
        <v>0.216</v>
      </c>
      <c r="C13">
        <v>11</v>
      </c>
      <c r="D13">
        <v>0.13200000000000001</v>
      </c>
      <c r="E13">
        <v>0.06</v>
      </c>
      <c r="F13">
        <v>6.7000000000000004E-2</v>
      </c>
    </row>
    <row r="14" spans="1:6">
      <c r="A14">
        <v>14</v>
      </c>
      <c r="B14">
        <v>0.24199999999999999</v>
      </c>
      <c r="C14">
        <v>10</v>
      </c>
      <c r="D14">
        <v>0.153</v>
      </c>
      <c r="E14">
        <v>7.0000000000000007E-2</v>
      </c>
      <c r="F14">
        <v>7.4999999999999997E-2</v>
      </c>
    </row>
    <row r="15" spans="1:6">
      <c r="A15">
        <v>16</v>
      </c>
      <c r="B15">
        <v>0.26800000000000002</v>
      </c>
      <c r="C15">
        <v>9</v>
      </c>
      <c r="D15">
        <v>0.16400000000000001</v>
      </c>
      <c r="E15">
        <v>7.4999999999999997E-2</v>
      </c>
      <c r="F15">
        <v>7.4999999999999997E-2</v>
      </c>
    </row>
    <row r="16" spans="1:6">
      <c r="A16">
        <v>18</v>
      </c>
      <c r="B16">
        <v>0.29399999999999998</v>
      </c>
      <c r="C16">
        <v>8</v>
      </c>
      <c r="D16">
        <v>0.191</v>
      </c>
      <c r="E16">
        <v>8.3000000000000004E-2</v>
      </c>
      <c r="F16">
        <v>8.4000000000000005E-2</v>
      </c>
    </row>
    <row r="17" spans="1:18">
      <c r="A17">
        <v>20</v>
      </c>
      <c r="B17">
        <v>0.32</v>
      </c>
      <c r="C17">
        <v>8</v>
      </c>
      <c r="D17">
        <v>0.19600000000000001</v>
      </c>
      <c r="E17">
        <v>0.09</v>
      </c>
      <c r="F17">
        <v>8.4000000000000005E-2</v>
      </c>
    </row>
    <row r="18" spans="1:18">
      <c r="A18">
        <v>24</v>
      </c>
      <c r="B18">
        <v>0.372</v>
      </c>
      <c r="C18">
        <v>7</v>
      </c>
      <c r="D18">
        <v>0.23</v>
      </c>
      <c r="E18">
        <v>0.106</v>
      </c>
      <c r="F18">
        <v>9.4E-2</v>
      </c>
    </row>
    <row r="22" spans="1:18" ht="29">
      <c r="A22" s="3" t="s">
        <v>122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12</v>
      </c>
      <c r="N22">
        <v>14</v>
      </c>
      <c r="O22">
        <v>16</v>
      </c>
      <c r="P22">
        <v>18</v>
      </c>
      <c r="Q22">
        <v>20</v>
      </c>
      <c r="R22">
        <v>24</v>
      </c>
    </row>
    <row r="23" spans="1:18">
      <c r="A23" s="3" t="s">
        <v>104</v>
      </c>
      <c r="B23">
        <v>0.06</v>
      </c>
      <c r="C23">
        <v>7.2999999999999995E-2</v>
      </c>
      <c r="D23">
        <v>8.5999999999999993E-2</v>
      </c>
      <c r="E23">
        <v>9.9000000000000005E-2</v>
      </c>
      <c r="F23">
        <v>0.112</v>
      </c>
      <c r="G23">
        <v>0.125</v>
      </c>
      <c r="H23">
        <v>0.13800000000000001</v>
      </c>
      <c r="I23">
        <v>0.151</v>
      </c>
      <c r="J23">
        <v>0.16400000000000001</v>
      </c>
      <c r="K23">
        <v>0.17699999999999999</v>
      </c>
      <c r="L23">
        <v>0.19</v>
      </c>
      <c r="M23">
        <v>0.216</v>
      </c>
      <c r="N23">
        <v>0.24199999999999999</v>
      </c>
      <c r="O23">
        <v>0.26800000000000002</v>
      </c>
      <c r="P23">
        <v>0.29399999999999998</v>
      </c>
      <c r="Q23">
        <v>0.32</v>
      </c>
      <c r="R23">
        <v>0.372</v>
      </c>
    </row>
    <row r="24" spans="1:18" ht="29">
      <c r="A24" s="3" t="s">
        <v>83</v>
      </c>
      <c r="B24">
        <v>32</v>
      </c>
      <c r="C24">
        <v>28</v>
      </c>
      <c r="D24">
        <v>26</v>
      </c>
      <c r="E24">
        <v>24</v>
      </c>
      <c r="F24">
        <v>22</v>
      </c>
      <c r="G24">
        <v>20</v>
      </c>
      <c r="H24">
        <v>18</v>
      </c>
      <c r="I24">
        <v>16</v>
      </c>
      <c r="J24">
        <v>15</v>
      </c>
      <c r="K24">
        <v>14</v>
      </c>
      <c r="L24">
        <v>13</v>
      </c>
      <c r="M24">
        <v>11</v>
      </c>
      <c r="N24">
        <v>10</v>
      </c>
      <c r="O24">
        <v>9</v>
      </c>
      <c r="P24">
        <v>8</v>
      </c>
      <c r="Q24">
        <v>8</v>
      </c>
      <c r="R24">
        <v>7</v>
      </c>
    </row>
    <row r="25" spans="1:18" ht="29">
      <c r="A25" s="3" t="s">
        <v>81</v>
      </c>
      <c r="B25">
        <v>3.5000000000000003E-2</v>
      </c>
      <c r="C25">
        <v>4.2999999999999997E-2</v>
      </c>
      <c r="D25">
        <v>5.0999999999999997E-2</v>
      </c>
      <c r="E25">
        <v>5.8999999999999997E-2</v>
      </c>
      <c r="F25">
        <v>6.7000000000000004E-2</v>
      </c>
      <c r="G25">
        <v>7.4999999999999997E-2</v>
      </c>
      <c r="H25">
        <v>8.3000000000000004E-2</v>
      </c>
      <c r="I25">
        <v>9.0999999999999998E-2</v>
      </c>
      <c r="J25">
        <v>0.1</v>
      </c>
      <c r="K25">
        <v>0.108</v>
      </c>
      <c r="L25">
        <v>0.11600000000000001</v>
      </c>
      <c r="M25">
        <v>0.13200000000000001</v>
      </c>
      <c r="N25">
        <v>0.153</v>
      </c>
      <c r="O25">
        <v>0.16400000000000001</v>
      </c>
      <c r="P25">
        <v>0.191</v>
      </c>
      <c r="Q25">
        <v>0.19600000000000001</v>
      </c>
      <c r="R25">
        <v>0.23</v>
      </c>
    </row>
    <row r="26" spans="1:18" ht="29">
      <c r="A26" s="3" t="s">
        <v>120</v>
      </c>
      <c r="B26">
        <v>1.4999999999999999E-2</v>
      </c>
      <c r="C26">
        <v>1.9E-2</v>
      </c>
      <c r="D26">
        <v>2.3E-2</v>
      </c>
      <c r="E26">
        <v>2.7E-2</v>
      </c>
      <c r="F26">
        <v>0.03</v>
      </c>
      <c r="G26">
        <v>3.4000000000000002E-2</v>
      </c>
      <c r="H26">
        <v>3.7999999999999999E-2</v>
      </c>
      <c r="I26">
        <v>4.1000000000000002E-2</v>
      </c>
      <c r="J26">
        <v>4.4999999999999998E-2</v>
      </c>
      <c r="K26">
        <v>4.9000000000000002E-2</v>
      </c>
      <c r="L26">
        <v>5.2999999999999999E-2</v>
      </c>
      <c r="M26">
        <v>0.06</v>
      </c>
      <c r="N26">
        <v>7.0000000000000007E-2</v>
      </c>
      <c r="O26">
        <v>7.4999999999999997E-2</v>
      </c>
      <c r="P26">
        <v>8.3000000000000004E-2</v>
      </c>
      <c r="Q26">
        <v>0.09</v>
      </c>
      <c r="R26">
        <v>0.106</v>
      </c>
    </row>
    <row r="27" spans="1:18" ht="29">
      <c r="A27" s="3" t="s">
        <v>121</v>
      </c>
      <c r="B27">
        <v>2.3E-2</v>
      </c>
      <c r="C27">
        <v>2.5999999999999999E-2</v>
      </c>
      <c r="D27">
        <v>3.1E-2</v>
      </c>
      <c r="E27">
        <v>3.5000000000000003E-2</v>
      </c>
      <c r="F27">
        <v>3.9E-2</v>
      </c>
      <c r="G27">
        <v>4.2999999999999997E-2</v>
      </c>
      <c r="H27">
        <v>4.8000000000000001E-2</v>
      </c>
      <c r="I27">
        <v>4.8000000000000001E-2</v>
      </c>
      <c r="J27">
        <v>5.3999999999999999E-2</v>
      </c>
      <c r="K27">
        <v>5.3999999999999999E-2</v>
      </c>
      <c r="L27">
        <v>0.06</v>
      </c>
      <c r="M27">
        <v>6.7000000000000004E-2</v>
      </c>
      <c r="N27">
        <v>7.4999999999999997E-2</v>
      </c>
      <c r="O27">
        <v>7.4999999999999997E-2</v>
      </c>
      <c r="P27">
        <v>8.4000000000000005E-2</v>
      </c>
      <c r="Q27">
        <v>8.4000000000000005E-2</v>
      </c>
      <c r="R27">
        <v>9.4E-2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03F9-327E-43F5-B817-BBC04D287BDF}">
  <dimension ref="A1:F22"/>
  <sheetViews>
    <sheetView tabSelected="1" workbookViewId="0">
      <selection activeCell="H20" sqref="H20"/>
    </sheetView>
  </sheetViews>
  <sheetFormatPr defaultRowHeight="14.5"/>
  <cols>
    <col min="1" max="1" width="68.26953125" bestFit="1" customWidth="1"/>
    <col min="2" max="2" width="32.6328125" bestFit="1" customWidth="1"/>
    <col min="5" max="5" width="28.453125" bestFit="1" customWidth="1"/>
    <col min="6" max="6" width="30.08984375" bestFit="1" customWidth="1"/>
  </cols>
  <sheetData>
    <row r="1" spans="1:6">
      <c r="A1" t="s">
        <v>123</v>
      </c>
      <c r="B1" t="s">
        <v>147</v>
      </c>
    </row>
    <row r="2" spans="1:6">
      <c r="A2" t="s">
        <v>124</v>
      </c>
      <c r="B2" t="s">
        <v>148</v>
      </c>
    </row>
    <row r="3" spans="1:6">
      <c r="A3" t="s">
        <v>125</v>
      </c>
      <c r="B3" t="s">
        <v>149</v>
      </c>
      <c r="E3" t="s">
        <v>163</v>
      </c>
      <c r="F3" t="s">
        <v>164</v>
      </c>
    </row>
    <row r="4" spans="1:6">
      <c r="A4" t="s">
        <v>126</v>
      </c>
      <c r="B4" t="s">
        <v>152</v>
      </c>
      <c r="E4" t="s">
        <v>149</v>
      </c>
      <c r="F4" t="s">
        <v>165</v>
      </c>
    </row>
    <row r="5" spans="1:6">
      <c r="A5" t="s">
        <v>127</v>
      </c>
      <c r="B5" t="s">
        <v>150</v>
      </c>
      <c r="E5" t="s">
        <v>150</v>
      </c>
      <c r="F5" t="s">
        <v>165</v>
      </c>
    </row>
    <row r="6" spans="1:6">
      <c r="A6" t="s">
        <v>128</v>
      </c>
      <c r="B6" t="s">
        <v>151</v>
      </c>
      <c r="E6" t="s">
        <v>151</v>
      </c>
      <c r="F6" t="s">
        <v>165</v>
      </c>
    </row>
    <row r="7" spans="1:6">
      <c r="A7" t="s">
        <v>129</v>
      </c>
      <c r="B7" t="s">
        <v>153</v>
      </c>
      <c r="E7" t="s">
        <v>152</v>
      </c>
      <c r="F7" t="s">
        <v>165</v>
      </c>
    </row>
    <row r="8" spans="1:6">
      <c r="A8" t="s">
        <v>130</v>
      </c>
      <c r="B8" t="s">
        <v>154</v>
      </c>
      <c r="E8" t="s">
        <v>153</v>
      </c>
      <c r="F8" t="s">
        <v>165</v>
      </c>
    </row>
    <row r="9" spans="1:6">
      <c r="A9" t="s">
        <v>131</v>
      </c>
      <c r="B9" t="s">
        <v>155</v>
      </c>
      <c r="E9" t="s">
        <v>154</v>
      </c>
      <c r="F9" t="s">
        <v>165</v>
      </c>
    </row>
    <row r="10" spans="1:6">
      <c r="A10" t="s">
        <v>132</v>
      </c>
      <c r="E10" t="s">
        <v>155</v>
      </c>
      <c r="F10" t="s">
        <v>167</v>
      </c>
    </row>
    <row r="11" spans="1:6">
      <c r="A11" t="s">
        <v>133</v>
      </c>
      <c r="B11" t="s">
        <v>156</v>
      </c>
      <c r="E11" t="s">
        <v>156</v>
      </c>
      <c r="F11" t="s">
        <v>166</v>
      </c>
    </row>
    <row r="12" spans="1:6">
      <c r="A12" t="s">
        <v>134</v>
      </c>
      <c r="E12" t="s">
        <v>157</v>
      </c>
      <c r="F12" t="s">
        <v>166</v>
      </c>
    </row>
    <row r="13" spans="1:6">
      <c r="A13" t="s">
        <v>135</v>
      </c>
      <c r="B13" t="s">
        <v>157</v>
      </c>
      <c r="E13" t="s">
        <v>158</v>
      </c>
      <c r="F13" t="s">
        <v>166</v>
      </c>
    </row>
    <row r="14" spans="1:6">
      <c r="A14" t="s">
        <v>136</v>
      </c>
      <c r="B14" t="s">
        <v>158</v>
      </c>
      <c r="E14" t="s">
        <v>159</v>
      </c>
      <c r="F14" t="s">
        <v>166</v>
      </c>
    </row>
    <row r="15" spans="1:6">
      <c r="A15" t="s">
        <v>137</v>
      </c>
      <c r="B15" t="s">
        <v>159</v>
      </c>
      <c r="E15" t="s">
        <v>160</v>
      </c>
      <c r="F15" t="s">
        <v>166</v>
      </c>
    </row>
    <row r="16" spans="1:6">
      <c r="A16" t="s">
        <v>138</v>
      </c>
      <c r="E16" t="s">
        <v>161</v>
      </c>
      <c r="F16" t="s">
        <v>166</v>
      </c>
    </row>
    <row r="17" spans="1:6">
      <c r="A17" t="s">
        <v>139</v>
      </c>
      <c r="B17" t="s">
        <v>160</v>
      </c>
      <c r="E17" t="s">
        <v>162</v>
      </c>
      <c r="F17" t="s">
        <v>168</v>
      </c>
    </row>
    <row r="18" spans="1:6">
      <c r="A18" t="s">
        <v>140</v>
      </c>
      <c r="B18" t="s">
        <v>161</v>
      </c>
      <c r="E18" t="s">
        <v>146</v>
      </c>
      <c r="F18" t="s">
        <v>166</v>
      </c>
    </row>
    <row r="19" spans="1:6">
      <c r="A19" t="s">
        <v>141</v>
      </c>
      <c r="E19" t="s">
        <v>147</v>
      </c>
      <c r="F19" t="s">
        <v>169</v>
      </c>
    </row>
    <row r="20" spans="1:6">
      <c r="A20" t="s">
        <v>142</v>
      </c>
      <c r="E20" t="s">
        <v>170</v>
      </c>
      <c r="F20" t="s">
        <v>169</v>
      </c>
    </row>
    <row r="21" spans="1:6">
      <c r="A21" t="s">
        <v>143</v>
      </c>
      <c r="B21" t="s">
        <v>162</v>
      </c>
    </row>
    <row r="22" spans="1:6">
      <c r="A22" t="s">
        <v>144</v>
      </c>
      <c r="B22" t="s">
        <v>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bolt</vt:lpstr>
      <vt:lpstr>lag screw</vt:lpstr>
      <vt:lpstr>wood screw</vt:lpstr>
      <vt:lpstr>nail</vt:lpstr>
      <vt:lpstr>overall</vt:lpstr>
      <vt:lpstr>bolt dimension</vt:lpstr>
      <vt:lpstr>lag_screw</vt:lpstr>
      <vt:lpstr>wood_screw</vt:lpstr>
      <vt:lpstr>paras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Zhang</dc:creator>
  <cp:lastModifiedBy>Liang Zhang</cp:lastModifiedBy>
  <dcterms:created xsi:type="dcterms:W3CDTF">2015-06-05T18:17:20Z</dcterms:created>
  <dcterms:modified xsi:type="dcterms:W3CDTF">2021-01-25T14:44:34Z</dcterms:modified>
</cp:coreProperties>
</file>