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liobait/Dropbox/IZandMF_work/Completometer/analysis/"/>
    </mc:Choice>
  </mc:AlternateContent>
  <xr:revisionPtr revIDLastSave="0" documentId="13_ncr:1_{30CC196C-B1F2-5443-ACB0-336A55E07CD2}" xr6:coauthVersionLast="46" xr6:coauthVersionMax="46" xr10:uidLastSave="{00000000-0000-0000-0000-000000000000}"/>
  <bookViews>
    <workbookView xWindow="0" yWindow="460" windowWidth="27560" windowHeight="17540" xr2:uid="{B580A537-89B0-FD48-9F3F-92EF96410AC9}"/>
  </bookViews>
  <sheets>
    <sheet name="2021 03 23" sheetId="1" r:id="rId1"/>
    <sheet name="counting 2021 03 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53" i="1" s="1"/>
  <c r="E54" i="1" s="1"/>
  <c r="F52" i="1"/>
  <c r="F53" i="1" s="1"/>
  <c r="F54" i="1" s="1"/>
  <c r="G52" i="1"/>
  <c r="H52" i="1"/>
  <c r="H53" i="1" s="1"/>
  <c r="H54" i="1" s="1"/>
  <c r="D52" i="1"/>
  <c r="D53" i="1" s="1"/>
  <c r="D54" i="1" s="1"/>
  <c r="E48" i="1"/>
  <c r="F48" i="1"/>
  <c r="G48" i="1"/>
  <c r="H48" i="1"/>
  <c r="H3" i="1" s="1"/>
  <c r="D48" i="1"/>
  <c r="D6" i="1" s="1"/>
  <c r="F3" i="1" l="1"/>
  <c r="E3" i="1"/>
  <c r="G53" i="1"/>
  <c r="G54" i="1" s="1"/>
  <c r="G3" i="1" s="1"/>
  <c r="D39" i="1"/>
  <c r="D35" i="1"/>
  <c r="D28" i="1"/>
  <c r="D22" i="1"/>
  <c r="D18" i="1"/>
  <c r="D12" i="1"/>
  <c r="H43" i="1"/>
  <c r="H40" i="1"/>
  <c r="H39" i="1"/>
  <c r="H38" i="1"/>
  <c r="H37" i="1"/>
  <c r="H36" i="1"/>
  <c r="H35" i="1"/>
  <c r="H31" i="1"/>
  <c r="H30" i="1"/>
  <c r="H29" i="1"/>
  <c r="H28" i="1"/>
  <c r="H27" i="1"/>
  <c r="H26" i="1"/>
  <c r="H25" i="1"/>
  <c r="H22" i="1"/>
  <c r="H21" i="1"/>
  <c r="H20" i="1"/>
  <c r="H19" i="1"/>
  <c r="H18" i="1"/>
  <c r="H17" i="1"/>
  <c r="H14" i="1"/>
  <c r="H12" i="1"/>
  <c r="H9" i="1"/>
  <c r="H6" i="1"/>
  <c r="D3" i="1"/>
  <c r="D38" i="1"/>
  <c r="D31" i="1"/>
  <c r="D27" i="1"/>
  <c r="D21" i="1"/>
  <c r="D17" i="1"/>
  <c r="G38" i="1"/>
  <c r="G31" i="1"/>
  <c r="G27" i="1"/>
  <c r="G21" i="1"/>
  <c r="G17" i="1"/>
  <c r="G6" i="1"/>
  <c r="D43" i="1"/>
  <c r="D37" i="1"/>
  <c r="D30" i="1"/>
  <c r="D26" i="1"/>
  <c r="D20" i="1"/>
  <c r="D9" i="1"/>
  <c r="F43" i="1"/>
  <c r="F40" i="1"/>
  <c r="F39" i="1"/>
  <c r="F38" i="1"/>
  <c r="F37" i="1"/>
  <c r="F36" i="1"/>
  <c r="F35" i="1"/>
  <c r="F31" i="1"/>
  <c r="F30" i="1"/>
  <c r="F29" i="1"/>
  <c r="F28" i="1"/>
  <c r="F27" i="1"/>
  <c r="F26" i="1"/>
  <c r="F25" i="1"/>
  <c r="F22" i="1"/>
  <c r="F21" i="1"/>
  <c r="F20" i="1"/>
  <c r="F19" i="1"/>
  <c r="F18" i="1"/>
  <c r="F17" i="1"/>
  <c r="F14" i="1"/>
  <c r="F12" i="1"/>
  <c r="F9" i="1"/>
  <c r="F6" i="1"/>
  <c r="D40" i="1"/>
  <c r="D36" i="1"/>
  <c r="D29" i="1"/>
  <c r="D25" i="1"/>
  <c r="D19" i="1"/>
  <c r="D14" i="1"/>
  <c r="E43" i="1"/>
  <c r="E40" i="1"/>
  <c r="E39" i="1"/>
  <c r="E38" i="1"/>
  <c r="E37" i="1"/>
  <c r="E36" i="1"/>
  <c r="E35" i="1"/>
  <c r="E31" i="1"/>
  <c r="E30" i="1"/>
  <c r="E29" i="1"/>
  <c r="E28" i="1"/>
  <c r="E27" i="1"/>
  <c r="E26" i="1"/>
  <c r="E25" i="1"/>
  <c r="E22" i="1"/>
  <c r="E21" i="1"/>
  <c r="E20" i="1"/>
  <c r="E19" i="1"/>
  <c r="E18" i="1"/>
  <c r="E17" i="1"/>
  <c r="E14" i="1"/>
  <c r="E12" i="1"/>
  <c r="E9" i="1"/>
  <c r="E6" i="1"/>
  <c r="B16" i="1"/>
  <c r="B11" i="1"/>
  <c r="C8" i="1"/>
  <c r="B8" i="1"/>
  <c r="C5" i="1"/>
  <c r="B5" i="1"/>
  <c r="G9" i="1" l="1"/>
  <c r="G18" i="1"/>
  <c r="G22" i="1"/>
  <c r="G28" i="1"/>
  <c r="G35" i="1"/>
  <c r="G39" i="1"/>
  <c r="G12" i="1"/>
  <c r="G19" i="1"/>
  <c r="G25" i="1"/>
  <c r="G29" i="1"/>
  <c r="G36" i="1"/>
  <c r="G40" i="1"/>
  <c r="G14" i="1"/>
  <c r="G20" i="1"/>
  <c r="G26" i="1"/>
  <c r="G30" i="1"/>
  <c r="G37" i="1"/>
  <c r="G43" i="1"/>
  <c r="E8" i="1"/>
  <c r="F8" i="1"/>
  <c r="D8" i="1"/>
  <c r="G8" i="1"/>
  <c r="H8" i="1"/>
  <c r="E5" i="1"/>
  <c r="G5" i="1"/>
  <c r="D5" i="1"/>
  <c r="F5" i="1"/>
  <c r="H5" i="1"/>
  <c r="C16" i="1"/>
  <c r="C11" i="1"/>
  <c r="B42" i="1"/>
  <c r="E11" i="1" l="1"/>
  <c r="F11" i="1"/>
  <c r="G11" i="1"/>
  <c r="D11" i="1"/>
  <c r="H11" i="1"/>
  <c r="E16" i="1"/>
  <c r="F16" i="1"/>
  <c r="D16" i="1"/>
  <c r="G16" i="1"/>
  <c r="H16" i="1"/>
  <c r="C42" i="1"/>
  <c r="E42" i="1" s="1"/>
  <c r="D42" i="1" l="1"/>
  <c r="G42" i="1"/>
  <c r="F42" i="1"/>
  <c r="H42" i="1"/>
</calcChain>
</file>

<file path=xl/sharedStrings.xml><?xml version="1.0" encoding="utf-8"?>
<sst xmlns="http://schemas.openxmlformats.org/spreadsheetml/2006/main" count="106" uniqueCount="78">
  <si>
    <t xml:space="preserve">Afrosoricida      </t>
  </si>
  <si>
    <t>Astrapotheria</t>
  </si>
  <si>
    <t>Chiroptera</t>
  </si>
  <si>
    <t>Cingulata</t>
  </si>
  <si>
    <t>Creodonta</t>
  </si>
  <si>
    <t>Dasyuromorphia</t>
  </si>
  <si>
    <t>Dermoptera</t>
  </si>
  <si>
    <t>Didelphimorphia</t>
  </si>
  <si>
    <t>Diprotodontia</t>
  </si>
  <si>
    <t xml:space="preserve">Eulipotyphla    </t>
  </si>
  <si>
    <t xml:space="preserve">Hyracoidea        </t>
  </si>
  <si>
    <t>Lagomorpha</t>
  </si>
  <si>
    <t>Litopterna</t>
  </si>
  <si>
    <t xml:space="preserve">Macroscelidea       </t>
  </si>
  <si>
    <t xml:space="preserve">Microbiotheria        </t>
  </si>
  <si>
    <t>Monotermata</t>
  </si>
  <si>
    <t>Notoungulata</t>
  </si>
  <si>
    <t>Notoryctemorphia</t>
  </si>
  <si>
    <t xml:space="preserve">Paucituberculata   </t>
  </si>
  <si>
    <t>Peramelemorphia</t>
  </si>
  <si>
    <t xml:space="preserve">Perissodactyla      </t>
  </si>
  <si>
    <t xml:space="preserve">Pholidota            </t>
  </si>
  <si>
    <t>Pilosa</t>
  </si>
  <si>
    <t>Polydolopimorphia</t>
  </si>
  <si>
    <t>Primates</t>
  </si>
  <si>
    <t xml:space="preserve">Proboscidea         </t>
  </si>
  <si>
    <t>Ptolemaiida</t>
  </si>
  <si>
    <t>Rodentia</t>
  </si>
  <si>
    <t xml:space="preserve">Scandentia           </t>
  </si>
  <si>
    <t>Sirenia</t>
  </si>
  <si>
    <t xml:space="preserve">Sparassodonta       </t>
  </si>
  <si>
    <t xml:space="preserve">Tubulidentata          </t>
  </si>
  <si>
    <t>Sum:</t>
  </si>
  <si>
    <t>Artiodactyla (inc. Catecea)</t>
  </si>
  <si>
    <t>(extinct)</t>
  </si>
  <si>
    <t>NA</t>
  </si>
  <si>
    <t>Carnivora (inc. Pinnipedia)</t>
  </si>
  <si>
    <t>Mammalian orders</t>
  </si>
  <si>
    <t>Number of species today</t>
  </si>
  <si>
    <t>Number of fossil species (Miocene)</t>
  </si>
  <si>
    <t>(Proboscidea and Astrapotheria)</t>
  </si>
  <si>
    <t>(Artiodactyla and Litopterna)</t>
  </si>
  <si>
    <t>(Carnivora, Creodonta, Dasyuromorphia, Sparassodonta)</t>
  </si>
  <si>
    <t>incertae sedis</t>
  </si>
  <si>
    <t>(Perissodactyla and Notoungulata)</t>
  </si>
  <si>
    <t>Order</t>
  </si>
  <si>
    <t>no. living</t>
  </si>
  <si>
    <t>no NOW</t>
  </si>
  <si>
    <t>Monotremata</t>
  </si>
  <si>
    <t>Paucituberculata</t>
  </si>
  <si>
    <t>Microbiotheria</t>
  </si>
  <si>
    <t>Macroscelidea</t>
  </si>
  <si>
    <t>Afrosoricida</t>
  </si>
  <si>
    <t>Tubulidentata</t>
  </si>
  <si>
    <t>Proboscidea</t>
  </si>
  <si>
    <t>Hyracoidea</t>
  </si>
  <si>
    <t>Scandentia</t>
  </si>
  <si>
    <t>Eulipotyphla</t>
  </si>
  <si>
    <t>Pholidota</t>
  </si>
  <si>
    <t>Carnivora</t>
  </si>
  <si>
    <t>Perissodactyla</t>
  </si>
  <si>
    <t>Artiodactyla</t>
  </si>
  <si>
    <t>Sparassodonta</t>
  </si>
  <si>
    <t>Cetacea</t>
  </si>
  <si>
    <t>time elapsed</t>
  </si>
  <si>
    <t>Estimated completeness main</t>
  </si>
  <si>
    <t>With duration 0.5 Ma</t>
  </si>
  <si>
    <t>With duration 3 Ma</t>
  </si>
  <si>
    <t>With increasing diversity 2x to now</t>
  </si>
  <si>
    <t>With decreasing diversity 0.5x to now</t>
  </si>
  <si>
    <t>diversity at the start</t>
  </si>
  <si>
    <t>mean diversity over time elapsed</t>
  </si>
  <si>
    <t>species duration</t>
  </si>
  <si>
    <t>time start</t>
  </si>
  <si>
    <t>time end</t>
  </si>
  <si>
    <t>diversity change per million years</t>
  </si>
  <si>
    <t>diversity now</t>
  </si>
  <si>
    <t>diversity at the end of the 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</si>
</sst>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name val="Calibri (Body)"/>
    </font>
    <font>
      <sz val="12"/>
      <name val="Calibri (Body)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0" xfId="0" applyFont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9" fontId="7" fillId="0" borderId="0" xfId="0" applyNumberFormat="1" applyFont="1" applyAlignment="1">
      <alignment vertical="center" wrapText="1"/>
    </xf>
    <xf numFmtId="0" fontId="8" fillId="2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5459-C5A7-8648-9A05-FF5213CE5F65}">
  <dimension ref="A1:H54"/>
  <sheetViews>
    <sheetView tabSelected="1" zoomScale="150" zoomScaleNormal="150" workbookViewId="0">
      <selection activeCell="B3" sqref="B3"/>
    </sheetView>
  </sheetViews>
  <sheetFormatPr baseColWidth="10" defaultRowHeight="16" x14ac:dyDescent="0.2"/>
  <cols>
    <col min="1" max="1" width="42" customWidth="1"/>
    <col min="2" max="2" width="9.6640625" customWidth="1"/>
    <col min="3" max="3" width="10.1640625" customWidth="1"/>
    <col min="4" max="4" width="10.83203125" style="2"/>
  </cols>
  <sheetData>
    <row r="1" spans="1:8" ht="25" customHeight="1" x14ac:dyDescent="0.2">
      <c r="A1" s="14" t="s">
        <v>37</v>
      </c>
      <c r="B1" s="14" t="s">
        <v>38</v>
      </c>
      <c r="C1" s="14" t="s">
        <v>39</v>
      </c>
      <c r="D1" s="12" t="s">
        <v>65</v>
      </c>
      <c r="E1" s="12" t="s">
        <v>66</v>
      </c>
      <c r="F1" s="12" t="s">
        <v>67</v>
      </c>
      <c r="G1" s="12" t="s">
        <v>68</v>
      </c>
      <c r="H1" s="12" t="s">
        <v>69</v>
      </c>
    </row>
    <row r="2" spans="1:8" ht="32" customHeight="1" thickBot="1" x14ac:dyDescent="0.25">
      <c r="A2" s="15"/>
      <c r="B2" s="15"/>
      <c r="C2" s="15"/>
      <c r="D2" s="13"/>
      <c r="E2" s="13"/>
      <c r="F2" s="13"/>
      <c r="G2" s="13"/>
      <c r="H2" s="13"/>
    </row>
    <row r="3" spans="1:8" x14ac:dyDescent="0.2">
      <c r="A3" s="5" t="s">
        <v>25</v>
      </c>
      <c r="B3" s="5">
        <v>3</v>
      </c>
      <c r="C3" s="5">
        <v>121</v>
      </c>
      <c r="D3" s="7">
        <f>($C3/$B3)*(D$45/((D$45*D$50)+(D$48*D$54)))</f>
        <v>2.1606757022196033</v>
      </c>
      <c r="E3" s="11">
        <f t="shared" ref="E3:H3" si="0">($C3/$B3)*(E$45/((E$45*E$50)+(E$48*E$54)))</f>
        <v>1.1100713748371589</v>
      </c>
      <c r="F3" s="11">
        <f t="shared" si="0"/>
        <v>5.8547442783180914</v>
      </c>
      <c r="G3" s="11">
        <f t="shared" si="0"/>
        <v>3.1693296650272758</v>
      </c>
      <c r="H3" s="11">
        <f t="shared" si="0"/>
        <v>1.3202953705311382</v>
      </c>
    </row>
    <row r="4" spans="1:8" x14ac:dyDescent="0.2">
      <c r="A4" s="5" t="s">
        <v>1</v>
      </c>
      <c r="B4" s="5" t="s">
        <v>34</v>
      </c>
      <c r="C4" s="5">
        <v>5</v>
      </c>
      <c r="D4" s="7"/>
      <c r="E4" s="11"/>
      <c r="F4" s="11"/>
      <c r="G4" s="11"/>
      <c r="H4" s="11"/>
    </row>
    <row r="5" spans="1:8" x14ac:dyDescent="0.2">
      <c r="A5" s="5" t="s">
        <v>40</v>
      </c>
      <c r="B5" s="5">
        <f>B3</f>
        <v>3</v>
      </c>
      <c r="C5" s="5">
        <f>C4+C3</f>
        <v>126</v>
      </c>
      <c r="D5" s="7">
        <f t="shared" ref="D5:H43" si="1">($C5/$B5)*(D$45/((D$45*D$50)+(D$48*D$54)))</f>
        <v>2.2499598221460331</v>
      </c>
      <c r="E5" s="11">
        <f t="shared" si="1"/>
        <v>1.1559420928056365</v>
      </c>
      <c r="F5" s="11">
        <f t="shared" si="1"/>
        <v>6.0966758600667728</v>
      </c>
      <c r="G5" s="11">
        <f t="shared" si="1"/>
        <v>3.3002937007722042</v>
      </c>
      <c r="H5" s="11">
        <f t="shared" si="1"/>
        <v>1.3748530304704412</v>
      </c>
    </row>
    <row r="6" spans="1:8" x14ac:dyDescent="0.2">
      <c r="A6" s="5" t="s">
        <v>20</v>
      </c>
      <c r="B6" s="5">
        <v>16</v>
      </c>
      <c r="C6" s="5">
        <v>410</v>
      </c>
      <c r="D6" s="7">
        <f t="shared" si="1"/>
        <v>1.3727433438688594</v>
      </c>
      <c r="E6" s="11">
        <f t="shared" si="1"/>
        <v>0.70526228876534369</v>
      </c>
      <c r="F6" s="11">
        <f t="shared" si="1"/>
        <v>3.7196980693859771</v>
      </c>
      <c r="G6" s="11">
        <f t="shared" si="1"/>
        <v>2.0135720495782792</v>
      </c>
      <c r="H6" s="11">
        <f t="shared" si="1"/>
        <v>0.83882402156678704</v>
      </c>
    </row>
    <row r="7" spans="1:8" x14ac:dyDescent="0.2">
      <c r="A7" s="5" t="s">
        <v>16</v>
      </c>
      <c r="B7" s="5" t="s">
        <v>34</v>
      </c>
      <c r="C7" s="5">
        <v>36</v>
      </c>
      <c r="D7" s="7"/>
      <c r="E7" s="11"/>
      <c r="F7" s="11"/>
      <c r="G7" s="11"/>
      <c r="H7" s="11"/>
    </row>
    <row r="8" spans="1:8" x14ac:dyDescent="0.2">
      <c r="A8" s="5" t="s">
        <v>44</v>
      </c>
      <c r="B8" s="5">
        <f>B6</f>
        <v>16</v>
      </c>
      <c r="C8" s="5">
        <f>C7+C6</f>
        <v>446</v>
      </c>
      <c r="D8" s="7">
        <f t="shared" si="1"/>
        <v>1.4932769057695399</v>
      </c>
      <c r="E8" s="11">
        <f t="shared" si="1"/>
        <v>0.7671877580227886</v>
      </c>
      <c r="F8" s="11">
        <f t="shared" si="1"/>
        <v>4.0463057047466968</v>
      </c>
      <c r="G8" s="11">
        <f t="shared" si="1"/>
        <v>2.1903734978339333</v>
      </c>
      <c r="H8" s="11">
        <f t="shared" si="1"/>
        <v>0.91247686248484638</v>
      </c>
    </row>
    <row r="9" spans="1:8" x14ac:dyDescent="0.2">
      <c r="A9" s="5" t="s">
        <v>33</v>
      </c>
      <c r="B9" s="5">
        <v>339</v>
      </c>
      <c r="C9" s="5">
        <v>889</v>
      </c>
      <c r="D9" s="7">
        <f t="shared" si="1"/>
        <v>0.14048421701698435</v>
      </c>
      <c r="E9" s="11">
        <f t="shared" si="1"/>
        <v>7.2175342077834728E-2</v>
      </c>
      <c r="F9" s="11">
        <f t="shared" si="1"/>
        <v>0.3806675684505802</v>
      </c>
      <c r="G9" s="11">
        <f t="shared" si="1"/>
        <v>0.20606553588892326</v>
      </c>
      <c r="H9" s="11">
        <f t="shared" si="1"/>
        <v>8.5843822453169141E-2</v>
      </c>
    </row>
    <row r="10" spans="1:8" x14ac:dyDescent="0.2">
      <c r="A10" s="5" t="s">
        <v>12</v>
      </c>
      <c r="B10" s="5" t="s">
        <v>34</v>
      </c>
      <c r="C10" s="5">
        <v>23</v>
      </c>
      <c r="D10" s="7"/>
      <c r="E10" s="11"/>
      <c r="F10" s="11"/>
      <c r="G10" s="11"/>
      <c r="H10" s="11"/>
    </row>
    <row r="11" spans="1:8" x14ac:dyDescent="0.2">
      <c r="A11" s="5" t="s">
        <v>41</v>
      </c>
      <c r="B11" s="5">
        <f>B9</f>
        <v>339</v>
      </c>
      <c r="C11" s="5">
        <f>C10+C9</f>
        <v>912</v>
      </c>
      <c r="D11" s="7">
        <f t="shared" si="1"/>
        <v>0.14411879181044965</v>
      </c>
      <c r="E11" s="11">
        <f t="shared" si="1"/>
        <v>7.4042645641153301E-2</v>
      </c>
      <c r="F11" s="11">
        <f t="shared" si="1"/>
        <v>0.39051611071645576</v>
      </c>
      <c r="G11" s="11">
        <f t="shared" si="1"/>
        <v>0.21139681522013279</v>
      </c>
      <c r="H11" s="11">
        <f t="shared" si="1"/>
        <v>8.8064753742733703E-2</v>
      </c>
    </row>
    <row r="12" spans="1:8" x14ac:dyDescent="0.2">
      <c r="A12" s="5" t="s">
        <v>36</v>
      </c>
      <c r="B12" s="5">
        <v>299</v>
      </c>
      <c r="C12" s="5">
        <v>706</v>
      </c>
      <c r="D12" s="7">
        <f t="shared" si="1"/>
        <v>0.12649081338072141</v>
      </c>
      <c r="E12" s="11">
        <f t="shared" si="1"/>
        <v>6.4986074018217835E-2</v>
      </c>
      <c r="F12" s="11">
        <f t="shared" si="1"/>
        <v>0.34274989307271397</v>
      </c>
      <c r="G12" s="11">
        <f t="shared" si="1"/>
        <v>0.1855396840854576</v>
      </c>
      <c r="H12" s="11">
        <f t="shared" si="1"/>
        <v>7.7293059365514546E-2</v>
      </c>
    </row>
    <row r="13" spans="1:8" x14ac:dyDescent="0.2">
      <c r="A13" s="5" t="s">
        <v>4</v>
      </c>
      <c r="B13" s="5" t="s">
        <v>34</v>
      </c>
      <c r="C13" s="5">
        <v>24</v>
      </c>
      <c r="D13" s="7"/>
      <c r="E13" s="11"/>
      <c r="F13" s="11"/>
      <c r="G13" s="11"/>
      <c r="H13" s="11"/>
    </row>
    <row r="14" spans="1:8" x14ac:dyDescent="0.2">
      <c r="A14" s="5" t="s">
        <v>5</v>
      </c>
      <c r="B14" s="5">
        <v>77</v>
      </c>
      <c r="C14" s="5">
        <v>1</v>
      </c>
      <c r="D14" s="7">
        <f t="shared" si="1"/>
        <v>6.9572041501114203E-4</v>
      </c>
      <c r="E14" s="11">
        <f t="shared" si="1"/>
        <v>3.5743416598813747E-4</v>
      </c>
      <c r="F14" s="11">
        <f t="shared" si="1"/>
        <v>1.8851811564832323E-3</v>
      </c>
      <c r="G14" s="11">
        <f t="shared" si="1"/>
        <v>1.0204989798306137E-3</v>
      </c>
      <c r="H14" s="11">
        <f t="shared" si="1"/>
        <v>4.2512462290366152E-4</v>
      </c>
    </row>
    <row r="15" spans="1:8" x14ac:dyDescent="0.2">
      <c r="A15" s="5" t="s">
        <v>30</v>
      </c>
      <c r="B15" s="5" t="s">
        <v>34</v>
      </c>
      <c r="C15" s="5">
        <v>36</v>
      </c>
      <c r="D15" s="7"/>
      <c r="E15" s="11"/>
      <c r="F15" s="11"/>
      <c r="G15" s="11"/>
      <c r="H15" s="11"/>
    </row>
    <row r="16" spans="1:8" x14ac:dyDescent="0.2">
      <c r="A16" s="5" t="s">
        <v>42</v>
      </c>
      <c r="B16" s="5">
        <f>B14+B12</f>
        <v>376</v>
      </c>
      <c r="C16" s="5">
        <f>C15+C14+C13+C12</f>
        <v>767</v>
      </c>
      <c r="D16" s="7">
        <f t="shared" si="1"/>
        <v>0.10927806380357188</v>
      </c>
      <c r="E16" s="11">
        <f t="shared" si="1"/>
        <v>5.6142830875248427E-2</v>
      </c>
      <c r="F16" s="11">
        <f t="shared" si="1"/>
        <v>0.29610881361899788</v>
      </c>
      <c r="G16" s="11">
        <f t="shared" si="1"/>
        <v>0.16029162034525585</v>
      </c>
      <c r="H16" s="11">
        <f t="shared" si="1"/>
        <v>6.6775093361881227E-2</v>
      </c>
    </row>
    <row r="17" spans="1:8" x14ac:dyDescent="0.2">
      <c r="A17" s="5" t="s">
        <v>10</v>
      </c>
      <c r="B17" s="5">
        <v>5</v>
      </c>
      <c r="C17" s="5">
        <v>16</v>
      </c>
      <c r="D17" s="7">
        <f t="shared" si="1"/>
        <v>0.17142551025874539</v>
      </c>
      <c r="E17" s="11">
        <f t="shared" si="1"/>
        <v>8.8071778499477074E-2</v>
      </c>
      <c r="F17" s="11">
        <f t="shared" si="1"/>
        <v>0.46450863695746841</v>
      </c>
      <c r="G17" s="11">
        <f t="shared" si="1"/>
        <v>0.25145094863026318</v>
      </c>
      <c r="H17" s="11">
        <f t="shared" si="1"/>
        <v>0.10475070708346219</v>
      </c>
    </row>
    <row r="18" spans="1:8" x14ac:dyDescent="0.2">
      <c r="A18" s="9" t="s">
        <v>24</v>
      </c>
      <c r="B18" s="9">
        <v>511</v>
      </c>
      <c r="C18" s="9">
        <v>133</v>
      </c>
      <c r="D18" s="7">
        <f t="shared" si="1"/>
        <v>1.3942999550154803E-2</v>
      </c>
      <c r="E18" s="11">
        <f t="shared" si="1"/>
        <v>7.1633723950773297E-3</v>
      </c>
      <c r="F18" s="11">
        <f t="shared" si="1"/>
        <v>3.7781096327876282E-2</v>
      </c>
      <c r="G18" s="11">
        <f t="shared" si="1"/>
        <v>2.0451917910851884E-2</v>
      </c>
      <c r="H18" s="11">
        <f t="shared" si="1"/>
        <v>8.5199633329870791E-3</v>
      </c>
    </row>
    <row r="19" spans="1:8" x14ac:dyDescent="0.2">
      <c r="A19" s="5" t="s">
        <v>27</v>
      </c>
      <c r="B19" s="5">
        <v>2570</v>
      </c>
      <c r="C19" s="5">
        <v>1390</v>
      </c>
      <c r="D19" s="7">
        <f t="shared" si="1"/>
        <v>2.8973912847720825E-2</v>
      </c>
      <c r="E19" s="11">
        <f t="shared" si="1"/>
        <v>1.4885672679264729E-2</v>
      </c>
      <c r="F19" s="11">
        <f t="shared" si="1"/>
        <v>7.8510093065525408E-2</v>
      </c>
      <c r="G19" s="11">
        <f t="shared" si="1"/>
        <v>4.2499613156136408E-2</v>
      </c>
      <c r="H19" s="11">
        <f t="shared" si="1"/>
        <v>1.770470365345482E-2</v>
      </c>
    </row>
    <row r="20" spans="1:8" x14ac:dyDescent="0.2">
      <c r="A20" s="5" t="s">
        <v>9</v>
      </c>
      <c r="B20" s="5">
        <v>544</v>
      </c>
      <c r="C20" s="5">
        <v>338</v>
      </c>
      <c r="D20" s="7">
        <f t="shared" si="1"/>
        <v>3.3284594707867612E-2</v>
      </c>
      <c r="E20" s="11">
        <f t="shared" si="1"/>
        <v>1.7100333830895709E-2</v>
      </c>
      <c r="F20" s="11">
        <f t="shared" si="1"/>
        <v>9.0190670548956978E-2</v>
      </c>
      <c r="G20" s="11">
        <f t="shared" si="1"/>
        <v>4.8822622149028584E-2</v>
      </c>
      <c r="H20" s="11">
        <f t="shared" si="1"/>
        <v>2.0338774697960835E-2</v>
      </c>
    </row>
    <row r="21" spans="1:8" x14ac:dyDescent="0.2">
      <c r="A21" s="5" t="s">
        <v>13</v>
      </c>
      <c r="B21" s="5">
        <v>20</v>
      </c>
      <c r="C21" s="5">
        <v>7</v>
      </c>
      <c r="D21" s="7">
        <f t="shared" si="1"/>
        <v>1.8749665184550273E-2</v>
      </c>
      <c r="E21" s="11">
        <f t="shared" si="1"/>
        <v>9.6328507733803043E-3</v>
      </c>
      <c r="F21" s="11">
        <f t="shared" si="1"/>
        <v>5.08056321672231E-2</v>
      </c>
      <c r="G21" s="11">
        <f t="shared" si="1"/>
        <v>2.7502447506435032E-2</v>
      </c>
      <c r="H21" s="11">
        <f t="shared" si="1"/>
        <v>1.1457108587253677E-2</v>
      </c>
    </row>
    <row r="22" spans="1:8" x14ac:dyDescent="0.2">
      <c r="A22" s="9" t="s">
        <v>28</v>
      </c>
      <c r="B22" s="9">
        <v>23</v>
      </c>
      <c r="C22" s="9">
        <v>2</v>
      </c>
      <c r="D22" s="7">
        <f t="shared" si="1"/>
        <v>4.6583019092050369E-3</v>
      </c>
      <c r="E22" s="11">
        <f t="shared" si="1"/>
        <v>2.3932548505292681E-3</v>
      </c>
      <c r="F22" s="11">
        <f t="shared" si="1"/>
        <v>1.2622517308626858E-2</v>
      </c>
      <c r="G22" s="11">
        <f t="shared" si="1"/>
        <v>6.8329062127788906E-3</v>
      </c>
      <c r="H22" s="11">
        <f t="shared" si="1"/>
        <v>2.8464866055288637E-3</v>
      </c>
    </row>
    <row r="23" spans="1:8" x14ac:dyDescent="0.2">
      <c r="A23" s="5" t="s">
        <v>6</v>
      </c>
      <c r="B23" s="5">
        <v>2</v>
      </c>
      <c r="C23" s="5" t="s">
        <v>35</v>
      </c>
      <c r="D23" s="7"/>
      <c r="E23" s="11"/>
      <c r="F23" s="11"/>
      <c r="G23" s="11"/>
      <c r="H23" s="11"/>
    </row>
    <row r="24" spans="1:8" x14ac:dyDescent="0.2">
      <c r="A24" s="5" t="s">
        <v>26</v>
      </c>
      <c r="B24" s="5" t="s">
        <v>34</v>
      </c>
      <c r="C24" s="5">
        <v>1</v>
      </c>
      <c r="D24" s="7"/>
      <c r="E24" s="11"/>
      <c r="F24" s="11"/>
      <c r="G24" s="11"/>
      <c r="H24" s="11"/>
    </row>
    <row r="25" spans="1:8" ht="15" customHeight="1" x14ac:dyDescent="0.2">
      <c r="A25" s="5" t="s">
        <v>0</v>
      </c>
      <c r="B25" s="5">
        <v>55</v>
      </c>
      <c r="C25" s="5">
        <v>6</v>
      </c>
      <c r="D25" s="7">
        <f t="shared" si="1"/>
        <v>5.8440514860935919E-3</v>
      </c>
      <c r="E25" s="11">
        <f t="shared" si="1"/>
        <v>3.0024469943003545E-3</v>
      </c>
      <c r="F25" s="11">
        <f t="shared" si="1"/>
        <v>1.583552171445915E-2</v>
      </c>
      <c r="G25" s="11">
        <f t="shared" si="1"/>
        <v>8.5721914305771536E-3</v>
      </c>
      <c r="H25" s="11">
        <f t="shared" si="1"/>
        <v>3.5710468323907562E-3</v>
      </c>
    </row>
    <row r="26" spans="1:8" x14ac:dyDescent="0.2">
      <c r="A26" s="5" t="s">
        <v>11</v>
      </c>
      <c r="B26" s="5">
        <v>108</v>
      </c>
      <c r="C26" s="5">
        <v>131</v>
      </c>
      <c r="D26" s="7">
        <f t="shared" si="1"/>
        <v>6.4978998390901752E-2</v>
      </c>
      <c r="E26" s="11">
        <f t="shared" si="1"/>
        <v>3.3383689188169842E-2</v>
      </c>
      <c r="F26" s="11">
        <f t="shared" si="1"/>
        <v>0.17607242893931818</v>
      </c>
      <c r="G26" s="11">
        <f t="shared" si="1"/>
        <v>9.5312714903253701E-2</v>
      </c>
      <c r="H26" s="11">
        <f t="shared" si="1"/>
        <v>3.9705852511381791E-2</v>
      </c>
    </row>
    <row r="27" spans="1:8" x14ac:dyDescent="0.2">
      <c r="A27" s="5" t="s">
        <v>7</v>
      </c>
      <c r="B27" s="5">
        <v>125</v>
      </c>
      <c r="C27" s="5">
        <v>10</v>
      </c>
      <c r="D27" s="7">
        <f t="shared" si="1"/>
        <v>4.2856377564686344E-3</v>
      </c>
      <c r="E27" s="11">
        <f t="shared" si="1"/>
        <v>2.2017944624869268E-3</v>
      </c>
      <c r="F27" s="11">
        <f t="shared" si="1"/>
        <v>1.1612715923936709E-2</v>
      </c>
      <c r="G27" s="11">
        <f t="shared" si="1"/>
        <v>6.2862737157565801E-3</v>
      </c>
      <c r="H27" s="11">
        <f t="shared" si="1"/>
        <v>2.6187676770865549E-3</v>
      </c>
    </row>
    <row r="28" spans="1:8" x14ac:dyDescent="0.2">
      <c r="A28" s="5" t="s">
        <v>8</v>
      </c>
      <c r="B28" s="5">
        <v>149</v>
      </c>
      <c r="C28" s="5">
        <v>11</v>
      </c>
      <c r="D28" s="7">
        <f t="shared" si="1"/>
        <v>3.9548670571438738E-3</v>
      </c>
      <c r="E28" s="11">
        <f t="shared" si="1"/>
        <v>2.0318573059862582E-3</v>
      </c>
      <c r="F28" s="11">
        <f t="shared" si="1"/>
        <v>1.0716432480142937E-2</v>
      </c>
      <c r="G28" s="11">
        <f t="shared" si="1"/>
        <v>5.8010915162183202E-3</v>
      </c>
      <c r="H28" s="11">
        <f t="shared" si="1"/>
        <v>2.4166480241570557E-3</v>
      </c>
    </row>
    <row r="29" spans="1:8" x14ac:dyDescent="0.2">
      <c r="A29" s="5" t="s">
        <v>18</v>
      </c>
      <c r="B29" s="5">
        <v>7</v>
      </c>
      <c r="C29" s="5">
        <v>17</v>
      </c>
      <c r="D29" s="7">
        <f t="shared" si="1"/>
        <v>0.13009971760708353</v>
      </c>
      <c r="E29" s="11">
        <f t="shared" si="1"/>
        <v>6.68401890397817E-2</v>
      </c>
      <c r="F29" s="11">
        <f t="shared" si="1"/>
        <v>0.35252887626236434</v>
      </c>
      <c r="G29" s="11">
        <f t="shared" si="1"/>
        <v>0.19083330922832473</v>
      </c>
      <c r="H29" s="11">
        <f t="shared" si="1"/>
        <v>7.9498304482984686E-2</v>
      </c>
    </row>
    <row r="30" spans="1:8" x14ac:dyDescent="0.2">
      <c r="A30" s="5" t="s">
        <v>19</v>
      </c>
      <c r="B30" s="5">
        <v>22</v>
      </c>
      <c r="C30" s="5">
        <v>4</v>
      </c>
      <c r="D30" s="7">
        <f t="shared" si="1"/>
        <v>9.7400858101559882E-3</v>
      </c>
      <c r="E30" s="11">
        <f t="shared" si="1"/>
        <v>5.0040783238339244E-3</v>
      </c>
      <c r="F30" s="11">
        <f t="shared" si="1"/>
        <v>2.6392536190765249E-2</v>
      </c>
      <c r="G30" s="11">
        <f t="shared" si="1"/>
        <v>1.4286985717628591E-2</v>
      </c>
      <c r="H30" s="11">
        <f t="shared" si="1"/>
        <v>5.951744720651261E-3</v>
      </c>
    </row>
    <row r="31" spans="1:8" x14ac:dyDescent="0.2">
      <c r="A31" s="5" t="s">
        <v>14</v>
      </c>
      <c r="B31" s="5">
        <v>3</v>
      </c>
      <c r="C31" s="5">
        <v>5</v>
      </c>
      <c r="D31" s="7">
        <f t="shared" si="1"/>
        <v>8.9284119926429886E-2</v>
      </c>
      <c r="E31" s="11">
        <f t="shared" si="1"/>
        <v>4.5870717968477644E-2</v>
      </c>
      <c r="F31" s="11">
        <f t="shared" si="1"/>
        <v>0.24193158174868146</v>
      </c>
      <c r="G31" s="11">
        <f t="shared" si="1"/>
        <v>0.13096403574492874</v>
      </c>
      <c r="H31" s="11">
        <f t="shared" si="1"/>
        <v>5.4557659939303227E-2</v>
      </c>
    </row>
    <row r="32" spans="1:8" x14ac:dyDescent="0.2">
      <c r="A32" s="5" t="s">
        <v>17</v>
      </c>
      <c r="B32" s="5">
        <v>2</v>
      </c>
      <c r="C32" s="5" t="s">
        <v>35</v>
      </c>
      <c r="D32" s="7"/>
      <c r="E32" s="11"/>
      <c r="F32" s="11"/>
      <c r="G32" s="11"/>
      <c r="H32" s="11"/>
    </row>
    <row r="33" spans="1:8" x14ac:dyDescent="0.2">
      <c r="A33" s="5" t="s">
        <v>23</v>
      </c>
      <c r="B33" s="5" t="s">
        <v>34</v>
      </c>
      <c r="C33" s="5">
        <v>2</v>
      </c>
      <c r="D33" s="7"/>
      <c r="E33" s="11"/>
      <c r="F33" s="11"/>
      <c r="G33" s="11"/>
      <c r="H33" s="11"/>
    </row>
    <row r="34" spans="1:8" x14ac:dyDescent="0.2">
      <c r="A34" s="5" t="s">
        <v>15</v>
      </c>
      <c r="B34" s="5">
        <v>5</v>
      </c>
      <c r="C34" s="5" t="s">
        <v>35</v>
      </c>
      <c r="D34" s="7"/>
      <c r="E34" s="11"/>
      <c r="F34" s="11"/>
      <c r="G34" s="11"/>
      <c r="H34" s="11"/>
    </row>
    <row r="35" spans="1:8" x14ac:dyDescent="0.2">
      <c r="A35" s="5" t="s">
        <v>3</v>
      </c>
      <c r="B35" s="5">
        <v>21</v>
      </c>
      <c r="C35" s="5">
        <v>40</v>
      </c>
      <c r="D35" s="7">
        <f t="shared" si="1"/>
        <v>0.10203899420163415</v>
      </c>
      <c r="E35" s="11">
        <f t="shared" si="1"/>
        <v>5.2423677678260158E-2</v>
      </c>
      <c r="F35" s="11">
        <f t="shared" si="1"/>
        <v>0.27649323628420736</v>
      </c>
      <c r="G35" s="11">
        <f t="shared" si="1"/>
        <v>0.14967318370848998</v>
      </c>
      <c r="H35" s="11">
        <f t="shared" si="1"/>
        <v>6.2351611359203682E-2</v>
      </c>
    </row>
    <row r="36" spans="1:8" x14ac:dyDescent="0.2">
      <c r="A36" s="5" t="s">
        <v>22</v>
      </c>
      <c r="B36" s="5">
        <v>16</v>
      </c>
      <c r="C36" s="5">
        <v>30</v>
      </c>
      <c r="D36" s="7">
        <f t="shared" si="1"/>
        <v>0.10044463491723361</v>
      </c>
      <c r="E36" s="11">
        <f t="shared" si="1"/>
        <v>5.1604557714537348E-2</v>
      </c>
      <c r="F36" s="11">
        <f t="shared" si="1"/>
        <v>0.27217302946726663</v>
      </c>
      <c r="G36" s="11">
        <f t="shared" si="1"/>
        <v>0.14733454021304485</v>
      </c>
      <c r="H36" s="11">
        <f t="shared" si="1"/>
        <v>6.137736743171613E-2</v>
      </c>
    </row>
    <row r="37" spans="1:8" x14ac:dyDescent="0.2">
      <c r="A37" s="5" t="s">
        <v>29</v>
      </c>
      <c r="B37" s="5">
        <v>4</v>
      </c>
      <c r="C37" s="5">
        <v>7</v>
      </c>
      <c r="D37" s="7">
        <f t="shared" si="1"/>
        <v>9.3748325922751369E-2</v>
      </c>
      <c r="E37" s="11">
        <f t="shared" si="1"/>
        <v>4.8164253866901527E-2</v>
      </c>
      <c r="F37" s="11">
        <f t="shared" si="1"/>
        <v>0.25402816083611551</v>
      </c>
      <c r="G37" s="11">
        <f t="shared" si="1"/>
        <v>0.13751223753217517</v>
      </c>
      <c r="H37" s="11">
        <f t="shared" si="1"/>
        <v>5.7285542936268384E-2</v>
      </c>
    </row>
    <row r="38" spans="1:8" x14ac:dyDescent="0.2">
      <c r="A38" s="5" t="s">
        <v>31</v>
      </c>
      <c r="B38" s="5">
        <v>1</v>
      </c>
      <c r="C38" s="5">
        <v>10</v>
      </c>
      <c r="D38" s="7">
        <f t="shared" si="1"/>
        <v>0.53570471955857935</v>
      </c>
      <c r="E38" s="11">
        <f t="shared" si="1"/>
        <v>0.27522430781086582</v>
      </c>
      <c r="F38" s="11">
        <f t="shared" si="1"/>
        <v>1.4515894904920887</v>
      </c>
      <c r="G38" s="11">
        <f t="shared" si="1"/>
        <v>0.78578421446957247</v>
      </c>
      <c r="H38" s="11">
        <f t="shared" si="1"/>
        <v>0.32734595963581936</v>
      </c>
    </row>
    <row r="39" spans="1:8" x14ac:dyDescent="0.2">
      <c r="A39" s="5" t="s">
        <v>21</v>
      </c>
      <c r="B39" s="5">
        <v>8</v>
      </c>
      <c r="C39" s="5">
        <v>2</v>
      </c>
      <c r="D39" s="7">
        <f t="shared" si="1"/>
        <v>1.3392617988964482E-2</v>
      </c>
      <c r="E39" s="11">
        <f t="shared" si="1"/>
        <v>6.8806076952716462E-3</v>
      </c>
      <c r="F39" s="11">
        <f t="shared" si="1"/>
        <v>3.6289737262302217E-2</v>
      </c>
      <c r="G39" s="11">
        <f t="shared" si="1"/>
        <v>1.9644605361739311E-2</v>
      </c>
      <c r="H39" s="11">
        <f t="shared" si="1"/>
        <v>8.1836489908954837E-3</v>
      </c>
    </row>
    <row r="40" spans="1:8" x14ac:dyDescent="0.2">
      <c r="A40" s="5" t="s">
        <v>2</v>
      </c>
      <c r="B40" s="5">
        <v>1428</v>
      </c>
      <c r="C40" s="5">
        <v>87</v>
      </c>
      <c r="D40" s="7">
        <f t="shared" si="1"/>
        <v>3.2637472410081509E-3</v>
      </c>
      <c r="E40" s="11">
        <f t="shared" si="1"/>
        <v>1.6767867492678802E-3</v>
      </c>
      <c r="F40" s="11">
        <f t="shared" si="1"/>
        <v>8.8437174840904562E-3</v>
      </c>
      <c r="G40" s="11">
        <f t="shared" si="1"/>
        <v>4.7873408024406722E-3</v>
      </c>
      <c r="H40" s="11">
        <f t="shared" si="1"/>
        <v>1.9943346280333531E-3</v>
      </c>
    </row>
    <row r="41" spans="1:8" x14ac:dyDescent="0.2">
      <c r="A41" s="5" t="s">
        <v>43</v>
      </c>
      <c r="B41" s="5"/>
      <c r="C41" s="5">
        <v>5</v>
      </c>
      <c r="D41" s="7"/>
      <c r="E41" s="11"/>
      <c r="F41" s="11"/>
      <c r="G41" s="11"/>
      <c r="H41" s="11"/>
    </row>
    <row r="42" spans="1:8" ht="17" thickBot="1" x14ac:dyDescent="0.25">
      <c r="A42" s="1" t="s">
        <v>32</v>
      </c>
      <c r="B42" s="10">
        <f>SUM(B3:B41)</f>
        <v>7097</v>
      </c>
      <c r="C42" s="10">
        <f>SUM(C3:C41)</f>
        <v>6756</v>
      </c>
      <c r="D42" s="7">
        <f t="shared" si="1"/>
        <v>5.0996492677719621E-2</v>
      </c>
      <c r="E42" s="11">
        <f t="shared" si="1"/>
        <v>2.6200020058760175E-2</v>
      </c>
      <c r="F42" s="11">
        <f t="shared" si="1"/>
        <v>0.13818428346857195</v>
      </c>
      <c r="G42" s="11">
        <f t="shared" si="1"/>
        <v>7.480284842829972E-2</v>
      </c>
      <c r="H42" s="11">
        <f t="shared" si="1"/>
        <v>3.1161748672672896E-2</v>
      </c>
    </row>
    <row r="43" spans="1:8" x14ac:dyDescent="0.2">
      <c r="B43" s="6">
        <v>6363</v>
      </c>
      <c r="C43" s="6">
        <v>4505</v>
      </c>
      <c r="D43" s="7">
        <f t="shared" si="1"/>
        <v>3.7927860468511702E-2</v>
      </c>
      <c r="E43" s="11">
        <f t="shared" si="1"/>
        <v>1.9485863691465512E-2</v>
      </c>
      <c r="F43" s="11">
        <f t="shared" si="1"/>
        <v>0.10277244467494671</v>
      </c>
      <c r="G43" s="11">
        <f t="shared" si="1"/>
        <v>5.5633472987355395E-2</v>
      </c>
      <c r="H43" s="11">
        <f t="shared" si="1"/>
        <v>2.3176073364126453E-2</v>
      </c>
    </row>
    <row r="45" spans="1:8" x14ac:dyDescent="0.2">
      <c r="A45" t="s">
        <v>72</v>
      </c>
      <c r="D45" s="2">
        <v>1</v>
      </c>
      <c r="E45" s="2">
        <v>0.5</v>
      </c>
      <c r="F45" s="2">
        <v>3</v>
      </c>
      <c r="G45" s="2">
        <v>1</v>
      </c>
      <c r="H45" s="2">
        <v>1</v>
      </c>
    </row>
    <row r="46" spans="1:8" x14ac:dyDescent="0.2">
      <c r="A46" t="s">
        <v>73</v>
      </c>
      <c r="D46" s="2">
        <v>23</v>
      </c>
      <c r="E46" s="2">
        <v>23</v>
      </c>
      <c r="F46" s="2">
        <v>23</v>
      </c>
      <c r="G46" s="2">
        <v>23</v>
      </c>
      <c r="H46" s="2">
        <v>23</v>
      </c>
    </row>
    <row r="47" spans="1:8" x14ac:dyDescent="0.2">
      <c r="A47" t="s">
        <v>74</v>
      </c>
      <c r="D47" s="2">
        <v>5.3330000000000002</v>
      </c>
      <c r="E47" s="2">
        <v>5.3330000000000002</v>
      </c>
      <c r="F47" s="2">
        <v>5.3330000000000002</v>
      </c>
      <c r="G47" s="2">
        <v>5.3330000000000002</v>
      </c>
      <c r="H47" s="2">
        <v>5.3330000000000002</v>
      </c>
    </row>
    <row r="48" spans="1:8" x14ac:dyDescent="0.2">
      <c r="A48" t="s">
        <v>64</v>
      </c>
      <c r="D48" s="2">
        <f>D46-D47</f>
        <v>17.667000000000002</v>
      </c>
      <c r="E48" s="2">
        <f t="shared" ref="E48:H48" si="2">E46-E47</f>
        <v>17.667000000000002</v>
      </c>
      <c r="F48" s="2">
        <f t="shared" si="2"/>
        <v>17.667000000000002</v>
      </c>
      <c r="G48" s="2">
        <f t="shared" si="2"/>
        <v>17.667000000000002</v>
      </c>
      <c r="H48" s="2">
        <f t="shared" si="2"/>
        <v>17.667000000000002</v>
      </c>
    </row>
    <row r="49" spans="1:8" x14ac:dyDescent="0.2">
      <c r="E49" s="2"/>
      <c r="F49" s="2"/>
    </row>
    <row r="50" spans="1:8" x14ac:dyDescent="0.2">
      <c r="A50" t="s">
        <v>70</v>
      </c>
      <c r="D50" s="2">
        <v>1</v>
      </c>
      <c r="E50">
        <v>1</v>
      </c>
      <c r="F50">
        <v>1</v>
      </c>
      <c r="G50">
        <v>0.5</v>
      </c>
      <c r="H50">
        <v>2</v>
      </c>
    </row>
    <row r="51" spans="1:8" x14ac:dyDescent="0.2">
      <c r="A51" t="s">
        <v>76</v>
      </c>
      <c r="D51" s="2">
        <v>1</v>
      </c>
      <c r="E51">
        <v>1</v>
      </c>
      <c r="F51">
        <v>1</v>
      </c>
      <c r="G51">
        <v>1</v>
      </c>
      <c r="H51">
        <v>1</v>
      </c>
    </row>
    <row r="52" spans="1:8" x14ac:dyDescent="0.2">
      <c r="A52" t="s">
        <v>75</v>
      </c>
      <c r="D52" s="2">
        <f>(D51-D50)/D46</f>
        <v>0</v>
      </c>
      <c r="E52" s="2">
        <f t="shared" ref="E52:H52" si="3">(E51-E50)/E46</f>
        <v>0</v>
      </c>
      <c r="F52" s="2">
        <f t="shared" si="3"/>
        <v>0</v>
      </c>
      <c r="G52" s="2">
        <f t="shared" si="3"/>
        <v>2.1739130434782608E-2</v>
      </c>
      <c r="H52" s="2">
        <f t="shared" si="3"/>
        <v>-4.3478260869565216E-2</v>
      </c>
    </row>
    <row r="53" spans="1:8" x14ac:dyDescent="0.2">
      <c r="A53" t="s">
        <v>77</v>
      </c>
      <c r="D53" s="2">
        <f>D50+D52*D48</f>
        <v>1</v>
      </c>
      <c r="E53" s="2">
        <f t="shared" ref="E53:H53" si="4">E50+E52*E48</f>
        <v>1</v>
      </c>
      <c r="F53" s="2">
        <f t="shared" si="4"/>
        <v>1</v>
      </c>
      <c r="G53" s="2">
        <f t="shared" si="4"/>
        <v>0.88406521739130439</v>
      </c>
      <c r="H53" s="2">
        <f t="shared" si="4"/>
        <v>1.2318695652173912</v>
      </c>
    </row>
    <row r="54" spans="1:8" x14ac:dyDescent="0.2">
      <c r="A54" t="s">
        <v>71</v>
      </c>
      <c r="D54" s="2">
        <f>(D50+D53)/2</f>
        <v>1</v>
      </c>
      <c r="E54" s="2">
        <f t="shared" ref="E54:H54" si="5">(E50+E53)/2</f>
        <v>1</v>
      </c>
      <c r="F54" s="2">
        <f t="shared" si="5"/>
        <v>1</v>
      </c>
      <c r="G54" s="2">
        <f t="shared" si="5"/>
        <v>0.6920326086956522</v>
      </c>
      <c r="H54" s="2">
        <f t="shared" si="5"/>
        <v>1.6159347826086956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1688-846E-EF4D-93F1-80C4D723C53E}">
  <dimension ref="A1:D37"/>
  <sheetViews>
    <sheetView workbookViewId="0">
      <selection activeCell="B16" sqref="B16"/>
    </sheetView>
  </sheetViews>
  <sheetFormatPr baseColWidth="10" defaultRowHeight="16" x14ac:dyDescent="0.2"/>
  <sheetData>
    <row r="1" spans="1:4" x14ac:dyDescent="0.2">
      <c r="B1" s="3" t="s">
        <v>45</v>
      </c>
      <c r="C1" s="3" t="s">
        <v>46</v>
      </c>
      <c r="D1" s="3" t="s">
        <v>47</v>
      </c>
    </row>
    <row r="2" spans="1:4" x14ac:dyDescent="0.2">
      <c r="A2" s="3">
        <v>12</v>
      </c>
      <c r="B2" s="4" t="s">
        <v>52</v>
      </c>
      <c r="C2" s="3">
        <v>55</v>
      </c>
      <c r="D2" s="3">
        <v>6</v>
      </c>
    </row>
    <row r="3" spans="1:4" x14ac:dyDescent="0.2">
      <c r="A3" s="3">
        <v>27</v>
      </c>
      <c r="B3" s="4" t="s">
        <v>61</v>
      </c>
      <c r="C3" s="3">
        <v>339</v>
      </c>
      <c r="D3" s="3">
        <v>879</v>
      </c>
    </row>
    <row r="4" spans="1:4" x14ac:dyDescent="0.2">
      <c r="A4" s="3">
        <v>36</v>
      </c>
      <c r="B4" s="4" t="s">
        <v>1</v>
      </c>
      <c r="C4" s="3">
        <v>0</v>
      </c>
      <c r="D4" s="3">
        <v>5</v>
      </c>
    </row>
    <row r="5" spans="1:4" x14ac:dyDescent="0.2">
      <c r="A5" s="3">
        <v>25</v>
      </c>
      <c r="B5" s="4" t="s">
        <v>59</v>
      </c>
      <c r="C5" s="3">
        <v>299</v>
      </c>
      <c r="D5" s="3">
        <v>706</v>
      </c>
    </row>
    <row r="6" spans="1:4" x14ac:dyDescent="0.2">
      <c r="A6" s="3">
        <v>31</v>
      </c>
      <c r="B6" s="4" t="s">
        <v>63</v>
      </c>
      <c r="C6" s="3">
        <v>0</v>
      </c>
      <c r="D6" s="3">
        <v>10</v>
      </c>
    </row>
    <row r="7" spans="1:4" x14ac:dyDescent="0.2">
      <c r="A7" s="3">
        <v>23</v>
      </c>
      <c r="B7" s="4" t="s">
        <v>2</v>
      </c>
      <c r="C7" s="3">
        <v>1428</v>
      </c>
      <c r="D7" s="3">
        <v>87</v>
      </c>
    </row>
    <row r="8" spans="1:4" x14ac:dyDescent="0.2">
      <c r="A8" s="3">
        <v>9</v>
      </c>
      <c r="B8" s="4" t="s">
        <v>3</v>
      </c>
      <c r="C8" s="3">
        <v>21</v>
      </c>
      <c r="D8" s="3">
        <v>40</v>
      </c>
    </row>
    <row r="9" spans="1:4" x14ac:dyDescent="0.2">
      <c r="A9" s="3">
        <v>30</v>
      </c>
      <c r="B9" s="8" t="s">
        <v>4</v>
      </c>
      <c r="C9" s="3">
        <v>0</v>
      </c>
      <c r="D9" s="3">
        <v>24</v>
      </c>
    </row>
    <row r="10" spans="1:4" x14ac:dyDescent="0.2">
      <c r="A10" s="3">
        <v>6</v>
      </c>
      <c r="B10" s="4" t="s">
        <v>5</v>
      </c>
      <c r="C10" s="3">
        <v>77</v>
      </c>
      <c r="D10" s="3">
        <v>1</v>
      </c>
    </row>
    <row r="11" spans="1:4" x14ac:dyDescent="0.2">
      <c r="A11" s="3">
        <v>17</v>
      </c>
      <c r="B11" s="4" t="s">
        <v>6</v>
      </c>
      <c r="C11" s="3">
        <v>2</v>
      </c>
      <c r="D11" s="3">
        <v>0</v>
      </c>
    </row>
    <row r="12" spans="1:4" x14ac:dyDescent="0.2">
      <c r="A12" s="3">
        <v>3</v>
      </c>
      <c r="B12" s="4" t="s">
        <v>7</v>
      </c>
      <c r="C12" s="3">
        <v>125</v>
      </c>
      <c r="D12" s="3">
        <v>10</v>
      </c>
    </row>
    <row r="13" spans="1:4" x14ac:dyDescent="0.2">
      <c r="A13" s="3">
        <v>8</v>
      </c>
      <c r="B13" s="4" t="s">
        <v>8</v>
      </c>
      <c r="C13" s="3">
        <v>149</v>
      </c>
      <c r="D13" s="3">
        <v>11</v>
      </c>
    </row>
    <row r="14" spans="1:4" x14ac:dyDescent="0.2">
      <c r="A14" s="3">
        <v>22</v>
      </c>
      <c r="B14" s="4" t="s">
        <v>57</v>
      </c>
      <c r="C14" s="3">
        <v>544</v>
      </c>
      <c r="D14" s="3">
        <v>338</v>
      </c>
    </row>
    <row r="15" spans="1:4" x14ac:dyDescent="0.2">
      <c r="A15" s="3">
        <v>15</v>
      </c>
      <c r="B15" s="4" t="s">
        <v>55</v>
      </c>
      <c r="C15" s="3">
        <v>5</v>
      </c>
      <c r="D15" s="3">
        <v>16</v>
      </c>
    </row>
    <row r="16" spans="1:4" x14ac:dyDescent="0.2">
      <c r="A16" s="3">
        <v>34</v>
      </c>
      <c r="B16" s="4" t="s">
        <v>43</v>
      </c>
      <c r="C16" s="3">
        <v>0</v>
      </c>
      <c r="D16" s="3">
        <v>5</v>
      </c>
    </row>
    <row r="17" spans="1:4" x14ac:dyDescent="0.2">
      <c r="A17" s="3">
        <v>20</v>
      </c>
      <c r="B17" s="4" t="s">
        <v>11</v>
      </c>
      <c r="C17" s="3">
        <v>108</v>
      </c>
      <c r="D17" s="3">
        <v>131</v>
      </c>
    </row>
    <row r="18" spans="1:4" x14ac:dyDescent="0.2">
      <c r="A18" s="3">
        <v>32</v>
      </c>
      <c r="B18" s="4" t="s">
        <v>12</v>
      </c>
      <c r="C18" s="3">
        <v>0</v>
      </c>
      <c r="D18" s="3">
        <v>23</v>
      </c>
    </row>
    <row r="19" spans="1:4" x14ac:dyDescent="0.2">
      <c r="A19" s="3">
        <v>11</v>
      </c>
      <c r="B19" s="4" t="s">
        <v>51</v>
      </c>
      <c r="C19" s="3">
        <v>20</v>
      </c>
      <c r="D19" s="3">
        <v>7</v>
      </c>
    </row>
    <row r="20" spans="1:4" x14ac:dyDescent="0.2">
      <c r="A20" s="3">
        <v>4</v>
      </c>
      <c r="B20" s="4" t="s">
        <v>50</v>
      </c>
      <c r="C20" s="3">
        <v>3</v>
      </c>
      <c r="D20" s="3">
        <v>5</v>
      </c>
    </row>
    <row r="21" spans="1:4" x14ac:dyDescent="0.2">
      <c r="A21" s="3">
        <v>1</v>
      </c>
      <c r="B21" s="4" t="s">
        <v>48</v>
      </c>
      <c r="C21" s="3">
        <v>5</v>
      </c>
      <c r="D21" s="3">
        <v>0</v>
      </c>
    </row>
    <row r="22" spans="1:4" x14ac:dyDescent="0.2">
      <c r="A22" s="3">
        <v>5</v>
      </c>
      <c r="B22" s="4" t="s">
        <v>17</v>
      </c>
      <c r="C22" s="3">
        <v>2</v>
      </c>
      <c r="D22" s="3">
        <v>0</v>
      </c>
    </row>
    <row r="23" spans="1:4" x14ac:dyDescent="0.2">
      <c r="A23" s="3">
        <v>29</v>
      </c>
      <c r="B23" s="4" t="s">
        <v>16</v>
      </c>
      <c r="C23" s="3">
        <v>0</v>
      </c>
      <c r="D23" s="3">
        <v>36</v>
      </c>
    </row>
    <row r="24" spans="1:4" x14ac:dyDescent="0.2">
      <c r="A24" s="3">
        <v>2</v>
      </c>
      <c r="B24" s="4" t="s">
        <v>49</v>
      </c>
      <c r="C24" s="3">
        <v>7</v>
      </c>
      <c r="D24" s="3">
        <v>17</v>
      </c>
    </row>
    <row r="25" spans="1:4" x14ac:dyDescent="0.2">
      <c r="A25" s="3">
        <v>7</v>
      </c>
      <c r="B25" s="4" t="s">
        <v>19</v>
      </c>
      <c r="C25" s="3">
        <v>22</v>
      </c>
      <c r="D25" s="3">
        <v>4</v>
      </c>
    </row>
    <row r="26" spans="1:4" x14ac:dyDescent="0.2">
      <c r="A26" s="3">
        <v>26</v>
      </c>
      <c r="B26" s="4" t="s">
        <v>60</v>
      </c>
      <c r="C26" s="3">
        <v>16</v>
      </c>
      <c r="D26" s="3">
        <v>410</v>
      </c>
    </row>
    <row r="27" spans="1:4" x14ac:dyDescent="0.2">
      <c r="A27" s="3">
        <v>24</v>
      </c>
      <c r="B27" s="4" t="s">
        <v>58</v>
      </c>
      <c r="C27" s="3">
        <v>8</v>
      </c>
      <c r="D27" s="3">
        <v>2</v>
      </c>
    </row>
    <row r="28" spans="1:4" x14ac:dyDescent="0.2">
      <c r="A28" s="3">
        <v>10</v>
      </c>
      <c r="B28" s="4" t="s">
        <v>22</v>
      </c>
      <c r="C28" s="3">
        <v>16</v>
      </c>
      <c r="D28" s="3">
        <v>30</v>
      </c>
    </row>
    <row r="29" spans="1:4" x14ac:dyDescent="0.2">
      <c r="A29" s="3">
        <v>33</v>
      </c>
      <c r="B29" s="4" t="s">
        <v>23</v>
      </c>
      <c r="C29" s="3">
        <v>0</v>
      </c>
      <c r="D29" s="3">
        <v>2</v>
      </c>
    </row>
    <row r="30" spans="1:4" x14ac:dyDescent="0.2">
      <c r="A30" s="3">
        <v>19</v>
      </c>
      <c r="B30" s="4" t="s">
        <v>24</v>
      </c>
      <c r="C30" s="3">
        <v>511</v>
      </c>
      <c r="D30" s="3">
        <v>133</v>
      </c>
    </row>
    <row r="31" spans="1:4" x14ac:dyDescent="0.2">
      <c r="A31" s="3">
        <v>14</v>
      </c>
      <c r="B31" s="4" t="s">
        <v>54</v>
      </c>
      <c r="C31" s="3">
        <v>3</v>
      </c>
      <c r="D31" s="3">
        <v>121</v>
      </c>
    </row>
    <row r="32" spans="1:4" x14ac:dyDescent="0.2">
      <c r="A32" s="3">
        <v>35</v>
      </c>
      <c r="B32" s="4" t="s">
        <v>26</v>
      </c>
      <c r="C32" s="3">
        <v>0</v>
      </c>
      <c r="D32" s="3">
        <v>1</v>
      </c>
    </row>
    <row r="33" spans="1:4" x14ac:dyDescent="0.2">
      <c r="A33" s="3">
        <v>21</v>
      </c>
      <c r="B33" s="4" t="s">
        <v>27</v>
      </c>
      <c r="C33" s="3">
        <v>2570</v>
      </c>
      <c r="D33" s="3">
        <v>1390</v>
      </c>
    </row>
    <row r="34" spans="1:4" x14ac:dyDescent="0.2">
      <c r="A34" s="3">
        <v>18</v>
      </c>
      <c r="B34" s="4" t="s">
        <v>56</v>
      </c>
      <c r="C34" s="3">
        <v>23</v>
      </c>
      <c r="D34" s="3">
        <v>2</v>
      </c>
    </row>
    <row r="35" spans="1:4" x14ac:dyDescent="0.2">
      <c r="A35" s="3">
        <v>16</v>
      </c>
      <c r="B35" s="4" t="s">
        <v>29</v>
      </c>
      <c r="C35" s="3">
        <v>4</v>
      </c>
      <c r="D35" s="3">
        <v>7</v>
      </c>
    </row>
    <row r="36" spans="1:4" x14ac:dyDescent="0.2">
      <c r="A36" s="3">
        <v>28</v>
      </c>
      <c r="B36" s="4" t="s">
        <v>62</v>
      </c>
      <c r="C36" s="3">
        <v>0</v>
      </c>
      <c r="D36" s="3">
        <v>36</v>
      </c>
    </row>
    <row r="37" spans="1:4" x14ac:dyDescent="0.2">
      <c r="A37" s="3">
        <v>13</v>
      </c>
      <c r="B37" s="4" t="s">
        <v>53</v>
      </c>
      <c r="C37" s="3">
        <v>1</v>
      </c>
      <c r="D37" s="3">
        <v>10</v>
      </c>
    </row>
  </sheetData>
  <sortState xmlns:xlrd2="http://schemas.microsoft.com/office/spreadsheetml/2017/richdata2" ref="A2:D37">
    <sortCondition ref="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2021 03 23</vt:lpstr>
      <vt:lpstr>counting 2021 03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Indrė Žliobaitė</dc:creator>
  <cp:lastModifiedBy>Indrė Žliobaitė</cp:lastModifiedBy>
  <dcterms:created xsi:type="dcterms:W3CDTF">2020-11-02T12:10:47Z</dcterms:created>
  <dcterms:modified xsi:type="dcterms:W3CDTF">2021-03-30T06:59:27Z</dcterms:modified>
</cp:coreProperties>
</file>