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s\test_br0101\documents\"/>
    </mc:Choice>
  </mc:AlternateContent>
  <bookViews>
    <workbookView xWindow="0" yWindow="0" windowWidth="19320" windowHeight="763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B21" i="4"/>
  <c r="D20" i="4"/>
  <c r="B20" i="4"/>
  <c r="D19" i="4"/>
  <c r="C19" i="4"/>
  <c r="B19" i="4"/>
  <c r="D18" i="4"/>
  <c r="B18" i="4"/>
  <c r="D17" i="4"/>
  <c r="B17" i="4"/>
  <c r="C16" i="4"/>
  <c r="B16" i="4" s="1"/>
  <c r="D15" i="4"/>
  <c r="B15" i="4"/>
  <c r="C4" i="4"/>
  <c r="C5" i="4" s="1"/>
  <c r="D3" i="4"/>
  <c r="B3" i="4"/>
  <c r="D17" i="3"/>
  <c r="D18" i="3"/>
  <c r="D20" i="3"/>
  <c r="D21" i="3"/>
  <c r="B20" i="3"/>
  <c r="B21" i="3"/>
  <c r="C16" i="3"/>
  <c r="D16" i="3" s="1"/>
  <c r="D5" i="2"/>
  <c r="D9" i="2"/>
  <c r="D11" i="2"/>
  <c r="D13" i="2"/>
  <c r="D17" i="2"/>
  <c r="D19" i="2"/>
  <c r="D21" i="2"/>
  <c r="D25" i="2"/>
  <c r="D27" i="2"/>
  <c r="D29" i="2"/>
  <c r="D33" i="2"/>
  <c r="D35" i="2"/>
  <c r="B35" i="1"/>
  <c r="B35" i="2"/>
  <c r="B4" i="2"/>
  <c r="D4" i="2" s="1"/>
  <c r="B5" i="2"/>
  <c r="B6" i="2"/>
  <c r="D6" i="2" s="1"/>
  <c r="B7" i="2"/>
  <c r="D7" i="2" s="1"/>
  <c r="B8" i="2"/>
  <c r="D8" i="2" s="1"/>
  <c r="B9" i="2"/>
  <c r="B10" i="2"/>
  <c r="D10" i="2" s="1"/>
  <c r="B11" i="2"/>
  <c r="B12" i="2"/>
  <c r="D12" i="2" s="1"/>
  <c r="B13" i="2"/>
  <c r="B14" i="2"/>
  <c r="D14" i="2" s="1"/>
  <c r="B15" i="2"/>
  <c r="D15" i="2" s="1"/>
  <c r="B16" i="2"/>
  <c r="D16" i="2" s="1"/>
  <c r="B17" i="2"/>
  <c r="B18" i="2"/>
  <c r="D18" i="2" s="1"/>
  <c r="B19" i="2"/>
  <c r="B20" i="2"/>
  <c r="D20" i="2" s="1"/>
  <c r="B21" i="2"/>
  <c r="B22" i="2"/>
  <c r="D22" i="2" s="1"/>
  <c r="B23" i="2"/>
  <c r="D23" i="2" s="1"/>
  <c r="B24" i="2"/>
  <c r="D24" i="2" s="1"/>
  <c r="B25" i="2"/>
  <c r="B26" i="2"/>
  <c r="D26" i="2" s="1"/>
  <c r="B27" i="2"/>
  <c r="B28" i="2"/>
  <c r="D28" i="2" s="1"/>
  <c r="B29" i="2"/>
  <c r="B30" i="2"/>
  <c r="D30" i="2" s="1"/>
  <c r="B31" i="2"/>
  <c r="D31" i="2" s="1"/>
  <c r="B32" i="2"/>
  <c r="D32" i="2" s="1"/>
  <c r="B33" i="2"/>
  <c r="B34" i="2"/>
  <c r="D34" i="2" s="1"/>
  <c r="B3" i="2"/>
  <c r="D3" i="2" s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D4" i="4" l="1"/>
  <c r="D16" i="4"/>
  <c r="C6" i="4"/>
  <c r="B5" i="4"/>
  <c r="D5" i="4"/>
  <c r="B4" i="4"/>
  <c r="B16" i="3"/>
  <c r="C19" i="3"/>
  <c r="D19" i="3" s="1"/>
  <c r="B17" i="3"/>
  <c r="D3" i="3"/>
  <c r="B3" i="3"/>
  <c r="B15" i="3"/>
  <c r="C4" i="3"/>
  <c r="B4" i="3" s="1"/>
  <c r="D4" i="3" l="1"/>
  <c r="C5" i="3"/>
  <c r="B6" i="4"/>
  <c r="D6" i="4"/>
  <c r="C7" i="4"/>
  <c r="B18" i="3"/>
  <c r="B19" i="3"/>
  <c r="D15" i="3"/>
  <c r="C6" i="3" l="1"/>
  <c r="B5" i="3"/>
  <c r="D5" i="3"/>
  <c r="D7" i="4"/>
  <c r="B7" i="4"/>
  <c r="C8" i="4"/>
  <c r="D6" i="3" l="1"/>
  <c r="B6" i="3"/>
  <c r="C7" i="3"/>
  <c r="C9" i="4"/>
  <c r="B8" i="4"/>
  <c r="D8" i="4"/>
  <c r="B7" i="3" l="1"/>
  <c r="D7" i="3"/>
  <c r="C8" i="3"/>
  <c r="C10" i="4"/>
  <c r="B9" i="4"/>
  <c r="D9" i="4"/>
  <c r="B8" i="3" l="1"/>
  <c r="C9" i="3"/>
  <c r="D8" i="3"/>
  <c r="C11" i="4"/>
  <c r="B10" i="4"/>
  <c r="D10" i="4"/>
  <c r="C10" i="3" l="1"/>
  <c r="B9" i="3"/>
  <c r="D9" i="3"/>
  <c r="D11" i="4"/>
  <c r="C12" i="4"/>
  <c r="B11" i="4"/>
  <c r="D10" i="3" l="1"/>
  <c r="B10" i="3"/>
  <c r="C11" i="3"/>
  <c r="C13" i="4"/>
  <c r="B12" i="4"/>
  <c r="D12" i="4"/>
  <c r="B11" i="3" l="1"/>
  <c r="D11" i="3"/>
  <c r="C12" i="3"/>
  <c r="C14" i="4"/>
  <c r="B13" i="4"/>
  <c r="D13" i="4"/>
  <c r="C13" i="3" l="1"/>
  <c r="B12" i="3"/>
  <c r="D12" i="3"/>
  <c r="B14" i="4"/>
  <c r="D14" i="4"/>
  <c r="C14" i="3" l="1"/>
  <c r="D13" i="3"/>
  <c r="B13" i="3"/>
  <c r="D14" i="3" l="1"/>
  <c r="B14" i="3"/>
</calcChain>
</file>

<file path=xl/sharedStrings.xml><?xml version="1.0" encoding="utf-8"?>
<sst xmlns="http://schemas.openxmlformats.org/spreadsheetml/2006/main" count="139" uniqueCount="58">
  <si>
    <t>AD9715直流输出特性分析</t>
  </si>
  <si>
    <t>幅度数值</t>
  </si>
  <si>
    <t>期望电压/V</t>
  </si>
  <si>
    <t>实测电压/V</t>
  </si>
  <si>
    <t>000</t>
  </si>
  <si>
    <t>020</t>
  </si>
  <si>
    <t>040</t>
  </si>
  <si>
    <t>100</t>
  </si>
  <si>
    <t>120</t>
  </si>
  <si>
    <t>140</t>
  </si>
  <si>
    <t>160</t>
  </si>
  <si>
    <t>180</t>
  </si>
  <si>
    <t>1a0</t>
  </si>
  <si>
    <t>1c0</t>
  </si>
  <si>
    <t>1e0</t>
  </si>
  <si>
    <t>200</t>
  </si>
  <si>
    <t>220</t>
  </si>
  <si>
    <t>240</t>
  </si>
  <si>
    <t>260</t>
  </si>
  <si>
    <t>280</t>
  </si>
  <si>
    <t>2a0</t>
  </si>
  <si>
    <t>2c0</t>
  </si>
  <si>
    <t>2e0</t>
  </si>
  <si>
    <t>300</t>
  </si>
  <si>
    <t>320</t>
  </si>
  <si>
    <t>340</t>
  </si>
  <si>
    <t>360</t>
  </si>
  <si>
    <t>380</t>
  </si>
  <si>
    <t>3a0</t>
  </si>
  <si>
    <t>3c0</t>
  </si>
  <si>
    <t>3e0</t>
  </si>
  <si>
    <t>060</t>
  </si>
  <si>
    <t>080</t>
  </si>
  <si>
    <t>0a0</t>
  </si>
  <si>
    <t>0c0</t>
  </si>
  <si>
    <t>0e0</t>
  </si>
  <si>
    <t>ADA4899直流输出特性分析</t>
  </si>
  <si>
    <t>AD9715频响特性</t>
  </si>
  <si>
    <t>信号频率</t>
  </si>
  <si>
    <t>ADA4899频响特性</t>
  </si>
  <si>
    <t>频率控制码</t>
  </si>
  <si>
    <t>频率倍数</t>
  </si>
  <si>
    <t>3ff</t>
    <phoneticPr fontId="1" type="noConversion"/>
  </si>
  <si>
    <t>满幅度</t>
    <phoneticPr fontId="1" type="noConversion"/>
  </si>
  <si>
    <t>期望峰峰值</t>
    <phoneticPr fontId="1" type="noConversion"/>
  </si>
  <si>
    <t>P实测峰峰值</t>
    <phoneticPr fontId="1" type="noConversion"/>
  </si>
  <si>
    <t>N实测峰峰值</t>
    <phoneticPr fontId="1" type="noConversion"/>
  </si>
  <si>
    <t>（实际为7.5MHz左右）</t>
    <phoneticPr fontId="1" type="noConversion"/>
  </si>
  <si>
    <t>（频率失调，实际为15MHz左右）</t>
    <phoneticPr fontId="1" type="noConversion"/>
  </si>
  <si>
    <t>(波形恢复低频情况)</t>
    <phoneticPr fontId="1" type="noConversion"/>
  </si>
  <si>
    <t>channel1</t>
  </si>
  <si>
    <t>DAC1 IP</t>
  </si>
  <si>
    <t>channel2</t>
  </si>
  <si>
    <t>DAC1 IN</t>
  </si>
  <si>
    <t>channel3</t>
  </si>
  <si>
    <t>DAC2 QP</t>
  </si>
  <si>
    <t>channel4</t>
  </si>
  <si>
    <t>DAC2 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</si>
</sst>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AD9715</a:t>
            </a:r>
            <a:r>
              <a:rPr lang="zh-CN" altLang="en-US"/>
              <a:t>直接通过电阻输出实测电压和期望电压的关系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实测电压/V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Sheet1!$B$3:$B$35</c:f>
              <c:numCache>
                <c:formatCode>General</c:formatCode>
                <c:ptCount val="33"/>
                <c:pt idx="0">
                  <c:v>0</c:v>
                </c:pt>
                <c:pt idx="1">
                  <c:v>3.5000000000000003E-2</c:v>
                </c:pt>
                <c:pt idx="2">
                  <c:v>7.0000000000000007E-2</c:v>
                </c:pt>
                <c:pt idx="3">
                  <c:v>0.10500000000000001</c:v>
                </c:pt>
                <c:pt idx="4">
                  <c:v>0.14000000000000001</c:v>
                </c:pt>
                <c:pt idx="5">
                  <c:v>0.17500000000000002</c:v>
                </c:pt>
                <c:pt idx="6">
                  <c:v>0.21000000000000002</c:v>
                </c:pt>
                <c:pt idx="7">
                  <c:v>0.24500000000000002</c:v>
                </c:pt>
                <c:pt idx="8">
                  <c:v>0.28000000000000003</c:v>
                </c:pt>
                <c:pt idx="9">
                  <c:v>0.31500000000000006</c:v>
                </c:pt>
                <c:pt idx="10">
                  <c:v>0.35000000000000003</c:v>
                </c:pt>
                <c:pt idx="11">
                  <c:v>0.38500000000000001</c:v>
                </c:pt>
                <c:pt idx="12">
                  <c:v>0.42000000000000004</c:v>
                </c:pt>
                <c:pt idx="13">
                  <c:v>0.45500000000000007</c:v>
                </c:pt>
                <c:pt idx="14">
                  <c:v>0.49000000000000005</c:v>
                </c:pt>
                <c:pt idx="15">
                  <c:v>0.52500000000000002</c:v>
                </c:pt>
                <c:pt idx="16">
                  <c:v>0.56000000000000005</c:v>
                </c:pt>
                <c:pt idx="17">
                  <c:v>0.59500000000000008</c:v>
                </c:pt>
                <c:pt idx="18">
                  <c:v>0.63000000000000012</c:v>
                </c:pt>
                <c:pt idx="19">
                  <c:v>0.66500000000000004</c:v>
                </c:pt>
                <c:pt idx="20">
                  <c:v>0.70000000000000007</c:v>
                </c:pt>
                <c:pt idx="21">
                  <c:v>0.7350000000000001</c:v>
                </c:pt>
                <c:pt idx="22">
                  <c:v>0.77</c:v>
                </c:pt>
                <c:pt idx="23">
                  <c:v>0.80500000000000005</c:v>
                </c:pt>
                <c:pt idx="24">
                  <c:v>0.84000000000000008</c:v>
                </c:pt>
                <c:pt idx="25">
                  <c:v>0.87500000000000011</c:v>
                </c:pt>
                <c:pt idx="26">
                  <c:v>0.91000000000000014</c:v>
                </c:pt>
                <c:pt idx="27">
                  <c:v>0.94500000000000006</c:v>
                </c:pt>
                <c:pt idx="28">
                  <c:v>0.98000000000000009</c:v>
                </c:pt>
                <c:pt idx="29">
                  <c:v>1.0150000000000001</c:v>
                </c:pt>
                <c:pt idx="30">
                  <c:v>1.05</c:v>
                </c:pt>
                <c:pt idx="31">
                  <c:v>1.0850000000000002</c:v>
                </c:pt>
                <c:pt idx="32">
                  <c:v>1.1189062500000002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3.2499999999999999E-3</c:v>
                </c:pt>
                <c:pt idx="1">
                  <c:v>3.78E-2</c:v>
                </c:pt>
                <c:pt idx="2">
                  <c:v>7.0699999999999999E-2</c:v>
                </c:pt>
                <c:pt idx="3">
                  <c:v>0.106</c:v>
                </c:pt>
                <c:pt idx="4">
                  <c:v>0.14099999999999999</c:v>
                </c:pt>
                <c:pt idx="5">
                  <c:v>0.17399999999999999</c:v>
                </c:pt>
                <c:pt idx="6">
                  <c:v>0.20699999999999999</c:v>
                </c:pt>
                <c:pt idx="7">
                  <c:v>0.24199999999999999</c:v>
                </c:pt>
                <c:pt idx="8">
                  <c:v>0.27700000000000002</c:v>
                </c:pt>
                <c:pt idx="9">
                  <c:v>0.31</c:v>
                </c:pt>
                <c:pt idx="10">
                  <c:v>0.34399999999999997</c:v>
                </c:pt>
                <c:pt idx="11">
                  <c:v>0.38700000000000001</c:v>
                </c:pt>
                <c:pt idx="12">
                  <c:v>0.42099999999999999</c:v>
                </c:pt>
                <c:pt idx="13">
                  <c:v>0.45400000000000001</c:v>
                </c:pt>
                <c:pt idx="14">
                  <c:v>0.48399999999999999</c:v>
                </c:pt>
                <c:pt idx="15">
                  <c:v>0.51700000000000002</c:v>
                </c:pt>
                <c:pt idx="16">
                  <c:v>0.55200000000000005</c:v>
                </c:pt>
                <c:pt idx="17">
                  <c:v>0.58699999999999997</c:v>
                </c:pt>
                <c:pt idx="18">
                  <c:v>0.622</c:v>
                </c:pt>
                <c:pt idx="19">
                  <c:v>0.65700000000000003</c:v>
                </c:pt>
                <c:pt idx="20">
                  <c:v>0.69099999999999995</c:v>
                </c:pt>
                <c:pt idx="21">
                  <c:v>0.72799999999999998</c:v>
                </c:pt>
                <c:pt idx="22">
                  <c:v>0.76</c:v>
                </c:pt>
                <c:pt idx="23">
                  <c:v>0.79400000000000004</c:v>
                </c:pt>
                <c:pt idx="24">
                  <c:v>0.82699999999999996</c:v>
                </c:pt>
                <c:pt idx="25">
                  <c:v>0.86099999999999999</c:v>
                </c:pt>
                <c:pt idx="26">
                  <c:v>0.89600000000000002</c:v>
                </c:pt>
                <c:pt idx="27">
                  <c:v>0.93100000000000005</c:v>
                </c:pt>
                <c:pt idx="28">
                  <c:v>0.96599999999999997</c:v>
                </c:pt>
                <c:pt idx="29">
                  <c:v>0.998</c:v>
                </c:pt>
                <c:pt idx="30">
                  <c:v>1.03</c:v>
                </c:pt>
                <c:pt idx="31">
                  <c:v>1.06</c:v>
                </c:pt>
                <c:pt idx="3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1-4ACA-A876-01AA5F78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45904"/>
        <c:axId val="326290016"/>
      </c:scatterChart>
      <c:valAx>
        <c:axId val="21355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期望电压</a:t>
                </a:r>
                <a:r>
                  <a:rPr lang="en-US" altLang="zh-CN"/>
                  <a:t>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90016"/>
        <c:crosses val="autoZero"/>
        <c:crossBetween val="midCat"/>
      </c:valAx>
      <c:valAx>
        <c:axId val="3262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实测电压（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AD9715</a:t>
            </a:r>
            <a:r>
              <a:rPr lang="zh-CN" altLang="en-US"/>
              <a:t>通过运放输出实测电压和理想电压的关系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实测电压/V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0.78749999999999998</c:v>
                </c:pt>
                <c:pt idx="8">
                  <c:v>0.9</c:v>
                </c:pt>
                <c:pt idx="9">
                  <c:v>1.0125</c:v>
                </c:pt>
                <c:pt idx="10">
                  <c:v>1.125</c:v>
                </c:pt>
                <c:pt idx="11">
                  <c:v>1.2375</c:v>
                </c:pt>
                <c:pt idx="12">
                  <c:v>1.35</c:v>
                </c:pt>
                <c:pt idx="13">
                  <c:v>1.4625000000000001</c:v>
                </c:pt>
                <c:pt idx="14">
                  <c:v>1.575</c:v>
                </c:pt>
                <c:pt idx="15">
                  <c:v>1.6875</c:v>
                </c:pt>
                <c:pt idx="16">
                  <c:v>1.8</c:v>
                </c:pt>
                <c:pt idx="17">
                  <c:v>1.9125000000000001</c:v>
                </c:pt>
                <c:pt idx="18">
                  <c:v>2.0249999999999999</c:v>
                </c:pt>
                <c:pt idx="19">
                  <c:v>2.1375000000000002</c:v>
                </c:pt>
                <c:pt idx="20">
                  <c:v>2.25</c:v>
                </c:pt>
                <c:pt idx="21">
                  <c:v>2.3625000000000003</c:v>
                </c:pt>
                <c:pt idx="22">
                  <c:v>2.4750000000000001</c:v>
                </c:pt>
                <c:pt idx="23">
                  <c:v>2.5874999999999999</c:v>
                </c:pt>
                <c:pt idx="24">
                  <c:v>2.7</c:v>
                </c:pt>
                <c:pt idx="25">
                  <c:v>2.8125</c:v>
                </c:pt>
                <c:pt idx="26">
                  <c:v>2.9250000000000003</c:v>
                </c:pt>
                <c:pt idx="27">
                  <c:v>3.0375000000000001</c:v>
                </c:pt>
                <c:pt idx="28">
                  <c:v>3.15</c:v>
                </c:pt>
                <c:pt idx="29">
                  <c:v>3.2625000000000002</c:v>
                </c:pt>
                <c:pt idx="30">
                  <c:v>3.375</c:v>
                </c:pt>
                <c:pt idx="31">
                  <c:v>3.4875000000000003</c:v>
                </c:pt>
                <c:pt idx="32">
                  <c:v>3.5964843750000002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-0.11700000000000001</c:v>
                </c:pt>
                <c:pt idx="1">
                  <c:v>1.21E-2</c:v>
                </c:pt>
                <c:pt idx="2">
                  <c:v>0.14299999999999999</c:v>
                </c:pt>
                <c:pt idx="3">
                  <c:v>0.27300000000000002</c:v>
                </c:pt>
                <c:pt idx="4">
                  <c:v>0.4</c:v>
                </c:pt>
                <c:pt idx="5">
                  <c:v>0.52800000000000002</c:v>
                </c:pt>
                <c:pt idx="6">
                  <c:v>0.65200000000000002</c:v>
                </c:pt>
                <c:pt idx="7">
                  <c:v>0.77500000000000002</c:v>
                </c:pt>
                <c:pt idx="8">
                  <c:v>0.88500000000000001</c:v>
                </c:pt>
                <c:pt idx="9">
                  <c:v>0.999</c:v>
                </c:pt>
                <c:pt idx="10">
                  <c:v>1.1100000000000001</c:v>
                </c:pt>
                <c:pt idx="11">
                  <c:v>1.21</c:v>
                </c:pt>
                <c:pt idx="12">
                  <c:v>1.31</c:v>
                </c:pt>
                <c:pt idx="13">
                  <c:v>1.42</c:v>
                </c:pt>
                <c:pt idx="14">
                  <c:v>1.52</c:v>
                </c:pt>
                <c:pt idx="15">
                  <c:v>1.61</c:v>
                </c:pt>
                <c:pt idx="16">
                  <c:v>1.71</c:v>
                </c:pt>
                <c:pt idx="17">
                  <c:v>1.82</c:v>
                </c:pt>
                <c:pt idx="18">
                  <c:v>1.92</c:v>
                </c:pt>
                <c:pt idx="19">
                  <c:v>2.02</c:v>
                </c:pt>
                <c:pt idx="20">
                  <c:v>2.11</c:v>
                </c:pt>
                <c:pt idx="21">
                  <c:v>2.19</c:v>
                </c:pt>
                <c:pt idx="22">
                  <c:v>2.2799999999999998</c:v>
                </c:pt>
                <c:pt idx="23">
                  <c:v>2.38</c:v>
                </c:pt>
                <c:pt idx="24">
                  <c:v>2.46</c:v>
                </c:pt>
                <c:pt idx="25">
                  <c:v>2.54</c:v>
                </c:pt>
                <c:pt idx="26">
                  <c:v>2.61</c:v>
                </c:pt>
                <c:pt idx="27">
                  <c:v>2.67</c:v>
                </c:pt>
                <c:pt idx="28">
                  <c:v>2.71</c:v>
                </c:pt>
                <c:pt idx="29">
                  <c:v>2.73</c:v>
                </c:pt>
                <c:pt idx="30">
                  <c:v>2.74</c:v>
                </c:pt>
                <c:pt idx="31">
                  <c:v>2.75</c:v>
                </c:pt>
                <c:pt idx="32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C-45CC-8260-7B1FE117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32368"/>
        <c:axId val="363401264"/>
      </c:scatterChart>
      <c:valAx>
        <c:axId val="2300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理想电压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1264"/>
        <c:crosses val="autoZero"/>
        <c:crossBetween val="midCat"/>
      </c:valAx>
      <c:valAx>
        <c:axId val="3634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实测电压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AD9715</a:t>
            </a:r>
            <a:r>
              <a:rPr lang="zh-CN" altLang="en-US"/>
              <a:t>直接通过电阻输出频响特性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  <c:pt idx="5">
                  <c:v>243</c:v>
                </c:pt>
                <c:pt idx="6">
                  <c:v>486</c:v>
                </c:pt>
                <c:pt idx="7">
                  <c:v>972</c:v>
                </c:pt>
                <c:pt idx="8">
                  <c:v>1944</c:v>
                </c:pt>
                <c:pt idx="9">
                  <c:v>3888</c:v>
                </c:pt>
                <c:pt idx="10">
                  <c:v>5832</c:v>
                </c:pt>
                <c:pt idx="11">
                  <c:v>7290</c:v>
                </c:pt>
                <c:pt idx="12">
                  <c:v>9112</c:v>
                </c:pt>
                <c:pt idx="13">
                  <c:v>11390</c:v>
                </c:pt>
                <c:pt idx="14">
                  <c:v>14238</c:v>
                </c:pt>
                <c:pt idx="15">
                  <c:v>17800</c:v>
                </c:pt>
                <c:pt idx="16">
                  <c:v>22250</c:v>
                </c:pt>
                <c:pt idx="17">
                  <c:v>27812</c:v>
                </c:pt>
                <c:pt idx="18">
                  <c:v>32767</c:v>
                </c:pt>
              </c:numCache>
            </c:numRef>
          </c:xVal>
          <c:yVal>
            <c:numRef>
              <c:f>Sheet3!$F$3:$F$21</c:f>
              <c:numCache>
                <c:formatCode>General</c:formatCode>
                <c:ptCount val="1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1.1599999999999999</c:v>
                </c:pt>
                <c:pt idx="9">
                  <c:v>0.96</c:v>
                </c:pt>
                <c:pt idx="10">
                  <c:v>0.83199999999999996</c:v>
                </c:pt>
                <c:pt idx="11">
                  <c:v>0.751</c:v>
                </c:pt>
                <c:pt idx="12">
                  <c:v>0.65200000000000002</c:v>
                </c:pt>
                <c:pt idx="13">
                  <c:v>0.62</c:v>
                </c:pt>
                <c:pt idx="14">
                  <c:v>0.69699999999999995</c:v>
                </c:pt>
                <c:pt idx="15">
                  <c:v>0.67700000000000005</c:v>
                </c:pt>
                <c:pt idx="16">
                  <c:v>0.67400000000000004</c:v>
                </c:pt>
                <c:pt idx="17">
                  <c:v>0.89200000000000002</c:v>
                </c:pt>
                <c:pt idx="18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4-4B9C-AC74-40F15E58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30240"/>
        <c:axId val="363396512"/>
      </c:scatterChart>
      <c:valAx>
        <c:axId val="3619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6512"/>
        <c:crosses val="autoZero"/>
        <c:crossBetween val="midCat"/>
      </c:valAx>
      <c:valAx>
        <c:axId val="3633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61912</xdr:rowOff>
    </xdr:from>
    <xdr:to>
      <xdr:col>13</xdr:col>
      <xdr:colOff>66675</xdr:colOff>
      <xdr:row>18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05B5B-BD1B-48C4-9994-0DD43B61E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8</xdr:row>
      <xdr:rowOff>61912</xdr:rowOff>
    </xdr:from>
    <xdr:to>
      <xdr:col>11</xdr:col>
      <xdr:colOff>509587</xdr:colOff>
      <xdr:row>22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613244-4954-4F94-8FD1-91840BC61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61912</xdr:rowOff>
    </xdr:from>
    <xdr:to>
      <xdr:col>11</xdr:col>
      <xdr:colOff>500062</xdr:colOff>
      <xdr:row>18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DC090C-3CFA-436F-A7F1-2E62F578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O17" sqref="O17"/>
    </sheetView>
  </sheetViews>
  <sheetFormatPr defaultRowHeight="15"/>
  <cols>
    <col min="1" max="1" width="11.42578125" style="1" customWidth="1"/>
    <col min="2" max="2" width="11.42578125" customWidth="1"/>
    <col min="3" max="3" width="13.140625" customWidth="1"/>
  </cols>
  <sheetData>
    <row r="1" spans="1:3">
      <c r="A1" s="1" t="s">
        <v>0</v>
      </c>
    </row>
    <row r="2" spans="1:3">
      <c r="A2" s="1" t="s">
        <v>1</v>
      </c>
      <c r="B2" t="s">
        <v>2</v>
      </c>
      <c r="C2" t="s">
        <v>3</v>
      </c>
    </row>
    <row r="3" spans="1:3">
      <c r="A3" s="1" t="s">
        <v>4</v>
      </c>
      <c r="B3">
        <f>0.002*560/32*(ROW()-3)</f>
        <v>0</v>
      </c>
      <c r="C3">
        <v>3.2499999999999999E-3</v>
      </c>
    </row>
    <row r="4" spans="1:3">
      <c r="A4" s="1" t="s">
        <v>5</v>
      </c>
      <c r="B4">
        <f t="shared" ref="B4:B34" si="0">0.002*560/32*(ROW()-3)</f>
        <v>3.5000000000000003E-2</v>
      </c>
      <c r="C4">
        <v>3.78E-2</v>
      </c>
    </row>
    <row r="5" spans="1:3">
      <c r="A5" s="1" t="s">
        <v>6</v>
      </c>
      <c r="B5">
        <f t="shared" si="0"/>
        <v>7.0000000000000007E-2</v>
      </c>
      <c r="C5">
        <v>7.0699999999999999E-2</v>
      </c>
    </row>
    <row r="6" spans="1:3">
      <c r="A6" s="1" t="s">
        <v>31</v>
      </c>
      <c r="B6">
        <f t="shared" si="0"/>
        <v>0.10500000000000001</v>
      </c>
      <c r="C6">
        <v>0.106</v>
      </c>
    </row>
    <row r="7" spans="1:3">
      <c r="A7" s="1" t="s">
        <v>32</v>
      </c>
      <c r="B7">
        <f t="shared" si="0"/>
        <v>0.14000000000000001</v>
      </c>
      <c r="C7">
        <v>0.14099999999999999</v>
      </c>
    </row>
    <row r="8" spans="1:3">
      <c r="A8" s="1" t="s">
        <v>33</v>
      </c>
      <c r="B8">
        <f t="shared" si="0"/>
        <v>0.17500000000000002</v>
      </c>
      <c r="C8">
        <v>0.17399999999999999</v>
      </c>
    </row>
    <row r="9" spans="1:3">
      <c r="A9" s="1" t="s">
        <v>34</v>
      </c>
      <c r="B9">
        <f t="shared" si="0"/>
        <v>0.21000000000000002</v>
      </c>
      <c r="C9">
        <v>0.20699999999999999</v>
      </c>
    </row>
    <row r="10" spans="1:3">
      <c r="A10" s="1" t="s">
        <v>35</v>
      </c>
      <c r="B10">
        <f t="shared" si="0"/>
        <v>0.24500000000000002</v>
      </c>
      <c r="C10">
        <v>0.24199999999999999</v>
      </c>
    </row>
    <row r="11" spans="1:3">
      <c r="A11" s="1" t="s">
        <v>7</v>
      </c>
      <c r="B11">
        <f t="shared" si="0"/>
        <v>0.28000000000000003</v>
      </c>
      <c r="C11">
        <v>0.27700000000000002</v>
      </c>
    </row>
    <row r="12" spans="1:3">
      <c r="A12" s="1" t="s">
        <v>8</v>
      </c>
      <c r="B12">
        <f t="shared" si="0"/>
        <v>0.31500000000000006</v>
      </c>
      <c r="C12">
        <v>0.31</v>
      </c>
    </row>
    <row r="13" spans="1:3">
      <c r="A13" s="1" t="s">
        <v>9</v>
      </c>
      <c r="B13">
        <f t="shared" si="0"/>
        <v>0.35000000000000003</v>
      </c>
      <c r="C13">
        <v>0.34399999999999997</v>
      </c>
    </row>
    <row r="14" spans="1:3">
      <c r="A14" s="1" t="s">
        <v>10</v>
      </c>
      <c r="B14">
        <f t="shared" si="0"/>
        <v>0.38500000000000001</v>
      </c>
      <c r="C14">
        <v>0.38700000000000001</v>
      </c>
    </row>
    <row r="15" spans="1:3">
      <c r="A15" s="1" t="s">
        <v>11</v>
      </c>
      <c r="B15">
        <f t="shared" si="0"/>
        <v>0.42000000000000004</v>
      </c>
      <c r="C15">
        <v>0.42099999999999999</v>
      </c>
    </row>
    <row r="16" spans="1:3">
      <c r="A16" s="1" t="s">
        <v>12</v>
      </c>
      <c r="B16">
        <f t="shared" si="0"/>
        <v>0.45500000000000007</v>
      </c>
      <c r="C16">
        <v>0.45400000000000001</v>
      </c>
    </row>
    <row r="17" spans="1:3">
      <c r="A17" s="1" t="s">
        <v>13</v>
      </c>
      <c r="B17">
        <f t="shared" si="0"/>
        <v>0.49000000000000005</v>
      </c>
      <c r="C17">
        <v>0.48399999999999999</v>
      </c>
    </row>
    <row r="18" spans="1:3">
      <c r="A18" s="1" t="s">
        <v>14</v>
      </c>
      <c r="B18">
        <f t="shared" si="0"/>
        <v>0.52500000000000002</v>
      </c>
      <c r="C18">
        <v>0.51700000000000002</v>
      </c>
    </row>
    <row r="19" spans="1:3">
      <c r="A19" s="1" t="s">
        <v>15</v>
      </c>
      <c r="B19">
        <f t="shared" si="0"/>
        <v>0.56000000000000005</v>
      </c>
      <c r="C19">
        <v>0.55200000000000005</v>
      </c>
    </row>
    <row r="20" spans="1:3">
      <c r="A20" s="1" t="s">
        <v>16</v>
      </c>
      <c r="B20">
        <f t="shared" si="0"/>
        <v>0.59500000000000008</v>
      </c>
      <c r="C20">
        <v>0.58699999999999997</v>
      </c>
    </row>
    <row r="21" spans="1:3">
      <c r="A21" s="1" t="s">
        <v>17</v>
      </c>
      <c r="B21">
        <f t="shared" si="0"/>
        <v>0.63000000000000012</v>
      </c>
      <c r="C21">
        <v>0.622</v>
      </c>
    </row>
    <row r="22" spans="1:3">
      <c r="A22" s="1" t="s">
        <v>18</v>
      </c>
      <c r="B22">
        <f t="shared" si="0"/>
        <v>0.66500000000000004</v>
      </c>
      <c r="C22">
        <v>0.65700000000000003</v>
      </c>
    </row>
    <row r="23" spans="1:3">
      <c r="A23" s="1" t="s">
        <v>19</v>
      </c>
      <c r="B23">
        <f t="shared" si="0"/>
        <v>0.70000000000000007</v>
      </c>
      <c r="C23">
        <v>0.69099999999999995</v>
      </c>
    </row>
    <row r="24" spans="1:3">
      <c r="A24" s="1" t="s">
        <v>20</v>
      </c>
      <c r="B24">
        <f t="shared" si="0"/>
        <v>0.7350000000000001</v>
      </c>
      <c r="C24">
        <v>0.72799999999999998</v>
      </c>
    </row>
    <row r="25" spans="1:3">
      <c r="A25" s="1" t="s">
        <v>21</v>
      </c>
      <c r="B25">
        <f t="shared" si="0"/>
        <v>0.77</v>
      </c>
      <c r="C25">
        <v>0.76</v>
      </c>
    </row>
    <row r="26" spans="1:3">
      <c r="A26" s="1" t="s">
        <v>22</v>
      </c>
      <c r="B26">
        <f t="shared" si="0"/>
        <v>0.80500000000000005</v>
      </c>
      <c r="C26">
        <v>0.79400000000000004</v>
      </c>
    </row>
    <row r="27" spans="1:3">
      <c r="A27" s="1" t="s">
        <v>23</v>
      </c>
      <c r="B27">
        <f t="shared" si="0"/>
        <v>0.84000000000000008</v>
      </c>
      <c r="C27">
        <v>0.82699999999999996</v>
      </c>
    </row>
    <row r="28" spans="1:3">
      <c r="A28" s="1" t="s">
        <v>24</v>
      </c>
      <c r="B28">
        <f t="shared" si="0"/>
        <v>0.87500000000000011</v>
      </c>
      <c r="C28">
        <v>0.86099999999999999</v>
      </c>
    </row>
    <row r="29" spans="1:3">
      <c r="A29" s="1" t="s">
        <v>25</v>
      </c>
      <c r="B29">
        <f t="shared" si="0"/>
        <v>0.91000000000000014</v>
      </c>
      <c r="C29">
        <v>0.89600000000000002</v>
      </c>
    </row>
    <row r="30" spans="1:3">
      <c r="A30" s="1" t="s">
        <v>26</v>
      </c>
      <c r="B30">
        <f t="shared" si="0"/>
        <v>0.94500000000000006</v>
      </c>
      <c r="C30">
        <v>0.93100000000000005</v>
      </c>
    </row>
    <row r="31" spans="1:3">
      <c r="A31" s="1" t="s">
        <v>27</v>
      </c>
      <c r="B31">
        <f t="shared" si="0"/>
        <v>0.98000000000000009</v>
      </c>
      <c r="C31">
        <v>0.96599999999999997</v>
      </c>
    </row>
    <row r="32" spans="1:3">
      <c r="A32" s="1" t="s">
        <v>28</v>
      </c>
      <c r="B32">
        <f t="shared" si="0"/>
        <v>1.0150000000000001</v>
      </c>
      <c r="C32">
        <v>0.998</v>
      </c>
    </row>
    <row r="33" spans="1:3">
      <c r="A33" s="1" t="s">
        <v>29</v>
      </c>
      <c r="B33">
        <f t="shared" si="0"/>
        <v>1.05</v>
      </c>
      <c r="C33">
        <v>1.03</v>
      </c>
    </row>
    <row r="34" spans="1:3">
      <c r="A34" s="1" t="s">
        <v>30</v>
      </c>
      <c r="B34">
        <f t="shared" si="0"/>
        <v>1.0850000000000002</v>
      </c>
      <c r="C34">
        <v>1.06</v>
      </c>
    </row>
    <row r="35" spans="1:3">
      <c r="A35" s="1" t="s">
        <v>42</v>
      </c>
      <c r="B35">
        <f>0.002*560/1024*1023</f>
        <v>1.1189062500000002</v>
      </c>
      <c r="C35">
        <v>1.1000000000000001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activeCell="G25" sqref="G25"/>
    </sheetView>
  </sheetViews>
  <sheetFormatPr defaultRowHeight="15"/>
  <cols>
    <col min="4" max="4" width="9" style="3"/>
  </cols>
  <sheetData>
    <row r="1" spans="1:4">
      <c r="A1" s="1" t="s">
        <v>36</v>
      </c>
    </row>
    <row r="2" spans="1:4">
      <c r="A2" s="1" t="s">
        <v>1</v>
      </c>
      <c r="B2" t="s">
        <v>2</v>
      </c>
      <c r="C2" t="s">
        <v>3</v>
      </c>
    </row>
    <row r="3" spans="1:4">
      <c r="A3" s="1" t="s">
        <v>4</v>
      </c>
      <c r="B3">
        <f>3.6/32*(ROW()-3)</f>
        <v>0</v>
      </c>
      <c r="C3">
        <v>-0.11700000000000001</v>
      </c>
      <c r="D3" s="3" t="e">
        <f>(C3-B3)/B3</f>
        <v>#DIV/0!</v>
      </c>
    </row>
    <row r="4" spans="1:4">
      <c r="A4" s="1" t="s">
        <v>5</v>
      </c>
      <c r="B4">
        <f t="shared" ref="B4:B34" si="0">3.6/32*(ROW()-3)</f>
        <v>0.1125</v>
      </c>
      <c r="C4">
        <v>1.21E-2</v>
      </c>
      <c r="D4" s="3">
        <f t="shared" ref="D4:D35" si="1">(C4-B4)/B4</f>
        <v>-0.89244444444444448</v>
      </c>
    </row>
    <row r="5" spans="1:4">
      <c r="A5" s="1" t="s">
        <v>6</v>
      </c>
      <c r="B5">
        <f t="shared" si="0"/>
        <v>0.22500000000000001</v>
      </c>
      <c r="C5">
        <v>0.14299999999999999</v>
      </c>
      <c r="D5" s="3">
        <f t="shared" si="1"/>
        <v>-0.36444444444444452</v>
      </c>
    </row>
    <row r="6" spans="1:4">
      <c r="A6" s="1" t="s">
        <v>31</v>
      </c>
      <c r="B6">
        <f t="shared" si="0"/>
        <v>0.33750000000000002</v>
      </c>
      <c r="C6">
        <v>0.27300000000000002</v>
      </c>
      <c r="D6" s="3">
        <f t="shared" si="1"/>
        <v>-0.19111111111111109</v>
      </c>
    </row>
    <row r="7" spans="1:4">
      <c r="A7" s="1" t="s">
        <v>32</v>
      </c>
      <c r="B7">
        <f t="shared" si="0"/>
        <v>0.45</v>
      </c>
      <c r="C7">
        <v>0.4</v>
      </c>
      <c r="D7" s="3">
        <f t="shared" si="1"/>
        <v>-0.11111111111111108</v>
      </c>
    </row>
    <row r="8" spans="1:4">
      <c r="A8" s="1" t="s">
        <v>33</v>
      </c>
      <c r="B8">
        <f t="shared" si="0"/>
        <v>0.5625</v>
      </c>
      <c r="C8">
        <v>0.52800000000000002</v>
      </c>
      <c r="D8" s="3">
        <f t="shared" si="1"/>
        <v>-6.1333333333333288E-2</v>
      </c>
    </row>
    <row r="9" spans="1:4">
      <c r="A9" s="1" t="s">
        <v>34</v>
      </c>
      <c r="B9">
        <f t="shared" si="0"/>
        <v>0.67500000000000004</v>
      </c>
      <c r="C9">
        <v>0.65200000000000002</v>
      </c>
      <c r="D9" s="3">
        <f t="shared" si="1"/>
        <v>-3.4074074074074104E-2</v>
      </c>
    </row>
    <row r="10" spans="1:4">
      <c r="A10" s="1" t="s">
        <v>35</v>
      </c>
      <c r="B10">
        <f t="shared" si="0"/>
        <v>0.78749999999999998</v>
      </c>
      <c r="C10">
        <v>0.77500000000000002</v>
      </c>
      <c r="D10" s="3">
        <f t="shared" si="1"/>
        <v>-1.5873015873015817E-2</v>
      </c>
    </row>
    <row r="11" spans="1:4">
      <c r="A11" s="1" t="s">
        <v>7</v>
      </c>
      <c r="B11">
        <f t="shared" si="0"/>
        <v>0.9</v>
      </c>
      <c r="C11">
        <v>0.88500000000000001</v>
      </c>
      <c r="D11" s="3">
        <f t="shared" si="1"/>
        <v>-1.666666666666668E-2</v>
      </c>
    </row>
    <row r="12" spans="1:4">
      <c r="A12" s="1" t="s">
        <v>8</v>
      </c>
      <c r="B12">
        <f t="shared" si="0"/>
        <v>1.0125</v>
      </c>
      <c r="C12">
        <v>0.999</v>
      </c>
      <c r="D12" s="3">
        <f t="shared" si="1"/>
        <v>-1.3333333333333291E-2</v>
      </c>
    </row>
    <row r="13" spans="1:4">
      <c r="A13" s="1" t="s">
        <v>9</v>
      </c>
      <c r="B13">
        <f t="shared" si="0"/>
        <v>1.125</v>
      </c>
      <c r="C13">
        <v>1.1100000000000001</v>
      </c>
      <c r="D13" s="3">
        <f t="shared" si="1"/>
        <v>-1.3333333333333246E-2</v>
      </c>
    </row>
    <row r="14" spans="1:4">
      <c r="A14" s="1" t="s">
        <v>10</v>
      </c>
      <c r="B14">
        <f t="shared" si="0"/>
        <v>1.2375</v>
      </c>
      <c r="C14">
        <v>1.21</v>
      </c>
      <c r="D14" s="3">
        <f t="shared" si="1"/>
        <v>-2.2222222222222286E-2</v>
      </c>
    </row>
    <row r="15" spans="1:4">
      <c r="A15" s="1" t="s">
        <v>11</v>
      </c>
      <c r="B15">
        <f t="shared" si="0"/>
        <v>1.35</v>
      </c>
      <c r="C15">
        <v>1.31</v>
      </c>
      <c r="D15" s="3">
        <f t="shared" si="1"/>
        <v>-2.9629629629629655E-2</v>
      </c>
    </row>
    <row r="16" spans="1:4">
      <c r="A16" s="1" t="s">
        <v>12</v>
      </c>
      <c r="B16">
        <f t="shared" si="0"/>
        <v>1.4625000000000001</v>
      </c>
      <c r="C16">
        <v>1.42</v>
      </c>
      <c r="D16" s="3">
        <f t="shared" si="1"/>
        <v>-2.9059829059829196E-2</v>
      </c>
    </row>
    <row r="17" spans="1:4">
      <c r="A17" s="1" t="s">
        <v>13</v>
      </c>
      <c r="B17">
        <f t="shared" si="0"/>
        <v>1.575</v>
      </c>
      <c r="C17">
        <v>1.52</v>
      </c>
      <c r="D17" s="3">
        <f t="shared" si="1"/>
        <v>-3.492063492063488E-2</v>
      </c>
    </row>
    <row r="18" spans="1:4">
      <c r="A18" s="1" t="s">
        <v>14</v>
      </c>
      <c r="B18">
        <f t="shared" si="0"/>
        <v>1.6875</v>
      </c>
      <c r="C18">
        <v>1.61</v>
      </c>
      <c r="D18" s="3">
        <f t="shared" si="1"/>
        <v>-4.592592592592587E-2</v>
      </c>
    </row>
    <row r="19" spans="1:4">
      <c r="A19" s="1" t="s">
        <v>15</v>
      </c>
      <c r="B19">
        <f t="shared" si="0"/>
        <v>1.8</v>
      </c>
      <c r="C19">
        <v>1.71</v>
      </c>
      <c r="D19" s="3">
        <f t="shared" si="1"/>
        <v>-5.0000000000000044E-2</v>
      </c>
    </row>
    <row r="20" spans="1:4">
      <c r="A20" s="1" t="s">
        <v>16</v>
      </c>
      <c r="B20">
        <f t="shared" si="0"/>
        <v>1.9125000000000001</v>
      </c>
      <c r="C20">
        <v>1.82</v>
      </c>
      <c r="D20" s="3">
        <f t="shared" si="1"/>
        <v>-4.8366013071895433E-2</v>
      </c>
    </row>
    <row r="21" spans="1:4">
      <c r="A21" s="1" t="s">
        <v>17</v>
      </c>
      <c r="B21">
        <f t="shared" si="0"/>
        <v>2.0249999999999999</v>
      </c>
      <c r="C21">
        <v>1.92</v>
      </c>
      <c r="D21" s="3">
        <f t="shared" si="1"/>
        <v>-5.1851851851851843E-2</v>
      </c>
    </row>
    <row r="22" spans="1:4">
      <c r="A22" s="1" t="s">
        <v>18</v>
      </c>
      <c r="B22">
        <f t="shared" si="0"/>
        <v>2.1375000000000002</v>
      </c>
      <c r="C22">
        <v>2.02</v>
      </c>
      <c r="D22" s="3">
        <f t="shared" si="1"/>
        <v>-5.4970760233918198E-2</v>
      </c>
    </row>
    <row r="23" spans="1:4">
      <c r="A23" s="1" t="s">
        <v>19</v>
      </c>
      <c r="B23">
        <f t="shared" si="0"/>
        <v>2.25</v>
      </c>
      <c r="C23">
        <v>2.11</v>
      </c>
      <c r="D23" s="3">
        <f t="shared" si="1"/>
        <v>-6.2222222222222276E-2</v>
      </c>
    </row>
    <row r="24" spans="1:4">
      <c r="A24" s="1" t="s">
        <v>20</v>
      </c>
      <c r="B24">
        <f t="shared" si="0"/>
        <v>2.3625000000000003</v>
      </c>
      <c r="C24">
        <v>2.19</v>
      </c>
      <c r="D24" s="3">
        <f t="shared" si="1"/>
        <v>-7.3015873015873145E-2</v>
      </c>
    </row>
    <row r="25" spans="1:4">
      <c r="A25" s="1" t="s">
        <v>21</v>
      </c>
      <c r="B25">
        <f t="shared" si="0"/>
        <v>2.4750000000000001</v>
      </c>
      <c r="C25">
        <v>2.2799999999999998</v>
      </c>
      <c r="D25" s="3">
        <f t="shared" si="1"/>
        <v>-7.8787878787878907E-2</v>
      </c>
    </row>
    <row r="26" spans="1:4">
      <c r="A26" s="1" t="s">
        <v>22</v>
      </c>
      <c r="B26">
        <f t="shared" si="0"/>
        <v>2.5874999999999999</v>
      </c>
      <c r="C26">
        <v>2.38</v>
      </c>
      <c r="D26" s="3">
        <f t="shared" si="1"/>
        <v>-8.0193236714975857E-2</v>
      </c>
    </row>
    <row r="27" spans="1:4">
      <c r="A27" s="1" t="s">
        <v>23</v>
      </c>
      <c r="B27">
        <f t="shared" si="0"/>
        <v>2.7</v>
      </c>
      <c r="C27">
        <v>2.46</v>
      </c>
      <c r="D27" s="3">
        <f t="shared" si="1"/>
        <v>-8.8888888888888962E-2</v>
      </c>
    </row>
    <row r="28" spans="1:4">
      <c r="A28" s="1" t="s">
        <v>24</v>
      </c>
      <c r="B28">
        <f t="shared" si="0"/>
        <v>2.8125</v>
      </c>
      <c r="C28">
        <v>2.54</v>
      </c>
      <c r="D28" s="3">
        <f t="shared" si="1"/>
        <v>-9.6888888888888872E-2</v>
      </c>
    </row>
    <row r="29" spans="1:4">
      <c r="A29" s="1" t="s">
        <v>25</v>
      </c>
      <c r="B29">
        <f t="shared" si="0"/>
        <v>2.9250000000000003</v>
      </c>
      <c r="C29">
        <v>2.61</v>
      </c>
      <c r="D29" s="3">
        <f t="shared" si="1"/>
        <v>-0.10769230769230781</v>
      </c>
    </row>
    <row r="30" spans="1:4">
      <c r="A30" s="1" t="s">
        <v>26</v>
      </c>
      <c r="B30">
        <f t="shared" si="0"/>
        <v>3.0375000000000001</v>
      </c>
      <c r="C30">
        <v>2.67</v>
      </c>
      <c r="D30" s="3">
        <f t="shared" si="1"/>
        <v>-0.12098765432098771</v>
      </c>
    </row>
    <row r="31" spans="1:4">
      <c r="A31" s="1" t="s">
        <v>27</v>
      </c>
      <c r="B31">
        <f t="shared" si="0"/>
        <v>3.15</v>
      </c>
      <c r="C31">
        <v>2.71</v>
      </c>
      <c r="D31" s="3">
        <f t="shared" si="1"/>
        <v>-0.13968253968253966</v>
      </c>
    </row>
    <row r="32" spans="1:4">
      <c r="A32" s="1" t="s">
        <v>28</v>
      </c>
      <c r="B32">
        <f t="shared" si="0"/>
        <v>3.2625000000000002</v>
      </c>
      <c r="C32">
        <v>2.73</v>
      </c>
      <c r="D32" s="3">
        <f t="shared" si="1"/>
        <v>-0.16321839080459774</v>
      </c>
    </row>
    <row r="33" spans="1:4">
      <c r="A33" s="1" t="s">
        <v>29</v>
      </c>
      <c r="B33">
        <f t="shared" si="0"/>
        <v>3.375</v>
      </c>
      <c r="C33">
        <v>2.74</v>
      </c>
      <c r="D33" s="3">
        <f t="shared" si="1"/>
        <v>-0.18814814814814809</v>
      </c>
    </row>
    <row r="34" spans="1:4">
      <c r="A34" s="1" t="s">
        <v>30</v>
      </c>
      <c r="B34">
        <f t="shared" si="0"/>
        <v>3.4875000000000003</v>
      </c>
      <c r="C34">
        <v>2.75</v>
      </c>
      <c r="D34" s="3">
        <f t="shared" si="1"/>
        <v>-0.21146953405017926</v>
      </c>
    </row>
    <row r="35" spans="1:4">
      <c r="A35" s="1" t="s">
        <v>42</v>
      </c>
      <c r="B35">
        <f>3.6/1024*1023</f>
        <v>3.5964843750000002</v>
      </c>
      <c r="C35">
        <v>2.76</v>
      </c>
      <c r="D35" s="3">
        <f t="shared" si="1"/>
        <v>-0.23258390355164557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3" activeCellId="1" sqref="C3:C21 F3:F21"/>
    </sheetView>
  </sheetViews>
  <sheetFormatPr defaultRowHeight="15"/>
  <sheetData>
    <row r="1" spans="1:7">
      <c r="A1" t="s">
        <v>37</v>
      </c>
    </row>
    <row r="2" spans="1:7">
      <c r="A2" t="s">
        <v>1</v>
      </c>
      <c r="B2" t="s">
        <v>38</v>
      </c>
      <c r="C2" t="s">
        <v>41</v>
      </c>
      <c r="D2" t="s">
        <v>40</v>
      </c>
      <c r="E2" t="s">
        <v>44</v>
      </c>
      <c r="F2" t="s">
        <v>45</v>
      </c>
      <c r="G2" t="s">
        <v>46</v>
      </c>
    </row>
    <row r="3" spans="1:7">
      <c r="A3" t="s">
        <v>43</v>
      </c>
      <c r="B3" s="2">
        <f>1525*C3</f>
        <v>1525</v>
      </c>
      <c r="C3">
        <v>1</v>
      </c>
      <c r="D3" t="str">
        <f>DEC2HEX(C3-1)</f>
        <v>0</v>
      </c>
      <c r="E3">
        <v>1.1200000000000001</v>
      </c>
      <c r="F3">
        <v>1.2</v>
      </c>
      <c r="G3">
        <v>1.2</v>
      </c>
    </row>
    <row r="4" spans="1:7">
      <c r="A4" t="s">
        <v>43</v>
      </c>
      <c r="B4" s="2">
        <f t="shared" ref="B4:B21" si="0">1525*C4</f>
        <v>4575</v>
      </c>
      <c r="C4">
        <f>C3*3</f>
        <v>3</v>
      </c>
      <c r="D4" t="str">
        <f t="shared" ref="D4:D21" si="1">DEC2HEX(C4-1)</f>
        <v>2</v>
      </c>
      <c r="E4">
        <v>1.1200000000000001</v>
      </c>
      <c r="F4">
        <v>1.2</v>
      </c>
      <c r="G4">
        <v>1.2</v>
      </c>
    </row>
    <row r="5" spans="1:7">
      <c r="A5" t="s">
        <v>43</v>
      </c>
      <c r="B5" s="2">
        <f t="shared" si="0"/>
        <v>13725</v>
      </c>
      <c r="C5">
        <f>C4*3</f>
        <v>9</v>
      </c>
      <c r="D5" t="str">
        <f t="shared" si="1"/>
        <v>8</v>
      </c>
      <c r="E5">
        <v>1.1200000000000001</v>
      </c>
      <c r="F5">
        <v>1.2</v>
      </c>
      <c r="G5">
        <v>1.2</v>
      </c>
    </row>
    <row r="6" spans="1:7">
      <c r="A6" t="s">
        <v>43</v>
      </c>
      <c r="B6" s="2">
        <f t="shared" si="0"/>
        <v>41175</v>
      </c>
      <c r="C6">
        <f>C5*3</f>
        <v>27</v>
      </c>
      <c r="D6" t="str">
        <f t="shared" si="1"/>
        <v>1A</v>
      </c>
      <c r="E6">
        <v>1.1200000000000001</v>
      </c>
      <c r="F6">
        <v>1.2</v>
      </c>
      <c r="G6">
        <v>1.21</v>
      </c>
    </row>
    <row r="7" spans="1:7">
      <c r="A7" t="s">
        <v>43</v>
      </c>
      <c r="B7" s="2">
        <f t="shared" si="0"/>
        <v>123525</v>
      </c>
      <c r="C7">
        <f>C6*3</f>
        <v>81</v>
      </c>
      <c r="D7" t="str">
        <f t="shared" si="1"/>
        <v>50</v>
      </c>
      <c r="E7">
        <v>1.1200000000000001</v>
      </c>
      <c r="F7">
        <v>1.2</v>
      </c>
      <c r="G7">
        <v>1.2</v>
      </c>
    </row>
    <row r="8" spans="1:7">
      <c r="A8" t="s">
        <v>43</v>
      </c>
      <c r="B8" s="2">
        <f t="shared" si="0"/>
        <v>370575</v>
      </c>
      <c r="C8">
        <f>C7*3</f>
        <v>243</v>
      </c>
      <c r="D8" t="str">
        <f t="shared" si="1"/>
        <v>F2</v>
      </c>
      <c r="E8">
        <v>1.1200000000000001</v>
      </c>
      <c r="F8">
        <v>1.19</v>
      </c>
      <c r="G8">
        <v>1.2</v>
      </c>
    </row>
    <row r="9" spans="1:7">
      <c r="A9" t="s">
        <v>43</v>
      </c>
      <c r="B9" s="2">
        <f t="shared" si="0"/>
        <v>741150</v>
      </c>
      <c r="C9">
        <f>C8*2</f>
        <v>486</v>
      </c>
      <c r="D9" t="str">
        <f t="shared" si="1"/>
        <v>1E5</v>
      </c>
      <c r="E9">
        <v>1.1200000000000001</v>
      </c>
      <c r="F9">
        <v>1.19</v>
      </c>
      <c r="G9">
        <v>1.2</v>
      </c>
    </row>
    <row r="10" spans="1:7">
      <c r="A10" t="s">
        <v>43</v>
      </c>
      <c r="B10" s="2">
        <f t="shared" si="0"/>
        <v>1482300</v>
      </c>
      <c r="C10">
        <f>C9*2</f>
        <v>972</v>
      </c>
      <c r="D10" t="str">
        <f t="shared" si="1"/>
        <v>3CB</v>
      </c>
      <c r="E10">
        <v>1.1200000000000001</v>
      </c>
      <c r="F10">
        <v>1.19</v>
      </c>
      <c r="G10">
        <v>1.19</v>
      </c>
    </row>
    <row r="11" spans="1:7">
      <c r="A11" t="s">
        <v>43</v>
      </c>
      <c r="B11" s="2">
        <f t="shared" si="0"/>
        <v>2964600</v>
      </c>
      <c r="C11">
        <f>C10*2</f>
        <v>1944</v>
      </c>
      <c r="D11" t="str">
        <f t="shared" si="1"/>
        <v>797</v>
      </c>
      <c r="E11">
        <v>1.1200000000000001</v>
      </c>
      <c r="F11">
        <v>1.1599999999999999</v>
      </c>
      <c r="G11">
        <v>1.1499999999999999</v>
      </c>
    </row>
    <row r="12" spans="1:7">
      <c r="A12" t="s">
        <v>43</v>
      </c>
      <c r="B12" s="2">
        <f t="shared" si="0"/>
        <v>5929200</v>
      </c>
      <c r="C12">
        <f>C11*2</f>
        <v>3888</v>
      </c>
      <c r="D12" t="str">
        <f t="shared" si="1"/>
        <v>F2F</v>
      </c>
      <c r="E12">
        <v>1.1200000000000001</v>
      </c>
      <c r="F12">
        <v>0.96</v>
      </c>
      <c r="G12">
        <v>0.97699999999999998</v>
      </c>
    </row>
    <row r="13" spans="1:7">
      <c r="A13" t="s">
        <v>43</v>
      </c>
      <c r="B13" s="2">
        <f t="shared" si="0"/>
        <v>8893800</v>
      </c>
      <c r="C13">
        <f>C12 *1.5</f>
        <v>5832</v>
      </c>
      <c r="D13" t="str">
        <f t="shared" si="1"/>
        <v>16C7</v>
      </c>
      <c r="E13">
        <v>1.1200000000000001</v>
      </c>
      <c r="F13">
        <v>0.83199999999999996</v>
      </c>
      <c r="G13">
        <v>0.82799999999999996</v>
      </c>
    </row>
    <row r="14" spans="1:7">
      <c r="A14" t="s">
        <v>43</v>
      </c>
      <c r="B14" s="2">
        <f t="shared" si="0"/>
        <v>11117250</v>
      </c>
      <c r="C14">
        <f>C13 *1.25</f>
        <v>7290</v>
      </c>
      <c r="D14" t="str">
        <f t="shared" si="1"/>
        <v>1C79</v>
      </c>
      <c r="E14">
        <v>1.1200000000000001</v>
      </c>
      <c r="F14">
        <v>0.751</v>
      </c>
      <c r="G14">
        <v>0.79600000000000004</v>
      </c>
    </row>
    <row r="15" spans="1:7">
      <c r="A15" t="s">
        <v>43</v>
      </c>
      <c r="B15" s="2">
        <f t="shared" si="0"/>
        <v>13895800</v>
      </c>
      <c r="C15">
        <v>9112</v>
      </c>
      <c r="D15" t="str">
        <f t="shared" si="1"/>
        <v>2397</v>
      </c>
      <c r="E15">
        <v>1.1200000000000001</v>
      </c>
      <c r="F15">
        <v>0.65200000000000002</v>
      </c>
      <c r="G15">
        <v>0.72299999999999998</v>
      </c>
    </row>
    <row r="16" spans="1:7">
      <c r="A16" t="s">
        <v>43</v>
      </c>
      <c r="B16" s="2">
        <f t="shared" si="0"/>
        <v>17369750</v>
      </c>
      <c r="C16">
        <f>C15*1.25</f>
        <v>11390</v>
      </c>
      <c r="D16" t="str">
        <f>DEC2HEX(C16-1)</f>
        <v>2C7D</v>
      </c>
      <c r="E16">
        <v>1.1200000000000001</v>
      </c>
      <c r="F16">
        <v>0.62</v>
      </c>
      <c r="G16">
        <v>0.65800000000000003</v>
      </c>
    </row>
    <row r="17" spans="1:10">
      <c r="A17" t="s">
        <v>43</v>
      </c>
      <c r="B17" s="2">
        <f t="shared" si="0"/>
        <v>21712950</v>
      </c>
      <c r="C17">
        <v>14238</v>
      </c>
      <c r="D17" t="str">
        <f t="shared" si="1"/>
        <v>379D</v>
      </c>
      <c r="E17">
        <v>1.1200000000000001</v>
      </c>
      <c r="F17">
        <v>0.69699999999999995</v>
      </c>
      <c r="G17">
        <v>0.63500000000000001</v>
      </c>
    </row>
    <row r="18" spans="1:10">
      <c r="A18" t="s">
        <v>43</v>
      </c>
      <c r="B18" s="2">
        <f t="shared" si="0"/>
        <v>27145000</v>
      </c>
      <c r="C18">
        <v>17800</v>
      </c>
      <c r="D18" t="str">
        <f t="shared" si="1"/>
        <v>4587</v>
      </c>
      <c r="E18">
        <v>1.1200000000000001</v>
      </c>
      <c r="F18">
        <v>0.67700000000000005</v>
      </c>
      <c r="G18">
        <v>0.61099999999999999</v>
      </c>
    </row>
    <row r="19" spans="1:10">
      <c r="A19" t="s">
        <v>43</v>
      </c>
      <c r="B19" s="2">
        <f t="shared" si="0"/>
        <v>33931250</v>
      </c>
      <c r="C19">
        <f t="shared" ref="C19" si="2">C18*1.25</f>
        <v>22250</v>
      </c>
      <c r="D19" t="str">
        <f t="shared" si="1"/>
        <v>56E9</v>
      </c>
      <c r="E19">
        <v>1.1200000000000001</v>
      </c>
      <c r="F19">
        <v>0.67400000000000004</v>
      </c>
      <c r="G19">
        <v>0.67800000000000005</v>
      </c>
      <c r="J19" t="s">
        <v>48</v>
      </c>
    </row>
    <row r="20" spans="1:10">
      <c r="A20" t="s">
        <v>43</v>
      </c>
      <c r="B20" s="2">
        <f t="shared" si="0"/>
        <v>42413300</v>
      </c>
      <c r="C20">
        <v>27812</v>
      </c>
      <c r="D20" t="str">
        <f t="shared" si="1"/>
        <v>6CA3</v>
      </c>
      <c r="E20">
        <v>1.1200000000000001</v>
      </c>
      <c r="F20">
        <v>0.89200000000000002</v>
      </c>
      <c r="G20">
        <v>0.89</v>
      </c>
      <c r="J20" t="s">
        <v>47</v>
      </c>
    </row>
    <row r="21" spans="1:10">
      <c r="A21" t="s">
        <v>43</v>
      </c>
      <c r="B21" s="2">
        <f t="shared" si="0"/>
        <v>49969675</v>
      </c>
      <c r="C21">
        <v>32767</v>
      </c>
      <c r="D21" t="str">
        <f t="shared" si="1"/>
        <v>7FFE</v>
      </c>
      <c r="E21">
        <v>1.1200000000000001</v>
      </c>
      <c r="F21">
        <v>1.2</v>
      </c>
      <c r="G21">
        <v>1.2</v>
      </c>
      <c r="J21" t="s">
        <v>49</v>
      </c>
    </row>
    <row r="22" spans="1:10">
      <c r="B22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35" sqref="E35"/>
    </sheetView>
  </sheetViews>
  <sheetFormatPr defaultRowHeight="15"/>
  <sheetData>
    <row r="1" spans="1:7">
      <c r="A1" t="s">
        <v>39</v>
      </c>
    </row>
    <row r="2" spans="1:7">
      <c r="A2" t="s">
        <v>1</v>
      </c>
      <c r="B2" t="s">
        <v>38</v>
      </c>
      <c r="C2" t="s">
        <v>41</v>
      </c>
      <c r="D2" t="s">
        <v>40</v>
      </c>
      <c r="E2" t="s">
        <v>44</v>
      </c>
      <c r="F2" t="s">
        <v>45</v>
      </c>
      <c r="G2" t="s">
        <v>46</v>
      </c>
    </row>
    <row r="3" spans="1:7">
      <c r="A3" t="s">
        <v>43</v>
      </c>
      <c r="B3" s="2">
        <f>1525*C3</f>
        <v>1525</v>
      </c>
      <c r="C3">
        <v>1</v>
      </c>
      <c r="D3" t="str">
        <f>DEC2HEX(C3-1)</f>
        <v>0</v>
      </c>
      <c r="E3">
        <v>3.6</v>
      </c>
      <c r="F3">
        <v>3.09</v>
      </c>
      <c r="G3">
        <v>3.01</v>
      </c>
    </row>
    <row r="4" spans="1:7">
      <c r="A4" t="s">
        <v>43</v>
      </c>
      <c r="B4" s="2">
        <f t="shared" ref="B4:B21" si="0">1525*C4</f>
        <v>4575</v>
      </c>
      <c r="C4">
        <f>C3*3</f>
        <v>3</v>
      </c>
      <c r="D4" t="str">
        <f t="shared" ref="D4:D21" si="1">DEC2HEX(C4-1)</f>
        <v>2</v>
      </c>
      <c r="E4">
        <v>3.6</v>
      </c>
      <c r="F4">
        <v>3.08</v>
      </c>
      <c r="G4">
        <v>3</v>
      </c>
    </row>
    <row r="5" spans="1:7">
      <c r="A5" t="s">
        <v>43</v>
      </c>
      <c r="B5" s="2">
        <f t="shared" si="0"/>
        <v>13725</v>
      </c>
      <c r="C5">
        <f>C4*3</f>
        <v>9</v>
      </c>
      <c r="D5" t="str">
        <f t="shared" si="1"/>
        <v>8</v>
      </c>
      <c r="E5">
        <v>3.6</v>
      </c>
      <c r="F5">
        <v>3.08</v>
      </c>
      <c r="G5">
        <v>3.01</v>
      </c>
    </row>
    <row r="6" spans="1:7">
      <c r="A6" t="s">
        <v>43</v>
      </c>
      <c r="B6" s="2">
        <f t="shared" si="0"/>
        <v>41175</v>
      </c>
      <c r="C6">
        <f>C5*3</f>
        <v>27</v>
      </c>
      <c r="D6" t="str">
        <f t="shared" si="1"/>
        <v>1A</v>
      </c>
      <c r="E6">
        <v>3.6</v>
      </c>
      <c r="F6">
        <v>3.09</v>
      </c>
      <c r="G6">
        <v>3.01</v>
      </c>
    </row>
    <row r="7" spans="1:7">
      <c r="A7" t="s">
        <v>43</v>
      </c>
      <c r="B7" s="2">
        <f t="shared" si="0"/>
        <v>123525</v>
      </c>
      <c r="C7">
        <f>C6*3</f>
        <v>81</v>
      </c>
      <c r="D7" t="str">
        <f t="shared" si="1"/>
        <v>50</v>
      </c>
      <c r="E7">
        <v>3.6</v>
      </c>
      <c r="F7">
        <v>3.08</v>
      </c>
      <c r="G7">
        <v>3.01</v>
      </c>
    </row>
    <row r="8" spans="1:7">
      <c r="A8" t="s">
        <v>43</v>
      </c>
      <c r="B8" s="2">
        <f t="shared" si="0"/>
        <v>370575</v>
      </c>
      <c r="C8">
        <f>C7*3</f>
        <v>243</v>
      </c>
      <c r="D8" t="str">
        <f t="shared" si="1"/>
        <v>F2</v>
      </c>
      <c r="E8">
        <v>3.6</v>
      </c>
      <c r="F8">
        <v>3.09</v>
      </c>
      <c r="G8">
        <v>3.01</v>
      </c>
    </row>
    <row r="9" spans="1:7">
      <c r="A9" t="s">
        <v>43</v>
      </c>
      <c r="B9" s="2">
        <f t="shared" si="0"/>
        <v>741150</v>
      </c>
      <c r="C9">
        <f>C8*2</f>
        <v>486</v>
      </c>
      <c r="D9" t="str">
        <f t="shared" si="1"/>
        <v>1E5</v>
      </c>
      <c r="E9">
        <v>3.6</v>
      </c>
      <c r="F9">
        <v>3.08</v>
      </c>
      <c r="G9">
        <v>3.01</v>
      </c>
    </row>
    <row r="10" spans="1:7">
      <c r="A10" t="s">
        <v>43</v>
      </c>
      <c r="B10" s="2">
        <f t="shared" si="0"/>
        <v>1482300</v>
      </c>
      <c r="C10">
        <f>C9*2</f>
        <v>972</v>
      </c>
      <c r="D10" t="str">
        <f t="shared" si="1"/>
        <v>3CB</v>
      </c>
      <c r="E10">
        <v>3.6</v>
      </c>
      <c r="F10">
        <v>3.05</v>
      </c>
      <c r="G10">
        <v>3</v>
      </c>
    </row>
    <row r="11" spans="1:7">
      <c r="A11" t="s">
        <v>43</v>
      </c>
      <c r="B11" s="2">
        <f t="shared" si="0"/>
        <v>2964600</v>
      </c>
      <c r="C11">
        <f>C10*2</f>
        <v>1944</v>
      </c>
      <c r="D11" t="str">
        <f t="shared" si="1"/>
        <v>797</v>
      </c>
      <c r="E11">
        <v>3.6</v>
      </c>
      <c r="F11">
        <v>3.02</v>
      </c>
      <c r="G11">
        <v>2.97</v>
      </c>
    </row>
    <row r="12" spans="1:7">
      <c r="A12" t="s">
        <v>43</v>
      </c>
      <c r="B12" s="2">
        <f t="shared" si="0"/>
        <v>5929200</v>
      </c>
      <c r="C12">
        <f>C11*2</f>
        <v>3888</v>
      </c>
      <c r="D12" t="str">
        <f t="shared" si="1"/>
        <v>F2F</v>
      </c>
      <c r="E12">
        <v>3.6</v>
      </c>
      <c r="F12">
        <v>2.98</v>
      </c>
      <c r="G12">
        <v>2.96</v>
      </c>
    </row>
    <row r="13" spans="1:7">
      <c r="A13" t="s">
        <v>43</v>
      </c>
      <c r="B13" s="2">
        <f t="shared" si="0"/>
        <v>8893800</v>
      </c>
      <c r="C13">
        <f>C12 *1.5</f>
        <v>5832</v>
      </c>
      <c r="D13" t="str">
        <f t="shared" si="1"/>
        <v>16C7</v>
      </c>
      <c r="E13">
        <v>3.6</v>
      </c>
      <c r="F13">
        <v>2.8</v>
      </c>
      <c r="G13">
        <v>2.78</v>
      </c>
    </row>
    <row r="14" spans="1:7">
      <c r="A14" t="s">
        <v>43</v>
      </c>
      <c r="B14" s="2">
        <f t="shared" si="0"/>
        <v>11117250</v>
      </c>
      <c r="C14">
        <f>C13 *1.25</f>
        <v>7290</v>
      </c>
      <c r="D14" t="str">
        <f t="shared" si="1"/>
        <v>1C79</v>
      </c>
      <c r="E14">
        <v>3.6</v>
      </c>
      <c r="F14">
        <v>2.88</v>
      </c>
      <c r="G14">
        <v>2.87</v>
      </c>
    </row>
    <row r="15" spans="1:7">
      <c r="A15" t="s">
        <v>43</v>
      </c>
      <c r="B15" s="2">
        <f t="shared" si="0"/>
        <v>13895800</v>
      </c>
      <c r="C15">
        <v>9112</v>
      </c>
      <c r="D15" t="str">
        <f t="shared" si="1"/>
        <v>2397</v>
      </c>
      <c r="E15">
        <v>3.6</v>
      </c>
      <c r="F15">
        <v>3.04</v>
      </c>
      <c r="G15">
        <v>3.06</v>
      </c>
    </row>
    <row r="16" spans="1:7">
      <c r="A16" t="s">
        <v>43</v>
      </c>
      <c r="B16" s="2">
        <f t="shared" si="0"/>
        <v>17369750</v>
      </c>
      <c r="C16">
        <f>C15*1.25</f>
        <v>11390</v>
      </c>
      <c r="D16" t="str">
        <f>DEC2HEX(C16-1)</f>
        <v>2C7D</v>
      </c>
      <c r="E16">
        <v>3.6</v>
      </c>
      <c r="F16">
        <v>3.04</v>
      </c>
      <c r="G16">
        <v>3.08</v>
      </c>
    </row>
    <row r="17" spans="1:7">
      <c r="A17" t="s">
        <v>43</v>
      </c>
      <c r="B17" s="2">
        <f t="shared" si="0"/>
        <v>21712950</v>
      </c>
      <c r="C17">
        <v>14238</v>
      </c>
      <c r="D17" t="str">
        <f t="shared" si="1"/>
        <v>379D</v>
      </c>
      <c r="E17">
        <v>3.6</v>
      </c>
      <c r="F17">
        <v>2.85</v>
      </c>
      <c r="G17">
        <v>2.83</v>
      </c>
    </row>
    <row r="18" spans="1:7">
      <c r="A18" t="s">
        <v>43</v>
      </c>
      <c r="B18" s="2">
        <f t="shared" si="0"/>
        <v>27145000</v>
      </c>
      <c r="C18">
        <v>17800</v>
      </c>
      <c r="D18" t="str">
        <f t="shared" si="1"/>
        <v>4587</v>
      </c>
      <c r="E18">
        <v>3.6</v>
      </c>
      <c r="F18">
        <v>2.72</v>
      </c>
      <c r="G18">
        <v>2.72</v>
      </c>
    </row>
    <row r="19" spans="1:7">
      <c r="A19" t="s">
        <v>43</v>
      </c>
      <c r="B19" s="2">
        <f t="shared" si="0"/>
        <v>33931250</v>
      </c>
      <c r="C19">
        <f t="shared" ref="C19" si="2">C18*1.25</f>
        <v>22250</v>
      </c>
      <c r="D19" t="str">
        <f t="shared" si="1"/>
        <v>56E9</v>
      </c>
      <c r="E19">
        <v>3.6</v>
      </c>
      <c r="F19">
        <v>3.05</v>
      </c>
      <c r="G19">
        <v>3.04</v>
      </c>
    </row>
    <row r="20" spans="1:7">
      <c r="A20" t="s">
        <v>43</v>
      </c>
      <c r="B20" s="2">
        <f t="shared" si="0"/>
        <v>42413300</v>
      </c>
      <c r="C20">
        <v>27812</v>
      </c>
      <c r="D20" t="str">
        <f t="shared" si="1"/>
        <v>6CA3</v>
      </c>
      <c r="E20">
        <v>3.6</v>
      </c>
      <c r="F20">
        <v>2.8</v>
      </c>
      <c r="G20">
        <v>2.8</v>
      </c>
    </row>
    <row r="21" spans="1:7">
      <c r="A21" t="s">
        <v>43</v>
      </c>
      <c r="B21" s="2">
        <f t="shared" si="0"/>
        <v>49969675</v>
      </c>
      <c r="C21">
        <v>32767</v>
      </c>
      <c r="D21" t="str">
        <f t="shared" si="1"/>
        <v>7FFE</v>
      </c>
      <c r="E21">
        <v>3.6</v>
      </c>
      <c r="F21">
        <v>3.08</v>
      </c>
      <c r="G21">
        <v>3.01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/>
  <sheetData>
    <row r="1" spans="1:2">
      <c r="A1" t="s">
        <v>50</v>
      </c>
      <c r="B1" t="s">
        <v>51</v>
      </c>
    </row>
    <row r="2" spans="1:2">
      <c r="A2" t="s">
        <v>52</v>
      </c>
      <c r="B2" t="s">
        <v>53</v>
      </c>
    </row>
    <row r="3" spans="1:2">
      <c r="A3" t="s">
        <v>54</v>
      </c>
      <c r="B3" t="s">
        <v>55</v>
      </c>
    </row>
    <row r="4" spans="1:2">
      <c r="A4" t="s">
        <v>56</v>
      </c>
      <c r="B4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2017-11-13T01:14:28Z</dcterms:created>
  <dcterms:modified xsi:type="dcterms:W3CDTF">2017-11-14T07:01:16Z</dcterms:modified>
</cp:coreProperties>
</file>