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70" yWindow="2760" windowWidth="8850" windowHeight="3450"/>
  </bookViews>
  <sheets>
    <sheet name="Lync Configuration" sheetId="2" r:id="rId1"/>
  </sheets>
  <calcPr calcId="145621"/>
</workbook>
</file>

<file path=xl/calcChain.xml><?xml version="1.0" encoding="utf-8"?>
<calcChain xmlns="http://schemas.openxmlformats.org/spreadsheetml/2006/main">
  <c r="F16" i="2" l="1"/>
  <c r="F10" i="2"/>
  <c r="A16" i="2" l="1"/>
  <c r="A15" i="2" l="1"/>
  <c r="A21" i="2" l="1"/>
  <c r="E21" i="2"/>
  <c r="A24" i="2"/>
  <c r="A19" i="2" l="1"/>
  <c r="E27" i="2" l="1"/>
  <c r="A27" i="2"/>
  <c r="B31" i="2"/>
  <c r="A31" i="2"/>
  <c r="B36" i="2"/>
  <c r="A36" i="2"/>
  <c r="A14" i="2"/>
  <c r="A13" i="2"/>
  <c r="A12" i="2"/>
  <c r="A11" i="2"/>
  <c r="A10" i="2"/>
  <c r="B35" i="2"/>
  <c r="B34" i="2"/>
  <c r="A35" i="2"/>
  <c r="A34" i="2"/>
  <c r="B30" i="2"/>
  <c r="A30" i="2"/>
  <c r="B32" i="2"/>
  <c r="A32" i="2"/>
  <c r="B33" i="2"/>
  <c r="A33" i="2"/>
  <c r="E20" i="2"/>
  <c r="A20" i="2"/>
  <c r="E19" i="2"/>
  <c r="B24" i="2" l="1"/>
</calcChain>
</file>

<file path=xl/sharedStrings.xml><?xml version="1.0" encoding="utf-8"?>
<sst xmlns="http://schemas.openxmlformats.org/spreadsheetml/2006/main" count="73" uniqueCount="61">
  <si>
    <t>External IP</t>
  </si>
  <si>
    <t>DMZ IP</t>
  </si>
  <si>
    <t>5061, 443</t>
  </si>
  <si>
    <t>3478,443</t>
  </si>
  <si>
    <t>YES</t>
  </si>
  <si>
    <t>NO</t>
  </si>
  <si>
    <t>Internal Domain</t>
  </si>
  <si>
    <t>External SIP Domain</t>
  </si>
  <si>
    <t>lyncedge</t>
  </si>
  <si>
    <t>lyncpool</t>
  </si>
  <si>
    <t>Required Internal DNS Entries</t>
  </si>
  <si>
    <t>External DNS - A Records</t>
  </si>
  <si>
    <t>External DNS - SRV Records</t>
  </si>
  <si>
    <t>Port</t>
  </si>
  <si>
    <t>Priority</t>
  </si>
  <si>
    <t>Weight</t>
  </si>
  <si>
    <t>Points to</t>
  </si>
  <si>
    <t>Server Short Name</t>
  </si>
  <si>
    <t>Server Role</t>
  </si>
  <si>
    <t>IP Address</t>
  </si>
  <si>
    <t>Purpose</t>
  </si>
  <si>
    <t>Internal IP Address</t>
  </si>
  <si>
    <t>Remote Web Administration (optional)</t>
  </si>
  <si>
    <t>Lync topology replication and routing</t>
  </si>
  <si>
    <t>Internal sip access</t>
  </si>
  <si>
    <t>Internal dialin access</t>
  </si>
  <si>
    <t>Internal meeting access</t>
  </si>
  <si>
    <t>Internal Lync web access</t>
  </si>
  <si>
    <t>External Port Requirements</t>
  </si>
  <si>
    <t>Internal DNS - SRV Records</t>
  </si>
  <si>
    <t>External DNS - CNAME Records</t>
  </si>
  <si>
    <t>443</t>
  </si>
  <si>
    <t>lyncxmpp</t>
  </si>
  <si>
    <t>NA</t>
  </si>
  <si>
    <t>contoso.local</t>
  </si>
  <si>
    <t>contoso.com</t>
  </si>
  <si>
    <t>192.168.0.200</t>
  </si>
  <si>
    <t>10.0.0.4</t>
  </si>
  <si>
    <t xml:space="preserve">10.0.0.5       </t>
  </si>
  <si>
    <t xml:space="preserve">10.0.0.6       </t>
  </si>
  <si>
    <t>10.0.0.100</t>
  </si>
  <si>
    <t>10.0.0.7</t>
  </si>
  <si>
    <t>Server</t>
  </si>
  <si>
    <t>Reverse Proxy</t>
  </si>
  <si>
    <t>External Certificate SAN
Name Required</t>
  </si>
  <si>
    <t>1.2.3.54</t>
  </si>
  <si>
    <t>1.2.3.55</t>
  </si>
  <si>
    <t>1.2.3.56</t>
  </si>
  <si>
    <t>1.2.3.100</t>
  </si>
  <si>
    <t>1.2.3.48</t>
  </si>
  <si>
    <t>Consolidated
Edge</t>
  </si>
  <si>
    <t>Front End 
Pool</t>
  </si>
  <si>
    <t>XMPP
Gateway</t>
  </si>
  <si>
    <t>Network</t>
  </si>
  <si>
    <t>Internal</t>
  </si>
  <si>
    <t>Internal - DMZ</t>
  </si>
  <si>
    <t>10.0.0.0/24</t>
  </si>
  <si>
    <t>External - DMZ</t>
  </si>
  <si>
    <t>192.168.0.0/24</t>
  </si>
  <si>
    <t>192.168.0.100</t>
  </si>
  <si>
    <t>NA - DMZ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</si>
</sst>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4" borderId="8" xfId="0" applyFill="1" applyBorder="1" applyAlignment="1"/>
    <xf numFmtId="0" fontId="0" fillId="0" borderId="8" xfId="0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6" xfId="0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/>
    <xf numFmtId="0" fontId="0" fillId="0" borderId="5" xfId="0" applyBorder="1"/>
    <xf numFmtId="0" fontId="0" fillId="0" borderId="8" xfId="0" applyBorder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9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4" borderId="1" xfId="0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6" sqref="E6"/>
    </sheetView>
  </sheetViews>
  <sheetFormatPr defaultRowHeight="15" x14ac:dyDescent="0.25"/>
  <cols>
    <col min="1" max="1" width="38.7109375" customWidth="1"/>
    <col min="2" max="2" width="18.85546875" customWidth="1"/>
    <col min="3" max="3" width="13.85546875" bestFit="1" customWidth="1"/>
    <col min="4" max="4" width="18" bestFit="1" customWidth="1"/>
    <col min="5" max="5" width="22.7109375" customWidth="1"/>
    <col min="6" max="6" width="14.140625" customWidth="1"/>
  </cols>
  <sheetData>
    <row r="1" spans="1:7" ht="18" customHeight="1" x14ac:dyDescent="0.25">
      <c r="A1" s="13" t="s">
        <v>6</v>
      </c>
      <c r="B1" s="43" t="s">
        <v>7</v>
      </c>
      <c r="C1" s="44"/>
      <c r="E1" s="13" t="s">
        <v>53</v>
      </c>
      <c r="F1" s="21" t="s">
        <v>20</v>
      </c>
    </row>
    <row r="2" spans="1:7" ht="15.75" thickBot="1" x14ac:dyDescent="0.3">
      <c r="A2" s="28" t="s">
        <v>34</v>
      </c>
      <c r="B2" s="45" t="s">
        <v>35</v>
      </c>
      <c r="C2" s="46"/>
      <c r="E2" s="25" t="s">
        <v>58</v>
      </c>
      <c r="F2" s="33" t="s">
        <v>54</v>
      </c>
    </row>
    <row r="3" spans="1:7" ht="15.75" thickBot="1" x14ac:dyDescent="0.3">
      <c r="E3" s="25" t="s">
        <v>33</v>
      </c>
      <c r="F3" s="33" t="s">
        <v>55</v>
      </c>
    </row>
    <row r="4" spans="1:7" ht="18" customHeight="1" thickBot="1" x14ac:dyDescent="0.3">
      <c r="A4" s="13" t="s">
        <v>17</v>
      </c>
      <c r="B4" s="14" t="s">
        <v>21</v>
      </c>
      <c r="C4" s="15" t="s">
        <v>18</v>
      </c>
      <c r="D4" s="5"/>
      <c r="E4" s="34" t="s">
        <v>56</v>
      </c>
      <c r="F4" s="35" t="s">
        <v>57</v>
      </c>
      <c r="G4" s="5"/>
    </row>
    <row r="5" spans="1:7" ht="29.25" customHeight="1" x14ac:dyDescent="0.25">
      <c r="A5" s="27" t="s">
        <v>8</v>
      </c>
      <c r="B5" s="8" t="s">
        <v>59</v>
      </c>
      <c r="C5" s="31" t="s">
        <v>50</v>
      </c>
      <c r="D5" s="5"/>
      <c r="F5" s="5"/>
      <c r="G5" s="5"/>
    </row>
    <row r="6" spans="1:7" ht="34.5" customHeight="1" x14ac:dyDescent="0.25">
      <c r="A6" s="27" t="s">
        <v>9</v>
      </c>
      <c r="B6" s="8" t="s">
        <v>36</v>
      </c>
      <c r="C6" s="31" t="s">
        <v>51</v>
      </c>
      <c r="D6" s="5"/>
      <c r="F6" s="5"/>
      <c r="G6" s="5"/>
    </row>
    <row r="7" spans="1:7" ht="38.25" customHeight="1" thickBot="1" x14ac:dyDescent="0.3">
      <c r="A7" s="28" t="s">
        <v>32</v>
      </c>
      <c r="B7" s="23" t="s">
        <v>60</v>
      </c>
      <c r="C7" s="32" t="s">
        <v>52</v>
      </c>
      <c r="D7" s="5"/>
      <c r="F7" s="5"/>
      <c r="G7" s="5"/>
    </row>
    <row r="8" spans="1:7" ht="15.75" thickBot="1" x14ac:dyDescent="0.3"/>
    <row r="9" spans="1:7" s="1" customFormat="1" ht="31.5" customHeight="1" x14ac:dyDescent="0.25">
      <c r="A9" s="13" t="s">
        <v>11</v>
      </c>
      <c r="B9" s="14" t="s">
        <v>0</v>
      </c>
      <c r="C9" s="14" t="s">
        <v>1</v>
      </c>
      <c r="D9" s="14" t="s">
        <v>28</v>
      </c>
      <c r="E9" s="20" t="s">
        <v>44</v>
      </c>
      <c r="F9" s="20" t="s">
        <v>42</v>
      </c>
    </row>
    <row r="10" spans="1:7" x14ac:dyDescent="0.25">
      <c r="A10" s="16" t="str">
        <f>CONCATENATE("sip.",B2)</f>
        <v>sip.contoso.com</v>
      </c>
      <c r="B10" s="10" t="s">
        <v>45</v>
      </c>
      <c r="C10" s="10" t="s">
        <v>37</v>
      </c>
      <c r="D10" s="2" t="s">
        <v>2</v>
      </c>
      <c r="E10" s="12" t="s">
        <v>4</v>
      </c>
      <c r="F10" s="36" t="str">
        <f>A5</f>
        <v>lyncedge</v>
      </c>
    </row>
    <row r="11" spans="1:7" x14ac:dyDescent="0.25">
      <c r="A11" s="16" t="str">
        <f>CONCATENATE("lync-webconf.",B2)</f>
        <v>lync-webconf.contoso.com</v>
      </c>
      <c r="B11" s="10" t="s">
        <v>46</v>
      </c>
      <c r="C11" s="10" t="s">
        <v>38</v>
      </c>
      <c r="D11" s="2">
        <v>443</v>
      </c>
      <c r="E11" s="12" t="s">
        <v>4</v>
      </c>
      <c r="F11" s="37"/>
    </row>
    <row r="12" spans="1:7" x14ac:dyDescent="0.25">
      <c r="A12" s="16" t="str">
        <f>CONCATENATE("lync-av.",B2)</f>
        <v>lync-av.contoso.com</v>
      </c>
      <c r="B12" s="10" t="s">
        <v>47</v>
      </c>
      <c r="C12" s="10" t="s">
        <v>39</v>
      </c>
      <c r="D12" s="7" t="s">
        <v>3</v>
      </c>
      <c r="E12" s="12" t="s">
        <v>5</v>
      </c>
      <c r="F12" s="37"/>
    </row>
    <row r="13" spans="1:7" x14ac:dyDescent="0.25">
      <c r="A13" s="16" t="str">
        <f>CONCATENATE("meet.",B2)</f>
        <v>meet.contoso.com</v>
      </c>
      <c r="B13" s="40" t="s">
        <v>48</v>
      </c>
      <c r="C13" s="40" t="s">
        <v>40</v>
      </c>
      <c r="D13" s="41" t="s">
        <v>31</v>
      </c>
      <c r="E13" s="12" t="s">
        <v>4</v>
      </c>
      <c r="F13" s="36" t="s">
        <v>43</v>
      </c>
    </row>
    <row r="14" spans="1:7" x14ac:dyDescent="0.25">
      <c r="A14" s="16" t="str">
        <f>CONCATENATE("dialin.",B2)</f>
        <v>dialin.contoso.com</v>
      </c>
      <c r="B14" s="40"/>
      <c r="C14" s="40"/>
      <c r="D14" s="42"/>
      <c r="E14" s="12" t="s">
        <v>4</v>
      </c>
      <c r="F14" s="37"/>
    </row>
    <row r="15" spans="1:7" x14ac:dyDescent="0.25">
      <c r="A15" s="16" t="str">
        <f>CONCATENATE("lync-web.",B2)</f>
        <v>lync-web.contoso.com</v>
      </c>
      <c r="B15" s="40"/>
      <c r="C15" s="40"/>
      <c r="D15" s="42"/>
      <c r="E15" s="12" t="s">
        <v>4</v>
      </c>
      <c r="F15" s="37"/>
    </row>
    <row r="16" spans="1:7" ht="15.75" thickBot="1" x14ac:dyDescent="0.3">
      <c r="A16" s="17" t="str">
        <f>CONCATENATE("lyncxmpp.",B2)</f>
        <v>lyncxmpp.contoso.com</v>
      </c>
      <c r="B16" s="18" t="s">
        <v>49</v>
      </c>
      <c r="C16" s="18" t="s">
        <v>41</v>
      </c>
      <c r="D16" s="19">
        <v>5269</v>
      </c>
      <c r="E16" s="29" t="s">
        <v>4</v>
      </c>
      <c r="F16" s="30" t="str">
        <f>A7</f>
        <v>lyncxmpp</v>
      </c>
    </row>
    <row r="17" spans="1:5" ht="15.75" thickBot="1" x14ac:dyDescent="0.3">
      <c r="A17" s="3"/>
      <c r="B17" s="4"/>
      <c r="C17" s="4"/>
      <c r="D17" s="4"/>
    </row>
    <row r="18" spans="1:5" x14ac:dyDescent="0.25">
      <c r="A18" s="13" t="s">
        <v>12</v>
      </c>
      <c r="B18" s="14" t="s">
        <v>13</v>
      </c>
      <c r="C18" s="14" t="s">
        <v>14</v>
      </c>
      <c r="D18" s="14" t="s">
        <v>15</v>
      </c>
      <c r="E18" s="21" t="s">
        <v>16</v>
      </c>
    </row>
    <row r="19" spans="1:5" x14ac:dyDescent="0.25">
      <c r="A19" s="16" t="str">
        <f>CONCATENATE("_sipfederationtls._tcp.",B2)</f>
        <v>_sipfederationtls._tcp.contoso.com</v>
      </c>
      <c r="B19" s="11">
        <v>5061</v>
      </c>
      <c r="C19" s="11">
        <v>0</v>
      </c>
      <c r="D19" s="11">
        <v>0</v>
      </c>
      <c r="E19" s="22" t="str">
        <f>CONCATENATE("sip.",B2)</f>
        <v>sip.contoso.com</v>
      </c>
    </row>
    <row r="20" spans="1:5" x14ac:dyDescent="0.25">
      <c r="A20" s="16" t="str">
        <f>CONCATENATE("_sip._tls.",B2)</f>
        <v>_sip._tls.contoso.com</v>
      </c>
      <c r="B20" s="11">
        <v>443</v>
      </c>
      <c r="C20" s="11">
        <v>0</v>
      </c>
      <c r="D20" s="11">
        <v>0</v>
      </c>
      <c r="E20" s="22" t="str">
        <f>CONCATENATE("sip.",B2)</f>
        <v>sip.contoso.com</v>
      </c>
    </row>
    <row r="21" spans="1:5" ht="15.75" thickBot="1" x14ac:dyDescent="0.3">
      <c r="A21" s="17" t="str">
        <f>CONCATENATE("_xmpp-server._tcp.",B2)</f>
        <v>_xmpp-server._tcp.contoso.com</v>
      </c>
      <c r="B21" s="23">
        <v>5269</v>
      </c>
      <c r="C21" s="23">
        <v>0</v>
      </c>
      <c r="D21" s="23">
        <v>0</v>
      </c>
      <c r="E21" s="24" t="str">
        <f>A16</f>
        <v>lyncxmpp.contoso.com</v>
      </c>
    </row>
    <row r="22" spans="1:5" ht="15.75" thickBot="1" x14ac:dyDescent="0.3">
      <c r="A22" s="3"/>
      <c r="B22" s="4"/>
      <c r="C22" s="4"/>
      <c r="D22" s="4"/>
      <c r="E22" s="3"/>
    </row>
    <row r="23" spans="1:5" x14ac:dyDescent="0.25">
      <c r="A23" s="13" t="s">
        <v>30</v>
      </c>
      <c r="B23" s="38" t="s">
        <v>16</v>
      </c>
      <c r="C23" s="39"/>
    </row>
    <row r="24" spans="1:5" ht="15.75" thickBot="1" x14ac:dyDescent="0.3">
      <c r="A24" s="17" t="str">
        <f>CONCATENATE("lyncdiscover.",B2)</f>
        <v>lyncdiscover.contoso.com</v>
      </c>
      <c r="B24" s="47" t="str">
        <f>A15</f>
        <v>lync-web.contoso.com</v>
      </c>
      <c r="C24" s="48"/>
    </row>
    <row r="25" spans="1:5" ht="15.75" thickBot="1" x14ac:dyDescent="0.3">
      <c r="A25" s="3"/>
      <c r="B25" s="4"/>
      <c r="C25" s="4"/>
      <c r="D25" s="4"/>
      <c r="E25" s="3"/>
    </row>
    <row r="26" spans="1:5" x14ac:dyDescent="0.25">
      <c r="A26" s="13" t="s">
        <v>29</v>
      </c>
      <c r="B26" s="14" t="s">
        <v>13</v>
      </c>
      <c r="C26" s="14" t="s">
        <v>14</v>
      </c>
      <c r="D26" s="14" t="s">
        <v>15</v>
      </c>
      <c r="E26" s="21" t="s">
        <v>16</v>
      </c>
    </row>
    <row r="27" spans="1:5" ht="15.75" thickBot="1" x14ac:dyDescent="0.3">
      <c r="A27" s="17" t="str">
        <f>CONCATENATE("_sipinternaltls._tcp.",B2)</f>
        <v>_sipinternaltls._tcp.contoso.com</v>
      </c>
      <c r="B27" s="23">
        <v>5061</v>
      </c>
      <c r="C27" s="23">
        <v>0</v>
      </c>
      <c r="D27" s="23">
        <v>0</v>
      </c>
      <c r="E27" s="24" t="str">
        <f>CONCATENATE("sip.",B2)</f>
        <v>sip.contoso.com</v>
      </c>
    </row>
    <row r="28" spans="1:5" ht="15.75" thickBot="1" x14ac:dyDescent="0.3"/>
    <row r="29" spans="1:5" x14ac:dyDescent="0.25">
      <c r="A29" s="13" t="s">
        <v>10</v>
      </c>
      <c r="B29" s="14" t="s">
        <v>19</v>
      </c>
      <c r="C29" s="43" t="s">
        <v>20</v>
      </c>
      <c r="D29" s="43"/>
      <c r="E29" s="44"/>
    </row>
    <row r="30" spans="1:5" x14ac:dyDescent="0.25">
      <c r="A30" s="25" t="str">
        <f>CONCATENATE("lyncadmin.",A2)</f>
        <v>lyncadmin.contoso.local</v>
      </c>
      <c r="B30" s="6" t="str">
        <f>B6</f>
        <v>192.168.0.200</v>
      </c>
      <c r="C30" s="49" t="s">
        <v>22</v>
      </c>
      <c r="D30" s="49"/>
      <c r="E30" s="50"/>
    </row>
    <row r="31" spans="1:5" x14ac:dyDescent="0.25">
      <c r="A31" s="25" t="str">
        <f>CONCATENATE(A6,".",A2)</f>
        <v>lyncpool.contoso.local</v>
      </c>
      <c r="B31" s="6" t="str">
        <f>B6</f>
        <v>192.168.0.200</v>
      </c>
      <c r="C31" s="49" t="s">
        <v>23</v>
      </c>
      <c r="D31" s="49"/>
      <c r="E31" s="50"/>
    </row>
    <row r="32" spans="1:5" x14ac:dyDescent="0.25">
      <c r="A32" s="25" t="str">
        <f>CONCATENATE("sip.",B2)</f>
        <v>sip.contoso.com</v>
      </c>
      <c r="B32" s="6" t="str">
        <f>B6</f>
        <v>192.168.0.200</v>
      </c>
      <c r="C32" s="49" t="s">
        <v>24</v>
      </c>
      <c r="D32" s="49"/>
      <c r="E32" s="50"/>
    </row>
    <row r="33" spans="1:5" x14ac:dyDescent="0.25">
      <c r="A33" s="25" t="str">
        <f>CONCATENATE(A5,".",B2)</f>
        <v>lyncedge.contoso.com</v>
      </c>
      <c r="B33" s="6" t="str">
        <f>B5</f>
        <v>192.168.0.100</v>
      </c>
      <c r="C33" s="49" t="s">
        <v>23</v>
      </c>
      <c r="D33" s="49"/>
      <c r="E33" s="50"/>
    </row>
    <row r="34" spans="1:5" x14ac:dyDescent="0.25">
      <c r="A34" s="25" t="str">
        <f>CONCATENATE("meet.",B2)</f>
        <v>meet.contoso.com</v>
      </c>
      <c r="B34" s="6" t="str">
        <f>B6</f>
        <v>192.168.0.200</v>
      </c>
      <c r="C34" s="49" t="s">
        <v>26</v>
      </c>
      <c r="D34" s="49"/>
      <c r="E34" s="50"/>
    </row>
    <row r="35" spans="1:5" x14ac:dyDescent="0.25">
      <c r="A35" s="25" t="str">
        <f>CONCATENATE("dialin.",B2)</f>
        <v>dialin.contoso.com</v>
      </c>
      <c r="B35" s="6" t="str">
        <f>B6</f>
        <v>192.168.0.200</v>
      </c>
      <c r="C35" s="49" t="s">
        <v>25</v>
      </c>
      <c r="D35" s="49"/>
      <c r="E35" s="50"/>
    </row>
    <row r="36" spans="1:5" ht="15.75" thickBot="1" x14ac:dyDescent="0.3">
      <c r="A36" s="17" t="str">
        <f>CONCATENATE("lync-web.",B2)</f>
        <v>lync-web.contoso.com</v>
      </c>
      <c r="B36" s="26" t="str">
        <f>B6</f>
        <v>192.168.0.200</v>
      </c>
      <c r="C36" s="47" t="s">
        <v>27</v>
      </c>
      <c r="D36" s="47"/>
      <c r="E36" s="48"/>
    </row>
    <row r="37" spans="1:5" x14ac:dyDescent="0.25">
      <c r="A37" s="3"/>
      <c r="B37" s="9"/>
      <c r="C37" s="3"/>
      <c r="D37" s="3"/>
      <c r="E37" s="3"/>
    </row>
  </sheetData>
  <mergeCells count="17">
    <mergeCell ref="B1:C1"/>
    <mergeCell ref="B2:C2"/>
    <mergeCell ref="C36:E36"/>
    <mergeCell ref="C31:E31"/>
    <mergeCell ref="C35:E35"/>
    <mergeCell ref="C29:E29"/>
    <mergeCell ref="C33:E33"/>
    <mergeCell ref="C32:E32"/>
    <mergeCell ref="C30:E30"/>
    <mergeCell ref="C34:E34"/>
    <mergeCell ref="B24:C24"/>
    <mergeCell ref="F10:F12"/>
    <mergeCell ref="F13:F15"/>
    <mergeCell ref="B23:C23"/>
    <mergeCell ref="B13:B15"/>
    <mergeCell ref="C13:C15"/>
    <mergeCell ref="D13:D15"/>
  </mergeCells>
  <conditionalFormatting sqref="E10:E12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E13:E15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E1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Lync 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2012-06-23T19:48:31Z</dcterms:created>
  <dcterms:modified xsi:type="dcterms:W3CDTF">2012-06-23T20:17:54Z</dcterms:modified>
</cp:coreProperties>
</file>