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" sheetId="1" r:id="rId4"/>
    <sheet state="visible" name="Sao Paulo" sheetId="2" r:id="rId5"/>
    <sheet state="visible" name="Data Regression" sheetId="3" r:id="rId6"/>
    <sheet state="visible" name="World" sheetId="4" r:id="rId7"/>
    <sheet state="visible" name="Sigmoid Calulation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GREEN INPUT DATA
</t>
      </text>
    </comment>
  </commentList>
</comments>
</file>

<file path=xl/sharedStrings.xml><?xml version="1.0" encoding="utf-8"?>
<sst xmlns="http://schemas.openxmlformats.org/spreadsheetml/2006/main" count="136" uniqueCount="78">
  <si>
    <t>http://polynomialregression.drque.net/online.php</t>
  </si>
  <si>
    <t>BRASIL</t>
  </si>
  <si>
    <t xml:space="preserve">Polinomial </t>
  </si>
  <si>
    <t>Exponential</t>
  </si>
  <si>
    <t>n</t>
  </si>
  <si>
    <t>an</t>
  </si>
  <si>
    <t>t</t>
  </si>
  <si>
    <t>an*t^n</t>
  </si>
  <si>
    <t>Derivada em t</t>
  </si>
  <si>
    <t>b</t>
  </si>
  <si>
    <t>P2</t>
  </si>
  <si>
    <t>a</t>
  </si>
  <si>
    <t>P1</t>
  </si>
  <si>
    <t>R^2</t>
  </si>
  <si>
    <t>T2</t>
  </si>
  <si>
    <t>dias</t>
  </si>
  <si>
    <t>T1</t>
  </si>
  <si>
    <t>Total</t>
  </si>
  <si>
    <t>2P2</t>
  </si>
  <si>
    <t>T2-T1</t>
  </si>
  <si>
    <t>P2-P1</t>
  </si>
  <si>
    <t>Real</t>
  </si>
  <si>
    <t>Exp</t>
  </si>
  <si>
    <t>Error</t>
  </si>
  <si>
    <t>2*P2--P1</t>
  </si>
  <si>
    <t>T( Double )</t>
  </si>
  <si>
    <t>Pol</t>
  </si>
  <si>
    <t>Cases</t>
  </si>
  <si>
    <t>SÃO PAULO</t>
  </si>
  <si>
    <t>[Polinomial regression level: 9 ]</t>
  </si>
  <si>
    <t>RMSE: 402.7429294189818</t>
  </si>
  <si>
    <t>R^2:  0.9995235146723509</t>
  </si>
  <si>
    <t>Maximum cases ( Brasil ) estimated: 497980.4833544221 at 86 days.</t>
  </si>
  <si>
    <t>[Polinomial regression level: 13 ]</t>
  </si>
  <si>
    <t>RMSE: 399.65851925966706</t>
  </si>
  <si>
    <t>R^2:  0.9995892597288256</t>
  </si>
  <si>
    <t>Maximum cases ( Brasil ) estimated: 91071.03397514972 at 66 days.</t>
  </si>
  <si>
    <t>T(Double)</t>
  </si>
  <si>
    <t>EUA</t>
  </si>
  <si>
    <t>Spain</t>
  </si>
  <si>
    <t>[Polinomial regression level: 8 ]</t>
  </si>
  <si>
    <t>RMSE: 282.76527302319323</t>
  </si>
  <si>
    <t>R^2:  0.9983290353285625</t>
  </si>
  <si>
    <t>Maximum cases ( sp ) estimated: 143816.35359523178 at 79 days.</t>
  </si>
  <si>
    <t>Brazil</t>
  </si>
  <si>
    <t>SP</t>
  </si>
  <si>
    <t>USA</t>
  </si>
  <si>
    <t>Italy</t>
  </si>
  <si>
    <t xml:space="preserve">China </t>
  </si>
  <si>
    <t>Australia</t>
  </si>
  <si>
    <t>Coreia Do Sul</t>
  </si>
  <si>
    <t>France</t>
  </si>
  <si>
    <t>Iran</t>
  </si>
  <si>
    <t>Mexico</t>
  </si>
  <si>
    <t>COUNTRY</t>
  </si>
  <si>
    <t xml:space="preserve">P3 </t>
  </si>
  <si>
    <t xml:space="preserve">P2^2 </t>
  </si>
  <si>
    <t>P1*P3</t>
  </si>
  <si>
    <t>a1</t>
  </si>
  <si>
    <t>a2</t>
  </si>
  <si>
    <t>a3</t>
  </si>
  <si>
    <t>b1</t>
  </si>
  <si>
    <t>b2</t>
  </si>
  <si>
    <t>c1</t>
  </si>
  <si>
    <t>c2</t>
  </si>
  <si>
    <t>a ( maximum)</t>
  </si>
  <si>
    <t>c</t>
  </si>
  <si>
    <t>P2^2 &gt; P1*P3</t>
  </si>
  <si>
    <t>T3</t>
  </si>
  <si>
    <t>2*T2</t>
  </si>
  <si>
    <t>T1+T3</t>
  </si>
  <si>
    <t>BRAZIL</t>
  </si>
  <si>
    <t>ITALY</t>
  </si>
  <si>
    <t>CHINA</t>
  </si>
  <si>
    <t>SPAIN</t>
  </si>
  <si>
    <t>SAO PAULO</t>
  </si>
  <si>
    <t>https://www.researchgate.net/profile/John_Stubbs5/publication/305032108_The_mathematical_modelling_of_population_change/links/577f5f6808ae01f736e4543f/The-mathematical-modelling-of-population-change.pdf?origin=publication_detail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</si>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</sst>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</font>
    <font>
      <u/>
      <sz val="11.0"/>
      <color rgb="FF0000FF"/>
      <name val="Consolas"/>
    </font>
    <font>
      <sz val="11.0"/>
      <color theme="1"/>
      <name val="Consolas"/>
    </font>
    <font>
      <b/>
      <sz val="11.0"/>
      <color theme="1"/>
      <name val="Consolas"/>
    </font>
    <font>
      <sz val="11.0"/>
      <name val="Consolas"/>
    </font>
    <font>
      <b/>
      <sz val="11.0"/>
      <color rgb="FF000000"/>
      <name val="Calibri"/>
    </font>
    <font>
      <sz val="11.0"/>
      <color rgb="FF000000"/>
      <name val="Calibri"/>
    </font>
    <font/>
    <font>
      <b/>
      <color theme="1"/>
      <name val="Arial"/>
    </font>
    <font>
      <color theme="1"/>
      <name val="Arial"/>
    </font>
    <font>
      <sz val="12.0"/>
      <color rgb="FF000000"/>
      <name val="Consolas"/>
    </font>
    <font>
      <sz val="12.0"/>
      <color theme="1"/>
      <name val="Consolas"/>
    </font>
    <font>
      <sz val="10.0"/>
      <color theme="1"/>
      <name val="Consolas"/>
    </font>
    <font>
      <sz val="11.0"/>
      <color rgb="FF000000"/>
      <name val="Consolas"/>
    </font>
    <font>
      <u/>
      <sz val="11.0"/>
      <color rgb="FF0000FF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0" xfId="0" applyAlignment="1" applyFont="1" applyNumberFormat="1">
      <alignment horizontal="left"/>
    </xf>
    <xf borderId="0" fillId="3" fontId="3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4" fontId="2" numFmtId="4" xfId="0" applyBorder="1" applyFill="1" applyFont="1" applyNumberFormat="1"/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4" fontId="2" numFmtId="0" xfId="0" applyBorder="1" applyFont="1"/>
    <xf borderId="1" fillId="0" fontId="3" numFmtId="0" xfId="0" applyAlignment="1" applyBorder="1" applyFont="1">
      <alignment horizontal="left" readingOrder="0"/>
    </xf>
    <xf borderId="1" fillId="0" fontId="2" numFmtId="4" xfId="0" applyBorder="1" applyFont="1" applyNumberFormat="1"/>
    <xf borderId="1" fillId="0" fontId="2" numFmtId="10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1" fillId="0" fontId="3" numFmtId="10" xfId="0" applyBorder="1" applyFont="1" applyNumberFormat="1"/>
    <xf borderId="1" fillId="0" fontId="3" numFmtId="4" xfId="0" applyBorder="1" applyFont="1" applyNumberFormat="1"/>
    <xf borderId="1" fillId="0" fontId="2" numFmtId="10" xfId="0" applyBorder="1" applyFont="1" applyNumberFormat="1"/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2" numFmtId="4" xfId="0" applyAlignment="1" applyFont="1" applyNumberFormat="1">
      <alignment horizontal="left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1" fillId="0" fontId="9" numFmtId="3" xfId="0" applyAlignment="1" applyBorder="1" applyFont="1" applyNumberFormat="1">
      <alignment readingOrder="0"/>
    </xf>
    <xf borderId="0" fillId="0" fontId="9" numFmtId="10" xfId="0" applyFont="1" applyNumberFormat="1"/>
    <xf borderId="1" fillId="0" fontId="9" numFmtId="0" xfId="0" applyBorder="1" applyFont="1"/>
    <xf borderId="0" fillId="0" fontId="2" numFmtId="4" xfId="0" applyAlignment="1" applyFont="1" applyNumberFormat="1">
      <alignment readingOrder="0"/>
    </xf>
    <xf borderId="1" fillId="3" fontId="2" numFmtId="4" xfId="0" applyAlignment="1" applyBorder="1" applyFont="1" applyNumberFormat="1">
      <alignment readingOrder="0"/>
    </xf>
    <xf borderId="1" fillId="2" fontId="8" numFmtId="0" xfId="0" applyAlignment="1" applyBorder="1" applyFont="1">
      <alignment horizontal="right" readingOrder="0" vertical="bottom"/>
    </xf>
    <xf borderId="0" fillId="0" fontId="9" numFmtId="10" xfId="0" applyAlignment="1" applyFont="1" applyNumberFormat="1">
      <alignment readingOrder="0"/>
    </xf>
    <xf borderId="1" fillId="0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readingOrder="0"/>
    </xf>
    <xf borderId="0" fillId="0" fontId="12" numFmtId="0" xfId="0" applyFont="1"/>
    <xf borderId="1" fillId="0" fontId="11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right" readingOrder="0" shrinkToFit="0" wrapText="0"/>
    </xf>
    <xf borderId="1" fillId="0" fontId="11" numFmtId="3" xfId="0" applyAlignment="1" applyBorder="1" applyFont="1" applyNumberFormat="1">
      <alignment readingOrder="0"/>
    </xf>
    <xf borderId="1" fillId="0" fontId="11" numFmtId="0" xfId="0" applyBorder="1" applyFont="1"/>
    <xf borderId="1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right" vertical="bottom"/>
    </xf>
    <xf borderId="1" fillId="0" fontId="13" numFmtId="0" xfId="0" applyAlignment="1" applyBorder="1" applyFont="1">
      <alignment horizontal="right" vertical="bottom"/>
    </xf>
    <xf borderId="1" fillId="5" fontId="2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13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1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Brazil!$B$1</c:f>
            </c:strRef>
          </c:tx>
          <c:marker>
            <c:symbol val="none"/>
          </c:marker>
          <c:trendline>
            <c:name>Linha de tendência para Cases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val>
            <c:numRef>
              <c:f>Brazil!$B$2:$B$62</c:f>
            </c:numRef>
          </c:val>
          <c:smooth val="0"/>
        </c:ser>
        <c:axId val="1308871406"/>
        <c:axId val="286434699"/>
      </c:lineChart>
      <c:catAx>
        <c:axId val="1308871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434699"/>
      </c:catAx>
      <c:valAx>
        <c:axId val="28643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71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Brazil!$B$1</c:f>
            </c:strRef>
          </c:tx>
          <c:marker>
            <c:symbol val="none"/>
          </c:marker>
          <c:trendline>
            <c:name>Linha de tendência para Cases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val>
            <c:numRef>
              <c:f>Brazil!$B$2:$B$62</c:f>
            </c:numRef>
          </c:val>
          <c:smooth val="0"/>
        </c:ser>
        <c:axId val="1765911988"/>
        <c:axId val="1275031572"/>
      </c:lineChart>
      <c:catAx>
        <c:axId val="176591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031572"/>
      </c:catAx>
      <c:valAx>
        <c:axId val="127503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91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trendline>
            <c:name>Linha de tendência para série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val>
            <c:numRef>
              <c:f>'Sao Paulo'!$B$2:$B$996</c:f>
            </c:numRef>
          </c:val>
          <c:smooth val="0"/>
        </c:ser>
        <c:axId val="458567676"/>
        <c:axId val="676022170"/>
      </c:lineChart>
      <c:catAx>
        <c:axId val="458567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022170"/>
      </c:catAx>
      <c:valAx>
        <c:axId val="67602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567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'Sao Paulo'!$B$1</c:f>
            </c:strRef>
          </c:tx>
          <c:marker>
            <c:symbol val="none"/>
          </c:marker>
          <c:trendline>
            <c:name>Linha de tendência para Cases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val>
            <c:numRef>
              <c:f>'Sao Paulo'!$B$2:$B$996</c:f>
            </c:numRef>
          </c:val>
          <c:smooth val="0"/>
        </c:ser>
        <c:axId val="1103570960"/>
        <c:axId val="760910156"/>
      </c:lineChart>
      <c:catAx>
        <c:axId val="11035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10156"/>
      </c:catAx>
      <c:valAx>
        <c:axId val="760910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70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190500</xdr:rowOff>
    </xdr:from>
    <xdr:ext cx="9772650" cy="3590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161925</xdr:colOff>
      <xdr:row>18</xdr:row>
      <xdr:rowOff>190500</xdr:rowOff>
    </xdr:from>
    <xdr:ext cx="9772650" cy="4124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0</xdr:row>
      <xdr:rowOff>0</xdr:rowOff>
    </xdr:from>
    <xdr:ext cx="89344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352425</xdr:colOff>
      <xdr:row>18</xdr:row>
      <xdr:rowOff>180975</xdr:rowOff>
    </xdr:from>
    <xdr:ext cx="886777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657850" cy="34004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200025</xdr:rowOff>
    </xdr:from>
    <xdr:ext cx="6657975" cy="24860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9</xdr:row>
      <xdr:rowOff>180975</xdr:rowOff>
    </xdr:from>
    <xdr:ext cx="6600825" cy="1476375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314325</xdr:colOff>
      <xdr:row>18</xdr:row>
      <xdr:rowOff>171450</xdr:rowOff>
    </xdr:from>
    <xdr:ext cx="5534025" cy="337185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olynomialregression.drque.net/online.php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earchgate.net/profile/John_Stubbs5/publication/305032108_The_mathematical_modelling_of_population_change/links/577f5f6808ae01f736e4543f/The-mathematical-modelling-of-population-change.pdf?origin=publication_detai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7.71"/>
    <col customWidth="1" min="8" max="8" width="34.0"/>
  </cols>
  <sheetData>
    <row r="1">
      <c r="A1" s="28" t="s">
        <v>6</v>
      </c>
      <c r="B1" s="28" t="s">
        <v>27</v>
      </c>
    </row>
    <row r="2">
      <c r="A2" s="29">
        <v>1.0</v>
      </c>
      <c r="B2" s="29">
        <v>1.0</v>
      </c>
    </row>
    <row r="3">
      <c r="A3" s="29">
        <v>2.0</v>
      </c>
      <c r="B3" s="29">
        <v>1.0</v>
      </c>
    </row>
    <row r="4">
      <c r="A4" s="29">
        <v>3.0</v>
      </c>
      <c r="B4" s="29">
        <v>1.0</v>
      </c>
      <c r="H4" s="32"/>
    </row>
    <row r="5">
      <c r="A5" s="29">
        <v>4.0</v>
      </c>
      <c r="B5" s="29">
        <v>1.0</v>
      </c>
    </row>
    <row r="6">
      <c r="A6" s="29">
        <v>5.0</v>
      </c>
      <c r="B6" s="29">
        <v>2.0</v>
      </c>
    </row>
    <row r="7">
      <c r="A7" s="29">
        <v>6.0</v>
      </c>
      <c r="B7" s="29">
        <v>2.0</v>
      </c>
    </row>
    <row r="8">
      <c r="A8" s="29">
        <v>7.0</v>
      </c>
      <c r="B8" s="29">
        <v>3.0</v>
      </c>
    </row>
    <row r="9">
      <c r="A9" s="29">
        <v>8.0</v>
      </c>
      <c r="B9" s="29">
        <v>8.0</v>
      </c>
    </row>
    <row r="10">
      <c r="A10" s="29">
        <v>9.0</v>
      </c>
      <c r="B10" s="29">
        <v>13.0</v>
      </c>
    </row>
    <row r="11">
      <c r="A11" s="29">
        <v>10.0</v>
      </c>
      <c r="B11" s="29">
        <v>13.0</v>
      </c>
    </row>
    <row r="12">
      <c r="A12" s="29">
        <v>11.0</v>
      </c>
      <c r="B12" s="29">
        <v>25.0</v>
      </c>
    </row>
    <row r="13">
      <c r="A13" s="29">
        <v>12.0</v>
      </c>
      <c r="B13" s="29">
        <v>34.0</v>
      </c>
    </row>
    <row r="14">
      <c r="A14" s="29">
        <v>13.0</v>
      </c>
      <c r="B14" s="29">
        <v>52.0</v>
      </c>
    </row>
    <row r="15">
      <c r="A15" s="29">
        <v>14.0</v>
      </c>
      <c r="B15" s="29">
        <v>77.0</v>
      </c>
    </row>
    <row r="16">
      <c r="A16" s="29">
        <v>15.0</v>
      </c>
      <c r="B16" s="29">
        <v>98.0</v>
      </c>
    </row>
    <row r="17">
      <c r="A17" s="29">
        <v>16.0</v>
      </c>
      <c r="B17" s="29">
        <v>121.0</v>
      </c>
    </row>
    <row r="18">
      <c r="A18" s="29">
        <v>17.0</v>
      </c>
      <c r="B18" s="29">
        <v>200.0</v>
      </c>
    </row>
    <row r="19">
      <c r="A19" s="29">
        <v>18.0</v>
      </c>
      <c r="B19" s="29">
        <v>234.0</v>
      </c>
    </row>
    <row r="20">
      <c r="A20" s="29">
        <v>19.0</v>
      </c>
      <c r="B20" s="29">
        <v>291.0</v>
      </c>
    </row>
    <row r="21">
      <c r="A21" s="29">
        <v>20.0</v>
      </c>
      <c r="B21" s="29">
        <v>428.0</v>
      </c>
    </row>
    <row r="22">
      <c r="A22" s="29">
        <v>21.0</v>
      </c>
      <c r="B22" s="29">
        <v>621.0</v>
      </c>
    </row>
    <row r="23">
      <c r="A23" s="29">
        <v>22.0</v>
      </c>
      <c r="B23" s="29">
        <v>904.0</v>
      </c>
    </row>
    <row r="24">
      <c r="A24" s="29">
        <v>23.0</v>
      </c>
      <c r="B24" s="29">
        <v>1128.0</v>
      </c>
    </row>
    <row r="25">
      <c r="A25" s="29">
        <v>24.0</v>
      </c>
      <c r="B25" s="29">
        <v>1546.0</v>
      </c>
    </row>
    <row r="26">
      <c r="A26" s="29">
        <v>25.0</v>
      </c>
      <c r="B26" s="29">
        <v>1891.0</v>
      </c>
    </row>
    <row r="27">
      <c r="A27" s="29">
        <v>26.0</v>
      </c>
      <c r="B27" s="29">
        <v>2201.0</v>
      </c>
    </row>
    <row r="28">
      <c r="A28" s="29">
        <v>27.0</v>
      </c>
      <c r="B28" s="29">
        <v>2433.0</v>
      </c>
    </row>
    <row r="29">
      <c r="A29" s="29">
        <v>28.0</v>
      </c>
      <c r="B29" s="29">
        <v>2915.0</v>
      </c>
    </row>
    <row r="30">
      <c r="A30" s="29">
        <v>29.0</v>
      </c>
      <c r="B30" s="29">
        <v>3417.0</v>
      </c>
    </row>
    <row r="31">
      <c r="A31" s="29">
        <v>30.0</v>
      </c>
      <c r="B31" s="29">
        <v>3904.0</v>
      </c>
    </row>
    <row r="32">
      <c r="A32" s="29">
        <v>31.0</v>
      </c>
      <c r="B32" s="29">
        <v>4256.0</v>
      </c>
    </row>
    <row r="33">
      <c r="A33" s="29">
        <v>32.0</v>
      </c>
      <c r="B33" s="29">
        <v>4579.0</v>
      </c>
    </row>
    <row r="34">
      <c r="A34" s="29">
        <v>33.0</v>
      </c>
      <c r="B34" s="29">
        <v>5717.0</v>
      </c>
    </row>
    <row r="35">
      <c r="A35" s="29">
        <v>34.0</v>
      </c>
      <c r="B35" s="29">
        <v>6836.0</v>
      </c>
    </row>
    <row r="36">
      <c r="A36" s="29">
        <v>35.0</v>
      </c>
      <c r="B36" s="29">
        <v>7910.0</v>
      </c>
    </row>
    <row r="37">
      <c r="A37" s="29">
        <v>36.0</v>
      </c>
      <c r="B37" s="29">
        <v>9056.0</v>
      </c>
    </row>
    <row r="38">
      <c r="A38" s="29">
        <v>37.0</v>
      </c>
      <c r="B38" s="29">
        <v>10278.0</v>
      </c>
    </row>
    <row r="39">
      <c r="A39" s="29">
        <v>38.0</v>
      </c>
      <c r="B39" s="29">
        <v>11130.0</v>
      </c>
    </row>
    <row r="40">
      <c r="A40" s="29">
        <v>39.0</v>
      </c>
      <c r="B40" s="29">
        <v>12056.0</v>
      </c>
    </row>
    <row r="41">
      <c r="A41" s="29">
        <v>40.0</v>
      </c>
      <c r="B41" s="33">
        <v>13717.0</v>
      </c>
    </row>
    <row r="42">
      <c r="A42" s="29">
        <v>41.0</v>
      </c>
      <c r="B42" s="33">
        <v>15927.0</v>
      </c>
      <c r="D42" s="34" t="s">
        <v>29</v>
      </c>
      <c r="H42" s="35">
        <v>43948.0</v>
      </c>
    </row>
    <row r="43">
      <c r="A43" s="29">
        <v>42.0</v>
      </c>
      <c r="B43" s="33">
        <v>17857.0</v>
      </c>
      <c r="D43" s="34" t="s">
        <v>30</v>
      </c>
    </row>
    <row r="44">
      <c r="A44" s="29">
        <v>43.0</v>
      </c>
      <c r="B44" s="33">
        <v>19638.0</v>
      </c>
      <c r="D44" s="34" t="s">
        <v>31</v>
      </c>
    </row>
    <row r="45">
      <c r="A45" s="29">
        <v>44.0</v>
      </c>
      <c r="B45" s="33">
        <v>20727.0</v>
      </c>
      <c r="D45" s="34" t="s">
        <v>32</v>
      </c>
    </row>
    <row r="46">
      <c r="A46" s="29">
        <v>45.0</v>
      </c>
      <c r="B46" s="33">
        <v>22169.0</v>
      </c>
      <c r="H46" s="35">
        <v>43949.0</v>
      </c>
    </row>
    <row r="47">
      <c r="A47" s="29">
        <v>46.0</v>
      </c>
      <c r="B47" s="33">
        <v>23430.0</v>
      </c>
      <c r="D47" s="34" t="s">
        <v>33</v>
      </c>
    </row>
    <row r="48">
      <c r="A48" s="29">
        <v>47.0</v>
      </c>
      <c r="B48" s="36">
        <v>25262.0</v>
      </c>
      <c r="D48" s="34" t="s">
        <v>34</v>
      </c>
    </row>
    <row r="49">
      <c r="A49" s="33">
        <v>48.0</v>
      </c>
      <c r="B49" s="33">
        <v>28320.0</v>
      </c>
      <c r="D49" s="34" t="s">
        <v>35</v>
      </c>
    </row>
    <row r="50">
      <c r="A50" s="33">
        <v>49.0</v>
      </c>
      <c r="B50" s="33">
        <v>30425.0</v>
      </c>
      <c r="D50" s="34" t="s">
        <v>36</v>
      </c>
    </row>
    <row r="51">
      <c r="A51" s="33">
        <v>50.0</v>
      </c>
      <c r="B51" s="33">
        <v>33682.0</v>
      </c>
    </row>
    <row r="52">
      <c r="A52" s="33">
        <v>51.0</v>
      </c>
      <c r="B52" s="33">
        <v>36599.0</v>
      </c>
    </row>
    <row r="53">
      <c r="A53" s="33">
        <v>52.0</v>
      </c>
      <c r="B53" s="33">
        <v>38654.0</v>
      </c>
    </row>
    <row r="54">
      <c r="A54" s="33">
        <v>53.0</v>
      </c>
      <c r="B54" s="33">
        <v>40581.0</v>
      </c>
    </row>
    <row r="55">
      <c r="A55" s="33">
        <v>54.0</v>
      </c>
      <c r="B55" s="33">
        <v>43079.0</v>
      </c>
    </row>
    <row r="56">
      <c r="A56" s="33">
        <v>55.0</v>
      </c>
      <c r="B56" s="33">
        <v>45757.0</v>
      </c>
    </row>
    <row r="57">
      <c r="A57" s="33">
        <v>56.0</v>
      </c>
      <c r="B57" s="33">
        <v>49492.0</v>
      </c>
      <c r="C57" s="37"/>
    </row>
    <row r="58">
      <c r="A58" s="33">
        <v>57.0</v>
      </c>
      <c r="B58" s="33">
        <v>52995.0</v>
      </c>
    </row>
    <row r="59">
      <c r="A59" s="33">
        <v>58.0</v>
      </c>
      <c r="B59" s="33">
        <v>58509.0</v>
      </c>
    </row>
    <row r="60">
      <c r="A60" s="33">
        <v>59.0</v>
      </c>
      <c r="B60" s="33">
        <v>61888.0</v>
      </c>
    </row>
    <row r="61">
      <c r="A61" s="33">
        <v>60.0</v>
      </c>
      <c r="B61" s="33">
        <v>66501.0</v>
      </c>
    </row>
    <row r="62">
      <c r="A62" s="33">
        <v>61.0</v>
      </c>
      <c r="B62" s="33">
        <v>71886.0</v>
      </c>
    </row>
    <row r="63">
      <c r="A63" s="38"/>
      <c r="B63" s="38"/>
    </row>
    <row r="64">
      <c r="A64" s="38"/>
      <c r="B64" s="38"/>
    </row>
    <row r="65">
      <c r="A65" s="38"/>
      <c r="B65" s="38"/>
    </row>
    <row r="66">
      <c r="A66" s="38"/>
      <c r="B66" s="38"/>
    </row>
    <row r="67">
      <c r="A67" s="38"/>
      <c r="B67" s="38"/>
    </row>
    <row r="68">
      <c r="A68" s="38"/>
      <c r="B68" s="38"/>
    </row>
    <row r="69">
      <c r="A69" s="38"/>
      <c r="B69" s="38"/>
    </row>
    <row r="70">
      <c r="A70" s="38"/>
      <c r="B70" s="38"/>
    </row>
    <row r="71">
      <c r="A71" s="38"/>
      <c r="B71" s="38"/>
    </row>
    <row r="72">
      <c r="A72" s="38"/>
      <c r="B72" s="38"/>
    </row>
    <row r="73">
      <c r="A73" s="38"/>
      <c r="B73" s="38"/>
    </row>
    <row r="74">
      <c r="A74" s="38"/>
      <c r="B74" s="38"/>
    </row>
    <row r="75">
      <c r="A75" s="38"/>
      <c r="B75" s="38"/>
    </row>
    <row r="76">
      <c r="A76" s="38"/>
      <c r="B76" s="38"/>
    </row>
    <row r="77">
      <c r="A77" s="38"/>
      <c r="B77" s="38"/>
    </row>
    <row r="78">
      <c r="A78" s="38"/>
      <c r="B78" s="38"/>
    </row>
    <row r="79">
      <c r="A79" s="38"/>
      <c r="B79" s="38"/>
    </row>
    <row r="80">
      <c r="A80" s="38"/>
      <c r="B80" s="38"/>
    </row>
    <row r="81">
      <c r="A81" s="38"/>
      <c r="B81" s="38"/>
    </row>
    <row r="82">
      <c r="A82" s="38"/>
      <c r="B82" s="38"/>
    </row>
    <row r="83">
      <c r="A83" s="38"/>
      <c r="B83" s="38"/>
    </row>
    <row r="84">
      <c r="A84" s="38"/>
      <c r="B84" s="38"/>
    </row>
    <row r="85">
      <c r="A85" s="38"/>
      <c r="B85" s="38"/>
    </row>
    <row r="86">
      <c r="A86" s="38"/>
      <c r="B86" s="38"/>
    </row>
    <row r="87">
      <c r="A87" s="38"/>
      <c r="B87" s="38"/>
    </row>
    <row r="88">
      <c r="A88" s="38"/>
      <c r="B88" s="38"/>
    </row>
    <row r="89">
      <c r="A89" s="38"/>
      <c r="B89" s="38"/>
    </row>
    <row r="90">
      <c r="A90" s="38"/>
      <c r="B90" s="38"/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38"/>
      <c r="B117" s="38"/>
    </row>
    <row r="118">
      <c r="A118" s="38"/>
      <c r="B118" s="38"/>
    </row>
    <row r="119">
      <c r="A119" s="38"/>
      <c r="B119" s="38"/>
    </row>
    <row r="120">
      <c r="A120" s="38"/>
      <c r="B120" s="38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  <row r="820">
      <c r="A820" s="38"/>
      <c r="B820" s="38"/>
    </row>
    <row r="821">
      <c r="A821" s="38"/>
      <c r="B821" s="38"/>
    </row>
    <row r="822">
      <c r="A822" s="38"/>
      <c r="B822" s="38"/>
    </row>
    <row r="823">
      <c r="A823" s="38"/>
      <c r="B823" s="38"/>
    </row>
    <row r="824">
      <c r="A824" s="38"/>
      <c r="B824" s="38"/>
    </row>
    <row r="825">
      <c r="A825" s="38"/>
      <c r="B825" s="38"/>
    </row>
    <row r="826">
      <c r="A826" s="38"/>
      <c r="B826" s="38"/>
    </row>
    <row r="827">
      <c r="A827" s="38"/>
      <c r="B827" s="38"/>
    </row>
    <row r="828">
      <c r="A828" s="38"/>
      <c r="B828" s="38"/>
    </row>
    <row r="829">
      <c r="A829" s="38"/>
      <c r="B829" s="38"/>
    </row>
    <row r="830">
      <c r="A830" s="38"/>
      <c r="B830" s="38"/>
    </row>
    <row r="831">
      <c r="A831" s="38"/>
      <c r="B831" s="38"/>
    </row>
    <row r="832">
      <c r="A832" s="38"/>
      <c r="B832" s="38"/>
    </row>
    <row r="833">
      <c r="A833" s="38"/>
      <c r="B833" s="38"/>
    </row>
    <row r="834">
      <c r="A834" s="38"/>
      <c r="B834" s="38"/>
    </row>
    <row r="835">
      <c r="A835" s="38"/>
      <c r="B835" s="38"/>
    </row>
    <row r="836">
      <c r="A836" s="38"/>
      <c r="B836" s="38"/>
    </row>
    <row r="837">
      <c r="A837" s="38"/>
      <c r="B837" s="38"/>
    </row>
    <row r="838">
      <c r="A838" s="38"/>
      <c r="B838" s="38"/>
    </row>
    <row r="839">
      <c r="A839" s="38"/>
      <c r="B839" s="38"/>
    </row>
    <row r="840">
      <c r="A840" s="38"/>
      <c r="B840" s="38"/>
    </row>
    <row r="841">
      <c r="A841" s="38"/>
      <c r="B841" s="38"/>
    </row>
    <row r="842">
      <c r="A842" s="38"/>
      <c r="B842" s="38"/>
    </row>
    <row r="843">
      <c r="A843" s="38"/>
      <c r="B843" s="38"/>
    </row>
    <row r="844">
      <c r="A844" s="38"/>
      <c r="B844" s="38"/>
    </row>
    <row r="845">
      <c r="A845" s="38"/>
      <c r="B845" s="38"/>
    </row>
    <row r="846">
      <c r="A846" s="38"/>
      <c r="B846" s="38"/>
    </row>
    <row r="847">
      <c r="A847" s="38"/>
      <c r="B847" s="38"/>
    </row>
    <row r="848">
      <c r="A848" s="38"/>
      <c r="B848" s="38"/>
    </row>
    <row r="849">
      <c r="A849" s="38"/>
      <c r="B849" s="38"/>
    </row>
    <row r="850">
      <c r="A850" s="38"/>
      <c r="B850" s="38"/>
    </row>
    <row r="851">
      <c r="A851" s="38"/>
      <c r="B851" s="38"/>
    </row>
    <row r="852">
      <c r="A852" s="38"/>
      <c r="B852" s="38"/>
    </row>
    <row r="853">
      <c r="A853" s="38"/>
      <c r="B853" s="38"/>
    </row>
    <row r="854">
      <c r="A854" s="38"/>
      <c r="B854" s="38"/>
    </row>
    <row r="855">
      <c r="A855" s="38"/>
      <c r="B855" s="38"/>
    </row>
    <row r="856">
      <c r="A856" s="38"/>
      <c r="B856" s="38"/>
    </row>
    <row r="857">
      <c r="A857" s="38"/>
      <c r="B857" s="38"/>
    </row>
    <row r="858">
      <c r="A858" s="38"/>
      <c r="B858" s="38"/>
    </row>
    <row r="859">
      <c r="A859" s="38"/>
      <c r="B859" s="38"/>
    </row>
    <row r="860">
      <c r="A860" s="38"/>
      <c r="B860" s="38"/>
    </row>
    <row r="861">
      <c r="A861" s="38"/>
      <c r="B861" s="38"/>
    </row>
    <row r="862">
      <c r="A862" s="38"/>
      <c r="B862" s="38"/>
    </row>
    <row r="863">
      <c r="A863" s="38"/>
      <c r="B863" s="38"/>
    </row>
    <row r="864">
      <c r="A864" s="38"/>
      <c r="B864" s="38"/>
    </row>
    <row r="865">
      <c r="A865" s="38"/>
      <c r="B865" s="38"/>
    </row>
    <row r="866">
      <c r="A866" s="38"/>
      <c r="B866" s="38"/>
    </row>
    <row r="867">
      <c r="A867" s="38"/>
      <c r="B867" s="38"/>
    </row>
    <row r="868">
      <c r="A868" s="38"/>
      <c r="B868" s="38"/>
    </row>
    <row r="869">
      <c r="A869" s="38"/>
      <c r="B869" s="38"/>
    </row>
    <row r="870">
      <c r="A870" s="38"/>
      <c r="B870" s="38"/>
    </row>
    <row r="871">
      <c r="A871" s="38"/>
      <c r="B871" s="38"/>
    </row>
    <row r="872">
      <c r="A872" s="38"/>
      <c r="B872" s="38"/>
    </row>
    <row r="873">
      <c r="A873" s="38"/>
      <c r="B873" s="38"/>
    </row>
    <row r="874">
      <c r="A874" s="38"/>
      <c r="B874" s="38"/>
    </row>
    <row r="875">
      <c r="A875" s="38"/>
      <c r="B875" s="38"/>
    </row>
    <row r="876">
      <c r="A876" s="38"/>
      <c r="B876" s="38"/>
    </row>
    <row r="877">
      <c r="A877" s="38"/>
      <c r="B877" s="38"/>
    </row>
    <row r="878">
      <c r="A878" s="38"/>
      <c r="B878" s="38"/>
    </row>
    <row r="879">
      <c r="A879" s="38"/>
      <c r="B879" s="38"/>
    </row>
    <row r="880">
      <c r="A880" s="38"/>
      <c r="B880" s="38"/>
    </row>
    <row r="881">
      <c r="A881" s="38"/>
      <c r="B881" s="38"/>
    </row>
    <row r="882">
      <c r="A882" s="38"/>
      <c r="B882" s="38"/>
    </row>
    <row r="883">
      <c r="A883" s="38"/>
      <c r="B883" s="38"/>
    </row>
    <row r="884">
      <c r="A884" s="38"/>
      <c r="B884" s="38"/>
    </row>
    <row r="885">
      <c r="A885" s="38"/>
      <c r="B885" s="38"/>
    </row>
    <row r="886">
      <c r="A886" s="38"/>
      <c r="B886" s="38"/>
    </row>
    <row r="887">
      <c r="A887" s="38"/>
      <c r="B887" s="38"/>
    </row>
    <row r="888">
      <c r="A888" s="38"/>
      <c r="B888" s="38"/>
    </row>
    <row r="889">
      <c r="A889" s="38"/>
      <c r="B889" s="38"/>
    </row>
    <row r="890">
      <c r="A890" s="38"/>
      <c r="B890" s="38"/>
    </row>
    <row r="891">
      <c r="A891" s="38"/>
      <c r="B891" s="38"/>
    </row>
    <row r="892">
      <c r="A892" s="38"/>
      <c r="B892" s="38"/>
    </row>
    <row r="893">
      <c r="A893" s="38"/>
      <c r="B893" s="38"/>
    </row>
    <row r="894">
      <c r="A894" s="38"/>
      <c r="B894" s="38"/>
    </row>
    <row r="895">
      <c r="A895" s="38"/>
      <c r="B895" s="38"/>
    </row>
    <row r="896">
      <c r="A896" s="38"/>
      <c r="B896" s="38"/>
    </row>
    <row r="897">
      <c r="A897" s="38"/>
      <c r="B897" s="38"/>
    </row>
    <row r="898">
      <c r="A898" s="38"/>
      <c r="B898" s="38"/>
    </row>
    <row r="899">
      <c r="A899" s="38"/>
      <c r="B899" s="38"/>
    </row>
    <row r="900">
      <c r="A900" s="38"/>
      <c r="B900" s="38"/>
    </row>
    <row r="901">
      <c r="A901" s="38"/>
      <c r="B901" s="38"/>
    </row>
    <row r="902">
      <c r="A902" s="38"/>
      <c r="B902" s="38"/>
    </row>
    <row r="903">
      <c r="A903" s="38"/>
      <c r="B903" s="38"/>
    </row>
    <row r="904">
      <c r="A904" s="38"/>
      <c r="B904" s="38"/>
    </row>
    <row r="905">
      <c r="A905" s="38"/>
      <c r="B905" s="38"/>
    </row>
    <row r="906">
      <c r="A906" s="38"/>
      <c r="B906" s="38"/>
    </row>
    <row r="907">
      <c r="A907" s="38"/>
      <c r="B907" s="38"/>
    </row>
    <row r="908">
      <c r="A908" s="38"/>
      <c r="B908" s="38"/>
    </row>
    <row r="909">
      <c r="A909" s="38"/>
      <c r="B909" s="38"/>
    </row>
    <row r="910">
      <c r="A910" s="38"/>
      <c r="B910" s="38"/>
    </row>
    <row r="911">
      <c r="A911" s="38"/>
      <c r="B911" s="38"/>
    </row>
    <row r="912">
      <c r="A912" s="38"/>
      <c r="B912" s="38"/>
    </row>
    <row r="913">
      <c r="A913" s="38"/>
      <c r="B913" s="38"/>
    </row>
    <row r="914">
      <c r="A914" s="38"/>
      <c r="B914" s="38"/>
    </row>
    <row r="915">
      <c r="A915" s="38"/>
      <c r="B915" s="38"/>
    </row>
    <row r="916">
      <c r="A916" s="38"/>
      <c r="B916" s="38"/>
    </row>
    <row r="917">
      <c r="A917" s="38"/>
      <c r="B917" s="38"/>
    </row>
    <row r="918">
      <c r="A918" s="38"/>
      <c r="B918" s="38"/>
    </row>
    <row r="919">
      <c r="A919" s="38"/>
      <c r="B919" s="38"/>
    </row>
    <row r="920">
      <c r="A920" s="38"/>
      <c r="B920" s="38"/>
    </row>
    <row r="921">
      <c r="A921" s="38"/>
      <c r="B921" s="38"/>
    </row>
    <row r="922">
      <c r="A922" s="38"/>
      <c r="B922" s="38"/>
    </row>
    <row r="923">
      <c r="A923" s="38"/>
      <c r="B923" s="38"/>
    </row>
    <row r="924">
      <c r="A924" s="38"/>
      <c r="B924" s="38"/>
    </row>
    <row r="925">
      <c r="A925" s="38"/>
      <c r="B925" s="38"/>
    </row>
    <row r="926">
      <c r="A926" s="38"/>
      <c r="B926" s="38"/>
    </row>
    <row r="927">
      <c r="A927" s="38"/>
      <c r="B927" s="38"/>
    </row>
    <row r="928">
      <c r="A928" s="38"/>
      <c r="B928" s="38"/>
    </row>
    <row r="929">
      <c r="A929" s="38"/>
      <c r="B929" s="38"/>
    </row>
    <row r="930">
      <c r="A930" s="38"/>
      <c r="B930" s="38"/>
    </row>
    <row r="931">
      <c r="A931" s="38"/>
      <c r="B931" s="38"/>
    </row>
    <row r="932">
      <c r="A932" s="38"/>
      <c r="B932" s="38"/>
    </row>
    <row r="933">
      <c r="A933" s="38"/>
      <c r="B933" s="38"/>
    </row>
    <row r="934">
      <c r="A934" s="38"/>
      <c r="B934" s="38"/>
    </row>
    <row r="935">
      <c r="A935" s="38"/>
      <c r="B935" s="38"/>
    </row>
    <row r="936">
      <c r="A936" s="38"/>
      <c r="B936" s="38"/>
    </row>
    <row r="937">
      <c r="A937" s="38"/>
      <c r="B937" s="38"/>
    </row>
    <row r="938">
      <c r="A938" s="38"/>
      <c r="B938" s="38"/>
    </row>
    <row r="939">
      <c r="A939" s="38"/>
      <c r="B939" s="38"/>
    </row>
    <row r="940">
      <c r="A940" s="38"/>
      <c r="B940" s="38"/>
    </row>
    <row r="941">
      <c r="A941" s="38"/>
      <c r="B941" s="38"/>
    </row>
    <row r="942">
      <c r="A942" s="38"/>
      <c r="B942" s="38"/>
    </row>
    <row r="943">
      <c r="A943" s="38"/>
      <c r="B943" s="38"/>
    </row>
    <row r="944">
      <c r="A944" s="38"/>
      <c r="B944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9.29"/>
  </cols>
  <sheetData>
    <row r="1">
      <c r="A1" s="41" t="s">
        <v>6</v>
      </c>
      <c r="B1" s="41" t="s">
        <v>27</v>
      </c>
      <c r="C1" s="42"/>
    </row>
    <row r="2">
      <c r="A2" s="43">
        <v>1.0</v>
      </c>
      <c r="B2" s="44">
        <v>1.0</v>
      </c>
      <c r="C2" s="37"/>
    </row>
    <row r="3">
      <c r="A3" s="43">
        <v>2.0</v>
      </c>
      <c r="B3" s="44">
        <v>2.0</v>
      </c>
      <c r="C3" s="37"/>
    </row>
    <row r="4">
      <c r="A4" s="43">
        <v>3.0</v>
      </c>
      <c r="B4" s="44">
        <v>3.0</v>
      </c>
      <c r="C4" s="37"/>
    </row>
    <row r="5">
      <c r="A5" s="43">
        <v>4.0</v>
      </c>
      <c r="B5" s="44">
        <v>6.0</v>
      </c>
      <c r="C5" s="37"/>
    </row>
    <row r="6">
      <c r="A6" s="43">
        <v>5.0</v>
      </c>
      <c r="B6" s="44">
        <v>10.0</v>
      </c>
      <c r="C6" s="37"/>
    </row>
    <row r="7">
      <c r="A7" s="43">
        <v>6.0</v>
      </c>
      <c r="B7" s="44">
        <v>13.0</v>
      </c>
      <c r="C7" s="37"/>
    </row>
    <row r="8">
      <c r="A8" s="43">
        <v>7.0</v>
      </c>
      <c r="B8" s="44">
        <v>16.0</v>
      </c>
      <c r="C8" s="37"/>
    </row>
    <row r="9">
      <c r="A9" s="43">
        <v>8.0</v>
      </c>
      <c r="B9" s="44">
        <v>16.0</v>
      </c>
      <c r="C9" s="37"/>
    </row>
    <row r="10">
      <c r="A10" s="43">
        <v>9.0</v>
      </c>
      <c r="B10" s="44">
        <v>19.0</v>
      </c>
      <c r="C10" s="37"/>
    </row>
    <row r="11">
      <c r="A11" s="43">
        <v>10.0</v>
      </c>
      <c r="B11" s="44">
        <v>30.0</v>
      </c>
      <c r="C11" s="37"/>
    </row>
    <row r="12">
      <c r="A12" s="43">
        <v>11.0</v>
      </c>
      <c r="B12" s="44">
        <v>46.0</v>
      </c>
      <c r="C12" s="37"/>
    </row>
    <row r="13">
      <c r="A13" s="43">
        <v>12.0</v>
      </c>
      <c r="B13" s="44">
        <v>56.0</v>
      </c>
      <c r="C13" s="37"/>
    </row>
    <row r="14">
      <c r="A14" s="43">
        <v>13.0</v>
      </c>
      <c r="B14" s="44">
        <v>65.0</v>
      </c>
      <c r="C14" s="37"/>
    </row>
    <row r="15">
      <c r="A15" s="43">
        <v>14.0</v>
      </c>
      <c r="B15" s="44">
        <v>136.0</v>
      </c>
      <c r="C15" s="37"/>
    </row>
    <row r="16">
      <c r="A16" s="43">
        <v>15.0</v>
      </c>
      <c r="B16" s="44">
        <v>152.0</v>
      </c>
      <c r="C16" s="37"/>
    </row>
    <row r="17">
      <c r="A17" s="43">
        <v>16.0</v>
      </c>
      <c r="B17" s="44">
        <v>164.0</v>
      </c>
      <c r="C17" s="37"/>
    </row>
    <row r="18">
      <c r="A18" s="43">
        <v>17.0</v>
      </c>
      <c r="B18" s="44">
        <v>240.0</v>
      </c>
      <c r="C18" s="37"/>
    </row>
    <row r="19">
      <c r="A19" s="43">
        <v>18.0</v>
      </c>
      <c r="B19" s="44">
        <v>286.0</v>
      </c>
      <c r="C19" s="37"/>
    </row>
    <row r="20">
      <c r="A20" s="43">
        <v>19.0</v>
      </c>
      <c r="B20" s="44">
        <v>396.0</v>
      </c>
      <c r="C20" s="37"/>
    </row>
    <row r="21">
      <c r="A21" s="43">
        <v>20.0</v>
      </c>
      <c r="B21" s="44">
        <v>459.0</v>
      </c>
      <c r="C21" s="37"/>
    </row>
    <row r="22">
      <c r="A22" s="43">
        <v>21.0</v>
      </c>
      <c r="B22" s="44">
        <v>631.0</v>
      </c>
      <c r="C22" s="37"/>
    </row>
    <row r="23">
      <c r="A23" s="43">
        <v>22.0</v>
      </c>
      <c r="B23" s="44">
        <v>745.0</v>
      </c>
      <c r="C23" s="37"/>
    </row>
    <row r="24">
      <c r="A24" s="43">
        <v>23.0</v>
      </c>
      <c r="B24" s="44">
        <v>810.0</v>
      </c>
      <c r="C24" s="37"/>
    </row>
    <row r="25">
      <c r="A25" s="43">
        <v>24.0</v>
      </c>
      <c r="B25" s="44">
        <v>862.0</v>
      </c>
      <c r="C25" s="37"/>
    </row>
    <row r="26">
      <c r="A26" s="43">
        <v>25.0</v>
      </c>
      <c r="B26" s="44">
        <v>1052.0</v>
      </c>
      <c r="C26" s="37"/>
    </row>
    <row r="27">
      <c r="A27" s="43">
        <v>26.0</v>
      </c>
      <c r="B27" s="44">
        <v>1406.0</v>
      </c>
      <c r="C27" s="37"/>
    </row>
    <row r="28">
      <c r="A28" s="43">
        <v>27.0</v>
      </c>
      <c r="B28" s="44">
        <v>1451.0</v>
      </c>
      <c r="C28" s="37"/>
    </row>
    <row r="29">
      <c r="A29" s="43">
        <v>28.0</v>
      </c>
      <c r="B29" s="44">
        <v>1517.0</v>
      </c>
      <c r="C29" s="37"/>
    </row>
    <row r="30">
      <c r="A30" s="43">
        <v>29.0</v>
      </c>
      <c r="B30" s="44">
        <v>2339.0</v>
      </c>
      <c r="C30" s="37"/>
    </row>
    <row r="31">
      <c r="A31" s="43">
        <v>30.0</v>
      </c>
      <c r="B31" s="44">
        <v>2981.0</v>
      </c>
      <c r="C31" s="37"/>
    </row>
    <row r="32">
      <c r="A32" s="43">
        <v>31.0</v>
      </c>
      <c r="B32" s="44">
        <v>3506.0</v>
      </c>
      <c r="C32" s="37"/>
    </row>
    <row r="33">
      <c r="A33" s="43">
        <v>32.0</v>
      </c>
      <c r="B33" s="44">
        <v>4048.0</v>
      </c>
      <c r="C33" s="37"/>
    </row>
    <row r="34">
      <c r="A34" s="43">
        <v>33.0</v>
      </c>
      <c r="B34" s="44">
        <v>4466.0</v>
      </c>
      <c r="C34" s="37"/>
    </row>
    <row r="35">
      <c r="A35" s="43">
        <v>34.0</v>
      </c>
      <c r="B35" s="44">
        <v>4620.0</v>
      </c>
      <c r="C35" s="37"/>
    </row>
    <row r="36">
      <c r="A36" s="43">
        <v>35.0</v>
      </c>
      <c r="B36" s="44">
        <v>4861.0</v>
      </c>
      <c r="C36" s="37"/>
    </row>
    <row r="37">
      <c r="A37" s="43">
        <v>36.0</v>
      </c>
      <c r="B37" s="33">
        <v>5682.0</v>
      </c>
      <c r="C37" s="37"/>
    </row>
    <row r="38">
      <c r="A38" s="43">
        <v>37.0</v>
      </c>
      <c r="B38" s="33">
        <v>6708.0</v>
      </c>
      <c r="C38" s="37"/>
    </row>
    <row r="39">
      <c r="A39" s="43">
        <v>38.0</v>
      </c>
      <c r="B39" s="33">
        <v>8216.0</v>
      </c>
      <c r="C39" s="37"/>
    </row>
    <row r="40">
      <c r="A40" s="43">
        <v>39.0</v>
      </c>
      <c r="B40" s="33">
        <v>8419.0</v>
      </c>
      <c r="C40" s="37"/>
      <c r="D40" s="15" t="s">
        <v>40</v>
      </c>
      <c r="H40" s="35">
        <v>43949.0</v>
      </c>
    </row>
    <row r="41">
      <c r="A41" s="43">
        <v>40.0</v>
      </c>
      <c r="B41" s="33">
        <v>8755.0</v>
      </c>
      <c r="C41" s="37"/>
      <c r="D41" s="34" t="s">
        <v>41</v>
      </c>
    </row>
    <row r="42">
      <c r="A42" s="43">
        <v>41.0</v>
      </c>
      <c r="B42" s="33">
        <v>8895.0</v>
      </c>
      <c r="C42" s="37"/>
      <c r="D42" s="34" t="s">
        <v>42</v>
      </c>
    </row>
    <row r="43">
      <c r="A43" s="43">
        <v>42.0</v>
      </c>
      <c r="B43" s="33">
        <v>9371.0</v>
      </c>
      <c r="C43" s="37"/>
      <c r="D43" s="34" t="s">
        <v>43</v>
      </c>
    </row>
    <row r="44">
      <c r="A44" s="43">
        <v>43.0</v>
      </c>
      <c r="B44" s="33">
        <v>11043.0</v>
      </c>
      <c r="C44" s="37"/>
    </row>
    <row r="45">
      <c r="A45" s="33">
        <v>44.0</v>
      </c>
      <c r="B45" s="33">
        <v>11156.0</v>
      </c>
      <c r="C45" s="37"/>
    </row>
    <row r="46">
      <c r="A46" s="33">
        <v>45.0</v>
      </c>
      <c r="B46" s="33">
        <v>11568.0</v>
      </c>
      <c r="C46" s="37"/>
    </row>
    <row r="47">
      <c r="A47" s="33">
        <v>46.0</v>
      </c>
      <c r="B47" s="33">
        <v>12841.0</v>
      </c>
      <c r="C47" s="37"/>
    </row>
    <row r="48">
      <c r="A48" s="33">
        <v>47.0</v>
      </c>
      <c r="B48" s="33">
        <v>13894.0</v>
      </c>
      <c r="C48" s="37"/>
    </row>
    <row r="49">
      <c r="A49" s="33">
        <v>48.0</v>
      </c>
      <c r="B49" s="33">
        <v>14267.0</v>
      </c>
      <c r="C49" s="37"/>
    </row>
    <row r="50">
      <c r="A50" s="33">
        <v>49.0</v>
      </c>
      <c r="B50" s="33">
        <v>14580.0</v>
      </c>
      <c r="C50" s="37"/>
    </row>
    <row r="51">
      <c r="A51" s="33">
        <v>50.0</v>
      </c>
      <c r="B51" s="33">
        <v>15385.0</v>
      </c>
      <c r="C51" s="37"/>
    </row>
    <row r="52">
      <c r="A52" s="33">
        <v>51.0</v>
      </c>
      <c r="B52" s="33">
        <v>15914.0</v>
      </c>
      <c r="C52" s="37"/>
    </row>
    <row r="53">
      <c r="A53" s="33">
        <v>52.0</v>
      </c>
      <c r="B53" s="33">
        <v>16740.0</v>
      </c>
      <c r="C53" s="37"/>
    </row>
    <row r="54">
      <c r="A54" s="33">
        <v>53.0</v>
      </c>
      <c r="B54" s="33">
        <v>17826.0</v>
      </c>
      <c r="C54" s="37"/>
    </row>
    <row r="55">
      <c r="A55" s="33">
        <v>54.0</v>
      </c>
      <c r="B55" s="33">
        <v>20004.0</v>
      </c>
      <c r="C55" s="37"/>
    </row>
    <row r="56">
      <c r="A56" s="33">
        <v>55.0</v>
      </c>
      <c r="B56" s="33">
        <v>20715.0</v>
      </c>
      <c r="C56" s="37"/>
    </row>
    <row r="57">
      <c r="A57" s="33">
        <v>56.0</v>
      </c>
      <c r="B57" s="33">
        <v>21696.0</v>
      </c>
      <c r="C57" s="37"/>
    </row>
    <row r="58">
      <c r="A58" s="33">
        <v>57.0</v>
      </c>
      <c r="B58" s="33">
        <v>24041.0</v>
      </c>
      <c r="C58" s="37"/>
    </row>
    <row r="59">
      <c r="A59" s="38"/>
      <c r="B59" s="38"/>
      <c r="C59" s="37"/>
    </row>
    <row r="60">
      <c r="A60" s="38"/>
      <c r="B60" s="38"/>
      <c r="C60" s="37"/>
    </row>
    <row r="61">
      <c r="A61" s="38"/>
      <c r="B61" s="38"/>
      <c r="C61" s="37"/>
    </row>
    <row r="62">
      <c r="A62" s="38"/>
      <c r="B62" s="38"/>
      <c r="C62" s="37"/>
    </row>
    <row r="63">
      <c r="A63" s="38"/>
      <c r="B63" s="38"/>
      <c r="C63" s="37"/>
    </row>
    <row r="64">
      <c r="A64" s="38"/>
      <c r="B64" s="38"/>
      <c r="C64" s="37"/>
    </row>
    <row r="65">
      <c r="A65" s="38"/>
      <c r="B65" s="38"/>
      <c r="C65" s="37"/>
    </row>
    <row r="66">
      <c r="A66" s="38"/>
      <c r="B66" s="38"/>
      <c r="C66" s="37"/>
    </row>
    <row r="67">
      <c r="A67" s="38"/>
      <c r="B67" s="38"/>
      <c r="C67" s="37"/>
    </row>
    <row r="68">
      <c r="A68" s="38"/>
      <c r="B68" s="38"/>
      <c r="C68" s="37"/>
    </row>
    <row r="69">
      <c r="A69" s="38"/>
      <c r="B69" s="38"/>
      <c r="C69" s="37"/>
    </row>
    <row r="70">
      <c r="A70" s="38"/>
      <c r="B70" s="38"/>
      <c r="C70" s="37"/>
    </row>
    <row r="71">
      <c r="A71" s="38"/>
      <c r="B71" s="38"/>
      <c r="C71" s="37"/>
    </row>
    <row r="72">
      <c r="A72" s="38"/>
      <c r="B72" s="38"/>
      <c r="C72" s="37"/>
    </row>
    <row r="73">
      <c r="A73" s="38"/>
      <c r="B73" s="38"/>
      <c r="C73" s="37"/>
    </row>
    <row r="74">
      <c r="A74" s="38"/>
      <c r="B74" s="38"/>
      <c r="C74" s="37"/>
    </row>
    <row r="75">
      <c r="A75" s="38"/>
      <c r="B75" s="38"/>
      <c r="C75" s="37"/>
    </row>
    <row r="76">
      <c r="A76" s="38"/>
      <c r="B76" s="38"/>
      <c r="C76" s="37"/>
    </row>
    <row r="77">
      <c r="A77" s="38"/>
      <c r="B77" s="38"/>
      <c r="C77" s="37"/>
    </row>
    <row r="78">
      <c r="A78" s="38"/>
      <c r="B78" s="38"/>
      <c r="C78" s="37"/>
    </row>
    <row r="79">
      <c r="A79" s="38"/>
      <c r="B79" s="38"/>
      <c r="C79" s="37"/>
    </row>
    <row r="80">
      <c r="A80" s="38"/>
      <c r="B80" s="38"/>
      <c r="C80" s="37"/>
    </row>
    <row r="81">
      <c r="A81" s="38"/>
      <c r="B81" s="38"/>
      <c r="C81" s="37"/>
    </row>
    <row r="82">
      <c r="A82" s="38"/>
      <c r="B82" s="38"/>
      <c r="C82" s="37"/>
    </row>
    <row r="83">
      <c r="A83" s="38"/>
      <c r="B83" s="38"/>
      <c r="C83" s="37"/>
    </row>
    <row r="84">
      <c r="A84" s="38"/>
      <c r="B84" s="38"/>
      <c r="C84" s="37"/>
    </row>
    <row r="85">
      <c r="A85" s="38"/>
      <c r="B85" s="38"/>
      <c r="C85" s="37"/>
    </row>
    <row r="86">
      <c r="A86" s="38"/>
      <c r="B86" s="38"/>
      <c r="C86" s="37"/>
    </row>
    <row r="87">
      <c r="A87" s="38"/>
      <c r="B87" s="38"/>
      <c r="C87" s="37"/>
    </row>
    <row r="88">
      <c r="A88" s="38"/>
      <c r="B88" s="38"/>
      <c r="C88" s="37"/>
    </row>
    <row r="89">
      <c r="A89" s="38"/>
      <c r="B89" s="38"/>
      <c r="C89" s="37"/>
    </row>
    <row r="90">
      <c r="A90" s="38"/>
      <c r="B90" s="38"/>
      <c r="C90" s="37"/>
    </row>
    <row r="91">
      <c r="A91" s="38"/>
      <c r="B91" s="38"/>
      <c r="C91" s="37"/>
    </row>
    <row r="92">
      <c r="A92" s="38"/>
      <c r="B92" s="38"/>
      <c r="C92" s="37"/>
    </row>
    <row r="93">
      <c r="A93" s="38"/>
      <c r="B93" s="38"/>
      <c r="C93" s="37"/>
    </row>
    <row r="94">
      <c r="A94" s="38"/>
      <c r="B94" s="38"/>
      <c r="C94" s="37"/>
    </row>
    <row r="95">
      <c r="A95" s="38"/>
      <c r="B95" s="38"/>
      <c r="C95" s="37"/>
    </row>
    <row r="96">
      <c r="A96" s="38"/>
      <c r="B96" s="38"/>
      <c r="C96" s="37"/>
    </row>
    <row r="97">
      <c r="A97" s="38"/>
      <c r="B97" s="38"/>
      <c r="C97" s="37"/>
    </row>
    <row r="98">
      <c r="A98" s="38"/>
      <c r="B98" s="38"/>
      <c r="C98" s="37"/>
    </row>
    <row r="99">
      <c r="A99" s="38"/>
      <c r="B99" s="38"/>
      <c r="C99" s="37"/>
    </row>
    <row r="100">
      <c r="A100" s="38"/>
      <c r="B100" s="38"/>
      <c r="C100" s="37"/>
    </row>
    <row r="101">
      <c r="A101" s="38"/>
      <c r="B101" s="38"/>
      <c r="C101" s="37"/>
    </row>
    <row r="102">
      <c r="A102" s="38"/>
      <c r="B102" s="38"/>
      <c r="C102" s="37"/>
    </row>
    <row r="103">
      <c r="A103" s="38"/>
      <c r="B103" s="38"/>
      <c r="C103" s="37"/>
    </row>
    <row r="104">
      <c r="A104" s="38"/>
      <c r="B104" s="38"/>
      <c r="C104" s="37"/>
    </row>
    <row r="105">
      <c r="A105" s="38"/>
      <c r="B105" s="38"/>
      <c r="C105" s="37"/>
    </row>
    <row r="106">
      <c r="A106" s="38"/>
      <c r="B106" s="38"/>
      <c r="C106" s="37"/>
    </row>
    <row r="107">
      <c r="A107" s="38"/>
      <c r="B107" s="38"/>
      <c r="C107" s="37"/>
    </row>
    <row r="108">
      <c r="A108" s="38"/>
      <c r="B108" s="38"/>
      <c r="C108" s="37"/>
    </row>
    <row r="109">
      <c r="A109" s="38"/>
      <c r="B109" s="38"/>
      <c r="C109" s="37"/>
    </row>
    <row r="110">
      <c r="A110" s="38"/>
      <c r="B110" s="38"/>
      <c r="C110" s="37"/>
    </row>
    <row r="111">
      <c r="A111" s="38"/>
      <c r="B111" s="38"/>
      <c r="C111" s="37"/>
    </row>
    <row r="112">
      <c r="A112" s="38"/>
      <c r="B112" s="38"/>
      <c r="C112" s="37"/>
    </row>
    <row r="113">
      <c r="A113" s="38"/>
      <c r="B113" s="38"/>
      <c r="C113" s="37"/>
    </row>
    <row r="114">
      <c r="A114" s="38"/>
      <c r="B114" s="38"/>
      <c r="C114" s="37"/>
    </row>
    <row r="115">
      <c r="A115" s="38"/>
      <c r="B115" s="38"/>
      <c r="C115" s="37"/>
    </row>
    <row r="116">
      <c r="A116" s="38"/>
      <c r="B116" s="38"/>
      <c r="C116" s="37"/>
    </row>
    <row r="117">
      <c r="A117" s="38"/>
      <c r="B117" s="38"/>
      <c r="C117" s="37"/>
    </row>
    <row r="118">
      <c r="A118" s="38"/>
      <c r="B118" s="38"/>
      <c r="C118" s="37"/>
    </row>
    <row r="119">
      <c r="A119" s="38"/>
      <c r="B119" s="38"/>
      <c r="C119" s="37"/>
    </row>
    <row r="120">
      <c r="A120" s="38"/>
      <c r="B120" s="38"/>
      <c r="C120" s="37"/>
    </row>
    <row r="121">
      <c r="A121" s="38"/>
      <c r="B121" s="38"/>
      <c r="C121" s="37"/>
    </row>
    <row r="122">
      <c r="A122" s="38"/>
      <c r="B122" s="38"/>
      <c r="C122" s="37"/>
    </row>
    <row r="123">
      <c r="A123" s="38"/>
      <c r="B123" s="38"/>
      <c r="C123" s="37"/>
    </row>
    <row r="124">
      <c r="A124" s="38"/>
      <c r="B124" s="38"/>
      <c r="C124" s="37"/>
    </row>
    <row r="125">
      <c r="A125" s="38"/>
      <c r="B125" s="38"/>
      <c r="C125" s="37"/>
    </row>
    <row r="126">
      <c r="A126" s="38"/>
      <c r="B126" s="38"/>
      <c r="C126" s="37"/>
    </row>
    <row r="127">
      <c r="A127" s="38"/>
      <c r="B127" s="38"/>
      <c r="C127" s="37"/>
    </row>
    <row r="128">
      <c r="A128" s="38"/>
      <c r="B128" s="38"/>
      <c r="C128" s="37"/>
    </row>
    <row r="129">
      <c r="A129" s="38"/>
      <c r="B129" s="38"/>
      <c r="C129" s="37"/>
    </row>
    <row r="130">
      <c r="A130" s="38"/>
      <c r="B130" s="38"/>
      <c r="C130" s="37"/>
    </row>
    <row r="131">
      <c r="A131" s="38"/>
      <c r="B131" s="38"/>
      <c r="C131" s="37"/>
    </row>
    <row r="132">
      <c r="A132" s="38"/>
      <c r="B132" s="38"/>
      <c r="C132" s="37"/>
    </row>
    <row r="133">
      <c r="A133" s="38"/>
      <c r="B133" s="38"/>
      <c r="C133" s="37"/>
    </row>
    <row r="134">
      <c r="A134" s="38"/>
      <c r="B134" s="38"/>
      <c r="C134" s="37"/>
    </row>
    <row r="135">
      <c r="A135" s="38"/>
      <c r="B135" s="38"/>
      <c r="C135" s="37"/>
    </row>
    <row r="136">
      <c r="A136" s="38"/>
      <c r="B136" s="38"/>
      <c r="C136" s="37"/>
    </row>
    <row r="137">
      <c r="A137" s="38"/>
      <c r="B137" s="38"/>
      <c r="C137" s="37"/>
    </row>
    <row r="138">
      <c r="A138" s="38"/>
      <c r="B138" s="38"/>
      <c r="C138" s="37"/>
    </row>
    <row r="139">
      <c r="A139" s="38"/>
      <c r="B139" s="38"/>
      <c r="C139" s="37"/>
    </row>
    <row r="140">
      <c r="A140" s="38"/>
      <c r="B140" s="38"/>
      <c r="C140" s="37"/>
    </row>
    <row r="141">
      <c r="A141" s="38"/>
      <c r="B141" s="38"/>
      <c r="C141" s="37"/>
    </row>
    <row r="142">
      <c r="A142" s="38"/>
      <c r="B142" s="38"/>
      <c r="C142" s="37"/>
    </row>
    <row r="143">
      <c r="A143" s="38"/>
      <c r="B143" s="38"/>
      <c r="C143" s="37"/>
    </row>
    <row r="144">
      <c r="A144" s="38"/>
      <c r="B144" s="38"/>
      <c r="C144" s="37"/>
    </row>
    <row r="145">
      <c r="A145" s="38"/>
      <c r="B145" s="38"/>
      <c r="C145" s="37"/>
    </row>
    <row r="146">
      <c r="A146" s="38"/>
      <c r="B146" s="38"/>
      <c r="C146" s="37"/>
    </row>
    <row r="147">
      <c r="A147" s="38"/>
      <c r="B147" s="38"/>
      <c r="C147" s="37"/>
    </row>
    <row r="148">
      <c r="A148" s="38"/>
      <c r="B148" s="38"/>
      <c r="C148" s="37"/>
    </row>
    <row r="149">
      <c r="A149" s="38"/>
      <c r="B149" s="38"/>
      <c r="C149" s="37"/>
    </row>
    <row r="150">
      <c r="A150" s="38"/>
      <c r="B150" s="38"/>
      <c r="C150" s="37"/>
    </row>
    <row r="151">
      <c r="A151" s="38"/>
      <c r="B151" s="38"/>
      <c r="C151" s="37"/>
    </row>
    <row r="152">
      <c r="A152" s="38"/>
      <c r="B152" s="38"/>
      <c r="C152" s="37"/>
    </row>
    <row r="153">
      <c r="A153" s="38"/>
      <c r="B153" s="38"/>
      <c r="C153" s="37"/>
    </row>
    <row r="154">
      <c r="A154" s="38"/>
      <c r="B154" s="38"/>
      <c r="C154" s="37"/>
    </row>
    <row r="155">
      <c r="A155" s="38"/>
      <c r="B155" s="38"/>
      <c r="C155" s="37"/>
    </row>
    <row r="156">
      <c r="A156" s="38"/>
      <c r="B156" s="38"/>
      <c r="C156" s="37"/>
    </row>
    <row r="157">
      <c r="A157" s="38"/>
      <c r="B157" s="38"/>
      <c r="C157" s="37"/>
    </row>
    <row r="158">
      <c r="A158" s="38"/>
      <c r="B158" s="38"/>
      <c r="C158" s="37"/>
    </row>
    <row r="159">
      <c r="A159" s="38"/>
      <c r="B159" s="38"/>
      <c r="C159" s="37"/>
    </row>
    <row r="160">
      <c r="A160" s="38"/>
      <c r="B160" s="38"/>
      <c r="C160" s="37"/>
    </row>
    <row r="161">
      <c r="A161" s="38"/>
      <c r="B161" s="38"/>
      <c r="C161" s="37"/>
    </row>
    <row r="162">
      <c r="A162" s="38"/>
      <c r="B162" s="38"/>
      <c r="C162" s="37"/>
    </row>
    <row r="163">
      <c r="A163" s="38"/>
      <c r="B163" s="38"/>
      <c r="C163" s="37"/>
    </row>
    <row r="164">
      <c r="A164" s="38"/>
      <c r="B164" s="38"/>
      <c r="C164" s="37"/>
    </row>
    <row r="165">
      <c r="A165" s="38"/>
      <c r="B165" s="38"/>
      <c r="C165" s="37"/>
    </row>
    <row r="166">
      <c r="A166" s="38"/>
      <c r="B166" s="38"/>
      <c r="C166" s="37"/>
    </row>
    <row r="167">
      <c r="A167" s="38"/>
      <c r="B167" s="38"/>
      <c r="C167" s="37"/>
    </row>
    <row r="168">
      <c r="A168" s="38"/>
      <c r="B168" s="38"/>
      <c r="C168" s="37"/>
    </row>
    <row r="169">
      <c r="A169" s="38"/>
      <c r="B169" s="38"/>
      <c r="C169" s="37"/>
    </row>
    <row r="170">
      <c r="A170" s="38"/>
      <c r="B170" s="38"/>
      <c r="C170" s="37"/>
    </row>
    <row r="171">
      <c r="A171" s="38"/>
      <c r="B171" s="38"/>
      <c r="C171" s="37"/>
    </row>
    <row r="172">
      <c r="A172" s="38"/>
      <c r="B172" s="38"/>
      <c r="C172" s="37"/>
    </row>
    <row r="173">
      <c r="A173" s="38"/>
      <c r="B173" s="38"/>
      <c r="C173" s="37"/>
    </row>
    <row r="174">
      <c r="A174" s="38"/>
      <c r="B174" s="38"/>
      <c r="C174" s="37"/>
    </row>
    <row r="175">
      <c r="A175" s="38"/>
      <c r="B175" s="38"/>
      <c r="C175" s="37"/>
    </row>
    <row r="176">
      <c r="A176" s="38"/>
      <c r="B176" s="38"/>
      <c r="C176" s="37"/>
    </row>
    <row r="177">
      <c r="A177" s="38"/>
      <c r="B177" s="38"/>
      <c r="C177" s="37"/>
    </row>
    <row r="178">
      <c r="A178" s="38"/>
      <c r="B178" s="38"/>
      <c r="C178" s="37"/>
    </row>
    <row r="179">
      <c r="A179" s="38"/>
      <c r="B179" s="38"/>
      <c r="C179" s="37"/>
    </row>
    <row r="180">
      <c r="A180" s="38"/>
      <c r="B180" s="38"/>
      <c r="C180" s="37"/>
    </row>
    <row r="181">
      <c r="A181" s="38"/>
      <c r="B181" s="38"/>
      <c r="C181" s="37"/>
    </row>
    <row r="182">
      <c r="A182" s="38"/>
      <c r="B182" s="38"/>
      <c r="C182" s="37"/>
    </row>
    <row r="183">
      <c r="A183" s="38"/>
      <c r="B183" s="38"/>
      <c r="C183" s="37"/>
    </row>
    <row r="184">
      <c r="A184" s="38"/>
      <c r="B184" s="38"/>
      <c r="C184" s="37"/>
    </row>
    <row r="185">
      <c r="A185" s="38"/>
      <c r="B185" s="38"/>
      <c r="C185" s="37"/>
    </row>
    <row r="186">
      <c r="A186" s="38"/>
      <c r="B186" s="38"/>
      <c r="C186" s="37"/>
    </row>
    <row r="187">
      <c r="A187" s="38"/>
      <c r="B187" s="38"/>
      <c r="C187" s="37"/>
    </row>
    <row r="188">
      <c r="A188" s="38"/>
      <c r="B188" s="38"/>
      <c r="C188" s="37"/>
    </row>
    <row r="189">
      <c r="A189" s="38"/>
      <c r="B189" s="38"/>
      <c r="C189" s="37"/>
    </row>
    <row r="190">
      <c r="A190" s="38"/>
      <c r="B190" s="38"/>
      <c r="C190" s="37"/>
    </row>
    <row r="191">
      <c r="A191" s="38"/>
      <c r="B191" s="38"/>
      <c r="C191" s="37"/>
    </row>
    <row r="192">
      <c r="A192" s="38"/>
      <c r="B192" s="38"/>
      <c r="C192" s="37"/>
    </row>
    <row r="193">
      <c r="A193" s="38"/>
      <c r="B193" s="38"/>
      <c r="C193" s="37"/>
    </row>
    <row r="194">
      <c r="A194" s="38"/>
      <c r="B194" s="38"/>
      <c r="C194" s="37"/>
    </row>
    <row r="195">
      <c r="A195" s="38"/>
      <c r="B195" s="38"/>
      <c r="C195" s="37"/>
    </row>
    <row r="196">
      <c r="A196" s="38"/>
      <c r="B196" s="38"/>
      <c r="C196" s="37"/>
    </row>
    <row r="197">
      <c r="A197" s="38"/>
      <c r="B197" s="38"/>
      <c r="C197" s="37"/>
    </row>
    <row r="198">
      <c r="A198" s="38"/>
      <c r="B198" s="38"/>
      <c r="C198" s="37"/>
    </row>
    <row r="199">
      <c r="A199" s="38"/>
      <c r="B199" s="38"/>
      <c r="C199" s="37"/>
    </row>
    <row r="200">
      <c r="A200" s="38"/>
      <c r="B200" s="38"/>
      <c r="C200" s="37"/>
    </row>
    <row r="201">
      <c r="A201" s="38"/>
      <c r="B201" s="38"/>
      <c r="C201" s="37"/>
    </row>
    <row r="202">
      <c r="A202" s="38"/>
      <c r="B202" s="38"/>
      <c r="C202" s="37"/>
    </row>
    <row r="203">
      <c r="A203" s="38"/>
      <c r="B203" s="38"/>
      <c r="C203" s="37"/>
    </row>
    <row r="204">
      <c r="A204" s="38"/>
      <c r="B204" s="38"/>
      <c r="C204" s="37"/>
    </row>
    <row r="205">
      <c r="A205" s="38"/>
      <c r="B205" s="38"/>
      <c r="C205" s="37"/>
    </row>
    <row r="206">
      <c r="A206" s="38"/>
      <c r="B206" s="38"/>
      <c r="C206" s="37"/>
    </row>
    <row r="207">
      <c r="A207" s="38"/>
      <c r="B207" s="38"/>
      <c r="C207" s="37"/>
    </row>
    <row r="208">
      <c r="A208" s="38"/>
      <c r="B208" s="38"/>
      <c r="C208" s="37"/>
    </row>
    <row r="209">
      <c r="A209" s="38"/>
      <c r="B209" s="38"/>
      <c r="C209" s="37"/>
    </row>
    <row r="210">
      <c r="A210" s="38"/>
      <c r="B210" s="38"/>
      <c r="C210" s="37"/>
    </row>
    <row r="211">
      <c r="A211" s="38"/>
      <c r="B211" s="38"/>
      <c r="C211" s="37"/>
    </row>
    <row r="212">
      <c r="A212" s="38"/>
      <c r="B212" s="38"/>
      <c r="C212" s="37"/>
    </row>
    <row r="213">
      <c r="A213" s="38"/>
      <c r="B213" s="38"/>
      <c r="C213" s="37"/>
    </row>
    <row r="214">
      <c r="A214" s="38"/>
      <c r="B214" s="38"/>
      <c r="C214" s="37"/>
    </row>
    <row r="215">
      <c r="A215" s="38"/>
      <c r="B215" s="38"/>
      <c r="C215" s="37"/>
    </row>
    <row r="216">
      <c r="A216" s="38"/>
      <c r="B216" s="38"/>
      <c r="C216" s="37"/>
    </row>
    <row r="217">
      <c r="A217" s="38"/>
      <c r="B217" s="38"/>
      <c r="C217" s="37"/>
    </row>
    <row r="218">
      <c r="A218" s="38"/>
      <c r="B218" s="38"/>
      <c r="C218" s="37"/>
    </row>
    <row r="219">
      <c r="A219" s="38"/>
      <c r="B219" s="38"/>
      <c r="C219" s="37"/>
    </row>
    <row r="220">
      <c r="A220" s="38"/>
      <c r="B220" s="38"/>
      <c r="C220" s="37"/>
    </row>
    <row r="221">
      <c r="A221" s="38"/>
      <c r="B221" s="38"/>
      <c r="C221" s="37"/>
    </row>
    <row r="222">
      <c r="A222" s="38"/>
      <c r="B222" s="38"/>
      <c r="C222" s="37"/>
    </row>
    <row r="223">
      <c r="A223" s="38"/>
      <c r="B223" s="38"/>
      <c r="C223" s="37"/>
    </row>
    <row r="224">
      <c r="A224" s="38"/>
      <c r="B224" s="38"/>
      <c r="C224" s="37"/>
    </row>
    <row r="225">
      <c r="A225" s="38"/>
      <c r="B225" s="38"/>
      <c r="C225" s="37"/>
    </row>
    <row r="226">
      <c r="A226" s="38"/>
      <c r="B226" s="38"/>
      <c r="C226" s="37"/>
    </row>
    <row r="227">
      <c r="A227" s="38"/>
      <c r="B227" s="38"/>
      <c r="C227" s="37"/>
    </row>
    <row r="228">
      <c r="A228" s="38"/>
      <c r="B228" s="38"/>
      <c r="C228" s="37"/>
    </row>
    <row r="229">
      <c r="A229" s="38"/>
      <c r="B229" s="38"/>
      <c r="C229" s="37"/>
    </row>
    <row r="230">
      <c r="A230" s="38"/>
      <c r="B230" s="38"/>
      <c r="C230" s="37"/>
    </row>
    <row r="231">
      <c r="A231" s="38"/>
      <c r="B231" s="38"/>
      <c r="C231" s="37"/>
    </row>
    <row r="232">
      <c r="A232" s="38"/>
      <c r="B232" s="38"/>
      <c r="C232" s="37"/>
    </row>
    <row r="233">
      <c r="A233" s="38"/>
      <c r="B233" s="38"/>
      <c r="C233" s="37"/>
    </row>
    <row r="234">
      <c r="A234" s="38"/>
      <c r="B234" s="38"/>
      <c r="C234" s="37"/>
    </row>
    <row r="235">
      <c r="A235" s="38"/>
      <c r="B235" s="38"/>
      <c r="C235" s="37"/>
    </row>
    <row r="236">
      <c r="A236" s="38"/>
      <c r="B236" s="38"/>
      <c r="C236" s="37"/>
    </row>
    <row r="237">
      <c r="A237" s="38"/>
      <c r="B237" s="38"/>
      <c r="C237" s="37"/>
    </row>
    <row r="238">
      <c r="A238" s="38"/>
      <c r="B238" s="38"/>
      <c r="C238" s="37"/>
    </row>
    <row r="239">
      <c r="A239" s="38"/>
      <c r="B239" s="38"/>
      <c r="C239" s="37"/>
    </row>
    <row r="240">
      <c r="A240" s="38"/>
      <c r="B240" s="38"/>
      <c r="C240" s="37"/>
    </row>
    <row r="241">
      <c r="A241" s="38"/>
      <c r="B241" s="38"/>
      <c r="C241" s="37"/>
    </row>
    <row r="242">
      <c r="A242" s="38"/>
      <c r="B242" s="38"/>
      <c r="C242" s="37"/>
    </row>
    <row r="243">
      <c r="A243" s="38"/>
      <c r="B243" s="38"/>
      <c r="C243" s="37"/>
    </row>
    <row r="244">
      <c r="A244" s="38"/>
      <c r="B244" s="38"/>
      <c r="C244" s="37"/>
    </row>
    <row r="245">
      <c r="A245" s="38"/>
      <c r="B245" s="38"/>
      <c r="C245" s="37"/>
    </row>
    <row r="246">
      <c r="A246" s="38"/>
      <c r="B246" s="38"/>
      <c r="C246" s="37"/>
    </row>
    <row r="247">
      <c r="A247" s="38"/>
      <c r="B247" s="38"/>
      <c r="C247" s="37"/>
    </row>
    <row r="248">
      <c r="A248" s="38"/>
      <c r="B248" s="38"/>
      <c r="C248" s="37"/>
    </row>
    <row r="249">
      <c r="A249" s="38"/>
      <c r="B249" s="38"/>
      <c r="C249" s="37"/>
    </row>
    <row r="250">
      <c r="A250" s="38"/>
      <c r="B250" s="38"/>
      <c r="C250" s="37"/>
    </row>
    <row r="251">
      <c r="A251" s="38"/>
      <c r="B251" s="38"/>
      <c r="C251" s="37"/>
    </row>
    <row r="252">
      <c r="A252" s="38"/>
      <c r="B252" s="38"/>
      <c r="C252" s="37"/>
    </row>
    <row r="253">
      <c r="A253" s="38"/>
      <c r="B253" s="38"/>
      <c r="C253" s="37"/>
    </row>
    <row r="254">
      <c r="A254" s="38"/>
      <c r="B254" s="38"/>
      <c r="C254" s="37"/>
    </row>
    <row r="255">
      <c r="A255" s="38"/>
      <c r="B255" s="38"/>
      <c r="C255" s="37"/>
    </row>
    <row r="256">
      <c r="A256" s="38"/>
      <c r="B256" s="38"/>
      <c r="C256" s="37"/>
    </row>
    <row r="257">
      <c r="A257" s="38"/>
      <c r="B257" s="38"/>
      <c r="C257" s="37"/>
    </row>
    <row r="258">
      <c r="A258" s="38"/>
      <c r="B258" s="38"/>
      <c r="C258" s="37"/>
    </row>
    <row r="259">
      <c r="A259" s="38"/>
      <c r="B259" s="38"/>
      <c r="C259" s="37"/>
    </row>
    <row r="260">
      <c r="A260" s="38"/>
      <c r="B260" s="38"/>
      <c r="C260" s="37"/>
    </row>
    <row r="261">
      <c r="A261" s="38"/>
      <c r="B261" s="38"/>
      <c r="C261" s="37"/>
    </row>
    <row r="262">
      <c r="A262" s="38"/>
      <c r="B262" s="38"/>
      <c r="C262" s="37"/>
    </row>
    <row r="263">
      <c r="A263" s="38"/>
      <c r="B263" s="38"/>
      <c r="C263" s="37"/>
    </row>
    <row r="264">
      <c r="A264" s="38"/>
      <c r="B264" s="38"/>
      <c r="C264" s="37"/>
    </row>
    <row r="265">
      <c r="A265" s="38"/>
      <c r="B265" s="38"/>
      <c r="C265" s="37"/>
    </row>
    <row r="266">
      <c r="A266" s="38"/>
      <c r="B266" s="38"/>
      <c r="C266" s="37"/>
    </row>
    <row r="267">
      <c r="A267" s="38"/>
      <c r="B267" s="38"/>
      <c r="C267" s="37"/>
    </row>
    <row r="268">
      <c r="A268" s="38"/>
      <c r="B268" s="38"/>
      <c r="C268" s="37"/>
    </row>
    <row r="269">
      <c r="A269" s="38"/>
      <c r="B269" s="38"/>
      <c r="C269" s="37"/>
    </row>
    <row r="270">
      <c r="A270" s="38"/>
      <c r="B270" s="38"/>
      <c r="C270" s="37"/>
    </row>
    <row r="271">
      <c r="A271" s="38"/>
      <c r="B271" s="38"/>
      <c r="C271" s="37"/>
    </row>
    <row r="272">
      <c r="A272" s="38"/>
      <c r="B272" s="38"/>
      <c r="C272" s="37"/>
    </row>
    <row r="273">
      <c r="A273" s="38"/>
      <c r="B273" s="38"/>
      <c r="C273" s="37"/>
    </row>
    <row r="274">
      <c r="A274" s="38"/>
      <c r="B274" s="38"/>
      <c r="C274" s="37"/>
    </row>
    <row r="275">
      <c r="A275" s="38"/>
      <c r="B275" s="38"/>
      <c r="C275" s="37"/>
    </row>
    <row r="276">
      <c r="A276" s="38"/>
      <c r="B276" s="38"/>
      <c r="C276" s="37"/>
    </row>
    <row r="277">
      <c r="A277" s="38"/>
      <c r="B277" s="38"/>
      <c r="C277" s="37"/>
    </row>
    <row r="278">
      <c r="A278" s="38"/>
      <c r="B278" s="38"/>
      <c r="C278" s="37"/>
    </row>
    <row r="279">
      <c r="A279" s="38"/>
      <c r="B279" s="38"/>
      <c r="C279" s="37"/>
    </row>
    <row r="280">
      <c r="A280" s="38"/>
      <c r="B280" s="38"/>
      <c r="C280" s="37"/>
    </row>
    <row r="281">
      <c r="A281" s="38"/>
      <c r="B281" s="38"/>
      <c r="C281" s="37"/>
    </row>
    <row r="282">
      <c r="A282" s="38"/>
      <c r="B282" s="38"/>
      <c r="C282" s="37"/>
    </row>
    <row r="283">
      <c r="A283" s="38"/>
      <c r="B283" s="38"/>
      <c r="C283" s="37"/>
    </row>
    <row r="284">
      <c r="A284" s="38"/>
      <c r="B284" s="38"/>
      <c r="C284" s="37"/>
    </row>
    <row r="285">
      <c r="A285" s="38"/>
      <c r="B285" s="38"/>
      <c r="C285" s="37"/>
    </row>
    <row r="286">
      <c r="A286" s="38"/>
      <c r="B286" s="38"/>
      <c r="C286" s="37"/>
    </row>
    <row r="287">
      <c r="A287" s="38"/>
      <c r="B287" s="38"/>
      <c r="C287" s="37"/>
    </row>
    <row r="288">
      <c r="A288" s="38"/>
      <c r="B288" s="38"/>
      <c r="C288" s="37"/>
    </row>
    <row r="289">
      <c r="A289" s="38"/>
      <c r="B289" s="38"/>
      <c r="C289" s="37"/>
    </row>
    <row r="290">
      <c r="A290" s="38"/>
      <c r="B290" s="38"/>
      <c r="C290" s="37"/>
    </row>
    <row r="291">
      <c r="A291" s="38"/>
      <c r="B291" s="38"/>
      <c r="C291" s="37"/>
    </row>
    <row r="292">
      <c r="A292" s="38"/>
      <c r="B292" s="38"/>
      <c r="C292" s="37"/>
    </row>
    <row r="293">
      <c r="A293" s="38"/>
      <c r="B293" s="38"/>
      <c r="C293" s="37"/>
    </row>
    <row r="294">
      <c r="A294" s="38"/>
      <c r="B294" s="38"/>
      <c r="C294" s="37"/>
    </row>
    <row r="295">
      <c r="A295" s="38"/>
      <c r="B295" s="38"/>
      <c r="C295" s="37"/>
    </row>
    <row r="296">
      <c r="A296" s="38"/>
      <c r="B296" s="38"/>
      <c r="C296" s="37"/>
    </row>
    <row r="297">
      <c r="A297" s="38"/>
      <c r="B297" s="38"/>
      <c r="C297" s="37"/>
    </row>
    <row r="298">
      <c r="A298" s="38"/>
      <c r="B298" s="38"/>
      <c r="C298" s="37"/>
    </row>
    <row r="299">
      <c r="A299" s="38"/>
      <c r="B299" s="38"/>
      <c r="C299" s="37"/>
    </row>
    <row r="300">
      <c r="A300" s="38"/>
      <c r="B300" s="38"/>
      <c r="C300" s="37"/>
    </row>
    <row r="301">
      <c r="A301" s="38"/>
      <c r="B301" s="38"/>
      <c r="C301" s="37"/>
    </row>
    <row r="302">
      <c r="A302" s="38"/>
      <c r="B302" s="38"/>
      <c r="C302" s="37"/>
    </row>
    <row r="303">
      <c r="A303" s="38"/>
      <c r="B303" s="38"/>
      <c r="C303" s="37"/>
    </row>
    <row r="304">
      <c r="A304" s="38"/>
      <c r="B304" s="38"/>
      <c r="C304" s="37"/>
    </row>
    <row r="305">
      <c r="A305" s="38"/>
      <c r="B305" s="38"/>
      <c r="C305" s="37"/>
    </row>
    <row r="306">
      <c r="A306" s="38"/>
      <c r="B306" s="38"/>
      <c r="C306" s="37"/>
    </row>
    <row r="307">
      <c r="A307" s="38"/>
      <c r="B307" s="38"/>
      <c r="C307" s="37"/>
    </row>
    <row r="308">
      <c r="A308" s="38"/>
      <c r="B308" s="38"/>
      <c r="C308" s="37"/>
    </row>
    <row r="309">
      <c r="A309" s="38"/>
      <c r="B309" s="38"/>
      <c r="C309" s="37"/>
    </row>
    <row r="310">
      <c r="A310" s="38"/>
      <c r="B310" s="38"/>
      <c r="C310" s="37"/>
    </row>
    <row r="311">
      <c r="A311" s="38"/>
      <c r="B311" s="38"/>
      <c r="C311" s="37"/>
    </row>
    <row r="312">
      <c r="A312" s="38"/>
      <c r="B312" s="38"/>
      <c r="C312" s="37"/>
    </row>
    <row r="313">
      <c r="A313" s="38"/>
      <c r="B313" s="38"/>
      <c r="C313" s="37"/>
    </row>
    <row r="314">
      <c r="A314" s="38"/>
      <c r="B314" s="38"/>
      <c r="C314" s="37"/>
    </row>
    <row r="315">
      <c r="A315" s="38"/>
      <c r="B315" s="38"/>
      <c r="C315" s="37"/>
    </row>
    <row r="316">
      <c r="A316" s="38"/>
      <c r="B316" s="38"/>
      <c r="C316" s="37"/>
    </row>
    <row r="317">
      <c r="A317" s="38"/>
      <c r="B317" s="38"/>
      <c r="C317" s="37"/>
    </row>
    <row r="318">
      <c r="A318" s="38"/>
      <c r="B318" s="38"/>
      <c r="C318" s="37"/>
    </row>
    <row r="319">
      <c r="A319" s="38"/>
      <c r="B319" s="38"/>
      <c r="C319" s="37"/>
    </row>
    <row r="320">
      <c r="A320" s="38"/>
      <c r="B320" s="38"/>
      <c r="C320" s="37"/>
    </row>
    <row r="321">
      <c r="A321" s="38"/>
      <c r="B321" s="38"/>
      <c r="C321" s="37"/>
    </row>
    <row r="322">
      <c r="A322" s="38"/>
      <c r="B322" s="38"/>
      <c r="C322" s="37"/>
    </row>
    <row r="323">
      <c r="A323" s="38"/>
      <c r="B323" s="38"/>
      <c r="C323" s="37"/>
    </row>
    <row r="324">
      <c r="A324" s="38"/>
      <c r="B324" s="38"/>
      <c r="C324" s="37"/>
    </row>
    <row r="325">
      <c r="A325" s="38"/>
      <c r="B325" s="38"/>
      <c r="C325" s="37"/>
    </row>
    <row r="326">
      <c r="A326" s="38"/>
      <c r="B326" s="38"/>
      <c r="C326" s="37"/>
    </row>
    <row r="327">
      <c r="A327" s="38"/>
      <c r="B327" s="38"/>
      <c r="C327" s="37"/>
    </row>
    <row r="328">
      <c r="A328" s="38"/>
      <c r="B328" s="38"/>
      <c r="C328" s="37"/>
    </row>
    <row r="329">
      <c r="A329" s="38"/>
      <c r="B329" s="38"/>
      <c r="C329" s="37"/>
    </row>
    <row r="330">
      <c r="A330" s="38"/>
      <c r="B330" s="38"/>
      <c r="C330" s="37"/>
    </row>
    <row r="331">
      <c r="A331" s="38"/>
      <c r="B331" s="38"/>
      <c r="C331" s="37"/>
    </row>
    <row r="332">
      <c r="A332" s="38"/>
      <c r="B332" s="38"/>
      <c r="C332" s="37"/>
    </row>
    <row r="333">
      <c r="A333" s="38"/>
      <c r="B333" s="38"/>
      <c r="C333" s="37"/>
    </row>
    <row r="334">
      <c r="A334" s="38"/>
      <c r="B334" s="38"/>
      <c r="C334" s="37"/>
    </row>
    <row r="335">
      <c r="A335" s="38"/>
      <c r="B335" s="38"/>
      <c r="C335" s="37"/>
    </row>
    <row r="336">
      <c r="A336" s="38"/>
      <c r="B336" s="38"/>
      <c r="C336" s="37"/>
    </row>
    <row r="337">
      <c r="A337" s="38"/>
      <c r="B337" s="38"/>
      <c r="C337" s="37"/>
    </row>
    <row r="338">
      <c r="A338" s="38"/>
      <c r="B338" s="38"/>
      <c r="C338" s="37"/>
    </row>
    <row r="339">
      <c r="A339" s="38"/>
      <c r="B339" s="38"/>
      <c r="C339" s="37"/>
    </row>
    <row r="340">
      <c r="A340" s="38"/>
      <c r="B340" s="38"/>
      <c r="C340" s="37"/>
    </row>
    <row r="341">
      <c r="A341" s="38"/>
      <c r="B341" s="38"/>
      <c r="C341" s="37"/>
    </row>
    <row r="342">
      <c r="A342" s="38"/>
      <c r="B342" s="38"/>
      <c r="C342" s="37"/>
    </row>
    <row r="343">
      <c r="A343" s="38"/>
      <c r="B343" s="38"/>
      <c r="C343" s="37"/>
    </row>
    <row r="344">
      <c r="A344" s="38"/>
      <c r="B344" s="38"/>
      <c r="C344" s="37"/>
    </row>
    <row r="345">
      <c r="A345" s="38"/>
      <c r="B345" s="38"/>
      <c r="C345" s="37"/>
    </row>
    <row r="346">
      <c r="A346" s="38"/>
      <c r="B346" s="38"/>
      <c r="C346" s="37"/>
    </row>
    <row r="347">
      <c r="A347" s="38"/>
      <c r="B347" s="38"/>
      <c r="C347" s="37"/>
    </row>
    <row r="348">
      <c r="A348" s="38"/>
      <c r="B348" s="38"/>
      <c r="C348" s="37"/>
    </row>
    <row r="349">
      <c r="A349" s="38"/>
      <c r="B349" s="38"/>
      <c r="C349" s="37"/>
    </row>
    <row r="350">
      <c r="A350" s="38"/>
      <c r="B350" s="38"/>
      <c r="C350" s="37"/>
    </row>
    <row r="351">
      <c r="A351" s="38"/>
      <c r="B351" s="38"/>
      <c r="C351" s="37"/>
    </row>
    <row r="352">
      <c r="A352" s="38"/>
      <c r="B352" s="38"/>
      <c r="C352" s="37"/>
    </row>
    <row r="353">
      <c r="A353" s="38"/>
      <c r="B353" s="38"/>
      <c r="C353" s="37"/>
    </row>
    <row r="354">
      <c r="A354" s="38"/>
      <c r="B354" s="38"/>
      <c r="C354" s="37"/>
    </row>
    <row r="355">
      <c r="A355" s="38"/>
      <c r="B355" s="38"/>
      <c r="C355" s="37"/>
    </row>
    <row r="356">
      <c r="A356" s="38"/>
      <c r="B356" s="38"/>
      <c r="C356" s="37"/>
    </row>
    <row r="357">
      <c r="A357" s="38"/>
      <c r="B357" s="38"/>
      <c r="C357" s="37"/>
    </row>
    <row r="358">
      <c r="A358" s="38"/>
      <c r="B358" s="38"/>
      <c r="C358" s="37"/>
    </row>
    <row r="359">
      <c r="A359" s="38"/>
      <c r="B359" s="38"/>
      <c r="C359" s="37"/>
    </row>
    <row r="360">
      <c r="A360" s="38"/>
      <c r="B360" s="38"/>
      <c r="C360" s="37"/>
    </row>
    <row r="361">
      <c r="A361" s="38"/>
      <c r="B361" s="38"/>
      <c r="C361" s="37"/>
    </row>
    <row r="362">
      <c r="A362" s="38"/>
      <c r="B362" s="38"/>
      <c r="C362" s="37"/>
    </row>
    <row r="363">
      <c r="A363" s="38"/>
      <c r="B363" s="38"/>
      <c r="C363" s="37"/>
    </row>
    <row r="364">
      <c r="A364" s="38"/>
      <c r="B364" s="38"/>
      <c r="C364" s="37"/>
    </row>
    <row r="365">
      <c r="A365" s="38"/>
      <c r="B365" s="38"/>
      <c r="C365" s="37"/>
    </row>
    <row r="366">
      <c r="A366" s="38"/>
      <c r="B366" s="38"/>
      <c r="C366" s="37"/>
    </row>
    <row r="367">
      <c r="A367" s="38"/>
      <c r="B367" s="38"/>
      <c r="C367" s="37"/>
    </row>
    <row r="368">
      <c r="A368" s="38"/>
      <c r="B368" s="38"/>
      <c r="C368" s="37"/>
    </row>
    <row r="369">
      <c r="A369" s="38"/>
      <c r="B369" s="38"/>
      <c r="C369" s="37"/>
    </row>
    <row r="370">
      <c r="A370" s="38"/>
      <c r="B370" s="38"/>
      <c r="C370" s="37"/>
    </row>
    <row r="371">
      <c r="A371" s="38"/>
      <c r="B371" s="38"/>
      <c r="C371" s="37"/>
    </row>
    <row r="372">
      <c r="A372" s="38"/>
      <c r="B372" s="38"/>
      <c r="C372" s="37"/>
    </row>
    <row r="373">
      <c r="A373" s="38"/>
      <c r="B373" s="38"/>
      <c r="C373" s="37"/>
    </row>
    <row r="374">
      <c r="A374" s="38"/>
      <c r="B374" s="38"/>
      <c r="C374" s="37"/>
    </row>
    <row r="375">
      <c r="A375" s="38"/>
      <c r="B375" s="38"/>
      <c r="C375" s="37"/>
    </row>
    <row r="376">
      <c r="A376" s="38"/>
      <c r="B376" s="38"/>
      <c r="C376" s="37"/>
    </row>
    <row r="377">
      <c r="A377" s="38"/>
      <c r="B377" s="38"/>
      <c r="C377" s="37"/>
    </row>
    <row r="378">
      <c r="A378" s="38"/>
      <c r="B378" s="38"/>
      <c r="C378" s="37"/>
    </row>
    <row r="379">
      <c r="A379" s="38"/>
      <c r="B379" s="38"/>
      <c r="C379" s="37"/>
    </row>
    <row r="380">
      <c r="A380" s="38"/>
      <c r="B380" s="38"/>
      <c r="C380" s="37"/>
    </row>
    <row r="381">
      <c r="A381" s="38"/>
      <c r="B381" s="38"/>
      <c r="C381" s="37"/>
    </row>
    <row r="382">
      <c r="A382" s="38"/>
      <c r="B382" s="38"/>
      <c r="C382" s="37"/>
    </row>
    <row r="383">
      <c r="A383" s="38"/>
      <c r="B383" s="38"/>
      <c r="C383" s="37"/>
    </row>
    <row r="384">
      <c r="A384" s="38"/>
      <c r="B384" s="38"/>
      <c r="C384" s="37"/>
    </row>
    <row r="385">
      <c r="A385" s="38"/>
      <c r="B385" s="38"/>
      <c r="C385" s="37"/>
    </row>
    <row r="386">
      <c r="A386" s="38"/>
      <c r="B386" s="38"/>
      <c r="C386" s="37"/>
    </row>
    <row r="387">
      <c r="A387" s="38"/>
      <c r="B387" s="38"/>
      <c r="C387" s="37"/>
    </row>
    <row r="388">
      <c r="A388" s="38"/>
      <c r="B388" s="38"/>
      <c r="C388" s="37"/>
    </row>
    <row r="389">
      <c r="A389" s="38"/>
      <c r="B389" s="38"/>
      <c r="C389" s="37"/>
    </row>
    <row r="390">
      <c r="A390" s="38"/>
      <c r="B390" s="38"/>
      <c r="C390" s="37"/>
    </row>
    <row r="391">
      <c r="A391" s="38"/>
      <c r="B391" s="38"/>
      <c r="C391" s="37"/>
    </row>
    <row r="392">
      <c r="A392" s="38"/>
      <c r="B392" s="38"/>
      <c r="C392" s="37"/>
    </row>
    <row r="393">
      <c r="A393" s="38"/>
      <c r="B393" s="38"/>
      <c r="C393" s="37"/>
    </row>
    <row r="394">
      <c r="A394" s="38"/>
      <c r="B394" s="38"/>
      <c r="C394" s="37"/>
    </row>
    <row r="395">
      <c r="A395" s="38"/>
      <c r="B395" s="38"/>
      <c r="C395" s="37"/>
    </row>
    <row r="396">
      <c r="A396" s="38"/>
      <c r="B396" s="38"/>
      <c r="C396" s="37"/>
    </row>
    <row r="397">
      <c r="A397" s="38"/>
      <c r="B397" s="38"/>
      <c r="C397" s="37"/>
    </row>
    <row r="398">
      <c r="A398" s="38"/>
      <c r="B398" s="38"/>
      <c r="C398" s="37"/>
    </row>
    <row r="399">
      <c r="A399" s="38"/>
      <c r="B399" s="38"/>
      <c r="C399" s="37"/>
    </row>
    <row r="400">
      <c r="A400" s="38"/>
      <c r="B400" s="38"/>
      <c r="C400" s="37"/>
    </row>
    <row r="401">
      <c r="A401" s="38"/>
      <c r="B401" s="38"/>
      <c r="C401" s="37"/>
    </row>
    <row r="402">
      <c r="A402" s="38"/>
      <c r="B402" s="38"/>
      <c r="C402" s="37"/>
    </row>
    <row r="403">
      <c r="A403" s="38"/>
      <c r="B403" s="38"/>
      <c r="C403" s="37"/>
    </row>
    <row r="404">
      <c r="A404" s="38"/>
      <c r="B404" s="38"/>
      <c r="C404" s="37"/>
    </row>
    <row r="405">
      <c r="A405" s="38"/>
      <c r="B405" s="38"/>
      <c r="C405" s="37"/>
    </row>
    <row r="406">
      <c r="A406" s="38"/>
      <c r="B406" s="38"/>
      <c r="C406" s="37"/>
    </row>
    <row r="407">
      <c r="A407" s="38"/>
      <c r="B407" s="38"/>
      <c r="C407" s="37"/>
    </row>
    <row r="408">
      <c r="A408" s="38"/>
      <c r="B408" s="38"/>
      <c r="C408" s="37"/>
    </row>
    <row r="409">
      <c r="A409" s="38"/>
      <c r="B409" s="38"/>
      <c r="C409" s="37"/>
    </row>
    <row r="410">
      <c r="A410" s="38"/>
      <c r="B410" s="38"/>
      <c r="C410" s="37"/>
    </row>
    <row r="411">
      <c r="A411" s="38"/>
      <c r="B411" s="38"/>
      <c r="C411" s="37"/>
    </row>
    <row r="412">
      <c r="A412" s="38"/>
      <c r="B412" s="38"/>
      <c r="C412" s="37"/>
    </row>
    <row r="413">
      <c r="A413" s="38"/>
      <c r="B413" s="38"/>
      <c r="C413" s="37"/>
    </row>
    <row r="414">
      <c r="A414" s="38"/>
      <c r="B414" s="38"/>
      <c r="C414" s="37"/>
    </row>
    <row r="415">
      <c r="A415" s="38"/>
      <c r="B415" s="38"/>
      <c r="C415" s="37"/>
    </row>
    <row r="416">
      <c r="A416" s="38"/>
      <c r="B416" s="38"/>
      <c r="C416" s="37"/>
    </row>
    <row r="417">
      <c r="A417" s="38"/>
      <c r="B417" s="38"/>
      <c r="C417" s="37"/>
    </row>
    <row r="418">
      <c r="A418" s="38"/>
      <c r="B418" s="38"/>
      <c r="C418" s="37"/>
    </row>
    <row r="419">
      <c r="A419" s="38"/>
      <c r="B419" s="38"/>
      <c r="C419" s="37"/>
    </row>
    <row r="420">
      <c r="A420" s="38"/>
      <c r="B420" s="38"/>
      <c r="C420" s="37"/>
    </row>
    <row r="421">
      <c r="A421" s="38"/>
      <c r="B421" s="38"/>
      <c r="C421" s="37"/>
    </row>
    <row r="422">
      <c r="A422" s="38"/>
      <c r="B422" s="38"/>
      <c r="C422" s="37"/>
    </row>
    <row r="423">
      <c r="A423" s="38"/>
      <c r="B423" s="38"/>
      <c r="C423" s="37"/>
    </row>
    <row r="424">
      <c r="A424" s="38"/>
      <c r="B424" s="38"/>
      <c r="C424" s="37"/>
    </row>
    <row r="425">
      <c r="A425" s="38"/>
      <c r="B425" s="38"/>
      <c r="C425" s="37"/>
    </row>
    <row r="426">
      <c r="A426" s="38"/>
      <c r="B426" s="38"/>
      <c r="C426" s="37"/>
    </row>
    <row r="427">
      <c r="A427" s="38"/>
      <c r="B427" s="38"/>
      <c r="C427" s="37"/>
    </row>
    <row r="428">
      <c r="A428" s="38"/>
      <c r="B428" s="38"/>
      <c r="C428" s="37"/>
    </row>
    <row r="429">
      <c r="A429" s="38"/>
      <c r="B429" s="38"/>
      <c r="C429" s="37"/>
    </row>
    <row r="430">
      <c r="A430" s="38"/>
      <c r="B430" s="38"/>
      <c r="C430" s="37"/>
    </row>
    <row r="431">
      <c r="A431" s="38"/>
      <c r="B431" s="38"/>
      <c r="C431" s="37"/>
    </row>
    <row r="432">
      <c r="A432" s="38"/>
      <c r="B432" s="38"/>
      <c r="C432" s="37"/>
    </row>
    <row r="433">
      <c r="A433" s="38"/>
      <c r="B433" s="38"/>
      <c r="C433" s="37"/>
    </row>
    <row r="434">
      <c r="A434" s="38"/>
      <c r="B434" s="38"/>
      <c r="C434" s="37"/>
    </row>
    <row r="435">
      <c r="A435" s="38"/>
      <c r="B435" s="38"/>
      <c r="C435" s="37"/>
    </row>
    <row r="436">
      <c r="A436" s="38"/>
      <c r="B436" s="38"/>
      <c r="C436" s="37"/>
    </row>
    <row r="437">
      <c r="A437" s="38"/>
      <c r="B437" s="38"/>
      <c r="C437" s="37"/>
    </row>
    <row r="438">
      <c r="A438" s="38"/>
      <c r="B438" s="38"/>
      <c r="C438" s="37"/>
    </row>
    <row r="439">
      <c r="A439" s="38"/>
      <c r="B439" s="38"/>
      <c r="C439" s="37"/>
    </row>
    <row r="440">
      <c r="A440" s="38"/>
      <c r="B440" s="38"/>
      <c r="C440" s="37"/>
    </row>
    <row r="441">
      <c r="A441" s="38"/>
      <c r="B441" s="38"/>
      <c r="C441" s="37"/>
    </row>
    <row r="442">
      <c r="A442" s="38"/>
      <c r="B442" s="38"/>
      <c r="C442" s="37"/>
    </row>
    <row r="443">
      <c r="A443" s="38"/>
      <c r="B443" s="38"/>
      <c r="C443" s="37"/>
    </row>
    <row r="444">
      <c r="A444" s="38"/>
      <c r="B444" s="38"/>
      <c r="C444" s="37"/>
    </row>
    <row r="445">
      <c r="A445" s="38"/>
      <c r="B445" s="38"/>
      <c r="C445" s="37"/>
    </row>
    <row r="446">
      <c r="A446" s="38"/>
      <c r="B446" s="38"/>
      <c r="C446" s="37"/>
    </row>
    <row r="447">
      <c r="A447" s="38"/>
      <c r="B447" s="38"/>
      <c r="C447" s="37"/>
    </row>
    <row r="448">
      <c r="A448" s="38"/>
      <c r="B448" s="38"/>
      <c r="C448" s="37"/>
    </row>
    <row r="449">
      <c r="A449" s="38"/>
      <c r="B449" s="38"/>
      <c r="C449" s="37"/>
    </row>
    <row r="450">
      <c r="A450" s="38"/>
      <c r="B450" s="38"/>
      <c r="C450" s="37"/>
    </row>
    <row r="451">
      <c r="A451" s="38"/>
      <c r="B451" s="38"/>
      <c r="C451" s="37"/>
    </row>
    <row r="452">
      <c r="A452" s="38"/>
      <c r="B452" s="38"/>
      <c r="C452" s="37"/>
    </row>
    <row r="453">
      <c r="A453" s="38"/>
      <c r="B453" s="38"/>
      <c r="C453" s="37"/>
    </row>
    <row r="454">
      <c r="A454" s="38"/>
      <c r="B454" s="38"/>
      <c r="C454" s="37"/>
    </row>
    <row r="455">
      <c r="A455" s="38"/>
      <c r="B455" s="38"/>
      <c r="C455" s="37"/>
    </row>
    <row r="456">
      <c r="A456" s="38"/>
      <c r="B456" s="38"/>
      <c r="C456" s="37"/>
    </row>
    <row r="457">
      <c r="A457" s="38"/>
      <c r="B457" s="38"/>
      <c r="C457" s="37"/>
    </row>
    <row r="458">
      <c r="A458" s="38"/>
      <c r="B458" s="38"/>
      <c r="C458" s="37"/>
    </row>
    <row r="459">
      <c r="A459" s="38"/>
      <c r="B459" s="38"/>
      <c r="C459" s="37"/>
    </row>
    <row r="460">
      <c r="A460" s="38"/>
      <c r="B460" s="38"/>
      <c r="C460" s="37"/>
    </row>
    <row r="461">
      <c r="A461" s="38"/>
      <c r="B461" s="38"/>
      <c r="C461" s="37"/>
    </row>
    <row r="462">
      <c r="A462" s="38"/>
      <c r="B462" s="38"/>
      <c r="C462" s="37"/>
    </row>
    <row r="463">
      <c r="A463" s="38"/>
      <c r="B463" s="38"/>
      <c r="C463" s="37"/>
    </row>
    <row r="464">
      <c r="A464" s="38"/>
      <c r="B464" s="38"/>
      <c r="C464" s="37"/>
    </row>
    <row r="465">
      <c r="A465" s="38"/>
      <c r="B465" s="38"/>
      <c r="C465" s="37"/>
    </row>
    <row r="466">
      <c r="A466" s="38"/>
      <c r="B466" s="38"/>
      <c r="C466" s="37"/>
    </row>
    <row r="467">
      <c r="A467" s="38"/>
      <c r="B467" s="38"/>
      <c r="C467" s="37"/>
    </row>
    <row r="468">
      <c r="A468" s="38"/>
      <c r="B468" s="38"/>
      <c r="C468" s="37"/>
    </row>
    <row r="469">
      <c r="A469" s="38"/>
      <c r="B469" s="38"/>
      <c r="C469" s="37"/>
    </row>
    <row r="470">
      <c r="A470" s="38"/>
      <c r="B470" s="38"/>
      <c r="C470" s="37"/>
    </row>
    <row r="471">
      <c r="A471" s="38"/>
      <c r="B471" s="38"/>
      <c r="C471" s="37"/>
    </row>
    <row r="472">
      <c r="A472" s="38"/>
      <c r="B472" s="38"/>
      <c r="C472" s="37"/>
    </row>
    <row r="473">
      <c r="A473" s="38"/>
      <c r="B473" s="38"/>
      <c r="C473" s="37"/>
    </row>
    <row r="474">
      <c r="A474" s="38"/>
      <c r="B474" s="38"/>
      <c r="C474" s="37"/>
    </row>
    <row r="475">
      <c r="A475" s="38"/>
      <c r="B475" s="38"/>
      <c r="C475" s="37"/>
    </row>
    <row r="476">
      <c r="A476" s="38"/>
      <c r="B476" s="38"/>
      <c r="C476" s="37"/>
    </row>
    <row r="477">
      <c r="A477" s="38"/>
      <c r="B477" s="38"/>
      <c r="C477" s="37"/>
    </row>
    <row r="478">
      <c r="A478" s="38"/>
      <c r="B478" s="38"/>
      <c r="C478" s="37"/>
    </row>
    <row r="479">
      <c r="A479" s="38"/>
      <c r="B479" s="38"/>
      <c r="C479" s="37"/>
    </row>
    <row r="480">
      <c r="A480" s="38"/>
      <c r="B480" s="38"/>
      <c r="C480" s="37"/>
    </row>
    <row r="481">
      <c r="A481" s="38"/>
      <c r="B481" s="38"/>
      <c r="C481" s="37"/>
    </row>
    <row r="482">
      <c r="A482" s="38"/>
      <c r="B482" s="38"/>
      <c r="C482" s="37"/>
    </row>
    <row r="483">
      <c r="A483" s="38"/>
      <c r="B483" s="38"/>
      <c r="C483" s="37"/>
    </row>
    <row r="484">
      <c r="A484" s="38"/>
      <c r="B484" s="38"/>
      <c r="C484" s="37"/>
    </row>
    <row r="485">
      <c r="A485" s="38"/>
      <c r="B485" s="38"/>
      <c r="C485" s="37"/>
    </row>
    <row r="486">
      <c r="A486" s="38"/>
      <c r="B486" s="38"/>
      <c r="C486" s="37"/>
    </row>
    <row r="487">
      <c r="A487" s="38"/>
      <c r="B487" s="38"/>
      <c r="C487" s="37"/>
    </row>
    <row r="488">
      <c r="A488" s="38"/>
      <c r="B488" s="38"/>
      <c r="C488" s="37"/>
    </row>
    <row r="489">
      <c r="A489" s="38"/>
      <c r="B489" s="38"/>
      <c r="C489" s="37"/>
    </row>
    <row r="490">
      <c r="A490" s="38"/>
      <c r="B490" s="38"/>
      <c r="C490" s="37"/>
    </row>
    <row r="491">
      <c r="A491" s="38"/>
      <c r="B491" s="38"/>
      <c r="C491" s="37"/>
    </row>
    <row r="492">
      <c r="A492" s="38"/>
      <c r="B492" s="38"/>
      <c r="C492" s="37"/>
    </row>
    <row r="493">
      <c r="A493" s="38"/>
      <c r="B493" s="38"/>
      <c r="C493" s="37"/>
    </row>
    <row r="494">
      <c r="A494" s="38"/>
      <c r="B494" s="38"/>
      <c r="C494" s="37"/>
    </row>
    <row r="495">
      <c r="A495" s="38"/>
      <c r="B495" s="38"/>
      <c r="C495" s="37"/>
    </row>
    <row r="496">
      <c r="A496" s="38"/>
      <c r="B496" s="38"/>
      <c r="C496" s="37"/>
    </row>
    <row r="497">
      <c r="A497" s="38"/>
      <c r="B497" s="38"/>
      <c r="C497" s="37"/>
    </row>
    <row r="498">
      <c r="A498" s="38"/>
      <c r="B498" s="38"/>
      <c r="C498" s="37"/>
    </row>
    <row r="499">
      <c r="A499" s="38"/>
      <c r="B499" s="38"/>
      <c r="C499" s="37"/>
    </row>
    <row r="500">
      <c r="A500" s="38"/>
      <c r="B500" s="38"/>
      <c r="C500" s="37"/>
    </row>
    <row r="501">
      <c r="A501" s="38"/>
      <c r="B501" s="38"/>
      <c r="C501" s="37"/>
    </row>
    <row r="502">
      <c r="A502" s="38"/>
      <c r="B502" s="38"/>
      <c r="C502" s="37"/>
    </row>
    <row r="503">
      <c r="A503" s="38"/>
      <c r="B503" s="38"/>
      <c r="C503" s="37"/>
    </row>
    <row r="504">
      <c r="A504" s="38"/>
      <c r="B504" s="38"/>
      <c r="C504" s="37"/>
    </row>
    <row r="505">
      <c r="A505" s="38"/>
      <c r="B505" s="38"/>
      <c r="C505" s="37"/>
    </row>
    <row r="506">
      <c r="A506" s="38"/>
      <c r="B506" s="38"/>
      <c r="C506" s="37"/>
    </row>
    <row r="507">
      <c r="A507" s="38"/>
      <c r="B507" s="38"/>
      <c r="C507" s="37"/>
    </row>
    <row r="508">
      <c r="A508" s="38"/>
      <c r="B508" s="38"/>
      <c r="C508" s="37"/>
    </row>
    <row r="509">
      <c r="A509" s="38"/>
      <c r="B509" s="38"/>
      <c r="C509" s="37"/>
    </row>
    <row r="510">
      <c r="A510" s="38"/>
      <c r="B510" s="38"/>
      <c r="C510" s="37"/>
    </row>
    <row r="511">
      <c r="A511" s="38"/>
      <c r="B511" s="38"/>
      <c r="C511" s="37"/>
    </row>
    <row r="512">
      <c r="A512" s="38"/>
      <c r="B512" s="38"/>
      <c r="C512" s="37"/>
    </row>
    <row r="513">
      <c r="A513" s="38"/>
      <c r="B513" s="38"/>
      <c r="C513" s="37"/>
    </row>
    <row r="514">
      <c r="A514" s="38"/>
      <c r="B514" s="38"/>
      <c r="C514" s="37"/>
    </row>
    <row r="515">
      <c r="A515" s="38"/>
      <c r="B515" s="38"/>
      <c r="C515" s="37"/>
    </row>
    <row r="516">
      <c r="A516" s="38"/>
      <c r="B516" s="38"/>
      <c r="C516" s="37"/>
    </row>
    <row r="517">
      <c r="A517" s="38"/>
      <c r="B517" s="38"/>
      <c r="C517" s="37"/>
    </row>
    <row r="518">
      <c r="A518" s="38"/>
      <c r="B518" s="38"/>
      <c r="C518" s="37"/>
    </row>
    <row r="519">
      <c r="A519" s="38"/>
      <c r="B519" s="38"/>
      <c r="C519" s="37"/>
    </row>
    <row r="520">
      <c r="A520" s="38"/>
      <c r="B520" s="38"/>
      <c r="C520" s="37"/>
    </row>
    <row r="521">
      <c r="A521" s="38"/>
      <c r="B521" s="38"/>
      <c r="C521" s="37"/>
    </row>
    <row r="522">
      <c r="A522" s="38"/>
      <c r="B522" s="38"/>
      <c r="C522" s="37"/>
    </row>
    <row r="523">
      <c r="A523" s="38"/>
      <c r="B523" s="38"/>
      <c r="C523" s="37"/>
    </row>
    <row r="524">
      <c r="A524" s="38"/>
      <c r="B524" s="38"/>
      <c r="C524" s="37"/>
    </row>
    <row r="525">
      <c r="A525" s="38"/>
      <c r="B525" s="38"/>
      <c r="C525" s="37"/>
    </row>
    <row r="526">
      <c r="A526" s="38"/>
      <c r="B526" s="38"/>
      <c r="C526" s="37"/>
    </row>
    <row r="527">
      <c r="A527" s="38"/>
      <c r="B527" s="38"/>
      <c r="C527" s="37"/>
    </row>
    <row r="528">
      <c r="A528" s="38"/>
      <c r="B528" s="38"/>
      <c r="C528" s="37"/>
    </row>
    <row r="529">
      <c r="A529" s="38"/>
      <c r="B529" s="38"/>
      <c r="C529" s="37"/>
    </row>
    <row r="530">
      <c r="A530" s="38"/>
      <c r="B530" s="38"/>
      <c r="C530" s="37"/>
    </row>
    <row r="531">
      <c r="A531" s="38"/>
      <c r="B531" s="38"/>
      <c r="C531" s="37"/>
    </row>
    <row r="532">
      <c r="A532" s="38"/>
      <c r="B532" s="38"/>
      <c r="C532" s="37"/>
    </row>
    <row r="533">
      <c r="A533" s="38"/>
      <c r="B533" s="38"/>
      <c r="C533" s="37"/>
    </row>
    <row r="534">
      <c r="A534" s="38"/>
      <c r="B534" s="38"/>
      <c r="C534" s="37"/>
    </row>
    <row r="535">
      <c r="A535" s="38"/>
      <c r="B535" s="38"/>
      <c r="C535" s="37"/>
    </row>
    <row r="536">
      <c r="A536" s="38"/>
      <c r="B536" s="38"/>
      <c r="C536" s="37"/>
    </row>
    <row r="537">
      <c r="A537" s="38"/>
      <c r="B537" s="38"/>
      <c r="C537" s="37"/>
    </row>
    <row r="538">
      <c r="A538" s="38"/>
      <c r="B538" s="38"/>
      <c r="C538" s="37"/>
    </row>
    <row r="539">
      <c r="A539" s="38"/>
      <c r="B539" s="38"/>
      <c r="C539" s="37"/>
    </row>
    <row r="540">
      <c r="A540" s="38"/>
      <c r="B540" s="38"/>
      <c r="C540" s="37"/>
    </row>
    <row r="541">
      <c r="A541" s="38"/>
      <c r="B541" s="38"/>
      <c r="C541" s="37"/>
    </row>
    <row r="542">
      <c r="A542" s="38"/>
      <c r="B542" s="38"/>
      <c r="C542" s="37"/>
    </row>
    <row r="543">
      <c r="A543" s="38"/>
      <c r="B543" s="38"/>
      <c r="C543" s="37"/>
    </row>
    <row r="544">
      <c r="A544" s="38"/>
      <c r="B544" s="38"/>
      <c r="C544" s="37"/>
    </row>
    <row r="545">
      <c r="A545" s="38"/>
      <c r="B545" s="38"/>
      <c r="C545" s="37"/>
    </row>
    <row r="546">
      <c r="A546" s="38"/>
      <c r="B546" s="38"/>
      <c r="C546" s="37"/>
    </row>
    <row r="547">
      <c r="A547" s="38"/>
      <c r="B547" s="38"/>
      <c r="C547" s="37"/>
    </row>
    <row r="548">
      <c r="A548" s="38"/>
      <c r="B548" s="38"/>
      <c r="C548" s="37"/>
    </row>
    <row r="549">
      <c r="A549" s="38"/>
      <c r="B549" s="38"/>
      <c r="C549" s="37"/>
    </row>
    <row r="550">
      <c r="A550" s="38"/>
      <c r="B550" s="38"/>
      <c r="C550" s="37"/>
    </row>
    <row r="551">
      <c r="A551" s="38"/>
      <c r="B551" s="38"/>
      <c r="C551" s="37"/>
    </row>
    <row r="552">
      <c r="A552" s="38"/>
      <c r="B552" s="38"/>
      <c r="C552" s="37"/>
    </row>
    <row r="553">
      <c r="A553" s="38"/>
      <c r="B553" s="38"/>
      <c r="C553" s="37"/>
    </row>
    <row r="554">
      <c r="A554" s="38"/>
      <c r="B554" s="38"/>
      <c r="C554" s="37"/>
    </row>
    <row r="555">
      <c r="A555" s="38"/>
      <c r="B555" s="38"/>
      <c r="C555" s="37"/>
    </row>
    <row r="556">
      <c r="A556" s="38"/>
      <c r="B556" s="38"/>
      <c r="C556" s="37"/>
    </row>
    <row r="557">
      <c r="A557" s="38"/>
      <c r="B557" s="38"/>
      <c r="C557" s="37"/>
    </row>
    <row r="558">
      <c r="A558" s="38"/>
      <c r="B558" s="38"/>
      <c r="C558" s="37"/>
    </row>
    <row r="559">
      <c r="A559" s="38"/>
      <c r="B559" s="38"/>
      <c r="C559" s="37"/>
    </row>
    <row r="560">
      <c r="A560" s="38"/>
      <c r="B560" s="38"/>
      <c r="C560" s="37"/>
    </row>
    <row r="561">
      <c r="A561" s="38"/>
      <c r="B561" s="38"/>
      <c r="C561" s="37"/>
    </row>
    <row r="562">
      <c r="A562" s="38"/>
      <c r="B562" s="38"/>
      <c r="C562" s="37"/>
    </row>
    <row r="563">
      <c r="A563" s="38"/>
      <c r="B563" s="38"/>
      <c r="C563" s="37"/>
    </row>
    <row r="564">
      <c r="A564" s="38"/>
      <c r="B564" s="38"/>
      <c r="C564" s="37"/>
    </row>
    <row r="565">
      <c r="A565" s="38"/>
      <c r="B565" s="38"/>
      <c r="C565" s="37"/>
    </row>
    <row r="566">
      <c r="A566" s="38"/>
      <c r="B566" s="38"/>
      <c r="C566" s="37"/>
    </row>
    <row r="567">
      <c r="A567" s="38"/>
      <c r="B567" s="38"/>
      <c r="C567" s="37"/>
    </row>
    <row r="568">
      <c r="A568" s="38"/>
      <c r="B568" s="38"/>
      <c r="C568" s="37"/>
    </row>
    <row r="569">
      <c r="A569" s="38"/>
      <c r="B569" s="38"/>
      <c r="C569" s="37"/>
    </row>
    <row r="570">
      <c r="A570" s="38"/>
      <c r="B570" s="38"/>
      <c r="C570" s="37"/>
    </row>
    <row r="571">
      <c r="A571" s="38"/>
      <c r="B571" s="38"/>
      <c r="C571" s="37"/>
    </row>
    <row r="572">
      <c r="A572" s="38"/>
      <c r="B572" s="38"/>
      <c r="C572" s="37"/>
    </row>
    <row r="573">
      <c r="A573" s="38"/>
      <c r="B573" s="38"/>
      <c r="C573" s="37"/>
    </row>
    <row r="574">
      <c r="A574" s="38"/>
      <c r="B574" s="38"/>
      <c r="C574" s="37"/>
    </row>
    <row r="575">
      <c r="A575" s="38"/>
      <c r="B575" s="38"/>
      <c r="C575" s="37"/>
    </row>
    <row r="576">
      <c r="A576" s="38"/>
      <c r="B576" s="38"/>
      <c r="C576" s="37"/>
    </row>
    <row r="577">
      <c r="A577" s="38"/>
      <c r="B577" s="38"/>
      <c r="C577" s="37"/>
    </row>
    <row r="578">
      <c r="A578" s="38"/>
      <c r="B578" s="38"/>
      <c r="C578" s="37"/>
    </row>
    <row r="579">
      <c r="A579" s="38"/>
      <c r="B579" s="38"/>
      <c r="C579" s="37"/>
    </row>
    <row r="580">
      <c r="A580" s="38"/>
      <c r="B580" s="38"/>
      <c r="C580" s="37"/>
    </row>
    <row r="581">
      <c r="A581" s="38"/>
      <c r="B581" s="38"/>
      <c r="C581" s="37"/>
    </row>
    <row r="582">
      <c r="A582" s="38"/>
      <c r="B582" s="38"/>
      <c r="C582" s="37"/>
    </row>
    <row r="583">
      <c r="A583" s="38"/>
      <c r="B583" s="38"/>
      <c r="C583" s="37"/>
    </row>
    <row r="584">
      <c r="A584" s="38"/>
      <c r="B584" s="38"/>
      <c r="C584" s="37"/>
    </row>
    <row r="585">
      <c r="A585" s="38"/>
      <c r="B585" s="38"/>
      <c r="C585" s="37"/>
    </row>
    <row r="586">
      <c r="A586" s="38"/>
      <c r="B586" s="38"/>
      <c r="C586" s="37"/>
    </row>
    <row r="587">
      <c r="A587" s="38"/>
      <c r="B587" s="38"/>
      <c r="C587" s="37"/>
    </row>
    <row r="588">
      <c r="A588" s="38"/>
      <c r="B588" s="38"/>
      <c r="C588" s="37"/>
    </row>
    <row r="589">
      <c r="A589" s="38"/>
      <c r="B589" s="38"/>
      <c r="C589" s="37"/>
    </row>
    <row r="590">
      <c r="A590" s="38"/>
      <c r="B590" s="38"/>
      <c r="C590" s="37"/>
    </row>
    <row r="591">
      <c r="A591" s="38"/>
      <c r="B591" s="38"/>
      <c r="C591" s="37"/>
    </row>
    <row r="592">
      <c r="A592" s="38"/>
      <c r="B592" s="38"/>
      <c r="C592" s="37"/>
    </row>
    <row r="593">
      <c r="A593" s="38"/>
      <c r="B593" s="38"/>
      <c r="C593" s="37"/>
    </row>
    <row r="594">
      <c r="A594" s="38"/>
      <c r="B594" s="38"/>
      <c r="C594" s="37"/>
    </row>
    <row r="595">
      <c r="A595" s="38"/>
      <c r="B595" s="38"/>
      <c r="C595" s="37"/>
    </row>
    <row r="596">
      <c r="A596" s="38"/>
      <c r="B596" s="38"/>
      <c r="C596" s="37"/>
    </row>
    <row r="597">
      <c r="A597" s="38"/>
      <c r="B597" s="38"/>
      <c r="C597" s="37"/>
    </row>
    <row r="598">
      <c r="A598" s="38"/>
      <c r="B598" s="38"/>
      <c r="C598" s="37"/>
    </row>
    <row r="599">
      <c r="A599" s="38"/>
      <c r="B599" s="38"/>
      <c r="C599" s="37"/>
    </row>
    <row r="600">
      <c r="A600" s="38"/>
      <c r="B600" s="38"/>
      <c r="C600" s="37"/>
    </row>
    <row r="601">
      <c r="A601" s="38"/>
      <c r="B601" s="38"/>
      <c r="C601" s="37"/>
    </row>
    <row r="602">
      <c r="A602" s="38"/>
      <c r="B602" s="38"/>
      <c r="C602" s="37"/>
    </row>
    <row r="603">
      <c r="A603" s="38"/>
      <c r="B603" s="38"/>
      <c r="C603" s="37"/>
    </row>
    <row r="604">
      <c r="A604" s="38"/>
      <c r="B604" s="38"/>
      <c r="C604" s="37"/>
    </row>
    <row r="605">
      <c r="A605" s="38"/>
      <c r="B605" s="38"/>
      <c r="C605" s="37"/>
    </row>
    <row r="606">
      <c r="A606" s="38"/>
      <c r="B606" s="38"/>
      <c r="C606" s="37"/>
    </row>
    <row r="607">
      <c r="A607" s="38"/>
      <c r="B607" s="38"/>
      <c r="C607" s="37"/>
    </row>
    <row r="608">
      <c r="A608" s="38"/>
      <c r="B608" s="38"/>
      <c r="C608" s="37"/>
    </row>
    <row r="609">
      <c r="A609" s="38"/>
      <c r="B609" s="38"/>
      <c r="C609" s="37"/>
    </row>
    <row r="610">
      <c r="A610" s="38"/>
      <c r="B610" s="38"/>
      <c r="C610" s="37"/>
    </row>
    <row r="611">
      <c r="A611" s="38"/>
      <c r="B611" s="38"/>
      <c r="C611" s="37"/>
    </row>
    <row r="612">
      <c r="A612" s="38"/>
      <c r="B612" s="38"/>
      <c r="C612" s="37"/>
    </row>
    <row r="613">
      <c r="A613" s="38"/>
      <c r="B613" s="38"/>
      <c r="C613" s="37"/>
    </row>
    <row r="614">
      <c r="A614" s="38"/>
      <c r="B614" s="38"/>
      <c r="C614" s="37"/>
    </row>
    <row r="615">
      <c r="A615" s="38"/>
      <c r="B615" s="38"/>
      <c r="C615" s="37"/>
    </row>
    <row r="616">
      <c r="A616" s="38"/>
      <c r="B616" s="38"/>
      <c r="C616" s="37"/>
    </row>
    <row r="617">
      <c r="A617" s="38"/>
      <c r="B617" s="38"/>
      <c r="C617" s="37"/>
    </row>
    <row r="618">
      <c r="A618" s="38"/>
      <c r="B618" s="38"/>
      <c r="C618" s="37"/>
    </row>
    <row r="619">
      <c r="A619" s="38"/>
      <c r="B619" s="38"/>
      <c r="C619" s="37"/>
    </row>
    <row r="620">
      <c r="A620" s="38"/>
      <c r="B620" s="38"/>
      <c r="C620" s="37"/>
    </row>
    <row r="621">
      <c r="A621" s="38"/>
      <c r="B621" s="38"/>
      <c r="C621" s="37"/>
    </row>
    <row r="622">
      <c r="A622" s="38"/>
      <c r="B622" s="38"/>
      <c r="C622" s="37"/>
    </row>
    <row r="623">
      <c r="A623" s="38"/>
      <c r="B623" s="38"/>
      <c r="C623" s="37"/>
    </row>
    <row r="624">
      <c r="A624" s="38"/>
      <c r="B624" s="38"/>
      <c r="C624" s="37"/>
    </row>
    <row r="625">
      <c r="A625" s="38"/>
      <c r="B625" s="38"/>
      <c r="C625" s="37"/>
    </row>
    <row r="626">
      <c r="A626" s="38"/>
      <c r="B626" s="38"/>
      <c r="C626" s="37"/>
    </row>
    <row r="627">
      <c r="A627" s="38"/>
      <c r="B627" s="38"/>
      <c r="C627" s="37"/>
    </row>
    <row r="628">
      <c r="A628" s="38"/>
      <c r="B628" s="38"/>
      <c r="C628" s="37"/>
    </row>
    <row r="629">
      <c r="A629" s="38"/>
      <c r="B629" s="38"/>
      <c r="C629" s="37"/>
    </row>
    <row r="630">
      <c r="A630" s="38"/>
      <c r="B630" s="38"/>
      <c r="C630" s="37"/>
    </row>
    <row r="631">
      <c r="A631" s="38"/>
      <c r="B631" s="38"/>
      <c r="C631" s="37"/>
    </row>
    <row r="632">
      <c r="A632" s="38"/>
      <c r="B632" s="38"/>
      <c r="C632" s="37"/>
    </row>
    <row r="633">
      <c r="A633" s="38"/>
      <c r="B633" s="38"/>
      <c r="C633" s="37"/>
    </row>
    <row r="634">
      <c r="A634" s="38"/>
      <c r="B634" s="38"/>
      <c r="C634" s="37"/>
    </row>
    <row r="635">
      <c r="A635" s="38"/>
      <c r="B635" s="38"/>
      <c r="C635" s="37"/>
    </row>
    <row r="636">
      <c r="A636" s="38"/>
      <c r="B636" s="38"/>
      <c r="C636" s="37"/>
    </row>
    <row r="637">
      <c r="A637" s="38"/>
      <c r="B637" s="38"/>
      <c r="C637" s="37"/>
    </row>
    <row r="638">
      <c r="A638" s="38"/>
      <c r="B638" s="38"/>
      <c r="C638" s="37"/>
    </row>
    <row r="639">
      <c r="A639" s="38"/>
      <c r="B639" s="38"/>
      <c r="C639" s="37"/>
    </row>
    <row r="640">
      <c r="A640" s="38"/>
      <c r="B640" s="38"/>
      <c r="C640" s="37"/>
    </row>
    <row r="641">
      <c r="A641" s="38"/>
      <c r="B641" s="38"/>
      <c r="C641" s="37"/>
    </row>
    <row r="642">
      <c r="A642" s="38"/>
      <c r="B642" s="38"/>
      <c r="C642" s="37"/>
    </row>
    <row r="643">
      <c r="A643" s="38"/>
      <c r="B643" s="38"/>
      <c r="C643" s="37"/>
    </row>
    <row r="644">
      <c r="A644" s="38"/>
      <c r="B644" s="38"/>
      <c r="C644" s="37"/>
    </row>
    <row r="645">
      <c r="A645" s="38"/>
      <c r="B645" s="38"/>
      <c r="C645" s="37"/>
    </row>
    <row r="646">
      <c r="A646" s="38"/>
      <c r="B646" s="38"/>
      <c r="C646" s="37"/>
    </row>
    <row r="647">
      <c r="A647" s="38"/>
      <c r="B647" s="38"/>
      <c r="C647" s="37"/>
    </row>
    <row r="648">
      <c r="A648" s="38"/>
      <c r="B648" s="38"/>
      <c r="C648" s="37"/>
    </row>
    <row r="649">
      <c r="A649" s="38"/>
      <c r="B649" s="38"/>
      <c r="C649" s="37"/>
    </row>
    <row r="650">
      <c r="A650" s="38"/>
      <c r="B650" s="38"/>
      <c r="C650" s="37"/>
    </row>
    <row r="651">
      <c r="A651" s="38"/>
      <c r="B651" s="38"/>
      <c r="C651" s="37"/>
    </row>
    <row r="652">
      <c r="A652" s="38"/>
      <c r="B652" s="38"/>
      <c r="C652" s="37"/>
    </row>
    <row r="653">
      <c r="A653" s="38"/>
      <c r="B653" s="38"/>
      <c r="C653" s="37"/>
    </row>
    <row r="654">
      <c r="A654" s="38"/>
      <c r="B654" s="38"/>
      <c r="C654" s="37"/>
    </row>
    <row r="655">
      <c r="A655" s="38"/>
      <c r="B655" s="38"/>
      <c r="C655" s="37"/>
    </row>
    <row r="656">
      <c r="A656" s="38"/>
      <c r="B656" s="38"/>
      <c r="C656" s="37"/>
    </row>
    <row r="657">
      <c r="A657" s="38"/>
      <c r="B657" s="38"/>
      <c r="C657" s="37"/>
    </row>
    <row r="658">
      <c r="A658" s="38"/>
      <c r="B658" s="38"/>
      <c r="C658" s="37"/>
    </row>
    <row r="659">
      <c r="A659" s="38"/>
      <c r="B659" s="38"/>
      <c r="C659" s="37"/>
    </row>
    <row r="660">
      <c r="A660" s="38"/>
      <c r="B660" s="38"/>
      <c r="C660" s="37"/>
    </row>
    <row r="661">
      <c r="A661" s="38"/>
      <c r="B661" s="38"/>
      <c r="C661" s="37"/>
    </row>
    <row r="662">
      <c r="A662" s="38"/>
      <c r="B662" s="38"/>
      <c r="C662" s="37"/>
    </row>
    <row r="663">
      <c r="A663" s="38"/>
      <c r="B663" s="38"/>
      <c r="C663" s="37"/>
    </row>
    <row r="664">
      <c r="A664" s="38"/>
      <c r="B664" s="38"/>
      <c r="C664" s="37"/>
    </row>
    <row r="665">
      <c r="A665" s="38"/>
      <c r="B665" s="38"/>
      <c r="C665" s="37"/>
    </row>
    <row r="666">
      <c r="A666" s="38"/>
      <c r="B666" s="38"/>
      <c r="C666" s="37"/>
    </row>
    <row r="667">
      <c r="A667" s="38"/>
      <c r="B667" s="38"/>
      <c r="C667" s="37"/>
    </row>
    <row r="668">
      <c r="A668" s="38"/>
      <c r="B668" s="38"/>
      <c r="C668" s="37"/>
    </row>
    <row r="669">
      <c r="A669" s="38"/>
      <c r="B669" s="38"/>
      <c r="C669" s="37"/>
    </row>
    <row r="670">
      <c r="A670" s="38"/>
      <c r="B670" s="38"/>
      <c r="C670" s="37"/>
    </row>
    <row r="671">
      <c r="A671" s="38"/>
      <c r="B671" s="38"/>
      <c r="C671" s="37"/>
    </row>
    <row r="672">
      <c r="A672" s="38"/>
      <c r="B672" s="38"/>
      <c r="C672" s="37"/>
    </row>
    <row r="673">
      <c r="A673" s="38"/>
      <c r="B673" s="38"/>
      <c r="C673" s="37"/>
    </row>
    <row r="674">
      <c r="A674" s="38"/>
      <c r="B674" s="38"/>
      <c r="C674" s="37"/>
    </row>
    <row r="675">
      <c r="A675" s="38"/>
      <c r="B675" s="38"/>
      <c r="C675" s="37"/>
    </row>
    <row r="676">
      <c r="A676" s="38"/>
      <c r="B676" s="38"/>
      <c r="C676" s="37"/>
    </row>
    <row r="677">
      <c r="A677" s="38"/>
      <c r="B677" s="38"/>
      <c r="C677" s="37"/>
    </row>
    <row r="678">
      <c r="A678" s="38"/>
      <c r="B678" s="38"/>
      <c r="C678" s="37"/>
    </row>
    <row r="679">
      <c r="A679" s="38"/>
      <c r="B679" s="38"/>
      <c r="C679" s="37"/>
    </row>
    <row r="680">
      <c r="A680" s="38"/>
      <c r="B680" s="38"/>
      <c r="C680" s="37"/>
    </row>
    <row r="681">
      <c r="A681" s="38"/>
      <c r="B681" s="38"/>
      <c r="C681" s="37"/>
    </row>
    <row r="682">
      <c r="A682" s="38"/>
      <c r="B682" s="38"/>
      <c r="C682" s="37"/>
    </row>
    <row r="683">
      <c r="A683" s="38"/>
      <c r="B683" s="38"/>
      <c r="C683" s="37"/>
    </row>
    <row r="684">
      <c r="A684" s="38"/>
      <c r="B684" s="38"/>
      <c r="C684" s="37"/>
    </row>
    <row r="685">
      <c r="A685" s="38"/>
      <c r="B685" s="38"/>
      <c r="C685" s="37"/>
    </row>
    <row r="686">
      <c r="A686" s="38"/>
      <c r="B686" s="38"/>
      <c r="C686" s="37"/>
    </row>
    <row r="687">
      <c r="A687" s="38"/>
      <c r="B687" s="38"/>
      <c r="C687" s="37"/>
    </row>
    <row r="688">
      <c r="A688" s="38"/>
      <c r="B688" s="38"/>
      <c r="C688" s="37"/>
    </row>
    <row r="689">
      <c r="A689" s="38"/>
      <c r="B689" s="38"/>
      <c r="C689" s="37"/>
    </row>
    <row r="690">
      <c r="A690" s="38"/>
      <c r="B690" s="38"/>
      <c r="C690" s="37"/>
    </row>
    <row r="691">
      <c r="A691" s="38"/>
      <c r="B691" s="38"/>
      <c r="C691" s="37"/>
    </row>
    <row r="692">
      <c r="A692" s="38"/>
      <c r="B692" s="38"/>
      <c r="C692" s="37"/>
    </row>
    <row r="693">
      <c r="A693" s="38"/>
      <c r="B693" s="38"/>
      <c r="C693" s="37"/>
    </row>
    <row r="694">
      <c r="A694" s="38"/>
      <c r="B694" s="38"/>
      <c r="C694" s="37"/>
    </row>
    <row r="695">
      <c r="A695" s="38"/>
      <c r="B695" s="38"/>
      <c r="C695" s="37"/>
    </row>
    <row r="696">
      <c r="A696" s="38"/>
      <c r="B696" s="38"/>
      <c r="C696" s="37"/>
    </row>
    <row r="697">
      <c r="A697" s="38"/>
      <c r="B697" s="38"/>
      <c r="C697" s="37"/>
    </row>
    <row r="698">
      <c r="A698" s="38"/>
      <c r="B698" s="38"/>
      <c r="C698" s="37"/>
    </row>
    <row r="699">
      <c r="A699" s="38"/>
      <c r="B699" s="38"/>
      <c r="C699" s="37"/>
    </row>
    <row r="700">
      <c r="A700" s="38"/>
      <c r="B700" s="38"/>
      <c r="C700" s="37"/>
    </row>
    <row r="701">
      <c r="A701" s="38"/>
      <c r="B701" s="38"/>
      <c r="C701" s="37"/>
    </row>
    <row r="702">
      <c r="A702" s="38"/>
      <c r="B702" s="38"/>
      <c r="C702" s="37"/>
    </row>
    <row r="703">
      <c r="A703" s="38"/>
      <c r="B703" s="38"/>
      <c r="C703" s="37"/>
    </row>
    <row r="704">
      <c r="A704" s="38"/>
      <c r="B704" s="38"/>
      <c r="C704" s="37"/>
    </row>
    <row r="705">
      <c r="A705" s="38"/>
      <c r="B705" s="38"/>
      <c r="C705" s="37"/>
    </row>
    <row r="706">
      <c r="A706" s="38"/>
      <c r="B706" s="38"/>
      <c r="C706" s="37"/>
    </row>
    <row r="707">
      <c r="A707" s="38"/>
      <c r="B707" s="38"/>
      <c r="C707" s="37"/>
    </row>
    <row r="708">
      <c r="A708" s="38"/>
      <c r="B708" s="38"/>
      <c r="C708" s="37"/>
    </row>
    <row r="709">
      <c r="A709" s="38"/>
      <c r="B709" s="38"/>
      <c r="C709" s="37"/>
    </row>
    <row r="710">
      <c r="A710" s="38"/>
      <c r="B710" s="38"/>
      <c r="C710" s="37"/>
    </row>
    <row r="711">
      <c r="A711" s="38"/>
      <c r="B711" s="38"/>
      <c r="C711" s="37"/>
    </row>
    <row r="712">
      <c r="A712" s="38"/>
      <c r="B712" s="38"/>
      <c r="C712" s="37"/>
    </row>
    <row r="713">
      <c r="A713" s="38"/>
      <c r="B713" s="38"/>
      <c r="C713" s="37"/>
    </row>
    <row r="714">
      <c r="A714" s="38"/>
      <c r="B714" s="38"/>
      <c r="C714" s="37"/>
    </row>
    <row r="715">
      <c r="A715" s="38"/>
      <c r="B715" s="38"/>
      <c r="C715" s="37"/>
    </row>
    <row r="716">
      <c r="A716" s="38"/>
      <c r="B716" s="38"/>
      <c r="C716" s="37"/>
    </row>
    <row r="717">
      <c r="A717" s="38"/>
      <c r="B717" s="38"/>
      <c r="C717" s="37"/>
    </row>
    <row r="718">
      <c r="A718" s="38"/>
      <c r="B718" s="38"/>
      <c r="C718" s="37"/>
    </row>
    <row r="719">
      <c r="A719" s="38"/>
      <c r="B719" s="38"/>
      <c r="C719" s="37"/>
    </row>
    <row r="720">
      <c r="A720" s="38"/>
      <c r="B720" s="38"/>
      <c r="C720" s="37"/>
    </row>
    <row r="721">
      <c r="A721" s="38"/>
      <c r="B721" s="38"/>
      <c r="C721" s="37"/>
    </row>
    <row r="722">
      <c r="A722" s="38"/>
      <c r="B722" s="38"/>
      <c r="C722" s="37"/>
    </row>
    <row r="723">
      <c r="A723" s="38"/>
      <c r="B723" s="38"/>
      <c r="C723" s="37"/>
    </row>
    <row r="724">
      <c r="A724" s="38"/>
      <c r="B724" s="38"/>
      <c r="C724" s="37"/>
    </row>
    <row r="725">
      <c r="A725" s="38"/>
      <c r="B725" s="38"/>
      <c r="C725" s="37"/>
    </row>
    <row r="726">
      <c r="A726" s="38"/>
      <c r="B726" s="38"/>
      <c r="C726" s="37"/>
    </row>
    <row r="727">
      <c r="A727" s="38"/>
      <c r="B727" s="38"/>
      <c r="C727" s="37"/>
    </row>
    <row r="728">
      <c r="A728" s="38"/>
      <c r="B728" s="38"/>
      <c r="C728" s="37"/>
    </row>
    <row r="729">
      <c r="A729" s="38"/>
      <c r="B729" s="38"/>
      <c r="C729" s="37"/>
    </row>
    <row r="730">
      <c r="A730" s="38"/>
      <c r="B730" s="38"/>
      <c r="C730" s="37"/>
    </row>
    <row r="731">
      <c r="A731" s="38"/>
      <c r="B731" s="38"/>
      <c r="C731" s="37"/>
    </row>
    <row r="732">
      <c r="A732" s="38"/>
      <c r="B732" s="38"/>
      <c r="C732" s="37"/>
    </row>
    <row r="733">
      <c r="A733" s="38"/>
      <c r="B733" s="38"/>
      <c r="C733" s="37"/>
    </row>
    <row r="734">
      <c r="A734" s="38"/>
      <c r="B734" s="38"/>
      <c r="C734" s="37"/>
    </row>
    <row r="735">
      <c r="A735" s="38"/>
      <c r="B735" s="38"/>
      <c r="C735" s="37"/>
    </row>
    <row r="736">
      <c r="A736" s="38"/>
      <c r="B736" s="38"/>
      <c r="C736" s="37"/>
    </row>
    <row r="737">
      <c r="A737" s="38"/>
      <c r="B737" s="38"/>
      <c r="C737" s="37"/>
    </row>
    <row r="738">
      <c r="A738" s="38"/>
      <c r="B738" s="38"/>
      <c r="C738" s="37"/>
    </row>
    <row r="739">
      <c r="A739" s="38"/>
      <c r="B739" s="38"/>
      <c r="C739" s="37"/>
    </row>
    <row r="740">
      <c r="A740" s="38"/>
      <c r="B740" s="38"/>
      <c r="C740" s="37"/>
    </row>
    <row r="741">
      <c r="A741" s="38"/>
      <c r="B741" s="38"/>
      <c r="C741" s="37"/>
    </row>
    <row r="742">
      <c r="A742" s="38"/>
      <c r="B742" s="38"/>
      <c r="C742" s="37"/>
    </row>
    <row r="743">
      <c r="A743" s="38"/>
      <c r="B743" s="38"/>
      <c r="C743" s="37"/>
    </row>
    <row r="744">
      <c r="A744" s="38"/>
      <c r="B744" s="38"/>
      <c r="C744" s="37"/>
    </row>
    <row r="745">
      <c r="A745" s="38"/>
      <c r="B745" s="38"/>
      <c r="C745" s="37"/>
    </row>
    <row r="746">
      <c r="A746" s="38"/>
      <c r="B746" s="38"/>
      <c r="C746" s="37"/>
    </row>
    <row r="747">
      <c r="A747" s="38"/>
      <c r="B747" s="38"/>
      <c r="C747" s="37"/>
    </row>
    <row r="748">
      <c r="A748" s="38"/>
      <c r="B748" s="38"/>
      <c r="C748" s="37"/>
    </row>
    <row r="749">
      <c r="A749" s="38"/>
      <c r="B749" s="38"/>
      <c r="C749" s="37"/>
    </row>
    <row r="750">
      <c r="A750" s="38"/>
      <c r="B750" s="38"/>
      <c r="C750" s="37"/>
    </row>
    <row r="751">
      <c r="A751" s="38"/>
      <c r="B751" s="38"/>
      <c r="C751" s="37"/>
    </row>
    <row r="752">
      <c r="A752" s="38"/>
      <c r="B752" s="38"/>
      <c r="C752" s="37"/>
    </row>
    <row r="753">
      <c r="A753" s="38"/>
      <c r="B753" s="38"/>
      <c r="C753" s="37"/>
    </row>
    <row r="754">
      <c r="A754" s="38"/>
      <c r="B754" s="38"/>
      <c r="C754" s="37"/>
    </row>
    <row r="755">
      <c r="A755" s="38"/>
      <c r="B755" s="38"/>
      <c r="C755" s="37"/>
    </row>
    <row r="756">
      <c r="A756" s="38"/>
      <c r="B756" s="38"/>
      <c r="C756" s="37"/>
    </row>
    <row r="757">
      <c r="A757" s="38"/>
      <c r="B757" s="38"/>
      <c r="C757" s="37"/>
    </row>
    <row r="758">
      <c r="A758" s="38"/>
      <c r="B758" s="38"/>
      <c r="C758" s="37"/>
    </row>
    <row r="759">
      <c r="A759" s="38"/>
      <c r="B759" s="38"/>
      <c r="C759" s="37"/>
    </row>
    <row r="760">
      <c r="A760" s="38"/>
      <c r="B760" s="38"/>
      <c r="C760" s="37"/>
    </row>
    <row r="761">
      <c r="A761" s="38"/>
      <c r="B761" s="38"/>
      <c r="C761" s="37"/>
    </row>
    <row r="762">
      <c r="A762" s="38"/>
      <c r="B762" s="38"/>
      <c r="C762" s="37"/>
    </row>
    <row r="763">
      <c r="A763" s="38"/>
      <c r="B763" s="38"/>
      <c r="C763" s="37"/>
    </row>
    <row r="764">
      <c r="A764" s="38"/>
      <c r="B764" s="38"/>
      <c r="C764" s="37"/>
    </row>
    <row r="765">
      <c r="A765" s="38"/>
      <c r="B765" s="38"/>
      <c r="C765" s="37"/>
    </row>
    <row r="766">
      <c r="A766" s="38"/>
      <c r="B766" s="38"/>
      <c r="C766" s="37"/>
    </row>
    <row r="767">
      <c r="A767" s="38"/>
      <c r="B767" s="38"/>
      <c r="C767" s="37"/>
    </row>
    <row r="768">
      <c r="A768" s="38"/>
      <c r="B768" s="38"/>
      <c r="C768" s="37"/>
    </row>
    <row r="769">
      <c r="A769" s="38"/>
      <c r="B769" s="38"/>
      <c r="C769" s="37"/>
    </row>
    <row r="770">
      <c r="A770" s="38"/>
      <c r="B770" s="38"/>
      <c r="C770" s="37"/>
    </row>
    <row r="771">
      <c r="A771" s="38"/>
      <c r="B771" s="38"/>
      <c r="C771" s="37"/>
    </row>
    <row r="772">
      <c r="A772" s="38"/>
      <c r="B772" s="38"/>
      <c r="C772" s="37"/>
    </row>
    <row r="773">
      <c r="A773" s="38"/>
      <c r="B773" s="38"/>
      <c r="C773" s="37"/>
    </row>
    <row r="774">
      <c r="A774" s="38"/>
      <c r="B774" s="38"/>
      <c r="C774" s="37"/>
    </row>
    <row r="775">
      <c r="A775" s="38"/>
      <c r="B775" s="38"/>
      <c r="C775" s="37"/>
    </row>
    <row r="776">
      <c r="A776" s="38"/>
      <c r="B776" s="38"/>
      <c r="C776" s="37"/>
    </row>
    <row r="777">
      <c r="A777" s="38"/>
      <c r="B777" s="38"/>
      <c r="C777" s="37"/>
    </row>
    <row r="778">
      <c r="A778" s="38"/>
      <c r="B778" s="38"/>
      <c r="C778" s="37"/>
    </row>
    <row r="779">
      <c r="A779" s="38"/>
      <c r="B779" s="38"/>
      <c r="C779" s="37"/>
    </row>
    <row r="780">
      <c r="A780" s="38"/>
      <c r="B780" s="38"/>
      <c r="C780" s="37"/>
    </row>
    <row r="781">
      <c r="A781" s="38"/>
      <c r="B781" s="38"/>
      <c r="C781" s="37"/>
    </row>
    <row r="782">
      <c r="A782" s="38"/>
      <c r="B782" s="38"/>
      <c r="C782" s="37"/>
    </row>
    <row r="783">
      <c r="A783" s="38"/>
      <c r="B783" s="38"/>
      <c r="C783" s="37"/>
    </row>
    <row r="784">
      <c r="A784" s="38"/>
      <c r="B784" s="38"/>
      <c r="C784" s="37"/>
    </row>
    <row r="785">
      <c r="A785" s="38"/>
      <c r="B785" s="38"/>
      <c r="C785" s="37"/>
    </row>
    <row r="786">
      <c r="A786" s="38"/>
      <c r="B786" s="38"/>
      <c r="C786" s="37"/>
    </row>
    <row r="787">
      <c r="A787" s="38"/>
      <c r="B787" s="38"/>
      <c r="C787" s="37"/>
    </row>
    <row r="788">
      <c r="A788" s="38"/>
      <c r="B788" s="38"/>
      <c r="C788" s="37"/>
    </row>
    <row r="789">
      <c r="A789" s="38"/>
      <c r="B789" s="38"/>
      <c r="C789" s="37"/>
    </row>
    <row r="790">
      <c r="A790" s="38"/>
      <c r="B790" s="38"/>
      <c r="C790" s="37"/>
    </row>
    <row r="791">
      <c r="A791" s="38"/>
      <c r="B791" s="38"/>
      <c r="C791" s="37"/>
    </row>
    <row r="792">
      <c r="A792" s="38"/>
      <c r="B792" s="38"/>
      <c r="C792" s="37"/>
    </row>
    <row r="793">
      <c r="A793" s="38"/>
      <c r="B793" s="38"/>
      <c r="C793" s="37"/>
    </row>
    <row r="794">
      <c r="A794" s="38"/>
      <c r="B794" s="38"/>
      <c r="C794" s="37"/>
    </row>
    <row r="795">
      <c r="A795" s="38"/>
      <c r="B795" s="38"/>
      <c r="C795" s="37"/>
    </row>
    <row r="796">
      <c r="A796" s="38"/>
      <c r="B796" s="38"/>
      <c r="C796" s="37"/>
    </row>
    <row r="797">
      <c r="A797" s="38"/>
      <c r="B797" s="38"/>
      <c r="C797" s="37"/>
    </row>
    <row r="798">
      <c r="A798" s="38"/>
      <c r="B798" s="38"/>
      <c r="C798" s="37"/>
    </row>
    <row r="799">
      <c r="A799" s="38"/>
      <c r="B799" s="38"/>
      <c r="C799" s="37"/>
    </row>
    <row r="800">
      <c r="A800" s="38"/>
      <c r="B800" s="38"/>
      <c r="C800" s="37"/>
    </row>
    <row r="801">
      <c r="A801" s="38"/>
      <c r="B801" s="38"/>
      <c r="C801" s="37"/>
    </row>
    <row r="802">
      <c r="A802" s="38"/>
      <c r="B802" s="38"/>
      <c r="C802" s="37"/>
    </row>
    <row r="803">
      <c r="A803" s="38"/>
      <c r="B803" s="38"/>
      <c r="C803" s="37"/>
    </row>
    <row r="804">
      <c r="A804" s="38"/>
      <c r="B804" s="38"/>
      <c r="C804" s="37"/>
    </row>
    <row r="805">
      <c r="A805" s="38"/>
      <c r="B805" s="38"/>
      <c r="C805" s="37"/>
    </row>
    <row r="806">
      <c r="A806" s="38"/>
      <c r="B806" s="38"/>
      <c r="C806" s="37"/>
    </row>
    <row r="807">
      <c r="A807" s="38"/>
      <c r="B807" s="38"/>
      <c r="C807" s="37"/>
    </row>
    <row r="808">
      <c r="A808" s="38"/>
      <c r="B808" s="38"/>
      <c r="C808" s="37"/>
    </row>
    <row r="809">
      <c r="A809" s="38"/>
      <c r="B809" s="38"/>
      <c r="C809" s="37"/>
    </row>
    <row r="810">
      <c r="A810" s="38"/>
      <c r="B810" s="38"/>
      <c r="C810" s="37"/>
    </row>
    <row r="811">
      <c r="A811" s="38"/>
      <c r="B811" s="38"/>
      <c r="C811" s="37"/>
    </row>
    <row r="812">
      <c r="A812" s="38"/>
      <c r="B812" s="38"/>
      <c r="C812" s="37"/>
    </row>
    <row r="813">
      <c r="A813" s="38"/>
      <c r="B813" s="38"/>
      <c r="C813" s="37"/>
    </row>
    <row r="814">
      <c r="A814" s="38"/>
      <c r="B814" s="38"/>
      <c r="C814" s="37"/>
    </row>
    <row r="815">
      <c r="A815" s="38"/>
      <c r="B815" s="38"/>
      <c r="C815" s="37"/>
    </row>
    <row r="816">
      <c r="A816" s="38"/>
      <c r="B816" s="38"/>
      <c r="C816" s="37"/>
    </row>
    <row r="817">
      <c r="A817" s="38"/>
      <c r="B817" s="38"/>
      <c r="C817" s="37"/>
    </row>
    <row r="818">
      <c r="A818" s="38"/>
      <c r="B818" s="38"/>
      <c r="C818" s="37"/>
    </row>
    <row r="819">
      <c r="A819" s="38"/>
      <c r="B819" s="38"/>
      <c r="C819" s="37"/>
    </row>
    <row r="820">
      <c r="A820" s="38"/>
      <c r="B820" s="38"/>
      <c r="C820" s="37"/>
    </row>
    <row r="821">
      <c r="A821" s="38"/>
      <c r="B821" s="38"/>
      <c r="C821" s="37"/>
    </row>
    <row r="822">
      <c r="A822" s="38"/>
      <c r="B822" s="38"/>
      <c r="C822" s="37"/>
    </row>
    <row r="823">
      <c r="A823" s="38"/>
      <c r="B823" s="38"/>
      <c r="C823" s="37"/>
    </row>
    <row r="824">
      <c r="A824" s="38"/>
      <c r="B824" s="38"/>
      <c r="C824" s="37"/>
    </row>
    <row r="825">
      <c r="A825" s="38"/>
      <c r="B825" s="38"/>
      <c r="C825" s="37"/>
    </row>
    <row r="826">
      <c r="A826" s="38"/>
      <c r="B826" s="38"/>
      <c r="C826" s="37"/>
    </row>
    <row r="827">
      <c r="A827" s="38"/>
      <c r="B827" s="38"/>
      <c r="C827" s="37"/>
    </row>
    <row r="828">
      <c r="A828" s="38"/>
      <c r="B828" s="38"/>
      <c r="C828" s="37"/>
    </row>
    <row r="829">
      <c r="A829" s="38"/>
      <c r="B829" s="38"/>
      <c r="C829" s="37"/>
    </row>
    <row r="830">
      <c r="A830" s="38"/>
      <c r="B830" s="38"/>
      <c r="C830" s="37"/>
    </row>
    <row r="831">
      <c r="A831" s="38"/>
      <c r="B831" s="38"/>
      <c r="C831" s="37"/>
    </row>
    <row r="832">
      <c r="A832" s="38"/>
      <c r="B832" s="38"/>
      <c r="C832" s="37"/>
    </row>
    <row r="833">
      <c r="A833" s="38"/>
      <c r="B833" s="38"/>
      <c r="C833" s="37"/>
    </row>
    <row r="834">
      <c r="A834" s="38"/>
      <c r="B834" s="38"/>
      <c r="C834" s="37"/>
    </row>
    <row r="835">
      <c r="A835" s="38"/>
      <c r="B835" s="38"/>
      <c r="C835" s="37"/>
    </row>
    <row r="836">
      <c r="A836" s="38"/>
      <c r="B836" s="38"/>
      <c r="C836" s="37"/>
    </row>
    <row r="837">
      <c r="A837" s="38"/>
      <c r="B837" s="38"/>
      <c r="C837" s="37"/>
    </row>
    <row r="838">
      <c r="A838" s="38"/>
      <c r="B838" s="38"/>
      <c r="C838" s="37"/>
    </row>
    <row r="839">
      <c r="A839" s="38"/>
      <c r="B839" s="38"/>
      <c r="C839" s="37"/>
    </row>
    <row r="840">
      <c r="A840" s="38"/>
      <c r="B840" s="38"/>
      <c r="C840" s="37"/>
    </row>
    <row r="841">
      <c r="A841" s="38"/>
      <c r="B841" s="38"/>
      <c r="C841" s="37"/>
    </row>
    <row r="842">
      <c r="A842" s="38"/>
      <c r="B842" s="38"/>
      <c r="C842" s="37"/>
    </row>
    <row r="843">
      <c r="A843" s="38"/>
      <c r="B843" s="38"/>
      <c r="C843" s="37"/>
    </row>
    <row r="844">
      <c r="A844" s="38"/>
      <c r="B844" s="38"/>
      <c r="C844" s="37"/>
    </row>
    <row r="845">
      <c r="A845" s="38"/>
      <c r="B845" s="38"/>
      <c r="C845" s="37"/>
    </row>
    <row r="846">
      <c r="A846" s="38"/>
      <c r="B846" s="38"/>
      <c r="C846" s="37"/>
    </row>
    <row r="847">
      <c r="A847" s="38"/>
      <c r="B847" s="38"/>
      <c r="C847" s="37"/>
    </row>
    <row r="848">
      <c r="A848" s="38"/>
      <c r="B848" s="38"/>
      <c r="C848" s="37"/>
    </row>
    <row r="849">
      <c r="A849" s="38"/>
      <c r="B849" s="38"/>
      <c r="C849" s="37"/>
    </row>
    <row r="850">
      <c r="A850" s="38"/>
      <c r="B850" s="38"/>
      <c r="C850" s="37"/>
    </row>
    <row r="851">
      <c r="A851" s="38"/>
      <c r="B851" s="38"/>
      <c r="C851" s="37"/>
    </row>
    <row r="852">
      <c r="A852" s="38"/>
      <c r="B852" s="38"/>
      <c r="C852" s="37"/>
    </row>
    <row r="853">
      <c r="A853" s="38"/>
      <c r="B853" s="38"/>
      <c r="C853" s="37"/>
    </row>
    <row r="854">
      <c r="A854" s="38"/>
      <c r="B854" s="38"/>
      <c r="C854" s="37"/>
    </row>
    <row r="855">
      <c r="A855" s="38"/>
      <c r="B855" s="38"/>
      <c r="C855" s="37"/>
    </row>
    <row r="856">
      <c r="A856" s="38"/>
      <c r="B856" s="38"/>
      <c r="C856" s="37"/>
    </row>
    <row r="857">
      <c r="A857" s="38"/>
      <c r="B857" s="38"/>
      <c r="C857" s="37"/>
    </row>
    <row r="858">
      <c r="A858" s="38"/>
      <c r="B858" s="38"/>
      <c r="C858" s="37"/>
    </row>
    <row r="859">
      <c r="A859" s="38"/>
      <c r="B859" s="38"/>
      <c r="C859" s="37"/>
    </row>
    <row r="860">
      <c r="A860" s="38"/>
      <c r="B860" s="38"/>
      <c r="C860" s="37"/>
    </row>
    <row r="861">
      <c r="A861" s="38"/>
      <c r="B861" s="38"/>
      <c r="C861" s="37"/>
    </row>
    <row r="862">
      <c r="A862" s="38"/>
      <c r="B862" s="38"/>
      <c r="C862" s="37"/>
    </row>
    <row r="863">
      <c r="A863" s="38"/>
      <c r="B863" s="38"/>
      <c r="C863" s="37"/>
    </row>
    <row r="864">
      <c r="A864" s="38"/>
      <c r="B864" s="38"/>
      <c r="C864" s="37"/>
    </row>
    <row r="865">
      <c r="A865" s="38"/>
      <c r="B865" s="38"/>
      <c r="C865" s="37"/>
    </row>
    <row r="866">
      <c r="A866" s="38"/>
      <c r="B866" s="38"/>
      <c r="C866" s="37"/>
    </row>
    <row r="867">
      <c r="A867" s="38"/>
      <c r="B867" s="38"/>
      <c r="C867" s="37"/>
    </row>
    <row r="868">
      <c r="A868" s="38"/>
      <c r="B868" s="38"/>
      <c r="C868" s="37"/>
    </row>
    <row r="869">
      <c r="A869" s="38"/>
      <c r="B869" s="38"/>
      <c r="C869" s="37"/>
    </row>
    <row r="870">
      <c r="A870" s="38"/>
      <c r="B870" s="38"/>
      <c r="C870" s="37"/>
    </row>
    <row r="871">
      <c r="A871" s="38"/>
      <c r="B871" s="38"/>
      <c r="C871" s="37"/>
    </row>
    <row r="872">
      <c r="A872" s="38"/>
      <c r="B872" s="38"/>
      <c r="C872" s="37"/>
    </row>
    <row r="873">
      <c r="A873" s="38"/>
      <c r="B873" s="38"/>
      <c r="C873" s="37"/>
    </row>
    <row r="874">
      <c r="A874" s="38"/>
      <c r="B874" s="38"/>
      <c r="C874" s="37"/>
    </row>
    <row r="875">
      <c r="A875" s="38"/>
      <c r="B875" s="38"/>
      <c r="C875" s="37"/>
    </row>
    <row r="876">
      <c r="A876" s="38"/>
      <c r="B876" s="38"/>
      <c r="C876" s="37"/>
    </row>
    <row r="877">
      <c r="A877" s="38"/>
      <c r="B877" s="38"/>
      <c r="C877" s="37"/>
    </row>
    <row r="878">
      <c r="A878" s="38"/>
      <c r="B878" s="38"/>
      <c r="C878" s="37"/>
    </row>
    <row r="879">
      <c r="A879" s="38"/>
      <c r="B879" s="38"/>
      <c r="C879" s="37"/>
    </row>
    <row r="880">
      <c r="A880" s="38"/>
      <c r="B880" s="38"/>
      <c r="C880" s="37"/>
    </row>
    <row r="881">
      <c r="A881" s="38"/>
      <c r="B881" s="38"/>
      <c r="C881" s="37"/>
    </row>
    <row r="882">
      <c r="A882" s="38"/>
      <c r="B882" s="38"/>
      <c r="C882" s="37"/>
    </row>
    <row r="883">
      <c r="A883" s="38"/>
      <c r="B883" s="38"/>
      <c r="C883" s="37"/>
    </row>
    <row r="884">
      <c r="A884" s="38"/>
      <c r="B884" s="38"/>
      <c r="C884" s="37"/>
    </row>
    <row r="885">
      <c r="A885" s="38"/>
      <c r="B885" s="38"/>
      <c r="C885" s="37"/>
    </row>
    <row r="886">
      <c r="A886" s="38"/>
      <c r="B886" s="38"/>
      <c r="C886" s="37"/>
    </row>
    <row r="887">
      <c r="A887" s="38"/>
      <c r="B887" s="38"/>
      <c r="C887" s="37"/>
    </row>
    <row r="888">
      <c r="A888" s="38"/>
      <c r="B888" s="38"/>
      <c r="C888" s="37"/>
    </row>
    <row r="889">
      <c r="A889" s="38"/>
      <c r="B889" s="38"/>
      <c r="C889" s="37"/>
    </row>
    <row r="890">
      <c r="A890" s="38"/>
      <c r="B890" s="38"/>
      <c r="C890" s="37"/>
    </row>
    <row r="891">
      <c r="A891" s="38"/>
      <c r="B891" s="38"/>
      <c r="C891" s="37"/>
    </row>
    <row r="892">
      <c r="A892" s="38"/>
      <c r="B892" s="38"/>
      <c r="C892" s="37"/>
    </row>
    <row r="893">
      <c r="A893" s="38"/>
      <c r="B893" s="38"/>
      <c r="C893" s="37"/>
    </row>
    <row r="894">
      <c r="A894" s="38"/>
      <c r="B894" s="38"/>
      <c r="C894" s="37"/>
    </row>
    <row r="895">
      <c r="A895" s="38"/>
      <c r="B895" s="38"/>
      <c r="C895" s="37"/>
    </row>
    <row r="896">
      <c r="A896" s="38"/>
      <c r="B896" s="38"/>
      <c r="C896" s="37"/>
    </row>
    <row r="897">
      <c r="A897" s="38"/>
      <c r="B897" s="38"/>
      <c r="C897" s="37"/>
    </row>
    <row r="898">
      <c r="A898" s="38"/>
      <c r="B898" s="38"/>
      <c r="C898" s="37"/>
    </row>
    <row r="899">
      <c r="A899" s="38"/>
      <c r="B899" s="38"/>
      <c r="C899" s="37"/>
    </row>
    <row r="900">
      <c r="A900" s="38"/>
      <c r="B900" s="38"/>
      <c r="C900" s="37"/>
    </row>
    <row r="901">
      <c r="A901" s="38"/>
      <c r="B901" s="38"/>
      <c r="C901" s="37"/>
    </row>
    <row r="902">
      <c r="A902" s="38"/>
      <c r="B902" s="38"/>
      <c r="C902" s="37"/>
    </row>
    <row r="903">
      <c r="A903" s="38"/>
      <c r="B903" s="38"/>
      <c r="C903" s="37"/>
    </row>
    <row r="904">
      <c r="A904" s="38"/>
      <c r="B904" s="38"/>
      <c r="C904" s="37"/>
    </row>
    <row r="905">
      <c r="A905" s="38"/>
      <c r="B905" s="38"/>
      <c r="C905" s="37"/>
    </row>
    <row r="906">
      <c r="A906" s="38"/>
      <c r="B906" s="38"/>
      <c r="C906" s="37"/>
    </row>
    <row r="907">
      <c r="A907" s="38"/>
      <c r="B907" s="38"/>
      <c r="C907" s="37"/>
    </row>
    <row r="908">
      <c r="A908" s="38"/>
      <c r="B908" s="38"/>
      <c r="C908" s="37"/>
    </row>
    <row r="909">
      <c r="A909" s="38"/>
      <c r="B909" s="38"/>
      <c r="C909" s="37"/>
    </row>
    <row r="910">
      <c r="A910" s="38"/>
      <c r="B910" s="38"/>
      <c r="C910" s="37"/>
    </row>
    <row r="911">
      <c r="A911" s="38"/>
      <c r="B911" s="38"/>
      <c r="C911" s="37"/>
    </row>
    <row r="912">
      <c r="A912" s="38"/>
      <c r="B912" s="38"/>
      <c r="C912" s="37"/>
    </row>
    <row r="913">
      <c r="A913" s="38"/>
      <c r="B913" s="38"/>
      <c r="C913" s="37"/>
    </row>
    <row r="914">
      <c r="A914" s="38"/>
      <c r="B914" s="38"/>
      <c r="C914" s="37"/>
    </row>
    <row r="915">
      <c r="A915" s="38"/>
      <c r="B915" s="38"/>
      <c r="C915" s="37"/>
    </row>
    <row r="916">
      <c r="A916" s="38"/>
      <c r="B916" s="38"/>
      <c r="C916" s="37"/>
    </row>
    <row r="917">
      <c r="A917" s="38"/>
      <c r="B917" s="38"/>
      <c r="C917" s="37"/>
    </row>
    <row r="918">
      <c r="A918" s="38"/>
      <c r="B918" s="38"/>
      <c r="C918" s="37"/>
    </row>
    <row r="919">
      <c r="A919" s="38"/>
      <c r="B919" s="38"/>
      <c r="C919" s="37"/>
    </row>
    <row r="920">
      <c r="A920" s="38"/>
      <c r="B920" s="38"/>
      <c r="C920" s="37"/>
    </row>
    <row r="921">
      <c r="A921" s="38"/>
      <c r="B921" s="38"/>
      <c r="C921" s="37"/>
    </row>
    <row r="922">
      <c r="A922" s="38"/>
      <c r="B922" s="38"/>
      <c r="C922" s="37"/>
    </row>
    <row r="923">
      <c r="A923" s="38"/>
      <c r="B923" s="38"/>
      <c r="C923" s="37"/>
    </row>
    <row r="924">
      <c r="A924" s="38"/>
      <c r="B924" s="38"/>
      <c r="C924" s="37"/>
    </row>
    <row r="925">
      <c r="A925" s="38"/>
      <c r="B925" s="38"/>
      <c r="C925" s="37"/>
    </row>
    <row r="926">
      <c r="A926" s="38"/>
      <c r="B926" s="38"/>
      <c r="C926" s="37"/>
    </row>
    <row r="927">
      <c r="A927" s="38"/>
      <c r="B927" s="38"/>
      <c r="C927" s="37"/>
    </row>
    <row r="928">
      <c r="A928" s="38"/>
      <c r="B928" s="38"/>
      <c r="C928" s="37"/>
    </row>
    <row r="929">
      <c r="A929" s="38"/>
      <c r="B929" s="38"/>
      <c r="C929" s="37"/>
    </row>
    <row r="930">
      <c r="A930" s="38"/>
      <c r="B930" s="38"/>
      <c r="C930" s="37"/>
    </row>
    <row r="931">
      <c r="A931" s="38"/>
      <c r="B931" s="38"/>
      <c r="C931" s="37"/>
    </row>
    <row r="932">
      <c r="A932" s="38"/>
      <c r="B932" s="38"/>
      <c r="C932" s="37"/>
    </row>
    <row r="933">
      <c r="A933" s="38"/>
      <c r="B933" s="38"/>
      <c r="C933" s="37"/>
    </row>
    <row r="934">
      <c r="A934" s="38"/>
      <c r="B934" s="38"/>
      <c r="C934" s="37"/>
    </row>
    <row r="935">
      <c r="A935" s="38"/>
      <c r="B935" s="38"/>
      <c r="C935" s="37"/>
    </row>
    <row r="936">
      <c r="A936" s="38"/>
      <c r="B936" s="38"/>
      <c r="C936" s="37"/>
    </row>
    <row r="937">
      <c r="A937" s="38"/>
      <c r="B937" s="38"/>
      <c r="C937" s="37"/>
    </row>
    <row r="938">
      <c r="A938" s="38"/>
      <c r="B938" s="38"/>
      <c r="C938" s="37"/>
    </row>
    <row r="939">
      <c r="A939" s="38"/>
      <c r="B939" s="38"/>
      <c r="C939" s="37"/>
    </row>
    <row r="940">
      <c r="A940" s="38"/>
      <c r="B940" s="38"/>
      <c r="C940" s="37"/>
    </row>
    <row r="941">
      <c r="A941" s="38"/>
      <c r="B941" s="38"/>
      <c r="C941" s="37"/>
    </row>
    <row r="942">
      <c r="A942" s="38"/>
      <c r="B942" s="38"/>
      <c r="C942" s="37"/>
    </row>
    <row r="943">
      <c r="A943" s="38"/>
      <c r="B943" s="38"/>
      <c r="C943" s="37"/>
    </row>
    <row r="944">
      <c r="A944" s="38"/>
      <c r="B944" s="38"/>
      <c r="C944" s="37"/>
    </row>
    <row r="945">
      <c r="A945" s="38"/>
      <c r="B945" s="38"/>
      <c r="C945" s="37"/>
    </row>
    <row r="946">
      <c r="A946" s="38"/>
      <c r="B946" s="38"/>
      <c r="C946" s="37"/>
    </row>
    <row r="947">
      <c r="A947" s="38"/>
      <c r="B947" s="38"/>
      <c r="C947" s="37"/>
    </row>
    <row r="948">
      <c r="A948" s="38"/>
      <c r="B948" s="38"/>
      <c r="C948" s="37"/>
    </row>
    <row r="949">
      <c r="A949" s="38"/>
      <c r="B949" s="38"/>
      <c r="C949" s="37"/>
    </row>
    <row r="950">
      <c r="A950" s="38"/>
      <c r="B950" s="38"/>
      <c r="C950" s="37"/>
    </row>
    <row r="951">
      <c r="A951" s="38"/>
      <c r="B951" s="38"/>
      <c r="C951" s="37"/>
    </row>
    <row r="952">
      <c r="A952" s="38"/>
      <c r="B952" s="38"/>
      <c r="C952" s="37"/>
    </row>
    <row r="953">
      <c r="A953" s="38"/>
      <c r="B953" s="38"/>
      <c r="C953" s="37"/>
    </row>
    <row r="954">
      <c r="A954" s="38"/>
      <c r="B954" s="38"/>
      <c r="C954" s="37"/>
    </row>
    <row r="955">
      <c r="A955" s="38"/>
      <c r="B955" s="38"/>
      <c r="C955" s="37"/>
    </row>
    <row r="956">
      <c r="A956" s="38"/>
      <c r="B956" s="38"/>
      <c r="C956" s="37"/>
    </row>
    <row r="957">
      <c r="A957" s="38"/>
      <c r="B957" s="38"/>
      <c r="C957" s="37"/>
    </row>
    <row r="958">
      <c r="A958" s="38"/>
      <c r="B958" s="38"/>
      <c r="C958" s="37"/>
    </row>
    <row r="959">
      <c r="A959" s="38"/>
      <c r="B959" s="38"/>
      <c r="C959" s="37"/>
    </row>
    <row r="960">
      <c r="A960" s="38"/>
      <c r="B960" s="38"/>
      <c r="C960" s="37"/>
    </row>
    <row r="961">
      <c r="A961" s="38"/>
      <c r="B961" s="38"/>
      <c r="C961" s="37"/>
    </row>
    <row r="962">
      <c r="A962" s="38"/>
      <c r="B962" s="38"/>
      <c r="C962" s="37"/>
    </row>
    <row r="963">
      <c r="A963" s="38"/>
      <c r="B963" s="38"/>
      <c r="C963" s="37"/>
    </row>
    <row r="964">
      <c r="A964" s="38"/>
      <c r="B964" s="38"/>
      <c r="C964" s="37"/>
    </row>
    <row r="965">
      <c r="A965" s="38"/>
      <c r="B965" s="38"/>
      <c r="C965" s="37"/>
    </row>
    <row r="966">
      <c r="A966" s="38"/>
      <c r="B966" s="38"/>
      <c r="C966" s="37"/>
    </row>
    <row r="967">
      <c r="A967" s="38"/>
      <c r="B967" s="38"/>
      <c r="C967" s="37"/>
    </row>
    <row r="968">
      <c r="A968" s="38"/>
      <c r="B968" s="38"/>
      <c r="C968" s="37"/>
    </row>
    <row r="969">
      <c r="A969" s="38"/>
      <c r="B969" s="38"/>
      <c r="C969" s="37"/>
    </row>
    <row r="970">
      <c r="A970" s="38"/>
      <c r="B970" s="38"/>
      <c r="C970" s="37"/>
    </row>
    <row r="971">
      <c r="A971" s="38"/>
      <c r="B971" s="38"/>
      <c r="C971" s="37"/>
    </row>
    <row r="972">
      <c r="A972" s="38"/>
      <c r="B972" s="38"/>
      <c r="C972" s="37"/>
    </row>
    <row r="973">
      <c r="A973" s="38"/>
      <c r="B973" s="38"/>
      <c r="C973" s="37"/>
    </row>
    <row r="974">
      <c r="A974" s="38"/>
      <c r="B974" s="38"/>
      <c r="C974" s="37"/>
    </row>
    <row r="975">
      <c r="A975" s="38"/>
      <c r="B975" s="38"/>
      <c r="C975" s="37"/>
    </row>
    <row r="976">
      <c r="A976" s="38"/>
      <c r="B976" s="38"/>
      <c r="C976" s="37"/>
    </row>
    <row r="977">
      <c r="A977" s="38"/>
      <c r="B977" s="38"/>
      <c r="C977" s="37"/>
    </row>
    <row r="978">
      <c r="A978" s="38"/>
      <c r="B978" s="38"/>
      <c r="C978" s="37"/>
    </row>
    <row r="979">
      <c r="A979" s="38"/>
      <c r="B979" s="38"/>
      <c r="C979" s="37"/>
    </row>
    <row r="980">
      <c r="A980" s="38"/>
      <c r="B980" s="38"/>
      <c r="C980" s="37"/>
    </row>
    <row r="981">
      <c r="A981" s="38"/>
      <c r="B981" s="38"/>
      <c r="C981" s="37"/>
    </row>
    <row r="982">
      <c r="A982" s="38"/>
      <c r="B982" s="38"/>
      <c r="C982" s="37"/>
    </row>
    <row r="983">
      <c r="A983" s="38"/>
      <c r="B983" s="38"/>
      <c r="C983" s="37"/>
    </row>
    <row r="984">
      <c r="A984" s="38"/>
      <c r="B984" s="38"/>
      <c r="C984" s="37"/>
    </row>
    <row r="985">
      <c r="A985" s="38"/>
      <c r="B985" s="38"/>
      <c r="C985" s="37"/>
    </row>
    <row r="986">
      <c r="A986" s="38"/>
      <c r="B986" s="38"/>
      <c r="C986" s="37"/>
    </row>
    <row r="987">
      <c r="A987" s="38"/>
      <c r="B987" s="38"/>
      <c r="C987" s="37"/>
    </row>
    <row r="988">
      <c r="A988" s="38"/>
      <c r="B988" s="38"/>
      <c r="C988" s="37"/>
    </row>
    <row r="989">
      <c r="A989" s="38"/>
      <c r="B989" s="38"/>
      <c r="C989" s="37"/>
    </row>
    <row r="990">
      <c r="A990" s="38"/>
      <c r="B990" s="38"/>
      <c r="C990" s="37"/>
    </row>
    <row r="991">
      <c r="A991" s="38"/>
      <c r="B991" s="38"/>
      <c r="C991" s="37"/>
    </row>
    <row r="992">
      <c r="A992" s="38"/>
      <c r="B992" s="38"/>
      <c r="C992" s="37"/>
    </row>
    <row r="993">
      <c r="A993" s="38"/>
      <c r="B993" s="38"/>
      <c r="C993" s="37"/>
    </row>
    <row r="994">
      <c r="A994" s="38"/>
      <c r="B994" s="38"/>
      <c r="C994" s="37"/>
    </row>
    <row r="995">
      <c r="A995" s="38"/>
      <c r="B995" s="38"/>
      <c r="C995" s="37"/>
    </row>
    <row r="996">
      <c r="A996" s="38"/>
      <c r="B996" s="38"/>
      <c r="C996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29.86"/>
    <col customWidth="1" min="3" max="3" width="11.0"/>
    <col customWidth="1" min="5" max="5" width="16.57"/>
    <col customWidth="1" min="6" max="6" width="17.57"/>
    <col customWidth="1" min="7" max="8" width="16.0"/>
    <col customWidth="1" min="9" max="9" width="11.0"/>
    <col customWidth="1" min="11" max="11" width="14.43"/>
    <col customWidth="1" min="15" max="15" width="22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4"/>
      <c r="M1" s="5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4"/>
      <c r="M2" s="5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6" t="s">
        <v>1</v>
      </c>
      <c r="B3" s="7"/>
      <c r="C3" s="7"/>
      <c r="D3" s="7"/>
      <c r="E3" s="7"/>
      <c r="F3" s="7"/>
      <c r="G3" s="7"/>
      <c r="H3" s="7"/>
      <c r="I3" s="8"/>
      <c r="J3" s="7"/>
      <c r="K3" s="7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9"/>
      <c r="B4" s="7"/>
      <c r="C4" s="7"/>
      <c r="D4" s="7"/>
      <c r="E4" s="7"/>
      <c r="F4" s="7"/>
      <c r="G4" s="7"/>
      <c r="H4" s="7"/>
      <c r="I4" s="8"/>
      <c r="J4" s="7"/>
      <c r="K4" s="7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0" t="s">
        <v>2</v>
      </c>
      <c r="B5" s="11"/>
      <c r="C5" s="7"/>
      <c r="D5" s="10"/>
      <c r="E5" s="7"/>
      <c r="F5" s="7"/>
      <c r="G5" s="10" t="s">
        <v>3</v>
      </c>
      <c r="H5" s="7"/>
      <c r="I5" s="8"/>
      <c r="J5" s="7"/>
      <c r="K5" s="7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12" t="s">
        <v>4</v>
      </c>
      <c r="B6" s="12" t="s">
        <v>5</v>
      </c>
      <c r="C6" s="12" t="s">
        <v>6</v>
      </c>
      <c r="D6" s="12" t="s">
        <v>7</v>
      </c>
      <c r="E6" s="13" t="s">
        <v>8</v>
      </c>
      <c r="F6" s="7"/>
      <c r="G6" s="13" t="s">
        <v>9</v>
      </c>
      <c r="H6" s="13">
        <v>4.4195703963163</v>
      </c>
      <c r="I6" s="8"/>
      <c r="J6" s="7"/>
      <c r="K6" s="13" t="s">
        <v>10</v>
      </c>
      <c r="L6" s="14">
        <f>Brazil!B62</f>
        <v>71886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5">
        <v>0.0</v>
      </c>
      <c r="B7" s="16">
        <v>2473.11866946955</v>
      </c>
      <c r="C7" s="16">
        <f>Brazil!A62</f>
        <v>61</v>
      </c>
      <c r="D7" s="17">
        <f t="shared" ref="D7:D17" si="1">B7*C7^A7</f>
        <v>2473.118669</v>
      </c>
      <c r="E7" s="13">
        <v>0.0</v>
      </c>
      <c r="F7" s="7"/>
      <c r="G7" s="13" t="s">
        <v>11</v>
      </c>
      <c r="H7" s="13">
        <v>0.181635478500166</v>
      </c>
      <c r="I7" s="8"/>
      <c r="J7" s="7"/>
      <c r="K7" s="13" t="s">
        <v>12</v>
      </c>
      <c r="L7" s="14">
        <f>Brazil!B61</f>
        <v>66501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15">
        <v>1.0</v>
      </c>
      <c r="B8" s="16">
        <v>-3315.05400832074</v>
      </c>
      <c r="C8" s="17">
        <f t="shared" ref="C8:C17" si="2">C7</f>
        <v>61</v>
      </c>
      <c r="D8" s="17">
        <f t="shared" si="1"/>
        <v>-202218.2945</v>
      </c>
      <c r="E8" s="18">
        <f t="shared" ref="E8:E17" si="3">A8*B8*C8^(A8-1)</f>
        <v>-3315.054008</v>
      </c>
      <c r="F8" s="7"/>
      <c r="G8" s="13" t="s">
        <v>13</v>
      </c>
      <c r="H8" s="13">
        <v>-4.2164935498826</v>
      </c>
      <c r="I8" s="8"/>
      <c r="J8" s="7"/>
      <c r="K8" s="15" t="s">
        <v>14</v>
      </c>
      <c r="L8" s="19">
        <f>Brazil!A62</f>
        <v>61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5">
        <v>2.0</v>
      </c>
      <c r="B9" s="16">
        <v>1381.70555566105</v>
      </c>
      <c r="C9" s="17">
        <f t="shared" si="2"/>
        <v>61</v>
      </c>
      <c r="D9" s="17">
        <f t="shared" si="1"/>
        <v>5141326.373</v>
      </c>
      <c r="E9" s="18">
        <f t="shared" si="3"/>
        <v>168568.0778</v>
      </c>
      <c r="F9" s="7"/>
      <c r="G9" s="13" t="s">
        <v>15</v>
      </c>
      <c r="H9" s="20">
        <f>C7</f>
        <v>61</v>
      </c>
      <c r="I9" s="8"/>
      <c r="J9" s="7"/>
      <c r="K9" s="15" t="s">
        <v>16</v>
      </c>
      <c r="L9" s="19">
        <f>Brazil!A61</f>
        <v>60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5">
        <v>3.0</v>
      </c>
      <c r="B10" s="16">
        <v>-263.810395295326</v>
      </c>
      <c r="C10" s="17">
        <f t="shared" si="2"/>
        <v>61</v>
      </c>
      <c r="D10" s="17">
        <f t="shared" si="1"/>
        <v>-59879947.33</v>
      </c>
      <c r="E10" s="18">
        <f t="shared" si="3"/>
        <v>-2944915.443</v>
      </c>
      <c r="F10" s="7"/>
      <c r="G10" s="20" t="s">
        <v>17</v>
      </c>
      <c r="H10" s="18">
        <f>H6*exp(H7*H9)</f>
        <v>286589.6511</v>
      </c>
      <c r="I10" s="8"/>
      <c r="J10" s="7"/>
      <c r="K10" s="13" t="s">
        <v>18</v>
      </c>
      <c r="L10" s="21">
        <f>L6*2</f>
        <v>143772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5">
        <v>4.0</v>
      </c>
      <c r="B11" s="16">
        <v>27.3438519309081</v>
      </c>
      <c r="C11" s="17">
        <f t="shared" si="2"/>
        <v>61</v>
      </c>
      <c r="D11" s="17">
        <f t="shared" si="1"/>
        <v>378598626.2</v>
      </c>
      <c r="E11" s="18">
        <f t="shared" si="3"/>
        <v>24826139.42</v>
      </c>
      <c r="F11" s="7"/>
      <c r="G11" s="7"/>
      <c r="H11" s="7"/>
      <c r="I11" s="8"/>
      <c r="J11" s="7"/>
      <c r="K11" s="13" t="s">
        <v>19</v>
      </c>
      <c r="L11" s="21">
        <f>L8-L9</f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5">
        <v>5.0</v>
      </c>
      <c r="B12" s="16">
        <v>-1.67902163165127</v>
      </c>
      <c r="C12" s="17">
        <f t="shared" si="2"/>
        <v>61</v>
      </c>
      <c r="D12" s="17">
        <f t="shared" si="1"/>
        <v>-1418095459</v>
      </c>
      <c r="E12" s="18">
        <f t="shared" si="3"/>
        <v>-116237332.7</v>
      </c>
      <c r="F12" s="7"/>
      <c r="G12" s="7"/>
      <c r="H12" s="7"/>
      <c r="I12" s="8"/>
      <c r="J12" s="7"/>
      <c r="K12" s="13" t="s">
        <v>20</v>
      </c>
      <c r="L12" s="21">
        <f>L6-L7</f>
        <v>5385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5">
        <v>6.0</v>
      </c>
      <c r="B13" s="16">
        <v>0.0637201700195469</v>
      </c>
      <c r="C13" s="17">
        <f t="shared" si="2"/>
        <v>61</v>
      </c>
      <c r="D13" s="17">
        <f t="shared" si="1"/>
        <v>3282887014</v>
      </c>
      <c r="E13" s="18">
        <f t="shared" si="3"/>
        <v>322906919.4</v>
      </c>
      <c r="F13" s="7"/>
      <c r="G13" s="15" t="s">
        <v>21</v>
      </c>
      <c r="H13" s="15" t="s">
        <v>22</v>
      </c>
      <c r="I13" s="22" t="s">
        <v>23</v>
      </c>
      <c r="J13" s="7"/>
      <c r="K13" s="13" t="s">
        <v>24</v>
      </c>
      <c r="L13" s="23">
        <f>L10-L7</f>
        <v>77271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5">
        <v>7.0</v>
      </c>
      <c r="B14" s="16">
        <v>-0.00150642969986912</v>
      </c>
      <c r="C14" s="17">
        <f t="shared" si="2"/>
        <v>61</v>
      </c>
      <c r="D14" s="17">
        <f t="shared" si="1"/>
        <v>-4734321147</v>
      </c>
      <c r="E14" s="18">
        <f t="shared" si="3"/>
        <v>-543282754.6</v>
      </c>
      <c r="F14" s="7"/>
      <c r="G14" s="19">
        <f>Brazil!B62</f>
        <v>71886</v>
      </c>
      <c r="H14" s="17">
        <f>H10</f>
        <v>286589.6511</v>
      </c>
      <c r="I14" s="24">
        <f>ABS(H14-G14)/if(H14&gt;G14,H14,G14)</f>
        <v>0.7491674953</v>
      </c>
      <c r="J14" s="7"/>
      <c r="K14" s="15" t="s">
        <v>25</v>
      </c>
      <c r="L14" s="25">
        <f>(L13/L12)*L11</f>
        <v>14.34930362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5">
        <v>8.0</v>
      </c>
      <c r="B15" s="16">
        <v>2.15662627429672E-5</v>
      </c>
      <c r="C15" s="17">
        <f t="shared" si="2"/>
        <v>61</v>
      </c>
      <c r="D15" s="17">
        <f t="shared" si="1"/>
        <v>4134410282</v>
      </c>
      <c r="E15" s="18">
        <f t="shared" si="3"/>
        <v>542217741.9</v>
      </c>
      <c r="F15" s="7"/>
      <c r="G15" s="15" t="s">
        <v>21</v>
      </c>
      <c r="H15" s="15" t="s">
        <v>26</v>
      </c>
      <c r="I15" s="26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15">
        <v>9.0</v>
      </c>
      <c r="B16" s="16">
        <v>-1.7089690727033E-7</v>
      </c>
      <c r="C16" s="17">
        <f t="shared" si="2"/>
        <v>61</v>
      </c>
      <c r="D16" s="17">
        <f t="shared" si="1"/>
        <v>-1998493400</v>
      </c>
      <c r="E16" s="18">
        <f t="shared" si="3"/>
        <v>-294859682</v>
      </c>
      <c r="F16" s="7"/>
      <c r="G16" s="17">
        <f>G14</f>
        <v>71886</v>
      </c>
      <c r="H16" s="17">
        <f>D18</f>
        <v>72624.37617</v>
      </c>
      <c r="I16" s="24">
        <f>ABS(H16-G16)/if(H16&gt;G16,H16,G16)</f>
        <v>0.01016705697</v>
      </c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15">
        <v>10.0</v>
      </c>
      <c r="B17" s="16">
        <v>5.7479379006E-10</v>
      </c>
      <c r="C17" s="17">
        <f t="shared" si="2"/>
        <v>61</v>
      </c>
      <c r="D17" s="17">
        <f t="shared" si="1"/>
        <v>410025075.8</v>
      </c>
      <c r="E17" s="18">
        <f t="shared" si="3"/>
        <v>67217225.54</v>
      </c>
      <c r="F17" s="7"/>
      <c r="G17" s="7"/>
      <c r="H17" s="7"/>
      <c r="I17" s="8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17"/>
      <c r="B18" s="17"/>
      <c r="C18" s="15" t="s">
        <v>17</v>
      </c>
      <c r="D18" s="17">
        <f t="shared" ref="D18:E18" si="4">sum(D7:D17)</f>
        <v>72624.37617</v>
      </c>
      <c r="E18" s="18">
        <f t="shared" si="4"/>
        <v>8594.442444</v>
      </c>
      <c r="F18" s="7"/>
      <c r="G18" s="7"/>
      <c r="H18" s="7"/>
      <c r="I18" s="8"/>
      <c r="J18" s="7"/>
      <c r="K18" s="3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7"/>
      <c r="F19" s="7"/>
      <c r="G19" s="2"/>
      <c r="H19" s="2"/>
      <c r="I19" s="8"/>
      <c r="J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6" t="s">
        <v>28</v>
      </c>
      <c r="B20" s="7"/>
      <c r="C20" s="10"/>
      <c r="D20" s="27"/>
      <c r="E20" s="30"/>
      <c r="F20" s="7"/>
      <c r="G20" s="2"/>
      <c r="H20" s="2"/>
      <c r="I20" s="8"/>
      <c r="J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7"/>
      <c r="E21" s="30"/>
      <c r="F21" s="2"/>
      <c r="G21" s="2"/>
      <c r="H21" s="2"/>
      <c r="I21" s="3"/>
      <c r="J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10" t="s">
        <v>2</v>
      </c>
      <c r="B22" s="2"/>
      <c r="C22" s="2"/>
      <c r="D22" s="2"/>
      <c r="E22" s="2"/>
      <c r="F22" s="2"/>
      <c r="G22" s="10" t="s">
        <v>3</v>
      </c>
      <c r="H22" s="7"/>
      <c r="I22" s="3"/>
      <c r="J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12" t="s">
        <v>4</v>
      </c>
      <c r="B23" s="12" t="s">
        <v>5</v>
      </c>
      <c r="C23" s="12" t="s">
        <v>6</v>
      </c>
      <c r="D23" s="12" t="s">
        <v>7</v>
      </c>
      <c r="E23" s="13" t="s">
        <v>8</v>
      </c>
      <c r="F23" s="2"/>
      <c r="G23" s="13" t="s">
        <v>9</v>
      </c>
      <c r="H23" s="13">
        <v>8.4798883133024</v>
      </c>
      <c r="I23" s="3"/>
      <c r="J23" s="4"/>
      <c r="K23" s="13" t="s">
        <v>10</v>
      </c>
      <c r="L23" s="14">
        <f>'Sao Paulo'!B58</f>
        <v>24041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15">
        <v>0.0</v>
      </c>
      <c r="B24" s="16">
        <v>-90.308790816746</v>
      </c>
      <c r="C24" s="16">
        <f>'Sao Paulo'!A58</f>
        <v>57</v>
      </c>
      <c r="D24" s="17">
        <f t="shared" ref="D24:D34" si="5">B24*C24^A24</f>
        <v>-90.30879082</v>
      </c>
      <c r="E24" s="13">
        <v>0.0</v>
      </c>
      <c r="F24" s="2"/>
      <c r="G24" s="13" t="s">
        <v>11</v>
      </c>
      <c r="H24" s="13">
        <v>0.162974897881149</v>
      </c>
      <c r="I24" s="3"/>
      <c r="J24" s="4"/>
      <c r="K24" s="13" t="s">
        <v>12</v>
      </c>
      <c r="L24" s="14">
        <f>'Sao Paulo'!B57</f>
        <v>21696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15">
        <v>1.0</v>
      </c>
      <c r="B25" s="16">
        <v>97.5638617598946</v>
      </c>
      <c r="C25" s="17">
        <f t="shared" ref="C25:C34" si="6">C24</f>
        <v>57</v>
      </c>
      <c r="D25" s="17">
        <f t="shared" si="5"/>
        <v>5561.14012</v>
      </c>
      <c r="E25" s="18">
        <f t="shared" ref="E25:E34" si="7">A25*B25*C25^(A25-1)</f>
        <v>97.56386176</v>
      </c>
      <c r="F25" s="2"/>
      <c r="G25" s="13" t="s">
        <v>13</v>
      </c>
      <c r="H25" s="13">
        <v>-3.9288947810661</v>
      </c>
      <c r="I25" s="3"/>
      <c r="J25" s="4"/>
      <c r="K25" s="15" t="s">
        <v>14</v>
      </c>
      <c r="L25" s="19">
        <f>'Sao Paulo'!A58</f>
        <v>57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15">
        <v>2.0</v>
      </c>
      <c r="B26" s="16">
        <v>-27.342078673887</v>
      </c>
      <c r="C26" s="17">
        <f t="shared" si="6"/>
        <v>57</v>
      </c>
      <c r="D26" s="17">
        <f t="shared" si="5"/>
        <v>-88834.41361</v>
      </c>
      <c r="E26" s="18">
        <f t="shared" si="7"/>
        <v>-3116.996969</v>
      </c>
      <c r="F26" s="2"/>
      <c r="G26" s="13" t="s">
        <v>15</v>
      </c>
      <c r="H26" s="20">
        <f>C24</f>
        <v>57</v>
      </c>
      <c r="I26" s="3"/>
      <c r="J26" s="4"/>
      <c r="K26" s="15" t="s">
        <v>16</v>
      </c>
      <c r="L26" s="19">
        <f>'Sao Paulo'!A57</f>
        <v>56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5">
        <v>3.0</v>
      </c>
      <c r="B27" s="16">
        <v>2.6883978410628</v>
      </c>
      <c r="C27" s="17">
        <f t="shared" si="6"/>
        <v>57</v>
      </c>
      <c r="D27" s="17">
        <f t="shared" si="5"/>
        <v>497872.4614</v>
      </c>
      <c r="E27" s="18">
        <f t="shared" si="7"/>
        <v>26203.81376</v>
      </c>
      <c r="F27" s="2"/>
      <c r="G27" s="13" t="s">
        <v>17</v>
      </c>
      <c r="H27" s="18">
        <f>H23*exp(H24*H26)</f>
        <v>91790.71781</v>
      </c>
      <c r="I27" s="3"/>
      <c r="J27" s="4"/>
      <c r="K27" s="13" t="s">
        <v>18</v>
      </c>
      <c r="L27" s="21">
        <f>L23*2</f>
        <v>48082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15">
        <v>4.0</v>
      </c>
      <c r="B28" s="16">
        <v>-0.0282662802195846</v>
      </c>
      <c r="C28" s="17">
        <f t="shared" si="6"/>
        <v>57</v>
      </c>
      <c r="D28" s="17">
        <f t="shared" si="5"/>
        <v>-298378.8823</v>
      </c>
      <c r="E28" s="18">
        <f t="shared" si="7"/>
        <v>-20938.86893</v>
      </c>
      <c r="F28" s="2"/>
      <c r="G28" s="2"/>
      <c r="H28" s="2"/>
      <c r="I28" s="3"/>
      <c r="J28" s="4"/>
      <c r="K28" s="13" t="s">
        <v>19</v>
      </c>
      <c r="L28" s="21">
        <f>L25-L26</f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15">
        <v>5.0</v>
      </c>
      <c r="B29" s="16">
        <v>-0.0115238786244481</v>
      </c>
      <c r="C29" s="17">
        <f t="shared" si="6"/>
        <v>57</v>
      </c>
      <c r="D29" s="17">
        <f t="shared" si="5"/>
        <v>-6933826.234</v>
      </c>
      <c r="E29" s="18">
        <f t="shared" si="7"/>
        <v>-608230.3714</v>
      </c>
      <c r="F29" s="2"/>
      <c r="G29" s="2"/>
      <c r="H29" s="2"/>
      <c r="I29" s="3"/>
      <c r="J29" s="4"/>
      <c r="K29" s="13" t="s">
        <v>20</v>
      </c>
      <c r="L29" s="21">
        <f>L23-L24</f>
        <v>2345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15">
        <v>6.0</v>
      </c>
      <c r="B30" s="16">
        <v>8.50528117711193E-4</v>
      </c>
      <c r="C30" s="17">
        <f t="shared" si="6"/>
        <v>57</v>
      </c>
      <c r="D30" s="17">
        <f t="shared" si="5"/>
        <v>29170092.72</v>
      </c>
      <c r="E30" s="18">
        <f t="shared" si="7"/>
        <v>3070536.076</v>
      </c>
      <c r="F30" s="2"/>
      <c r="G30" s="15" t="s">
        <v>21</v>
      </c>
      <c r="H30" s="15" t="s">
        <v>22</v>
      </c>
      <c r="I30" s="22" t="s">
        <v>23</v>
      </c>
      <c r="J30" s="39"/>
      <c r="K30" s="13" t="s">
        <v>24</v>
      </c>
      <c r="L30" s="40">
        <f>L27-L24</f>
        <v>26386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15">
        <v>7.0</v>
      </c>
      <c r="B31" s="16">
        <v>-2.7256836922335E-5</v>
      </c>
      <c r="C31" s="17">
        <f t="shared" si="6"/>
        <v>57</v>
      </c>
      <c r="D31" s="17">
        <f t="shared" si="5"/>
        <v>-53284322.17</v>
      </c>
      <c r="E31" s="18">
        <f t="shared" si="7"/>
        <v>-6543688.688</v>
      </c>
      <c r="F31" s="2"/>
      <c r="G31" s="19">
        <f>'Sao Paulo'!B58</f>
        <v>24041</v>
      </c>
      <c r="H31" s="17">
        <f>H27</f>
        <v>91790.71781</v>
      </c>
      <c r="I31" s="24">
        <f>ABS(H31-G31)/if(H31&gt;G31,H31,G31)</f>
        <v>0.7380889858</v>
      </c>
      <c r="J31" s="4"/>
      <c r="K31" s="15" t="s">
        <v>37</v>
      </c>
      <c r="L31" s="25">
        <f>(L30/L29)*L28</f>
        <v>11.25202559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15">
        <v>8.0</v>
      </c>
      <c r="B32" s="16">
        <v>4.5863785817608E-7</v>
      </c>
      <c r="C32" s="17">
        <f t="shared" si="6"/>
        <v>57</v>
      </c>
      <c r="D32" s="17">
        <f t="shared" si="5"/>
        <v>51105629.96</v>
      </c>
      <c r="E32" s="18">
        <f t="shared" si="7"/>
        <v>7172719.994</v>
      </c>
      <c r="F32" s="2"/>
      <c r="G32" s="15" t="s">
        <v>21</v>
      </c>
      <c r="H32" s="15" t="s">
        <v>26</v>
      </c>
      <c r="I32" s="26"/>
      <c r="J32" s="4"/>
      <c r="K32" s="3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5">
        <v>9.0</v>
      </c>
      <c r="B33" s="16">
        <v>-3.97969453703E-9</v>
      </c>
      <c r="C33" s="17">
        <f t="shared" si="6"/>
        <v>57</v>
      </c>
      <c r="D33" s="17">
        <f t="shared" si="5"/>
        <v>-25276878.45</v>
      </c>
      <c r="E33" s="18">
        <f t="shared" si="7"/>
        <v>-3991086.07</v>
      </c>
      <c r="F33" s="2"/>
      <c r="G33" s="17">
        <f>G31</f>
        <v>24041</v>
      </c>
      <c r="H33" s="17">
        <f>D35</f>
        <v>23938.35591</v>
      </c>
      <c r="I33" s="24">
        <f>ABS(H33-G33)/if(H33&gt;G33,H33,G33)</f>
        <v>0.004269543318</v>
      </c>
      <c r="J33" s="4"/>
      <c r="K33" s="3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15">
        <v>10.0</v>
      </c>
      <c r="B34" s="16">
        <v>1.416199031E-11</v>
      </c>
      <c r="C34" s="17">
        <f t="shared" si="6"/>
        <v>57</v>
      </c>
      <c r="D34" s="17">
        <f t="shared" si="5"/>
        <v>5127112.532</v>
      </c>
      <c r="E34" s="18">
        <f t="shared" si="7"/>
        <v>899493.4267</v>
      </c>
      <c r="F34" s="2"/>
      <c r="G34" s="2"/>
      <c r="H34" s="2"/>
      <c r="I34" s="3"/>
      <c r="J34" s="4"/>
      <c r="K34" s="3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17"/>
      <c r="B35" s="17"/>
      <c r="C35" s="17"/>
      <c r="D35" s="17">
        <f t="shared" ref="D35:E35" si="8">sum(D24:D34)</f>
        <v>23938.35591</v>
      </c>
      <c r="E35" s="18">
        <f t="shared" si="8"/>
        <v>1989.878722</v>
      </c>
      <c r="F35" s="2"/>
      <c r="G35" s="2"/>
      <c r="H35" s="2"/>
      <c r="I35" s="3"/>
      <c r="J35" s="4"/>
      <c r="K35" s="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5" t="s">
        <v>38</v>
      </c>
      <c r="B36" s="2"/>
      <c r="C36" s="2"/>
      <c r="D36" s="2"/>
      <c r="E36" s="2"/>
      <c r="F36" s="2"/>
      <c r="G36" s="2"/>
      <c r="H36" s="2"/>
      <c r="I36" s="3"/>
      <c r="J36" s="4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13" t="s">
        <v>10</v>
      </c>
      <c r="B37" s="14">
        <f>World!D98</f>
        <v>939053</v>
      </c>
      <c r="C37" s="2"/>
      <c r="D37" s="2"/>
      <c r="E37" s="2"/>
      <c r="F37" s="2"/>
      <c r="G37" s="2"/>
      <c r="H37" s="2"/>
      <c r="I37" s="3"/>
      <c r="J37" s="4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13" t="s">
        <v>12</v>
      </c>
      <c r="B38" s="14">
        <f>World!D97</f>
        <v>890524</v>
      </c>
      <c r="C38" s="2"/>
      <c r="D38" s="2"/>
      <c r="E38" s="2"/>
      <c r="F38" s="2"/>
      <c r="G38" s="2"/>
      <c r="H38" s="2"/>
      <c r="I38" s="3"/>
      <c r="J38" s="4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15" t="s">
        <v>14</v>
      </c>
      <c r="B39" s="19">
        <f>World!A98</f>
        <v>97</v>
      </c>
      <c r="C39" s="2"/>
      <c r="D39" s="2"/>
      <c r="E39" s="2"/>
      <c r="F39" s="2"/>
      <c r="G39" s="2"/>
      <c r="H39" s="2"/>
      <c r="I39" s="3"/>
      <c r="J39" s="4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15" t="s">
        <v>16</v>
      </c>
      <c r="B40" s="19">
        <f>World!A97</f>
        <v>96</v>
      </c>
      <c r="C40" s="2"/>
      <c r="D40" s="2"/>
      <c r="E40" s="2"/>
      <c r="F40" s="2"/>
      <c r="G40" s="2"/>
      <c r="H40" s="2"/>
      <c r="I40" s="3"/>
      <c r="J40" s="4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13" t="s">
        <v>18</v>
      </c>
      <c r="B41" s="21">
        <f>B37*2</f>
        <v>1878106</v>
      </c>
      <c r="C41" s="2"/>
      <c r="D41" s="2"/>
      <c r="E41" s="2"/>
      <c r="F41" s="2"/>
      <c r="G41" s="2"/>
      <c r="H41" s="2"/>
      <c r="I41" s="3"/>
      <c r="J41" s="4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13" t="s">
        <v>19</v>
      </c>
      <c r="B42" s="21">
        <f>B39-B40</f>
        <v>1</v>
      </c>
      <c r="C42" s="2"/>
      <c r="D42" s="2"/>
      <c r="E42" s="2"/>
      <c r="F42" s="2"/>
      <c r="G42" s="2"/>
      <c r="H42" s="2"/>
      <c r="I42" s="3"/>
      <c r="J42" s="4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13" t="s">
        <v>20</v>
      </c>
      <c r="B43" s="21">
        <f>B37-B38</f>
        <v>48529</v>
      </c>
      <c r="C43" s="2"/>
      <c r="D43" s="2"/>
      <c r="E43" s="2"/>
      <c r="F43" s="2"/>
      <c r="G43" s="2"/>
      <c r="H43" s="2"/>
      <c r="I43" s="3"/>
      <c r="J43" s="4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13" t="s">
        <v>24</v>
      </c>
      <c r="B44" s="40">
        <f>B41-B38</f>
        <v>987582</v>
      </c>
      <c r="C44" s="2"/>
      <c r="D44" s="2"/>
      <c r="E44" s="2"/>
      <c r="F44" s="2"/>
      <c r="G44" s="2"/>
      <c r="H44" s="2"/>
      <c r="I44" s="3"/>
      <c r="J44" s="4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15" t="s">
        <v>37</v>
      </c>
      <c r="B45" s="25">
        <f>(B44/B43)*B42</f>
        <v>20.35034722</v>
      </c>
      <c r="C45" s="2"/>
      <c r="D45" s="2"/>
      <c r="E45" s="2"/>
      <c r="F45" s="2"/>
      <c r="G45" s="2"/>
      <c r="H45" s="2"/>
      <c r="I45" s="3"/>
      <c r="J45" s="4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3"/>
      <c r="J46" s="4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5" t="s">
        <v>39</v>
      </c>
      <c r="B47" s="2"/>
      <c r="C47" s="2"/>
      <c r="D47" s="2"/>
      <c r="E47" s="2"/>
      <c r="F47" s="2"/>
      <c r="G47" s="2"/>
      <c r="H47" s="2"/>
      <c r="I47" s="3"/>
      <c r="J47" s="4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13" t="s">
        <v>10</v>
      </c>
      <c r="B48" s="14">
        <f>World!G86</f>
        <v>219764</v>
      </c>
      <c r="C48" s="2"/>
      <c r="D48" s="2"/>
      <c r="E48" s="2"/>
      <c r="F48" s="2"/>
      <c r="G48" s="2"/>
      <c r="H48" s="2"/>
      <c r="I48" s="3"/>
      <c r="J48" s="4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13" t="s">
        <v>12</v>
      </c>
      <c r="B49" s="14">
        <f>World!G85</f>
        <v>213024</v>
      </c>
      <c r="C49" s="2"/>
      <c r="D49" s="2"/>
      <c r="E49" s="2"/>
      <c r="F49" s="2"/>
      <c r="G49" s="2"/>
      <c r="H49" s="2"/>
      <c r="I49" s="3"/>
      <c r="J49" s="4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15" t="s">
        <v>14</v>
      </c>
      <c r="B50" s="19">
        <f>World!A86</f>
        <v>85</v>
      </c>
      <c r="C50" s="2"/>
      <c r="D50" s="2"/>
      <c r="E50" s="2"/>
      <c r="F50" s="2"/>
      <c r="G50" s="2"/>
      <c r="H50" s="2"/>
      <c r="I50" s="3"/>
      <c r="J50" s="4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15" t="s">
        <v>16</v>
      </c>
      <c r="B51" s="19">
        <f>World!A85</f>
        <v>84</v>
      </c>
      <c r="C51" s="2"/>
      <c r="D51" s="2"/>
      <c r="E51" s="2"/>
      <c r="F51" s="2"/>
      <c r="G51" s="2"/>
      <c r="H51" s="2"/>
      <c r="I51" s="3"/>
      <c r="J51" s="4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13" t="s">
        <v>18</v>
      </c>
      <c r="B52" s="21">
        <f>B48*2</f>
        <v>439528</v>
      </c>
      <c r="C52" s="2"/>
      <c r="D52" s="2"/>
      <c r="E52" s="2"/>
      <c r="F52" s="2"/>
      <c r="G52" s="2"/>
      <c r="H52" s="2"/>
      <c r="I52" s="3"/>
      <c r="J52" s="4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13" t="s">
        <v>19</v>
      </c>
      <c r="B53" s="21">
        <f>B50-B51</f>
        <v>1</v>
      </c>
      <c r="C53" s="2"/>
      <c r="D53" s="2"/>
      <c r="E53" s="2"/>
      <c r="F53" s="2"/>
      <c r="G53" s="2"/>
      <c r="H53" s="2"/>
      <c r="I53" s="3"/>
      <c r="J53" s="4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13" t="s">
        <v>20</v>
      </c>
      <c r="B54" s="21">
        <f>B48-B49</f>
        <v>6740</v>
      </c>
      <c r="C54" s="2"/>
      <c r="D54" s="2"/>
      <c r="E54" s="2"/>
      <c r="F54" s="2"/>
      <c r="G54" s="2"/>
      <c r="H54" s="2"/>
      <c r="I54" s="3"/>
      <c r="J54" s="4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13" t="s">
        <v>24</v>
      </c>
      <c r="B55" s="40">
        <f>B52-B49</f>
        <v>226504</v>
      </c>
      <c r="C55" s="2"/>
      <c r="D55" s="2"/>
      <c r="E55" s="2"/>
      <c r="F55" s="2"/>
      <c r="G55" s="2"/>
      <c r="H55" s="2"/>
      <c r="I55" s="3"/>
      <c r="J55" s="4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15" t="s">
        <v>37</v>
      </c>
      <c r="B56" s="25">
        <f>(B55/B54)*B53</f>
        <v>33.60593472</v>
      </c>
      <c r="C56" s="2"/>
      <c r="D56" s="2"/>
      <c r="E56" s="2"/>
      <c r="F56" s="2"/>
      <c r="G56" s="2"/>
      <c r="H56" s="2"/>
      <c r="I56" s="3"/>
      <c r="J56" s="4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3"/>
      <c r="J57" s="4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3"/>
      <c r="J58" s="4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3"/>
      <c r="J59" s="4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3"/>
      <c r="J60" s="4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3"/>
      <c r="J61" s="4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3"/>
      <c r="J62" s="4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3"/>
      <c r="J63" s="4"/>
      <c r="K63" s="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3"/>
      <c r="J64" s="4"/>
      <c r="K64" s="3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3"/>
      <c r="J65" s="4"/>
      <c r="K65" s="3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3"/>
      <c r="J66" s="4"/>
      <c r="K66" s="3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3"/>
      <c r="J67" s="4"/>
      <c r="K67" s="3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3"/>
      <c r="J68" s="4"/>
      <c r="K68" s="3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3"/>
      <c r="J69" s="4"/>
      <c r="K69" s="3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3"/>
      <c r="J70" s="4"/>
      <c r="K70" s="3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3"/>
      <c r="J71" s="4"/>
      <c r="K71" s="3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3"/>
      <c r="J72" s="4"/>
      <c r="K72" s="3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3"/>
      <c r="J73" s="4"/>
      <c r="K73" s="3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3"/>
      <c r="J74" s="4"/>
      <c r="K74" s="3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3"/>
      <c r="J75" s="4"/>
      <c r="K75" s="3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3"/>
      <c r="J76" s="4"/>
      <c r="K76" s="3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3"/>
      <c r="J77" s="4"/>
      <c r="K77" s="3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3"/>
      <c r="J78" s="4"/>
      <c r="K78" s="3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3"/>
      <c r="J79" s="4"/>
      <c r="K79" s="3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3"/>
      <c r="J80" s="4"/>
      <c r="K80" s="3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3"/>
      <c r="J81" s="4"/>
      <c r="K81" s="3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3"/>
      <c r="J82" s="4"/>
      <c r="K82" s="3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3"/>
      <c r="J83" s="4"/>
      <c r="K83" s="3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3"/>
      <c r="J84" s="4"/>
      <c r="K84" s="3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3"/>
      <c r="J85" s="4"/>
      <c r="K85" s="3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3"/>
      <c r="J86" s="4"/>
      <c r="K86" s="3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3"/>
      <c r="J87" s="4"/>
      <c r="K87" s="3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3"/>
      <c r="J88" s="4"/>
      <c r="K88" s="3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3"/>
      <c r="J89" s="4"/>
      <c r="K89" s="3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3"/>
      <c r="J90" s="4"/>
      <c r="K90" s="3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3"/>
      <c r="J91" s="4"/>
      <c r="K91" s="3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3"/>
      <c r="J92" s="4"/>
      <c r="K92" s="3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3"/>
      <c r="J93" s="4"/>
      <c r="K93" s="3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3"/>
      <c r="J94" s="4"/>
      <c r="K94" s="3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3"/>
      <c r="J95" s="4"/>
      <c r="K95" s="3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3"/>
      <c r="J96" s="4"/>
      <c r="K96" s="3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3"/>
      <c r="J97" s="4"/>
      <c r="K97" s="3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3"/>
      <c r="J98" s="4"/>
      <c r="K98" s="3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3"/>
      <c r="J99" s="4"/>
      <c r="K99" s="3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4"/>
      <c r="K100" s="3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4"/>
      <c r="K101" s="3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4"/>
      <c r="K102" s="3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4"/>
      <c r="K103" s="3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3"/>
      <c r="J104" s="4"/>
      <c r="K104" s="3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3"/>
      <c r="J105" s="4"/>
      <c r="K105" s="3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3"/>
      <c r="J106" s="4"/>
      <c r="K106" s="3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3"/>
      <c r="J107" s="4"/>
      <c r="K107" s="3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3"/>
      <c r="J108" s="4"/>
      <c r="K108" s="3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3"/>
      <c r="J109" s="4"/>
      <c r="K109" s="3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3"/>
      <c r="J110" s="4"/>
      <c r="K110" s="3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3"/>
      <c r="J111" s="4"/>
      <c r="K111" s="3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3"/>
      <c r="J112" s="4"/>
      <c r="K112" s="3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3"/>
      <c r="J113" s="4"/>
      <c r="K113" s="3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3"/>
      <c r="J114" s="4"/>
      <c r="K114" s="3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3"/>
      <c r="J115" s="4"/>
      <c r="K115" s="3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3"/>
      <c r="J116" s="4"/>
      <c r="K116" s="3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3"/>
      <c r="J117" s="4"/>
      <c r="K117" s="3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3"/>
      <c r="J118" s="4"/>
      <c r="K118" s="3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3"/>
      <c r="J119" s="4"/>
      <c r="K119" s="3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3"/>
      <c r="J120" s="4"/>
      <c r="K120" s="3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3"/>
      <c r="J121" s="4"/>
      <c r="K121" s="3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3"/>
      <c r="J122" s="4"/>
      <c r="K122" s="3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3"/>
      <c r="J123" s="4"/>
      <c r="K123" s="3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3"/>
      <c r="J124" s="4"/>
      <c r="K124" s="3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3"/>
      <c r="J125" s="4"/>
      <c r="K125" s="3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3"/>
      <c r="J126" s="4"/>
      <c r="K126" s="3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3"/>
      <c r="J127" s="4"/>
      <c r="K127" s="3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3"/>
      <c r="J128" s="4"/>
      <c r="K128" s="3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3"/>
      <c r="J129" s="4"/>
      <c r="K129" s="3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3"/>
      <c r="J130" s="4"/>
      <c r="K130" s="3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3"/>
      <c r="J131" s="4"/>
      <c r="K131" s="3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3"/>
      <c r="J132" s="4"/>
      <c r="K132" s="3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3"/>
      <c r="J133" s="4"/>
      <c r="K133" s="3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3"/>
      <c r="J134" s="4"/>
      <c r="K134" s="3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3"/>
      <c r="J135" s="4"/>
      <c r="K135" s="3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3"/>
      <c r="J136" s="4"/>
      <c r="K136" s="3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3"/>
      <c r="J137" s="4"/>
      <c r="K137" s="3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3"/>
      <c r="J138" s="4"/>
      <c r="K138" s="3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3"/>
      <c r="J139" s="4"/>
      <c r="K139" s="3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3"/>
      <c r="J140" s="4"/>
      <c r="K140" s="3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3"/>
      <c r="J141" s="4"/>
      <c r="K141" s="3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3"/>
      <c r="J142" s="4"/>
      <c r="K142" s="3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3"/>
      <c r="J143" s="4"/>
      <c r="K143" s="3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3"/>
      <c r="J144" s="4"/>
      <c r="K144" s="3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3"/>
      <c r="J145" s="4"/>
      <c r="K145" s="3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3"/>
      <c r="J146" s="4"/>
      <c r="K146" s="3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3"/>
      <c r="J147" s="4"/>
      <c r="K147" s="3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3"/>
      <c r="J148" s="4"/>
      <c r="K148" s="3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3"/>
      <c r="J149" s="4"/>
      <c r="K149" s="3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3"/>
      <c r="J150" s="4"/>
      <c r="K150" s="3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3"/>
      <c r="J151" s="4"/>
      <c r="K151" s="3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3"/>
      <c r="J152" s="4"/>
      <c r="K152" s="3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3"/>
      <c r="J153" s="4"/>
      <c r="K153" s="3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3"/>
      <c r="J154" s="4"/>
      <c r="K154" s="3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3"/>
      <c r="J155" s="4"/>
      <c r="K155" s="3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3"/>
      <c r="J156" s="4"/>
      <c r="K156" s="3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3"/>
      <c r="J157" s="4"/>
      <c r="K157" s="3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3"/>
      <c r="J158" s="4"/>
      <c r="K158" s="3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3"/>
      <c r="J159" s="4"/>
      <c r="K159" s="3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3"/>
      <c r="J160" s="4"/>
      <c r="K160" s="3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3"/>
      <c r="J161" s="4"/>
      <c r="K161" s="3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3"/>
      <c r="J162" s="4"/>
      <c r="K162" s="3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3"/>
      <c r="J163" s="4"/>
      <c r="K163" s="3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3"/>
      <c r="J164" s="4"/>
      <c r="K164" s="3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3"/>
      <c r="J165" s="4"/>
      <c r="K165" s="3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3"/>
      <c r="J166" s="4"/>
      <c r="K166" s="3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3"/>
      <c r="J167" s="4"/>
      <c r="K167" s="3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3"/>
      <c r="J168" s="4"/>
      <c r="K168" s="3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3"/>
      <c r="J169" s="4"/>
      <c r="K169" s="3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3"/>
      <c r="J170" s="4"/>
      <c r="K170" s="3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3"/>
      <c r="J171" s="4"/>
      <c r="K171" s="3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3"/>
      <c r="J172" s="4"/>
      <c r="K172" s="3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3"/>
      <c r="J173" s="4"/>
      <c r="K173" s="3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3"/>
      <c r="J174" s="4"/>
      <c r="K174" s="3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3"/>
      <c r="J175" s="4"/>
      <c r="K175" s="3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3"/>
      <c r="J176" s="4"/>
      <c r="K176" s="3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3"/>
      <c r="J177" s="4"/>
      <c r="K177" s="3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3"/>
      <c r="J178" s="4"/>
      <c r="K178" s="3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3"/>
      <c r="J179" s="4"/>
      <c r="K179" s="3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3"/>
      <c r="J180" s="4"/>
      <c r="K180" s="3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3"/>
      <c r="J181" s="4"/>
      <c r="K181" s="3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3"/>
      <c r="J182" s="4"/>
      <c r="K182" s="3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3"/>
      <c r="J183" s="4"/>
      <c r="K183" s="3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3"/>
      <c r="J184" s="4"/>
      <c r="K184" s="3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3"/>
      <c r="J185" s="4"/>
      <c r="K185" s="3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3"/>
      <c r="J186" s="4"/>
      <c r="K186" s="3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3"/>
      <c r="J187" s="4"/>
      <c r="K187" s="3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3"/>
      <c r="J188" s="4"/>
      <c r="K188" s="3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3"/>
      <c r="J189" s="4"/>
      <c r="K189" s="3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3"/>
      <c r="J190" s="4"/>
      <c r="K190" s="3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3"/>
      <c r="J191" s="4"/>
      <c r="K191" s="3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3"/>
      <c r="J192" s="4"/>
      <c r="K192" s="3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3"/>
      <c r="J193" s="4"/>
      <c r="K193" s="3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3"/>
      <c r="J194" s="4"/>
      <c r="K194" s="3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3"/>
      <c r="J195" s="4"/>
      <c r="K195" s="3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3"/>
      <c r="J196" s="4"/>
      <c r="K196" s="3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3"/>
      <c r="J197" s="4"/>
      <c r="K197" s="3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3"/>
      <c r="J198" s="4"/>
      <c r="K198" s="3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3"/>
      <c r="J199" s="4"/>
      <c r="K199" s="3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3"/>
      <c r="J200" s="4"/>
      <c r="K200" s="3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3"/>
      <c r="J201" s="4"/>
      <c r="K201" s="3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3"/>
      <c r="J202" s="4"/>
      <c r="K202" s="3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3"/>
      <c r="J203" s="4"/>
      <c r="K203" s="3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3"/>
      <c r="J204" s="4"/>
      <c r="K204" s="3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3"/>
      <c r="J205" s="4"/>
      <c r="K205" s="3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3"/>
      <c r="J206" s="4"/>
      <c r="K206" s="3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3"/>
      <c r="J207" s="4"/>
      <c r="K207" s="3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3"/>
      <c r="J208" s="4"/>
      <c r="K208" s="3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3"/>
      <c r="J209" s="4"/>
      <c r="K209" s="3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3"/>
      <c r="J210" s="4"/>
      <c r="K210" s="3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3"/>
      <c r="J211" s="4"/>
      <c r="K211" s="3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3"/>
      <c r="J212" s="4"/>
      <c r="K212" s="3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3"/>
      <c r="J213" s="4"/>
      <c r="K213" s="3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3"/>
      <c r="J214" s="4"/>
      <c r="K214" s="3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3"/>
      <c r="J215" s="4"/>
      <c r="K215" s="3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3"/>
      <c r="J216" s="4"/>
      <c r="K216" s="3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3"/>
      <c r="J217" s="4"/>
      <c r="K217" s="3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3"/>
      <c r="J218" s="4"/>
      <c r="K218" s="3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3"/>
      <c r="J219" s="4"/>
      <c r="K219" s="3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3"/>
      <c r="J220" s="4"/>
      <c r="K220" s="3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3"/>
      <c r="J221" s="4"/>
      <c r="K221" s="3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3"/>
      <c r="J222" s="4"/>
      <c r="K222" s="3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3"/>
      <c r="J223" s="4"/>
      <c r="K223" s="3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3"/>
      <c r="J224" s="4"/>
      <c r="K224" s="3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3"/>
      <c r="J225" s="4"/>
      <c r="K225" s="3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3"/>
      <c r="J226" s="4"/>
      <c r="K226" s="3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3"/>
      <c r="J227" s="4"/>
      <c r="K227" s="3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3"/>
      <c r="J228" s="4"/>
      <c r="K228" s="3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3"/>
      <c r="J229" s="4"/>
      <c r="K229" s="3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3"/>
      <c r="J230" s="4"/>
      <c r="K230" s="3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3"/>
      <c r="J231" s="4"/>
      <c r="K231" s="3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3"/>
      <c r="J232" s="4"/>
      <c r="K232" s="3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3"/>
      <c r="J233" s="4"/>
      <c r="K233" s="3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3"/>
      <c r="J234" s="4"/>
      <c r="K234" s="3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3"/>
      <c r="J235" s="4"/>
      <c r="K235" s="3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3"/>
      <c r="J236" s="4"/>
      <c r="K236" s="3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3"/>
      <c r="J237" s="4"/>
      <c r="K237" s="3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3"/>
      <c r="J238" s="4"/>
      <c r="K238" s="3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3"/>
      <c r="J239" s="4"/>
      <c r="K239" s="3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3"/>
      <c r="J240" s="4"/>
      <c r="K240" s="3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3"/>
      <c r="J241" s="4"/>
      <c r="K241" s="3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3"/>
      <c r="J242" s="4"/>
      <c r="K242" s="3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3"/>
      <c r="J243" s="4"/>
      <c r="K243" s="3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3"/>
      <c r="J244" s="4"/>
      <c r="K244" s="3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3"/>
      <c r="J245" s="4"/>
      <c r="K245" s="3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3"/>
      <c r="J246" s="4"/>
      <c r="K246" s="3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3"/>
      <c r="J247" s="4"/>
      <c r="K247" s="3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3"/>
      <c r="J248" s="4"/>
      <c r="K248" s="3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3"/>
      <c r="J249" s="4"/>
      <c r="K249" s="3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3"/>
      <c r="J250" s="4"/>
      <c r="K250" s="3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3"/>
      <c r="J251" s="4"/>
      <c r="K251" s="3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3"/>
      <c r="J252" s="4"/>
      <c r="K252" s="3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3"/>
      <c r="J253" s="4"/>
      <c r="K253" s="3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3"/>
      <c r="J254" s="4"/>
      <c r="K254" s="3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3"/>
      <c r="J255" s="4"/>
      <c r="K255" s="3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3"/>
      <c r="J256" s="4"/>
      <c r="K256" s="3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3"/>
      <c r="J257" s="4"/>
      <c r="K257" s="3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3"/>
      <c r="J258" s="4"/>
      <c r="K258" s="3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3"/>
      <c r="J259" s="4"/>
      <c r="K259" s="3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3"/>
      <c r="J260" s="4"/>
      <c r="K260" s="3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3"/>
      <c r="J261" s="4"/>
      <c r="K261" s="3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3"/>
      <c r="J262" s="4"/>
      <c r="K262" s="3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3"/>
      <c r="J263" s="4"/>
      <c r="K263" s="3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3"/>
      <c r="J264" s="4"/>
      <c r="K264" s="3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3"/>
      <c r="J265" s="4"/>
      <c r="K265" s="3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3"/>
      <c r="J266" s="4"/>
      <c r="K266" s="3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3"/>
      <c r="J267" s="4"/>
      <c r="K267" s="3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3"/>
      <c r="J268" s="4"/>
      <c r="K268" s="3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3"/>
      <c r="J269" s="4"/>
      <c r="K269" s="3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3"/>
      <c r="J270" s="4"/>
      <c r="K270" s="3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3"/>
      <c r="J271" s="4"/>
      <c r="K271" s="3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3"/>
      <c r="J272" s="4"/>
      <c r="K272" s="3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3"/>
      <c r="J273" s="4"/>
      <c r="K273" s="3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3"/>
      <c r="J274" s="4"/>
      <c r="K274" s="3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3"/>
      <c r="J275" s="4"/>
      <c r="K275" s="3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3"/>
      <c r="J276" s="4"/>
      <c r="K276" s="3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3"/>
      <c r="J277" s="4"/>
      <c r="K277" s="3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3"/>
      <c r="J278" s="4"/>
      <c r="K278" s="3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3"/>
      <c r="J279" s="4"/>
      <c r="K279" s="3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3"/>
      <c r="J280" s="4"/>
      <c r="K280" s="3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3"/>
      <c r="J281" s="4"/>
      <c r="K281" s="3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3"/>
      <c r="J282" s="4"/>
      <c r="K282" s="3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3"/>
      <c r="J283" s="4"/>
      <c r="K283" s="3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3"/>
      <c r="J284" s="4"/>
      <c r="K284" s="3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3"/>
      <c r="J285" s="4"/>
      <c r="K285" s="3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3"/>
      <c r="J286" s="4"/>
      <c r="K286" s="3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3"/>
      <c r="J287" s="4"/>
      <c r="K287" s="3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3"/>
      <c r="J288" s="4"/>
      <c r="K288" s="3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3"/>
      <c r="J289" s="4"/>
      <c r="K289" s="3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3"/>
      <c r="J290" s="4"/>
      <c r="K290" s="3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3"/>
      <c r="J291" s="4"/>
      <c r="K291" s="3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3"/>
      <c r="J292" s="4"/>
      <c r="K292" s="3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3"/>
      <c r="J293" s="4"/>
      <c r="K293" s="3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3"/>
      <c r="J294" s="4"/>
      <c r="K294" s="3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3"/>
      <c r="J295" s="4"/>
      <c r="K295" s="3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3"/>
      <c r="J296" s="4"/>
      <c r="K296" s="3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3"/>
      <c r="J297" s="4"/>
      <c r="K297" s="3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3"/>
      <c r="J298" s="4"/>
      <c r="K298" s="3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3"/>
      <c r="J299" s="4"/>
      <c r="K299" s="3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3"/>
      <c r="J300" s="4"/>
      <c r="K300" s="3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3"/>
      <c r="J301" s="4"/>
      <c r="K301" s="3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3"/>
      <c r="J302" s="4"/>
      <c r="K302" s="3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3"/>
      <c r="J303" s="4"/>
      <c r="K303" s="3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3"/>
      <c r="J304" s="4"/>
      <c r="K304" s="3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3"/>
      <c r="J305" s="4"/>
      <c r="K305" s="3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3"/>
      <c r="J306" s="4"/>
      <c r="K306" s="3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3"/>
      <c r="J307" s="4"/>
      <c r="K307" s="3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3"/>
      <c r="J308" s="4"/>
      <c r="K308" s="3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3"/>
      <c r="J309" s="4"/>
      <c r="K309" s="3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3"/>
      <c r="J310" s="4"/>
      <c r="K310" s="3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3"/>
      <c r="J311" s="4"/>
      <c r="K311" s="3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3"/>
      <c r="J312" s="4"/>
      <c r="K312" s="3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3"/>
      <c r="J313" s="4"/>
      <c r="K313" s="3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3"/>
      <c r="J314" s="4"/>
      <c r="K314" s="3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3"/>
      <c r="J315" s="4"/>
      <c r="K315" s="3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3"/>
      <c r="J316" s="4"/>
      <c r="K316" s="3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3"/>
      <c r="J317" s="4"/>
      <c r="K317" s="3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3"/>
      <c r="J318" s="4"/>
      <c r="K318" s="3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3"/>
      <c r="J319" s="4"/>
      <c r="K319" s="3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3"/>
      <c r="J320" s="4"/>
      <c r="K320" s="3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3"/>
      <c r="J321" s="4"/>
      <c r="K321" s="3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3"/>
      <c r="J322" s="4"/>
      <c r="K322" s="3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3"/>
      <c r="J323" s="4"/>
      <c r="K323" s="3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3"/>
      <c r="J324" s="4"/>
      <c r="K324" s="3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3"/>
      <c r="J325" s="4"/>
      <c r="K325" s="3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3"/>
      <c r="J326" s="4"/>
      <c r="K326" s="3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3"/>
      <c r="J327" s="4"/>
      <c r="K327" s="3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3"/>
      <c r="J328" s="4"/>
      <c r="K328" s="3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3"/>
      <c r="J329" s="4"/>
      <c r="K329" s="3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3"/>
      <c r="J330" s="4"/>
      <c r="K330" s="3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3"/>
      <c r="J331" s="4"/>
      <c r="K331" s="3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3"/>
      <c r="J332" s="4"/>
      <c r="K332" s="3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3"/>
      <c r="J333" s="4"/>
      <c r="K333" s="3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3"/>
      <c r="J334" s="4"/>
      <c r="K334" s="3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3"/>
      <c r="J335" s="4"/>
      <c r="K335" s="3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3"/>
      <c r="J336" s="4"/>
      <c r="K336" s="3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3"/>
      <c r="J337" s="4"/>
      <c r="K337" s="3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3"/>
      <c r="J338" s="4"/>
      <c r="K338" s="3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3"/>
      <c r="J339" s="4"/>
      <c r="K339" s="3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3"/>
      <c r="J340" s="4"/>
      <c r="K340" s="3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3"/>
      <c r="J341" s="4"/>
      <c r="K341" s="3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3"/>
      <c r="J342" s="4"/>
      <c r="K342" s="3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3"/>
      <c r="J343" s="4"/>
      <c r="K343" s="3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3"/>
      <c r="J344" s="4"/>
      <c r="K344" s="3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3"/>
      <c r="J345" s="4"/>
      <c r="K345" s="3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3"/>
      <c r="J346" s="4"/>
      <c r="K346" s="3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3"/>
      <c r="J347" s="4"/>
      <c r="K347" s="3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3"/>
      <c r="J348" s="4"/>
      <c r="K348" s="3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3"/>
      <c r="J349" s="4"/>
      <c r="K349" s="3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3"/>
      <c r="J350" s="4"/>
      <c r="K350" s="3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3"/>
      <c r="J351" s="4"/>
      <c r="K351" s="3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3"/>
      <c r="J352" s="4"/>
      <c r="K352" s="3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3"/>
      <c r="J353" s="4"/>
      <c r="K353" s="3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3"/>
      <c r="J354" s="4"/>
      <c r="K354" s="3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3"/>
      <c r="J355" s="4"/>
      <c r="K355" s="3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3"/>
      <c r="J356" s="4"/>
      <c r="K356" s="3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3"/>
      <c r="J357" s="4"/>
      <c r="K357" s="3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3"/>
      <c r="J358" s="4"/>
      <c r="K358" s="3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3"/>
      <c r="J359" s="4"/>
      <c r="K359" s="3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3"/>
      <c r="J360" s="4"/>
      <c r="K360" s="3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3"/>
      <c r="J361" s="4"/>
      <c r="K361" s="3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3"/>
      <c r="J362" s="4"/>
      <c r="K362" s="3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3"/>
      <c r="J363" s="4"/>
      <c r="K363" s="3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3"/>
      <c r="J364" s="4"/>
      <c r="K364" s="3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3"/>
      <c r="J365" s="4"/>
      <c r="K365" s="3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3"/>
      <c r="J366" s="4"/>
      <c r="K366" s="3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3"/>
      <c r="J367" s="4"/>
      <c r="K367" s="3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3"/>
      <c r="J368" s="4"/>
      <c r="K368" s="3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3"/>
      <c r="J369" s="4"/>
      <c r="K369" s="3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3"/>
      <c r="J370" s="4"/>
      <c r="K370" s="3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3"/>
      <c r="J371" s="4"/>
      <c r="K371" s="3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3"/>
      <c r="J372" s="4"/>
      <c r="K372" s="3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3"/>
      <c r="J373" s="4"/>
      <c r="K373" s="3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3"/>
      <c r="J374" s="4"/>
      <c r="K374" s="3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3"/>
      <c r="J375" s="4"/>
      <c r="K375" s="3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3"/>
      <c r="J376" s="4"/>
      <c r="K376" s="3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3"/>
      <c r="J377" s="4"/>
      <c r="K377" s="3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3"/>
      <c r="J378" s="4"/>
      <c r="K378" s="3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3"/>
      <c r="J379" s="4"/>
      <c r="K379" s="3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3"/>
      <c r="J380" s="4"/>
      <c r="K380" s="3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3"/>
      <c r="J381" s="4"/>
      <c r="K381" s="3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3"/>
      <c r="J382" s="4"/>
      <c r="K382" s="3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3"/>
      <c r="J383" s="4"/>
      <c r="K383" s="3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3"/>
      <c r="J384" s="4"/>
      <c r="K384" s="3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3"/>
      <c r="J385" s="4"/>
      <c r="K385" s="3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3"/>
      <c r="J386" s="4"/>
      <c r="K386" s="3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3"/>
      <c r="J387" s="4"/>
      <c r="K387" s="3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3"/>
      <c r="J388" s="4"/>
      <c r="K388" s="3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3"/>
      <c r="J389" s="4"/>
      <c r="K389" s="3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3"/>
      <c r="J390" s="4"/>
      <c r="K390" s="3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3"/>
      <c r="J391" s="4"/>
      <c r="K391" s="3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3"/>
      <c r="J392" s="4"/>
      <c r="K392" s="3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3"/>
      <c r="J393" s="4"/>
      <c r="K393" s="3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3"/>
      <c r="J394" s="4"/>
      <c r="K394" s="3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3"/>
      <c r="J395" s="4"/>
      <c r="K395" s="3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3"/>
      <c r="J396" s="4"/>
      <c r="K396" s="3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3"/>
      <c r="J397" s="4"/>
      <c r="K397" s="3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3"/>
      <c r="J398" s="4"/>
      <c r="K398" s="3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3"/>
      <c r="J399" s="4"/>
      <c r="K399" s="3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3"/>
      <c r="J400" s="4"/>
      <c r="K400" s="3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3"/>
      <c r="J401" s="4"/>
      <c r="K401" s="3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3"/>
      <c r="J402" s="4"/>
      <c r="K402" s="3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3"/>
      <c r="J403" s="4"/>
      <c r="K403" s="3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3"/>
      <c r="J404" s="4"/>
      <c r="K404" s="3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3"/>
      <c r="J405" s="4"/>
      <c r="K405" s="3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3"/>
      <c r="J406" s="4"/>
      <c r="K406" s="3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3"/>
      <c r="J407" s="4"/>
      <c r="K407" s="3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3"/>
      <c r="J408" s="4"/>
      <c r="K408" s="3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3"/>
      <c r="J409" s="4"/>
      <c r="K409" s="3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3"/>
      <c r="J410" s="4"/>
      <c r="K410" s="3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3"/>
      <c r="J411" s="4"/>
      <c r="K411" s="3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3"/>
      <c r="J412" s="4"/>
      <c r="K412" s="3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3"/>
      <c r="J413" s="4"/>
      <c r="K413" s="3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3"/>
      <c r="J414" s="4"/>
      <c r="K414" s="3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3"/>
      <c r="J415" s="4"/>
      <c r="K415" s="3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3"/>
      <c r="J416" s="4"/>
      <c r="K416" s="3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3"/>
      <c r="J417" s="4"/>
      <c r="K417" s="3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3"/>
      <c r="J418" s="4"/>
      <c r="K418" s="3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3"/>
      <c r="J419" s="4"/>
      <c r="K419" s="3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3"/>
      <c r="J420" s="4"/>
      <c r="K420" s="3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3"/>
      <c r="J421" s="4"/>
      <c r="K421" s="3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3"/>
      <c r="J422" s="4"/>
      <c r="K422" s="3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3"/>
      <c r="J423" s="4"/>
      <c r="K423" s="3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3"/>
      <c r="J424" s="4"/>
      <c r="K424" s="3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3"/>
      <c r="J425" s="4"/>
      <c r="K425" s="3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3"/>
      <c r="J426" s="4"/>
      <c r="K426" s="3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3"/>
      <c r="J427" s="4"/>
      <c r="K427" s="3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3"/>
      <c r="J428" s="4"/>
      <c r="K428" s="3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3"/>
      <c r="J429" s="4"/>
      <c r="K429" s="3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3"/>
      <c r="J430" s="4"/>
      <c r="K430" s="3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3"/>
      <c r="J431" s="4"/>
      <c r="K431" s="3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3"/>
      <c r="J432" s="4"/>
      <c r="K432" s="3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3"/>
      <c r="J433" s="4"/>
      <c r="K433" s="3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3"/>
      <c r="J434" s="4"/>
      <c r="K434" s="3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3"/>
      <c r="J435" s="4"/>
      <c r="K435" s="3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3"/>
      <c r="J436" s="4"/>
      <c r="K436" s="3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3"/>
      <c r="J437" s="4"/>
      <c r="K437" s="3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3"/>
      <c r="J438" s="4"/>
      <c r="K438" s="3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3"/>
      <c r="J439" s="4"/>
      <c r="K439" s="3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3"/>
      <c r="J440" s="4"/>
      <c r="K440" s="3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3"/>
      <c r="J441" s="4"/>
      <c r="K441" s="3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3"/>
      <c r="J442" s="4"/>
      <c r="K442" s="3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3"/>
      <c r="J443" s="4"/>
      <c r="K443" s="3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3"/>
      <c r="J444" s="4"/>
      <c r="K444" s="3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3"/>
      <c r="J445" s="4"/>
      <c r="K445" s="3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3"/>
      <c r="J446" s="4"/>
      <c r="K446" s="3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3"/>
      <c r="J447" s="4"/>
      <c r="K447" s="3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3"/>
      <c r="J448" s="4"/>
      <c r="K448" s="3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3"/>
      <c r="J449" s="4"/>
      <c r="K449" s="3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3"/>
      <c r="J450" s="4"/>
      <c r="K450" s="3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3"/>
      <c r="J451" s="4"/>
      <c r="K451" s="3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3"/>
      <c r="J452" s="4"/>
      <c r="K452" s="3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3"/>
      <c r="J453" s="4"/>
      <c r="K453" s="3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3"/>
      <c r="J454" s="4"/>
      <c r="K454" s="3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3"/>
      <c r="J455" s="4"/>
      <c r="K455" s="3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3"/>
      <c r="J456" s="4"/>
      <c r="K456" s="3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3"/>
      <c r="J457" s="4"/>
      <c r="K457" s="3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3"/>
      <c r="J458" s="4"/>
      <c r="K458" s="3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3"/>
      <c r="J459" s="4"/>
      <c r="K459" s="3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3"/>
      <c r="J460" s="4"/>
      <c r="K460" s="3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3"/>
      <c r="J461" s="4"/>
      <c r="K461" s="3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3"/>
      <c r="J462" s="4"/>
      <c r="K462" s="3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3"/>
      <c r="J463" s="4"/>
      <c r="K463" s="3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3"/>
      <c r="J464" s="4"/>
      <c r="K464" s="3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3"/>
      <c r="J465" s="4"/>
      <c r="K465" s="3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3"/>
      <c r="J466" s="4"/>
      <c r="K466" s="3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3"/>
      <c r="J467" s="4"/>
      <c r="K467" s="3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3"/>
      <c r="J468" s="4"/>
      <c r="K468" s="3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3"/>
      <c r="J469" s="4"/>
      <c r="K469" s="3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3"/>
      <c r="J470" s="4"/>
      <c r="K470" s="3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3"/>
      <c r="J471" s="4"/>
      <c r="K471" s="3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3"/>
      <c r="J472" s="4"/>
      <c r="K472" s="3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3"/>
      <c r="J473" s="4"/>
      <c r="K473" s="3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3"/>
      <c r="J474" s="4"/>
      <c r="K474" s="3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3"/>
      <c r="J475" s="4"/>
      <c r="K475" s="3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3"/>
      <c r="J476" s="4"/>
      <c r="K476" s="3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3"/>
      <c r="J477" s="4"/>
      <c r="K477" s="3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3"/>
      <c r="J478" s="4"/>
      <c r="K478" s="3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3"/>
      <c r="J479" s="4"/>
      <c r="K479" s="3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3"/>
      <c r="J480" s="4"/>
      <c r="K480" s="3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3"/>
      <c r="J481" s="4"/>
      <c r="K481" s="3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3"/>
      <c r="J482" s="4"/>
      <c r="K482" s="3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3"/>
      <c r="J483" s="4"/>
      <c r="K483" s="3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3"/>
      <c r="J484" s="4"/>
      <c r="K484" s="3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3"/>
      <c r="J485" s="4"/>
      <c r="K485" s="3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3"/>
      <c r="J486" s="4"/>
      <c r="K486" s="3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3"/>
      <c r="J487" s="4"/>
      <c r="K487" s="3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3"/>
      <c r="J488" s="4"/>
      <c r="K488" s="3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3"/>
      <c r="J489" s="4"/>
      <c r="K489" s="3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3"/>
      <c r="J490" s="4"/>
      <c r="K490" s="3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3"/>
      <c r="J491" s="4"/>
      <c r="K491" s="3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3"/>
      <c r="J492" s="4"/>
      <c r="K492" s="3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3"/>
      <c r="J493" s="4"/>
      <c r="K493" s="3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3"/>
      <c r="J494" s="4"/>
      <c r="K494" s="3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3"/>
      <c r="J495" s="4"/>
      <c r="K495" s="3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3"/>
      <c r="J496" s="4"/>
      <c r="K496" s="3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3"/>
      <c r="J497" s="4"/>
      <c r="K497" s="3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3"/>
      <c r="J498" s="4"/>
      <c r="K498" s="3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3"/>
      <c r="J499" s="4"/>
      <c r="K499" s="3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3"/>
      <c r="J500" s="4"/>
      <c r="K500" s="3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3"/>
      <c r="J501" s="4"/>
      <c r="K501" s="3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3"/>
      <c r="J502" s="4"/>
      <c r="K502" s="3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3"/>
      <c r="J503" s="4"/>
      <c r="K503" s="3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3"/>
      <c r="J504" s="4"/>
      <c r="K504" s="3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3"/>
      <c r="J505" s="4"/>
      <c r="K505" s="3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3"/>
      <c r="J506" s="4"/>
      <c r="K506" s="3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3"/>
      <c r="J507" s="4"/>
      <c r="K507" s="3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3"/>
      <c r="J508" s="4"/>
      <c r="K508" s="3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3"/>
      <c r="J509" s="4"/>
      <c r="K509" s="3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3"/>
      <c r="J510" s="4"/>
      <c r="K510" s="3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3"/>
      <c r="J511" s="4"/>
      <c r="K511" s="3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3"/>
      <c r="J512" s="4"/>
      <c r="K512" s="3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3"/>
      <c r="J513" s="4"/>
      <c r="K513" s="3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3"/>
      <c r="J514" s="4"/>
      <c r="K514" s="3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3"/>
      <c r="J515" s="4"/>
      <c r="K515" s="3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3"/>
      <c r="J516" s="4"/>
      <c r="K516" s="3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3"/>
      <c r="J517" s="4"/>
      <c r="K517" s="3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3"/>
      <c r="J518" s="4"/>
      <c r="K518" s="3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3"/>
      <c r="J519" s="4"/>
      <c r="K519" s="3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3"/>
      <c r="J520" s="4"/>
      <c r="K520" s="3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3"/>
      <c r="J521" s="4"/>
      <c r="K521" s="3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3"/>
      <c r="J522" s="4"/>
      <c r="K522" s="3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3"/>
      <c r="J523" s="4"/>
      <c r="K523" s="3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3"/>
      <c r="J524" s="4"/>
      <c r="K524" s="3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3"/>
      <c r="J525" s="4"/>
      <c r="K525" s="3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3"/>
      <c r="J526" s="4"/>
      <c r="K526" s="3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3"/>
      <c r="J527" s="4"/>
      <c r="K527" s="3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3"/>
      <c r="J528" s="4"/>
      <c r="K528" s="3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3"/>
      <c r="J529" s="4"/>
      <c r="K529" s="3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3"/>
      <c r="J530" s="4"/>
      <c r="K530" s="3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3"/>
      <c r="J531" s="4"/>
      <c r="K531" s="3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3"/>
      <c r="J532" s="4"/>
      <c r="K532" s="3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3"/>
      <c r="J533" s="4"/>
      <c r="K533" s="3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3"/>
      <c r="J534" s="4"/>
      <c r="K534" s="3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3"/>
      <c r="J535" s="4"/>
      <c r="K535" s="3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3"/>
      <c r="J536" s="4"/>
      <c r="K536" s="3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3"/>
      <c r="J537" s="4"/>
      <c r="K537" s="3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3"/>
      <c r="J538" s="4"/>
      <c r="K538" s="3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3"/>
      <c r="J539" s="4"/>
      <c r="K539" s="3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3"/>
      <c r="J540" s="4"/>
      <c r="K540" s="3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3"/>
      <c r="J541" s="4"/>
      <c r="K541" s="3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3"/>
      <c r="J542" s="4"/>
      <c r="K542" s="3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3"/>
      <c r="J543" s="4"/>
      <c r="K543" s="3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3"/>
      <c r="J544" s="4"/>
      <c r="K544" s="3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3"/>
      <c r="J545" s="4"/>
      <c r="K545" s="3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3"/>
      <c r="J546" s="4"/>
      <c r="K546" s="3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3"/>
      <c r="J547" s="4"/>
      <c r="K547" s="3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3"/>
      <c r="J548" s="4"/>
      <c r="K548" s="3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3"/>
      <c r="J549" s="4"/>
      <c r="K549" s="3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3"/>
      <c r="J550" s="4"/>
      <c r="K550" s="3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3"/>
      <c r="J551" s="4"/>
      <c r="K551" s="3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3"/>
      <c r="J552" s="4"/>
      <c r="K552" s="3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3"/>
      <c r="J553" s="4"/>
      <c r="K553" s="3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3"/>
      <c r="J554" s="4"/>
      <c r="K554" s="3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3"/>
      <c r="J555" s="4"/>
      <c r="K555" s="3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3"/>
      <c r="J556" s="4"/>
      <c r="K556" s="3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3"/>
      <c r="J557" s="4"/>
      <c r="K557" s="3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3"/>
      <c r="J558" s="4"/>
      <c r="K558" s="3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3"/>
      <c r="J559" s="4"/>
      <c r="K559" s="3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3"/>
      <c r="J560" s="4"/>
      <c r="K560" s="3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3"/>
      <c r="J561" s="4"/>
      <c r="K561" s="3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3"/>
      <c r="J562" s="4"/>
      <c r="K562" s="3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3"/>
      <c r="J563" s="4"/>
      <c r="K563" s="3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3"/>
      <c r="J564" s="4"/>
      <c r="K564" s="3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3"/>
      <c r="J565" s="4"/>
      <c r="K565" s="3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3"/>
      <c r="J566" s="4"/>
      <c r="K566" s="3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3"/>
      <c r="J567" s="4"/>
      <c r="K567" s="3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3"/>
      <c r="J568" s="4"/>
      <c r="K568" s="3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3"/>
      <c r="J569" s="4"/>
      <c r="K569" s="3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3"/>
      <c r="J570" s="4"/>
      <c r="K570" s="3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3"/>
      <c r="J571" s="4"/>
      <c r="K571" s="3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3"/>
      <c r="J572" s="4"/>
      <c r="K572" s="3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3"/>
      <c r="J573" s="4"/>
      <c r="K573" s="3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3"/>
      <c r="J574" s="4"/>
      <c r="K574" s="3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3"/>
      <c r="J575" s="4"/>
      <c r="K575" s="3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3"/>
      <c r="J576" s="4"/>
      <c r="K576" s="3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3"/>
      <c r="J577" s="4"/>
      <c r="K577" s="3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3"/>
      <c r="J578" s="4"/>
      <c r="K578" s="3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3"/>
      <c r="J579" s="4"/>
      <c r="K579" s="3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3"/>
      <c r="J580" s="4"/>
      <c r="K580" s="3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3"/>
      <c r="J581" s="4"/>
      <c r="K581" s="3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3"/>
      <c r="J582" s="4"/>
      <c r="K582" s="3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3"/>
      <c r="J583" s="4"/>
      <c r="K583" s="3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3"/>
      <c r="J584" s="4"/>
      <c r="K584" s="3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3"/>
      <c r="J585" s="4"/>
      <c r="K585" s="3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3"/>
      <c r="J586" s="4"/>
      <c r="K586" s="3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3"/>
      <c r="J587" s="4"/>
      <c r="K587" s="3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3"/>
      <c r="J588" s="4"/>
      <c r="K588" s="3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3"/>
      <c r="J589" s="4"/>
      <c r="K589" s="3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3"/>
      <c r="J590" s="4"/>
      <c r="K590" s="3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3"/>
      <c r="J591" s="4"/>
      <c r="K591" s="3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3"/>
      <c r="J592" s="4"/>
      <c r="K592" s="3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3"/>
      <c r="J593" s="4"/>
      <c r="K593" s="3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3"/>
      <c r="J594" s="4"/>
      <c r="K594" s="3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3"/>
      <c r="J595" s="4"/>
      <c r="K595" s="3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3"/>
      <c r="J596" s="4"/>
      <c r="K596" s="3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3"/>
      <c r="J597" s="4"/>
      <c r="K597" s="3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3"/>
      <c r="J598" s="4"/>
      <c r="K598" s="3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3"/>
      <c r="J599" s="4"/>
      <c r="K599" s="3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3"/>
      <c r="J600" s="4"/>
      <c r="K600" s="3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3"/>
      <c r="J601" s="4"/>
      <c r="K601" s="3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3"/>
      <c r="J602" s="4"/>
      <c r="K602" s="3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3"/>
      <c r="J603" s="4"/>
      <c r="K603" s="3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3"/>
      <c r="J604" s="4"/>
      <c r="K604" s="3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3"/>
      <c r="J605" s="4"/>
      <c r="K605" s="3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3"/>
      <c r="J606" s="4"/>
      <c r="K606" s="3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3"/>
      <c r="J607" s="4"/>
      <c r="K607" s="3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3"/>
      <c r="J608" s="4"/>
      <c r="K608" s="3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3"/>
      <c r="J609" s="4"/>
      <c r="K609" s="3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3"/>
      <c r="J610" s="4"/>
      <c r="K610" s="3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3"/>
      <c r="J611" s="4"/>
      <c r="K611" s="3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3"/>
      <c r="J612" s="4"/>
      <c r="K612" s="3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3"/>
      <c r="J613" s="4"/>
      <c r="K613" s="3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3"/>
      <c r="J614" s="4"/>
      <c r="K614" s="3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3"/>
      <c r="J615" s="4"/>
      <c r="K615" s="3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3"/>
      <c r="J616" s="4"/>
      <c r="K616" s="3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3"/>
      <c r="J617" s="4"/>
      <c r="K617" s="3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3"/>
      <c r="J618" s="4"/>
      <c r="K618" s="3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3"/>
      <c r="J619" s="4"/>
      <c r="K619" s="3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3"/>
      <c r="J620" s="4"/>
      <c r="K620" s="3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3"/>
      <c r="J621" s="4"/>
      <c r="K621" s="3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3"/>
      <c r="J622" s="4"/>
      <c r="K622" s="3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3"/>
      <c r="J623" s="4"/>
      <c r="K623" s="3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3"/>
      <c r="J624" s="4"/>
      <c r="K624" s="3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3"/>
      <c r="J625" s="4"/>
      <c r="K625" s="3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3"/>
      <c r="J626" s="4"/>
      <c r="K626" s="3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3"/>
      <c r="J627" s="4"/>
      <c r="K627" s="3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3"/>
      <c r="J628" s="4"/>
      <c r="K628" s="3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3"/>
      <c r="J629" s="4"/>
      <c r="K629" s="3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3"/>
      <c r="J630" s="4"/>
      <c r="K630" s="3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3"/>
      <c r="J631" s="4"/>
      <c r="K631" s="3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3"/>
      <c r="J632" s="4"/>
      <c r="K632" s="3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3"/>
      <c r="J633" s="4"/>
      <c r="K633" s="3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3"/>
      <c r="J634" s="4"/>
      <c r="K634" s="3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3"/>
      <c r="J635" s="4"/>
      <c r="K635" s="3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3"/>
      <c r="J636" s="4"/>
      <c r="K636" s="3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3"/>
      <c r="J637" s="4"/>
      <c r="K637" s="3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3"/>
      <c r="J638" s="4"/>
      <c r="K638" s="3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3"/>
      <c r="J639" s="4"/>
      <c r="K639" s="3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3"/>
      <c r="J640" s="4"/>
      <c r="K640" s="3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3"/>
      <c r="J641" s="4"/>
      <c r="K641" s="3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3"/>
      <c r="J642" s="4"/>
      <c r="K642" s="3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3"/>
      <c r="J643" s="4"/>
      <c r="K643" s="3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3"/>
      <c r="J644" s="4"/>
      <c r="K644" s="3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3"/>
      <c r="J645" s="4"/>
      <c r="K645" s="3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3"/>
      <c r="J646" s="4"/>
      <c r="K646" s="3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3"/>
      <c r="J647" s="4"/>
      <c r="K647" s="3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3"/>
      <c r="J648" s="4"/>
      <c r="K648" s="3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3"/>
      <c r="J649" s="4"/>
      <c r="K649" s="3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3"/>
      <c r="J650" s="4"/>
      <c r="K650" s="3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3"/>
      <c r="J651" s="4"/>
      <c r="K651" s="3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3"/>
      <c r="J652" s="4"/>
      <c r="K652" s="3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3"/>
      <c r="J653" s="4"/>
      <c r="K653" s="3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3"/>
      <c r="J654" s="4"/>
      <c r="K654" s="3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3"/>
      <c r="J655" s="4"/>
      <c r="K655" s="3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3"/>
      <c r="J656" s="4"/>
      <c r="K656" s="3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3"/>
      <c r="J657" s="4"/>
      <c r="K657" s="3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3"/>
      <c r="J658" s="4"/>
      <c r="K658" s="3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3"/>
      <c r="J659" s="4"/>
      <c r="K659" s="3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3"/>
      <c r="J660" s="4"/>
      <c r="K660" s="3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3"/>
      <c r="J661" s="4"/>
      <c r="K661" s="3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3"/>
      <c r="J662" s="4"/>
      <c r="K662" s="3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3"/>
      <c r="J663" s="4"/>
      <c r="K663" s="3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3"/>
      <c r="J664" s="4"/>
      <c r="K664" s="3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3"/>
      <c r="J665" s="4"/>
      <c r="K665" s="3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3"/>
      <c r="J666" s="4"/>
      <c r="K666" s="3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3"/>
      <c r="J667" s="4"/>
      <c r="K667" s="3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3"/>
      <c r="J668" s="4"/>
      <c r="K668" s="3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3"/>
      <c r="J669" s="4"/>
      <c r="K669" s="3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3"/>
      <c r="J670" s="4"/>
      <c r="K670" s="3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3"/>
      <c r="J671" s="4"/>
      <c r="K671" s="3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3"/>
      <c r="J672" s="4"/>
      <c r="K672" s="3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3"/>
      <c r="J673" s="4"/>
      <c r="K673" s="3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3"/>
      <c r="J674" s="4"/>
      <c r="K674" s="3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3"/>
      <c r="J675" s="4"/>
      <c r="K675" s="3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3"/>
      <c r="J676" s="4"/>
      <c r="K676" s="3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3"/>
      <c r="J677" s="4"/>
      <c r="K677" s="3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3"/>
      <c r="J678" s="4"/>
      <c r="K678" s="3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3"/>
      <c r="J679" s="4"/>
      <c r="K679" s="3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3"/>
      <c r="J680" s="4"/>
      <c r="K680" s="3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3"/>
      <c r="J681" s="4"/>
      <c r="K681" s="3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3"/>
      <c r="J682" s="4"/>
      <c r="K682" s="3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3"/>
      <c r="J683" s="4"/>
      <c r="K683" s="3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3"/>
      <c r="J684" s="4"/>
      <c r="K684" s="3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3"/>
      <c r="J685" s="4"/>
      <c r="K685" s="3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3"/>
      <c r="J686" s="4"/>
      <c r="K686" s="3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3"/>
      <c r="J687" s="4"/>
      <c r="K687" s="3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3"/>
      <c r="J688" s="4"/>
      <c r="K688" s="3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3"/>
      <c r="J689" s="4"/>
      <c r="K689" s="3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3"/>
      <c r="J690" s="4"/>
      <c r="K690" s="3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3"/>
      <c r="J691" s="4"/>
      <c r="K691" s="3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3"/>
      <c r="J692" s="4"/>
      <c r="K692" s="3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3"/>
      <c r="J693" s="4"/>
      <c r="K693" s="3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3"/>
      <c r="J694" s="4"/>
      <c r="K694" s="3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3"/>
      <c r="J695" s="4"/>
      <c r="K695" s="3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3"/>
      <c r="J696" s="4"/>
      <c r="K696" s="3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3"/>
      <c r="J697" s="4"/>
      <c r="K697" s="3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3"/>
      <c r="J698" s="4"/>
      <c r="K698" s="3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3"/>
      <c r="J699" s="4"/>
      <c r="K699" s="3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3"/>
      <c r="J700" s="4"/>
      <c r="K700" s="3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3"/>
      <c r="J701" s="4"/>
      <c r="K701" s="3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3"/>
      <c r="J702" s="4"/>
      <c r="K702" s="3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3"/>
      <c r="J703" s="4"/>
      <c r="K703" s="3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3"/>
      <c r="J704" s="4"/>
      <c r="K704" s="3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3"/>
      <c r="J705" s="4"/>
      <c r="K705" s="3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3"/>
      <c r="J706" s="4"/>
      <c r="K706" s="3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3"/>
      <c r="J707" s="4"/>
      <c r="K707" s="3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3"/>
      <c r="J708" s="4"/>
      <c r="K708" s="3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3"/>
      <c r="J709" s="4"/>
      <c r="K709" s="3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3"/>
      <c r="J710" s="4"/>
      <c r="K710" s="3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3"/>
      <c r="J711" s="4"/>
      <c r="K711" s="3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3"/>
      <c r="J712" s="4"/>
      <c r="K712" s="3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3"/>
      <c r="J713" s="4"/>
      <c r="K713" s="3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3"/>
      <c r="J714" s="4"/>
      <c r="K714" s="3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3"/>
      <c r="J715" s="4"/>
      <c r="K715" s="3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3"/>
      <c r="J716" s="4"/>
      <c r="K716" s="3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3"/>
      <c r="J717" s="4"/>
      <c r="K717" s="3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3"/>
      <c r="J718" s="4"/>
      <c r="K718" s="3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3"/>
      <c r="J719" s="4"/>
      <c r="K719" s="3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3"/>
      <c r="J720" s="4"/>
      <c r="K720" s="3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3"/>
      <c r="J721" s="4"/>
      <c r="K721" s="3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3"/>
      <c r="J722" s="4"/>
      <c r="K722" s="3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3"/>
      <c r="J723" s="4"/>
      <c r="K723" s="3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3"/>
      <c r="J724" s="4"/>
      <c r="K724" s="3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3"/>
      <c r="J725" s="4"/>
      <c r="K725" s="3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3"/>
      <c r="J726" s="4"/>
      <c r="K726" s="3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3"/>
      <c r="J727" s="4"/>
      <c r="K727" s="3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3"/>
      <c r="J728" s="4"/>
      <c r="K728" s="3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3"/>
      <c r="J729" s="4"/>
      <c r="K729" s="3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3"/>
      <c r="J730" s="4"/>
      <c r="K730" s="3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3"/>
      <c r="J731" s="4"/>
      <c r="K731" s="3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3"/>
      <c r="J732" s="4"/>
      <c r="K732" s="3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3"/>
      <c r="J733" s="4"/>
      <c r="K733" s="3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3"/>
      <c r="J734" s="4"/>
      <c r="K734" s="3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3"/>
      <c r="J735" s="4"/>
      <c r="K735" s="3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3"/>
      <c r="J736" s="4"/>
      <c r="K736" s="3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3"/>
      <c r="J737" s="4"/>
      <c r="K737" s="3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3"/>
      <c r="J738" s="4"/>
      <c r="K738" s="3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3"/>
      <c r="J739" s="4"/>
      <c r="K739" s="3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3"/>
      <c r="J740" s="4"/>
      <c r="K740" s="3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3"/>
      <c r="J741" s="4"/>
      <c r="K741" s="3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3"/>
      <c r="J742" s="4"/>
      <c r="K742" s="3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3"/>
      <c r="J743" s="4"/>
      <c r="K743" s="3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3"/>
      <c r="J744" s="4"/>
      <c r="K744" s="3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3"/>
      <c r="J745" s="4"/>
      <c r="K745" s="3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3"/>
      <c r="J746" s="4"/>
      <c r="K746" s="3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3"/>
      <c r="J747" s="4"/>
      <c r="K747" s="3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3"/>
      <c r="J748" s="4"/>
      <c r="K748" s="3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3"/>
      <c r="J749" s="4"/>
      <c r="K749" s="3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3"/>
      <c r="J750" s="4"/>
      <c r="K750" s="3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3"/>
      <c r="J751" s="4"/>
      <c r="K751" s="3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3"/>
      <c r="J752" s="4"/>
      <c r="K752" s="3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3"/>
      <c r="J753" s="4"/>
      <c r="K753" s="3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3"/>
      <c r="J754" s="4"/>
      <c r="K754" s="3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3"/>
      <c r="J755" s="4"/>
      <c r="K755" s="3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3"/>
      <c r="J756" s="4"/>
      <c r="K756" s="3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3"/>
      <c r="J757" s="4"/>
      <c r="K757" s="3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3"/>
      <c r="J758" s="4"/>
      <c r="K758" s="3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3"/>
      <c r="J759" s="4"/>
      <c r="K759" s="3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3"/>
      <c r="J760" s="4"/>
      <c r="K760" s="3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3"/>
      <c r="J761" s="4"/>
      <c r="K761" s="3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3"/>
      <c r="J762" s="4"/>
      <c r="K762" s="3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3"/>
      <c r="J763" s="4"/>
      <c r="K763" s="3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3"/>
      <c r="J764" s="4"/>
      <c r="K764" s="3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3"/>
      <c r="J765" s="4"/>
      <c r="K765" s="3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3"/>
      <c r="J766" s="4"/>
      <c r="K766" s="3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3"/>
      <c r="J767" s="4"/>
      <c r="K767" s="3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3"/>
      <c r="J768" s="4"/>
      <c r="K768" s="3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3"/>
      <c r="J769" s="4"/>
      <c r="K769" s="3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3"/>
      <c r="J770" s="4"/>
      <c r="K770" s="3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3"/>
      <c r="J771" s="4"/>
      <c r="K771" s="3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3"/>
      <c r="J772" s="4"/>
      <c r="K772" s="3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3"/>
      <c r="J773" s="4"/>
      <c r="K773" s="3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3"/>
      <c r="J774" s="4"/>
      <c r="K774" s="3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3"/>
      <c r="J775" s="4"/>
      <c r="K775" s="3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3"/>
      <c r="J776" s="4"/>
      <c r="K776" s="3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3"/>
      <c r="J777" s="4"/>
      <c r="K777" s="3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3"/>
      <c r="J778" s="4"/>
      <c r="K778" s="3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3"/>
      <c r="J779" s="4"/>
      <c r="K779" s="3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3"/>
      <c r="J780" s="4"/>
      <c r="K780" s="3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3"/>
      <c r="J781" s="4"/>
      <c r="K781" s="3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3"/>
      <c r="J782" s="4"/>
      <c r="K782" s="3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3"/>
      <c r="J783" s="4"/>
      <c r="K783" s="3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3"/>
      <c r="J784" s="4"/>
      <c r="K784" s="3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3"/>
      <c r="J785" s="4"/>
      <c r="K785" s="3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3"/>
      <c r="J786" s="4"/>
      <c r="K786" s="3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3"/>
      <c r="J787" s="4"/>
      <c r="K787" s="3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3"/>
      <c r="J788" s="4"/>
      <c r="K788" s="3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3"/>
      <c r="J789" s="4"/>
      <c r="K789" s="3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3"/>
      <c r="J790" s="4"/>
      <c r="K790" s="3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3"/>
      <c r="J791" s="4"/>
      <c r="K791" s="3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3"/>
      <c r="J792" s="4"/>
      <c r="K792" s="3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3"/>
      <c r="J793" s="4"/>
      <c r="K793" s="3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3"/>
      <c r="J794" s="4"/>
      <c r="K794" s="3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3"/>
      <c r="J795" s="4"/>
      <c r="K795" s="3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3"/>
      <c r="J796" s="4"/>
      <c r="K796" s="3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3"/>
      <c r="J797" s="4"/>
      <c r="K797" s="3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3"/>
      <c r="J798" s="4"/>
      <c r="K798" s="3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3"/>
      <c r="J799" s="4"/>
      <c r="K799" s="3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3"/>
      <c r="J800" s="4"/>
      <c r="K800" s="3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3"/>
      <c r="J801" s="4"/>
      <c r="K801" s="3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3"/>
      <c r="J802" s="4"/>
      <c r="K802" s="3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3"/>
      <c r="J803" s="4"/>
      <c r="K803" s="3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3"/>
      <c r="J804" s="4"/>
      <c r="K804" s="3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3"/>
      <c r="J805" s="4"/>
      <c r="K805" s="3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3"/>
      <c r="J806" s="4"/>
      <c r="K806" s="3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3"/>
      <c r="J807" s="4"/>
      <c r="K807" s="3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3"/>
      <c r="J808" s="4"/>
      <c r="K808" s="3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3"/>
      <c r="J809" s="4"/>
      <c r="K809" s="3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3"/>
      <c r="J810" s="4"/>
      <c r="K810" s="3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3"/>
      <c r="J811" s="4"/>
      <c r="K811" s="3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3"/>
      <c r="J812" s="4"/>
      <c r="K812" s="3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3"/>
      <c r="J813" s="4"/>
      <c r="K813" s="3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3"/>
      <c r="J814" s="4"/>
      <c r="K814" s="3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3"/>
      <c r="J815" s="4"/>
      <c r="K815" s="3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3"/>
      <c r="J816" s="4"/>
      <c r="K816" s="3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3"/>
      <c r="J817" s="4"/>
      <c r="K817" s="3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3"/>
      <c r="J818" s="4"/>
      <c r="K818" s="3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3"/>
      <c r="J819" s="4"/>
      <c r="K819" s="3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3"/>
      <c r="J820" s="4"/>
      <c r="K820" s="3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3"/>
      <c r="J821" s="4"/>
      <c r="K821" s="3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3"/>
      <c r="J822" s="4"/>
      <c r="K822" s="3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3"/>
      <c r="J823" s="4"/>
      <c r="K823" s="3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3"/>
      <c r="J824" s="4"/>
      <c r="K824" s="3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3"/>
      <c r="J825" s="4"/>
      <c r="K825" s="3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3"/>
      <c r="J826" s="4"/>
      <c r="K826" s="3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3"/>
      <c r="J827" s="4"/>
      <c r="K827" s="3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3"/>
      <c r="J828" s="4"/>
      <c r="K828" s="3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3"/>
      <c r="J829" s="4"/>
      <c r="K829" s="3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3"/>
      <c r="J830" s="4"/>
      <c r="K830" s="3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3"/>
      <c r="J831" s="4"/>
      <c r="K831" s="3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3"/>
      <c r="J832" s="4"/>
      <c r="K832" s="3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3"/>
      <c r="J833" s="4"/>
      <c r="K833" s="3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3"/>
      <c r="J834" s="4"/>
      <c r="K834" s="3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3"/>
      <c r="J835" s="4"/>
      <c r="K835" s="3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3"/>
      <c r="J836" s="4"/>
      <c r="K836" s="3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3"/>
      <c r="J837" s="4"/>
      <c r="K837" s="3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3"/>
      <c r="J838" s="4"/>
      <c r="K838" s="3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3"/>
      <c r="J839" s="4"/>
      <c r="K839" s="3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3"/>
      <c r="J840" s="4"/>
      <c r="K840" s="3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3"/>
      <c r="J841" s="4"/>
      <c r="K841" s="3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3"/>
      <c r="J842" s="4"/>
      <c r="K842" s="3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3"/>
      <c r="J843" s="4"/>
      <c r="K843" s="3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3"/>
      <c r="J844" s="4"/>
      <c r="K844" s="3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3"/>
      <c r="J845" s="4"/>
      <c r="K845" s="3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3"/>
      <c r="J846" s="4"/>
      <c r="K846" s="3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3"/>
      <c r="J847" s="4"/>
      <c r="K847" s="3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3"/>
      <c r="J848" s="4"/>
      <c r="K848" s="3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3"/>
      <c r="J849" s="4"/>
      <c r="K849" s="3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3"/>
      <c r="J850" s="4"/>
      <c r="K850" s="3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3"/>
      <c r="J851" s="4"/>
      <c r="K851" s="3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3"/>
      <c r="J852" s="4"/>
      <c r="K852" s="3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3"/>
      <c r="J853" s="4"/>
      <c r="K853" s="3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3"/>
      <c r="J854" s="4"/>
      <c r="K854" s="3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3"/>
      <c r="J855" s="4"/>
      <c r="K855" s="3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3"/>
      <c r="J856" s="4"/>
      <c r="K856" s="3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3"/>
      <c r="J857" s="4"/>
      <c r="K857" s="3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3"/>
      <c r="J858" s="4"/>
      <c r="K858" s="3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3"/>
      <c r="J859" s="4"/>
      <c r="K859" s="3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3"/>
      <c r="J860" s="4"/>
      <c r="K860" s="3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3"/>
      <c r="J861" s="4"/>
      <c r="K861" s="3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3"/>
      <c r="J862" s="4"/>
      <c r="K862" s="3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3"/>
      <c r="J863" s="4"/>
      <c r="K863" s="3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3"/>
      <c r="J864" s="4"/>
      <c r="K864" s="3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3"/>
      <c r="J865" s="4"/>
      <c r="K865" s="3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3"/>
      <c r="J866" s="4"/>
      <c r="K866" s="3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3"/>
      <c r="J867" s="4"/>
      <c r="K867" s="3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3"/>
      <c r="J868" s="4"/>
      <c r="K868" s="3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3"/>
      <c r="J869" s="4"/>
      <c r="K869" s="3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3"/>
      <c r="J870" s="4"/>
      <c r="K870" s="3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3"/>
      <c r="J871" s="4"/>
      <c r="K871" s="3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3"/>
      <c r="J872" s="4"/>
      <c r="K872" s="3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3"/>
      <c r="J873" s="4"/>
      <c r="K873" s="3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3"/>
      <c r="J874" s="4"/>
      <c r="K874" s="3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3"/>
      <c r="J875" s="4"/>
      <c r="K875" s="3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3"/>
      <c r="J876" s="4"/>
      <c r="K876" s="3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3"/>
      <c r="J877" s="4"/>
      <c r="K877" s="3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3"/>
      <c r="J878" s="4"/>
      <c r="K878" s="3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3"/>
      <c r="J879" s="4"/>
      <c r="K879" s="3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3"/>
      <c r="J880" s="4"/>
      <c r="K880" s="3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3"/>
      <c r="J881" s="4"/>
      <c r="K881" s="3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3"/>
      <c r="J882" s="4"/>
      <c r="K882" s="3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3"/>
      <c r="J883" s="4"/>
      <c r="K883" s="3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3"/>
      <c r="J884" s="4"/>
      <c r="K884" s="3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3"/>
      <c r="J885" s="4"/>
      <c r="K885" s="3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3"/>
      <c r="J886" s="4"/>
      <c r="K886" s="3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3"/>
      <c r="J887" s="4"/>
      <c r="K887" s="3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3"/>
      <c r="J888" s="4"/>
      <c r="K888" s="3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3"/>
      <c r="J889" s="4"/>
      <c r="K889" s="3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3"/>
      <c r="J890" s="4"/>
      <c r="K890" s="3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3"/>
      <c r="J891" s="4"/>
      <c r="K891" s="3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3"/>
      <c r="J892" s="4"/>
      <c r="K892" s="3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3"/>
      <c r="J893" s="4"/>
      <c r="K893" s="3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3"/>
      <c r="J894" s="4"/>
      <c r="K894" s="3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3"/>
      <c r="J895" s="4"/>
      <c r="K895" s="3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3"/>
      <c r="J896" s="4"/>
      <c r="K896" s="3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3"/>
      <c r="J897" s="4"/>
      <c r="K897" s="3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3"/>
      <c r="J898" s="4"/>
      <c r="K898" s="3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3"/>
      <c r="J899" s="4"/>
      <c r="K899" s="3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3"/>
      <c r="J900" s="4"/>
      <c r="K900" s="3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3"/>
      <c r="J901" s="4"/>
      <c r="K901" s="3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3"/>
      <c r="J902" s="4"/>
      <c r="K902" s="3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3"/>
      <c r="J903" s="4"/>
      <c r="K903" s="3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3"/>
      <c r="J904" s="4"/>
      <c r="K904" s="3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3"/>
      <c r="J905" s="4"/>
      <c r="K905" s="3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3"/>
      <c r="J906" s="4"/>
      <c r="K906" s="3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3"/>
      <c r="J907" s="4"/>
      <c r="K907" s="3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3"/>
      <c r="J908" s="4"/>
      <c r="K908" s="3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3"/>
      <c r="J909" s="4"/>
      <c r="K909" s="3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3"/>
      <c r="J910" s="4"/>
      <c r="K910" s="3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3"/>
      <c r="J911" s="4"/>
      <c r="K911" s="3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3"/>
      <c r="J912" s="4"/>
      <c r="K912" s="3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3"/>
      <c r="J913" s="4"/>
      <c r="K913" s="3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3"/>
      <c r="J914" s="4"/>
      <c r="K914" s="3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3"/>
      <c r="J915" s="4"/>
      <c r="K915" s="3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3"/>
      <c r="J916" s="4"/>
      <c r="K916" s="3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3"/>
      <c r="J917" s="4"/>
      <c r="K917" s="3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3"/>
      <c r="J918" s="4"/>
      <c r="K918" s="3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3"/>
      <c r="J919" s="4"/>
      <c r="K919" s="3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3"/>
      <c r="J920" s="4"/>
      <c r="K920" s="3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3"/>
      <c r="J921" s="4"/>
      <c r="K921" s="3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3"/>
      <c r="J922" s="4"/>
      <c r="K922" s="3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3"/>
      <c r="J923" s="4"/>
      <c r="K923" s="3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3"/>
      <c r="J924" s="4"/>
      <c r="K924" s="3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3"/>
      <c r="J925" s="4"/>
      <c r="K925" s="3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3"/>
      <c r="J926" s="4"/>
      <c r="K926" s="3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3"/>
      <c r="J927" s="4"/>
      <c r="K927" s="3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3"/>
      <c r="J928" s="4"/>
      <c r="K928" s="3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3"/>
      <c r="J929" s="4"/>
      <c r="K929" s="3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3"/>
      <c r="J930" s="4"/>
      <c r="K930" s="3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3"/>
      <c r="J931" s="4"/>
      <c r="K931" s="3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3"/>
      <c r="J932" s="4"/>
      <c r="K932" s="3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3"/>
      <c r="J933" s="4"/>
      <c r="K933" s="3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3"/>
      <c r="J934" s="4"/>
      <c r="K934" s="3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3"/>
      <c r="J935" s="4"/>
      <c r="K935" s="3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3"/>
      <c r="J936" s="4"/>
      <c r="K936" s="3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3"/>
      <c r="J937" s="4"/>
      <c r="K937" s="3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3"/>
      <c r="J938" s="4"/>
      <c r="K938" s="3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3"/>
      <c r="J939" s="4"/>
      <c r="K939" s="3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3"/>
      <c r="J940" s="4"/>
      <c r="K940" s="3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3"/>
      <c r="J941" s="4"/>
      <c r="K941" s="3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3"/>
      <c r="J942" s="4"/>
      <c r="K942" s="3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3"/>
      <c r="J943" s="4"/>
      <c r="K943" s="3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3"/>
      <c r="J944" s="4"/>
      <c r="K944" s="3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3"/>
      <c r="J945" s="4"/>
      <c r="K945" s="3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3"/>
      <c r="J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3"/>
      <c r="J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3"/>
      <c r="J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3"/>
      <c r="J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3"/>
      <c r="J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3"/>
      <c r="J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3"/>
      <c r="J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3"/>
      <c r="J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</sheetData>
  <hyperlinks>
    <hyperlink r:id="rId2" ref="A1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43"/>
    <col customWidth="1" min="8" max="8" width="16.0"/>
    <col customWidth="1" min="9" max="30" width="10.43"/>
  </cols>
  <sheetData>
    <row r="1">
      <c r="A1" s="45" t="s">
        <v>6</v>
      </c>
      <c r="B1" s="45" t="s">
        <v>44</v>
      </c>
      <c r="C1" s="45" t="s">
        <v>45</v>
      </c>
      <c r="D1" s="45" t="s">
        <v>46</v>
      </c>
      <c r="E1" s="46" t="s">
        <v>47</v>
      </c>
      <c r="F1" s="46" t="s">
        <v>48</v>
      </c>
      <c r="G1" s="46" t="s">
        <v>39</v>
      </c>
      <c r="H1" s="46" t="s">
        <v>49</v>
      </c>
      <c r="I1" s="46" t="s">
        <v>50</v>
      </c>
      <c r="J1" s="46" t="s">
        <v>51</v>
      </c>
      <c r="K1" s="46" t="s">
        <v>52</v>
      </c>
      <c r="L1" s="46" t="s">
        <v>53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</row>
    <row r="2">
      <c r="A2" s="45">
        <v>1.0</v>
      </c>
      <c r="B2" s="45">
        <v>1.0</v>
      </c>
      <c r="C2" s="48">
        <v>1.0</v>
      </c>
      <c r="D2" s="49">
        <v>1.0</v>
      </c>
      <c r="E2" s="49">
        <v>3.0</v>
      </c>
      <c r="F2" s="45">
        <v>27.0</v>
      </c>
      <c r="G2" s="49">
        <v>1.0</v>
      </c>
      <c r="H2" s="49">
        <v>1.0</v>
      </c>
      <c r="I2" s="49">
        <v>1.0</v>
      </c>
      <c r="J2" s="49">
        <v>3.0</v>
      </c>
      <c r="K2" s="49">
        <v>2.0</v>
      </c>
      <c r="L2" s="49">
        <v>2.0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</row>
    <row r="3">
      <c r="A3" s="45">
        <v>2.0</v>
      </c>
      <c r="B3" s="45">
        <v>1.0</v>
      </c>
      <c r="C3" s="48">
        <v>2.0</v>
      </c>
      <c r="D3" s="49">
        <v>1.0</v>
      </c>
      <c r="E3" s="49">
        <v>3.0</v>
      </c>
      <c r="F3" s="45">
        <v>27.0</v>
      </c>
      <c r="G3" s="49">
        <v>1.0</v>
      </c>
      <c r="H3" s="49">
        <v>4.0</v>
      </c>
      <c r="I3" s="49">
        <v>1.0</v>
      </c>
      <c r="J3" s="49">
        <v>3.0</v>
      </c>
      <c r="K3" s="49">
        <v>5.0</v>
      </c>
      <c r="L3" s="49">
        <v>4.0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</row>
    <row r="4">
      <c r="A4" s="45">
        <v>3.0</v>
      </c>
      <c r="B4" s="45">
        <v>1.0</v>
      </c>
      <c r="C4" s="48">
        <v>3.0</v>
      </c>
      <c r="D4" s="49">
        <v>1.0</v>
      </c>
      <c r="E4" s="49">
        <v>3.0</v>
      </c>
      <c r="F4" s="45">
        <v>27.0</v>
      </c>
      <c r="G4" s="49">
        <v>1.0</v>
      </c>
      <c r="H4" s="49">
        <v>4.0</v>
      </c>
      <c r="I4" s="49">
        <v>1.0</v>
      </c>
      <c r="J4" s="49">
        <v>3.0</v>
      </c>
      <c r="K4" s="49">
        <v>18.0</v>
      </c>
      <c r="L4" s="49">
        <v>5.0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>
      <c r="A5" s="45">
        <v>4.0</v>
      </c>
      <c r="B5" s="45">
        <v>1.0</v>
      </c>
      <c r="C5" s="48">
        <v>6.0</v>
      </c>
      <c r="D5" s="49">
        <v>1.0</v>
      </c>
      <c r="E5" s="49">
        <v>3.0</v>
      </c>
      <c r="F5" s="45">
        <v>44.0</v>
      </c>
      <c r="G5" s="49">
        <v>1.0</v>
      </c>
      <c r="H5" s="49">
        <v>4.0</v>
      </c>
      <c r="I5" s="49">
        <v>1.0</v>
      </c>
      <c r="J5" s="49">
        <v>3.0</v>
      </c>
      <c r="K5" s="49">
        <v>28.0</v>
      </c>
      <c r="L5" s="49">
        <v>7.0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6">
      <c r="A6" s="45">
        <v>5.0</v>
      </c>
      <c r="B6" s="45">
        <v>2.0</v>
      </c>
      <c r="C6" s="48">
        <v>10.0</v>
      </c>
      <c r="D6" s="49">
        <v>2.0</v>
      </c>
      <c r="E6" s="49">
        <v>3.0</v>
      </c>
      <c r="F6" s="45">
        <v>44.0</v>
      </c>
      <c r="G6" s="49">
        <v>1.0</v>
      </c>
      <c r="H6" s="49">
        <v>4.0</v>
      </c>
      <c r="I6" s="49">
        <v>2.0</v>
      </c>
      <c r="J6" s="49">
        <v>4.0</v>
      </c>
      <c r="K6" s="49">
        <v>43.0</v>
      </c>
      <c r="L6" s="49">
        <v>11.0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>
      <c r="A7" s="45">
        <v>6.0</v>
      </c>
      <c r="B7" s="45">
        <v>2.0</v>
      </c>
      <c r="C7" s="48">
        <v>13.0</v>
      </c>
      <c r="D7" s="49">
        <v>2.0</v>
      </c>
      <c r="E7" s="49">
        <v>3.0</v>
      </c>
      <c r="F7" s="45">
        <v>59.0</v>
      </c>
      <c r="G7" s="49">
        <v>1.0</v>
      </c>
      <c r="H7" s="49">
        <v>6.0</v>
      </c>
      <c r="I7" s="49">
        <v>2.0</v>
      </c>
      <c r="J7" s="49">
        <v>5.0</v>
      </c>
      <c r="K7" s="49">
        <v>61.0</v>
      </c>
      <c r="L7" s="49">
        <v>16.0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>
      <c r="A8" s="45">
        <v>7.0</v>
      </c>
      <c r="B8" s="45">
        <v>3.0</v>
      </c>
      <c r="C8" s="48">
        <v>16.0</v>
      </c>
      <c r="D8" s="49">
        <v>5.0</v>
      </c>
      <c r="E8" s="49">
        <v>3.0</v>
      </c>
      <c r="F8" s="45">
        <v>59.0</v>
      </c>
      <c r="G8" s="49">
        <v>1.0</v>
      </c>
      <c r="H8" s="49">
        <v>7.0</v>
      </c>
      <c r="I8" s="49">
        <v>3.0</v>
      </c>
      <c r="J8" s="49">
        <v>6.0</v>
      </c>
      <c r="K8" s="49">
        <v>95.0</v>
      </c>
      <c r="L8" s="49">
        <v>26.0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>
      <c r="A9" s="45">
        <v>8.0</v>
      </c>
      <c r="B9" s="45">
        <v>8.0</v>
      </c>
      <c r="C9" s="48">
        <v>16.0</v>
      </c>
      <c r="D9" s="49">
        <v>5.0</v>
      </c>
      <c r="E9" s="49">
        <v>3.0</v>
      </c>
      <c r="F9" s="45">
        <v>59.0</v>
      </c>
      <c r="G9" s="49">
        <v>1.0</v>
      </c>
      <c r="H9" s="49">
        <v>9.0</v>
      </c>
      <c r="I9" s="49">
        <v>4.0</v>
      </c>
      <c r="J9" s="49">
        <v>6.0</v>
      </c>
      <c r="K9" s="49">
        <v>139.0</v>
      </c>
      <c r="L9" s="49">
        <v>41.0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</row>
    <row r="10">
      <c r="A10" s="45">
        <v>9.0</v>
      </c>
      <c r="B10" s="45">
        <v>13.0</v>
      </c>
      <c r="C10" s="48">
        <v>19.0</v>
      </c>
      <c r="D10" s="49">
        <v>5.0</v>
      </c>
      <c r="E10" s="49">
        <v>3.0</v>
      </c>
      <c r="F10" s="45">
        <v>59.0</v>
      </c>
      <c r="G10" s="49">
        <v>1.0</v>
      </c>
      <c r="H10" s="49">
        <v>11.0</v>
      </c>
      <c r="I10" s="49">
        <v>4.0</v>
      </c>
      <c r="J10" s="49">
        <v>6.0</v>
      </c>
      <c r="K10" s="49">
        <v>245.0</v>
      </c>
      <c r="L10" s="49">
        <v>53.0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</row>
    <row r="11">
      <c r="A11" s="45">
        <v>10.0</v>
      </c>
      <c r="B11" s="45">
        <v>13.0</v>
      </c>
      <c r="C11" s="48">
        <v>30.0</v>
      </c>
      <c r="D11" s="49">
        <v>5.0</v>
      </c>
      <c r="E11" s="49">
        <v>3.0</v>
      </c>
      <c r="F11" s="45">
        <v>59.0</v>
      </c>
      <c r="G11" s="49">
        <v>2.0</v>
      </c>
      <c r="H11" s="49">
        <v>11.0</v>
      </c>
      <c r="I11" s="49">
        <v>4.0</v>
      </c>
      <c r="J11" s="49">
        <v>6.0</v>
      </c>
      <c r="K11" s="49">
        <v>388.0</v>
      </c>
      <c r="L11" s="49">
        <v>82.0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>
      <c r="A12" s="45">
        <v>11.0</v>
      </c>
      <c r="B12" s="45">
        <v>25.0</v>
      </c>
      <c r="C12" s="48">
        <v>46.0</v>
      </c>
      <c r="D12" s="49">
        <v>6.0</v>
      </c>
      <c r="E12" s="49">
        <v>3.0</v>
      </c>
      <c r="F12" s="45">
        <v>59.0</v>
      </c>
      <c r="G12" s="49">
        <v>2.0</v>
      </c>
      <c r="H12" s="49">
        <v>11.0</v>
      </c>
      <c r="I12" s="49">
        <v>4.0</v>
      </c>
      <c r="J12" s="49">
        <v>6.0</v>
      </c>
      <c r="K12" s="49">
        <v>593.0</v>
      </c>
      <c r="L12" s="49">
        <v>93.0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</row>
    <row r="13">
      <c r="A13" s="45">
        <v>12.0</v>
      </c>
      <c r="B13" s="45">
        <v>34.0</v>
      </c>
      <c r="C13" s="48">
        <v>56.0</v>
      </c>
      <c r="D13" s="49">
        <v>7.0</v>
      </c>
      <c r="E13" s="49">
        <v>3.0</v>
      </c>
      <c r="F13" s="45">
        <v>59.0</v>
      </c>
      <c r="G13" s="49">
        <v>2.0</v>
      </c>
      <c r="H13" s="49">
        <v>12.0</v>
      </c>
      <c r="I13" s="49">
        <v>7.0</v>
      </c>
      <c r="J13" s="49">
        <v>6.0</v>
      </c>
      <c r="K13" s="49">
        <v>978.0</v>
      </c>
      <c r="L13" s="49">
        <v>118.0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</row>
    <row r="14">
      <c r="A14" s="45">
        <v>13.0</v>
      </c>
      <c r="B14" s="45">
        <v>52.0</v>
      </c>
      <c r="C14" s="48">
        <v>65.0</v>
      </c>
      <c r="D14" s="49">
        <v>8.0</v>
      </c>
      <c r="E14" s="49">
        <v>3.0</v>
      </c>
      <c r="F14" s="45">
        <v>59.0</v>
      </c>
      <c r="G14" s="49">
        <v>2.0</v>
      </c>
      <c r="H14" s="49">
        <v>13.0</v>
      </c>
      <c r="I14" s="49">
        <v>12.0</v>
      </c>
      <c r="J14" s="49">
        <v>6.0</v>
      </c>
      <c r="K14" s="49">
        <v>1501.0</v>
      </c>
      <c r="L14" s="49">
        <v>164.0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</row>
    <row r="15">
      <c r="A15" s="45">
        <v>14.0</v>
      </c>
      <c r="B15" s="45">
        <v>77.0</v>
      </c>
      <c r="C15" s="48">
        <v>136.0</v>
      </c>
      <c r="D15" s="49">
        <v>11.0</v>
      </c>
      <c r="E15" s="49">
        <v>3.0</v>
      </c>
      <c r="F15" s="45">
        <v>59.0</v>
      </c>
      <c r="G15" s="49">
        <v>2.0</v>
      </c>
      <c r="H15" s="49">
        <v>14.0</v>
      </c>
      <c r="I15" s="49">
        <v>15.0</v>
      </c>
      <c r="J15" s="49">
        <v>6.0</v>
      </c>
      <c r="K15" s="49">
        <v>2336.0</v>
      </c>
      <c r="L15" s="49">
        <v>203.0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</row>
    <row r="16">
      <c r="A16" s="45">
        <v>15.0</v>
      </c>
      <c r="B16" s="45">
        <v>98.0</v>
      </c>
      <c r="C16" s="48">
        <v>152.0</v>
      </c>
      <c r="D16" s="49">
        <v>11.0</v>
      </c>
      <c r="E16" s="49">
        <v>3.0</v>
      </c>
      <c r="F16" s="45">
        <v>59.0</v>
      </c>
      <c r="G16" s="49">
        <v>2.0</v>
      </c>
      <c r="H16" s="49">
        <v>14.0</v>
      </c>
      <c r="I16" s="49">
        <v>15.0</v>
      </c>
      <c r="J16" s="49">
        <v>11.0</v>
      </c>
      <c r="K16" s="49">
        <v>2922.0</v>
      </c>
      <c r="L16" s="49">
        <v>251.0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>
      <c r="A17" s="45">
        <v>16.0</v>
      </c>
      <c r="B17" s="45">
        <v>121.0</v>
      </c>
      <c r="C17" s="48">
        <v>164.0</v>
      </c>
      <c r="D17" s="49">
        <v>11.0</v>
      </c>
      <c r="E17" s="49">
        <v>3.0</v>
      </c>
      <c r="F17" s="45">
        <v>59.0</v>
      </c>
      <c r="G17" s="49">
        <v>2.0</v>
      </c>
      <c r="H17" s="49">
        <v>14.0</v>
      </c>
      <c r="I17" s="49">
        <v>16.0</v>
      </c>
      <c r="J17" s="49">
        <v>11.0</v>
      </c>
      <c r="K17" s="49">
        <v>3513.0</v>
      </c>
      <c r="L17" s="49">
        <v>316.0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>
      <c r="A18" s="45">
        <v>17.0</v>
      </c>
      <c r="B18" s="45">
        <v>200.0</v>
      </c>
      <c r="C18" s="48">
        <v>240.0</v>
      </c>
      <c r="D18" s="49">
        <v>12.0</v>
      </c>
      <c r="E18" s="49">
        <v>3.0</v>
      </c>
      <c r="F18" s="45">
        <v>59.0</v>
      </c>
      <c r="G18" s="49">
        <v>2.0</v>
      </c>
      <c r="H18" s="49">
        <v>14.0</v>
      </c>
      <c r="I18" s="49">
        <v>18.0</v>
      </c>
      <c r="J18" s="49">
        <v>11.0</v>
      </c>
      <c r="K18" s="49">
        <v>4747.0</v>
      </c>
      <c r="L18" s="49">
        <v>367.0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>
      <c r="A19" s="45">
        <v>18.0</v>
      </c>
      <c r="B19" s="45">
        <v>234.0</v>
      </c>
      <c r="C19" s="48">
        <v>286.0</v>
      </c>
      <c r="D19" s="49">
        <v>12.0</v>
      </c>
      <c r="E19" s="49">
        <v>3.0</v>
      </c>
      <c r="F19" s="45">
        <v>63.0</v>
      </c>
      <c r="G19" s="49">
        <v>2.0</v>
      </c>
      <c r="H19" s="49">
        <v>14.0</v>
      </c>
      <c r="I19" s="49">
        <v>23.0</v>
      </c>
      <c r="J19" s="49">
        <v>11.0</v>
      </c>
      <c r="K19" s="49">
        <v>5823.0</v>
      </c>
      <c r="L19" s="49">
        <v>405.0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>
      <c r="A20" s="45">
        <v>19.0</v>
      </c>
      <c r="B20" s="45">
        <v>291.0</v>
      </c>
      <c r="C20" s="48">
        <v>396.0</v>
      </c>
      <c r="D20" s="49">
        <v>12.0</v>
      </c>
      <c r="E20" s="49">
        <v>3.0</v>
      </c>
      <c r="F20" s="45">
        <v>80.0</v>
      </c>
      <c r="G20" s="49">
        <v>2.0</v>
      </c>
      <c r="H20" s="49">
        <v>14.0</v>
      </c>
      <c r="I20" s="49">
        <v>24.0</v>
      </c>
      <c r="J20" s="49">
        <v>11.0</v>
      </c>
      <c r="K20" s="49">
        <v>6566.0</v>
      </c>
      <c r="L20" s="49">
        <v>475.0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>
      <c r="A21" s="45">
        <v>20.0</v>
      </c>
      <c r="B21" s="45">
        <v>428.0</v>
      </c>
      <c r="C21" s="48">
        <v>459.0</v>
      </c>
      <c r="D21" s="49">
        <v>12.0</v>
      </c>
      <c r="E21" s="49">
        <v>3.0</v>
      </c>
      <c r="F21" s="45">
        <v>216.0</v>
      </c>
      <c r="G21" s="49">
        <v>2.0</v>
      </c>
      <c r="H21" s="49">
        <v>14.0</v>
      </c>
      <c r="I21" s="49">
        <v>24.0</v>
      </c>
      <c r="J21" s="49">
        <v>11.0</v>
      </c>
      <c r="K21" s="49">
        <v>7161.0</v>
      </c>
      <c r="L21" s="49">
        <v>585.0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</row>
    <row r="22">
      <c r="A22" s="45">
        <v>21.0</v>
      </c>
      <c r="B22" s="45">
        <v>621.0</v>
      </c>
      <c r="C22" s="48">
        <v>631.0</v>
      </c>
      <c r="D22" s="49">
        <v>12.0</v>
      </c>
      <c r="E22" s="49">
        <v>3.0</v>
      </c>
      <c r="F22" s="45">
        <v>235.0</v>
      </c>
      <c r="G22" s="49">
        <v>2.0</v>
      </c>
      <c r="H22" s="49">
        <v>15.0</v>
      </c>
      <c r="I22" s="49">
        <v>25.0</v>
      </c>
      <c r="J22" s="49">
        <v>11.0</v>
      </c>
      <c r="K22" s="49">
        <v>8042.0</v>
      </c>
      <c r="L22" s="49">
        <v>717.0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</row>
    <row r="23">
      <c r="A23" s="45">
        <v>22.0</v>
      </c>
      <c r="B23" s="45">
        <v>904.0</v>
      </c>
      <c r="C23" s="48">
        <v>745.0</v>
      </c>
      <c r="D23" s="49">
        <v>13.0</v>
      </c>
      <c r="E23" s="49">
        <v>3.0</v>
      </c>
      <c r="F23" s="45">
        <v>386.0</v>
      </c>
      <c r="G23" s="49">
        <v>2.0</v>
      </c>
      <c r="H23" s="49">
        <v>15.0</v>
      </c>
      <c r="I23" s="49">
        <v>27.0</v>
      </c>
      <c r="J23" s="49">
        <v>11.0</v>
      </c>
      <c r="K23" s="49">
        <v>9000.0</v>
      </c>
      <c r="L23" s="49">
        <v>848.0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</row>
    <row r="24">
      <c r="A24" s="45">
        <v>23.0</v>
      </c>
      <c r="B24" s="45">
        <v>1128.0</v>
      </c>
      <c r="C24" s="48">
        <v>810.0</v>
      </c>
      <c r="D24" s="49">
        <v>13.0</v>
      </c>
      <c r="E24" s="49">
        <v>17.0</v>
      </c>
      <c r="F24" s="45">
        <v>526.0</v>
      </c>
      <c r="G24" s="49">
        <v>2.0</v>
      </c>
      <c r="H24" s="49">
        <v>15.0</v>
      </c>
      <c r="I24" s="49">
        <v>28.0</v>
      </c>
      <c r="J24" s="49">
        <v>11.0</v>
      </c>
      <c r="K24" s="49">
        <v>10075.0</v>
      </c>
      <c r="L24" s="49">
        <v>993.0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</row>
    <row r="25">
      <c r="A25" s="45">
        <v>24.0</v>
      </c>
      <c r="B25" s="45">
        <v>1546.0</v>
      </c>
      <c r="C25" s="48">
        <v>862.0</v>
      </c>
      <c r="D25" s="49">
        <v>14.0</v>
      </c>
      <c r="E25" s="49">
        <v>79.0</v>
      </c>
      <c r="F25" s="45">
        <v>623.0</v>
      </c>
      <c r="G25" s="49">
        <v>2.0</v>
      </c>
      <c r="H25" s="49">
        <v>15.0</v>
      </c>
      <c r="I25" s="49">
        <v>28.0</v>
      </c>
      <c r="J25" s="49">
        <v>12.0</v>
      </c>
      <c r="K25" s="49">
        <v>11364.0</v>
      </c>
      <c r="L25" s="49">
        <v>1094.0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</row>
    <row r="26">
      <c r="A26" s="45">
        <v>25.0</v>
      </c>
      <c r="B26" s="45">
        <v>1891.0</v>
      </c>
      <c r="C26" s="48">
        <v>1052.0</v>
      </c>
      <c r="D26" s="49">
        <v>15.0</v>
      </c>
      <c r="E26" s="49">
        <v>132.0</v>
      </c>
      <c r="F26" s="45">
        <v>882.0</v>
      </c>
      <c r="G26" s="49">
        <v>3.0</v>
      </c>
      <c r="H26" s="49">
        <v>15.0</v>
      </c>
      <c r="I26" s="49">
        <v>28.0</v>
      </c>
      <c r="J26" s="49">
        <v>12.0</v>
      </c>
      <c r="K26" s="49">
        <v>12729.0</v>
      </c>
      <c r="L26" s="49">
        <v>1215.0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</row>
    <row r="27">
      <c r="A27" s="45">
        <v>26.0</v>
      </c>
      <c r="B27" s="45">
        <v>2201.0</v>
      </c>
      <c r="C27" s="48">
        <v>1406.0</v>
      </c>
      <c r="D27" s="49">
        <v>15.0</v>
      </c>
      <c r="E27" s="49">
        <v>229.0</v>
      </c>
      <c r="F27" s="45">
        <v>1323.0</v>
      </c>
      <c r="G27" s="49">
        <v>7.0</v>
      </c>
      <c r="H27" s="49">
        <v>15.0</v>
      </c>
      <c r="I27" s="49">
        <v>28.0</v>
      </c>
      <c r="J27" s="49">
        <v>12.0</v>
      </c>
      <c r="K27" s="49">
        <v>13938.0</v>
      </c>
      <c r="L27" s="49">
        <v>1378.0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</row>
    <row r="28">
      <c r="A28" s="45">
        <v>27.0</v>
      </c>
      <c r="B28" s="45">
        <v>2433.0</v>
      </c>
      <c r="C28" s="48">
        <v>1451.0</v>
      </c>
      <c r="D28" s="49">
        <v>15.0</v>
      </c>
      <c r="E28" s="49">
        <v>322.0</v>
      </c>
      <c r="F28" s="45">
        <v>1988.0</v>
      </c>
      <c r="G28" s="49">
        <v>12.0</v>
      </c>
      <c r="H28" s="49">
        <v>15.0</v>
      </c>
      <c r="I28" s="49">
        <v>28.0</v>
      </c>
      <c r="J28" s="49">
        <v>12.0</v>
      </c>
      <c r="K28" s="49">
        <v>14991.0</v>
      </c>
      <c r="L28" s="49">
        <v>1510.0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</row>
    <row r="29">
      <c r="A29" s="45">
        <v>28.0</v>
      </c>
      <c r="B29" s="45">
        <v>2915.0</v>
      </c>
      <c r="C29" s="48">
        <v>1517.0</v>
      </c>
      <c r="D29" s="49">
        <v>15.0</v>
      </c>
      <c r="E29" s="49">
        <v>400.0</v>
      </c>
      <c r="F29" s="45">
        <v>2775.0</v>
      </c>
      <c r="G29" s="49">
        <v>25.0</v>
      </c>
      <c r="H29" s="49">
        <v>17.0</v>
      </c>
      <c r="I29" s="49">
        <v>29.0</v>
      </c>
      <c r="J29" s="49">
        <v>12.0</v>
      </c>
      <c r="K29" s="49">
        <v>16169.0</v>
      </c>
      <c r="L29" s="49">
        <v>1688.0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</row>
    <row r="30">
      <c r="A30" s="45">
        <v>29.0</v>
      </c>
      <c r="B30" s="45">
        <v>3417.0</v>
      </c>
      <c r="C30" s="48">
        <v>2339.0</v>
      </c>
      <c r="D30" s="49">
        <v>15.0</v>
      </c>
      <c r="E30" s="49">
        <v>650.0</v>
      </c>
      <c r="F30" s="45">
        <v>4528.0</v>
      </c>
      <c r="G30" s="49">
        <v>34.0</v>
      </c>
      <c r="H30" s="49">
        <v>21.0</v>
      </c>
      <c r="I30" s="49">
        <v>30.0</v>
      </c>
      <c r="J30" s="49">
        <v>12.0</v>
      </c>
      <c r="K30" s="49">
        <v>17361.0</v>
      </c>
      <c r="L30" s="49">
        <v>1890.0</v>
      </c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</row>
    <row r="31">
      <c r="A31" s="45">
        <v>30.0</v>
      </c>
      <c r="B31" s="45">
        <v>3904.0</v>
      </c>
      <c r="C31" s="48">
        <v>2981.0</v>
      </c>
      <c r="D31" s="49">
        <v>15.0</v>
      </c>
      <c r="E31" s="49">
        <v>888.0</v>
      </c>
      <c r="F31" s="45">
        <v>5994.0</v>
      </c>
      <c r="G31" s="49">
        <v>66.0</v>
      </c>
      <c r="H31" s="49">
        <v>22.0</v>
      </c>
      <c r="I31" s="49">
        <v>31.0</v>
      </c>
      <c r="J31" s="49">
        <v>12.0</v>
      </c>
      <c r="K31" s="49">
        <v>18407.0</v>
      </c>
      <c r="L31" s="49">
        <v>2143.0</v>
      </c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</row>
    <row r="32">
      <c r="A32" s="45">
        <v>31.0</v>
      </c>
      <c r="B32" s="45">
        <v>4256.0</v>
      </c>
      <c r="C32" s="48">
        <v>3506.0</v>
      </c>
      <c r="D32" s="49">
        <v>15.0</v>
      </c>
      <c r="E32" s="49">
        <v>1128.0</v>
      </c>
      <c r="F32" s="45">
        <v>7734.0</v>
      </c>
      <c r="G32" s="49">
        <v>83.0</v>
      </c>
      <c r="H32" s="49">
        <v>22.0</v>
      </c>
      <c r="I32" s="49">
        <v>46.0</v>
      </c>
      <c r="J32" s="49">
        <v>12.0</v>
      </c>
      <c r="K32" s="49">
        <v>19644.0</v>
      </c>
      <c r="L32" s="49">
        <v>2439.0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>
      <c r="A33" s="45">
        <v>32.0</v>
      </c>
      <c r="B33" s="45">
        <v>4579.0</v>
      </c>
      <c r="C33" s="48">
        <v>4048.0</v>
      </c>
      <c r="D33" s="49">
        <v>16.0</v>
      </c>
      <c r="E33" s="49">
        <v>1689.0</v>
      </c>
      <c r="F33" s="45">
        <v>9714.0</v>
      </c>
      <c r="G33" s="49">
        <v>114.0</v>
      </c>
      <c r="H33" s="49">
        <v>22.0</v>
      </c>
      <c r="I33" s="49">
        <v>80.0</v>
      </c>
      <c r="J33" s="49">
        <v>12.0</v>
      </c>
      <c r="K33" s="49">
        <v>20610.0</v>
      </c>
      <c r="L33" s="49">
        <v>2785.0</v>
      </c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</row>
    <row r="34">
      <c r="A34" s="45">
        <v>33.0</v>
      </c>
      <c r="B34" s="45">
        <v>5717.0</v>
      </c>
      <c r="C34" s="48">
        <v>4466.0</v>
      </c>
      <c r="D34" s="49">
        <v>35.0</v>
      </c>
      <c r="E34" s="49">
        <v>2036.0</v>
      </c>
      <c r="F34" s="45">
        <v>11809.0</v>
      </c>
      <c r="G34" s="49">
        <v>151.0</v>
      </c>
      <c r="H34" s="49">
        <v>22.0</v>
      </c>
      <c r="I34" s="49">
        <v>155.0</v>
      </c>
      <c r="J34" s="49">
        <v>14.0</v>
      </c>
      <c r="K34" s="49">
        <v>21638.0</v>
      </c>
      <c r="L34" s="49">
        <v>3181.0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>
      <c r="A35" s="45">
        <v>34.0</v>
      </c>
      <c r="B35" s="45">
        <v>6836.0</v>
      </c>
      <c r="C35" s="48">
        <v>4620.0</v>
      </c>
      <c r="D35" s="49">
        <v>35.0</v>
      </c>
      <c r="E35" s="49">
        <v>2502.0</v>
      </c>
      <c r="F35" s="45">
        <v>14399.0</v>
      </c>
      <c r="G35" s="49">
        <v>200.0</v>
      </c>
      <c r="H35" s="49">
        <v>23.0</v>
      </c>
      <c r="I35" s="49">
        <v>345.0</v>
      </c>
      <c r="J35" s="49">
        <v>17.0</v>
      </c>
      <c r="K35" s="49">
        <v>23049.0</v>
      </c>
      <c r="L35" s="49">
        <v>3441.0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</row>
    <row r="36">
      <c r="A36" s="45">
        <v>35.0</v>
      </c>
      <c r="B36" s="45">
        <v>7910.0</v>
      </c>
      <c r="C36" s="48">
        <v>4861.0</v>
      </c>
      <c r="D36" s="49">
        <v>35.0</v>
      </c>
      <c r="E36" s="49">
        <v>3089.0</v>
      </c>
      <c r="F36" s="45">
        <v>17211.0</v>
      </c>
      <c r="G36" s="49">
        <v>261.0</v>
      </c>
      <c r="H36" s="49">
        <v>23.0</v>
      </c>
      <c r="I36" s="49">
        <v>601.0</v>
      </c>
      <c r="J36" s="49">
        <v>38.0</v>
      </c>
      <c r="K36" s="49">
        <v>24811.0</v>
      </c>
      <c r="L36" s="49">
        <v>3844.0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</row>
    <row r="37">
      <c r="A37" s="45">
        <v>36.0</v>
      </c>
      <c r="B37" s="45">
        <v>9056.0</v>
      </c>
      <c r="C37" s="46">
        <v>5682.0</v>
      </c>
      <c r="D37" s="49">
        <v>53.0</v>
      </c>
      <c r="E37" s="49">
        <v>3858.0</v>
      </c>
      <c r="F37" s="45">
        <v>20448.0</v>
      </c>
      <c r="G37" s="49">
        <v>374.0</v>
      </c>
      <c r="H37" s="49">
        <v>25.0</v>
      </c>
      <c r="I37" s="49">
        <v>762.0</v>
      </c>
      <c r="J37" s="49">
        <v>57.0</v>
      </c>
      <c r="K37" s="49">
        <v>27017.0</v>
      </c>
      <c r="L37" s="49">
        <v>4219.0</v>
      </c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</row>
    <row r="38">
      <c r="A38" s="45">
        <v>37.0</v>
      </c>
      <c r="B38" s="45">
        <v>10278.0</v>
      </c>
      <c r="C38" s="46">
        <v>6708.0</v>
      </c>
      <c r="D38" s="49">
        <v>53.0</v>
      </c>
      <c r="E38" s="49">
        <v>4636.0</v>
      </c>
      <c r="F38" s="45">
        <v>24320.0</v>
      </c>
      <c r="G38" s="49">
        <v>430.0</v>
      </c>
      <c r="H38" s="49">
        <v>26.0</v>
      </c>
      <c r="I38" s="49">
        <v>892.0</v>
      </c>
      <c r="J38" s="49">
        <v>100.0</v>
      </c>
      <c r="K38" s="49">
        <v>29406.0</v>
      </c>
      <c r="L38" s="49">
        <v>4661.0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</row>
    <row r="39">
      <c r="A39" s="45">
        <v>38.0</v>
      </c>
      <c r="B39" s="45">
        <v>11130.0</v>
      </c>
      <c r="C39" s="46">
        <v>8216.0</v>
      </c>
      <c r="D39" s="49">
        <v>59.0</v>
      </c>
      <c r="E39" s="49">
        <v>5883.0</v>
      </c>
      <c r="F39" s="45">
        <v>28047.0</v>
      </c>
      <c r="G39" s="49">
        <v>589.0</v>
      </c>
      <c r="H39" s="49">
        <v>29.0</v>
      </c>
      <c r="I39" s="49">
        <v>1146.0</v>
      </c>
      <c r="J39" s="49">
        <v>130.0</v>
      </c>
      <c r="K39" s="49">
        <v>32332.0</v>
      </c>
      <c r="L39" s="49">
        <v>5014.0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>
      <c r="A40" s="45">
        <v>39.0</v>
      </c>
      <c r="B40" s="45">
        <v>12056.0</v>
      </c>
      <c r="C40" s="46">
        <v>8419.0</v>
      </c>
      <c r="D40" s="49">
        <v>60.0</v>
      </c>
      <c r="E40" s="49">
        <v>7375.0</v>
      </c>
      <c r="F40" s="45">
        <v>31207.0</v>
      </c>
      <c r="G40" s="49">
        <v>1204.0</v>
      </c>
      <c r="H40" s="49">
        <v>33.0</v>
      </c>
      <c r="I40" s="49">
        <v>1595.0</v>
      </c>
      <c r="J40" s="49">
        <v>178.0</v>
      </c>
      <c r="K40" s="49">
        <v>35408.0</v>
      </c>
      <c r="L40" s="49">
        <v>5399.0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</row>
    <row r="41">
      <c r="A41" s="45">
        <v>40.0</v>
      </c>
      <c r="B41" s="46">
        <v>13717.0</v>
      </c>
      <c r="C41" s="46">
        <v>8755.0</v>
      </c>
      <c r="D41" s="49">
        <v>66.0</v>
      </c>
      <c r="E41" s="49">
        <v>9172.0</v>
      </c>
      <c r="F41" s="45">
        <v>34625.0</v>
      </c>
      <c r="G41" s="49">
        <v>1639.0</v>
      </c>
      <c r="H41" s="49">
        <v>41.0</v>
      </c>
      <c r="I41" s="49">
        <v>2022.0</v>
      </c>
      <c r="J41" s="49">
        <v>212.0</v>
      </c>
      <c r="K41" s="49">
        <v>38309.0</v>
      </c>
      <c r="L41" s="49">
        <v>5847.0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</row>
    <row r="42">
      <c r="A42" s="45">
        <v>41.0</v>
      </c>
      <c r="B42" s="46">
        <v>15927.0</v>
      </c>
      <c r="C42" s="46">
        <v>8895.0</v>
      </c>
      <c r="D42" s="49">
        <v>69.0</v>
      </c>
      <c r="E42" s="49">
        <v>10149.0</v>
      </c>
      <c r="F42" s="45">
        <v>37232.0</v>
      </c>
      <c r="G42" s="49">
        <v>2140.0</v>
      </c>
      <c r="H42" s="49">
        <v>52.0</v>
      </c>
      <c r="I42" s="49">
        <v>2931.0</v>
      </c>
      <c r="J42" s="49">
        <v>285.0</v>
      </c>
      <c r="K42" s="49">
        <v>41495.0</v>
      </c>
      <c r="L42" s="49">
        <v>6297.0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</row>
    <row r="43">
      <c r="A43" s="45">
        <v>42.0</v>
      </c>
      <c r="B43" s="46">
        <v>17857.0</v>
      </c>
      <c r="C43" s="46">
        <v>9371.0</v>
      </c>
      <c r="D43" s="49">
        <v>89.0</v>
      </c>
      <c r="E43" s="49">
        <v>12462.0</v>
      </c>
      <c r="F43" s="45">
        <v>40206.0</v>
      </c>
      <c r="G43" s="49">
        <v>3004.0</v>
      </c>
      <c r="H43" s="49">
        <v>59.0</v>
      </c>
      <c r="I43" s="49">
        <v>3526.0</v>
      </c>
      <c r="J43" s="49">
        <v>423.0</v>
      </c>
      <c r="K43" s="49">
        <v>44606.0</v>
      </c>
      <c r="L43" s="49">
        <v>6875.0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</row>
    <row r="44">
      <c r="A44" s="45">
        <v>43.0</v>
      </c>
      <c r="B44" s="46">
        <v>19638.0</v>
      </c>
      <c r="C44" s="46">
        <v>11043.0</v>
      </c>
      <c r="D44" s="49">
        <v>103.0</v>
      </c>
      <c r="E44" s="49">
        <v>15113.0</v>
      </c>
      <c r="F44" s="45">
        <v>42696.0</v>
      </c>
      <c r="G44" s="49">
        <v>4231.0</v>
      </c>
      <c r="H44" s="49">
        <v>63.0</v>
      </c>
      <c r="I44" s="49">
        <v>4212.0</v>
      </c>
      <c r="J44" s="49">
        <v>613.0</v>
      </c>
      <c r="K44" s="49">
        <v>47593.0</v>
      </c>
      <c r="L44" s="49">
        <v>7497.0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</row>
    <row r="45">
      <c r="A45" s="45">
        <v>44.0</v>
      </c>
      <c r="B45" s="46">
        <v>20727.0</v>
      </c>
      <c r="C45" s="46">
        <v>11156.0</v>
      </c>
      <c r="D45" s="49">
        <v>125.0</v>
      </c>
      <c r="E45" s="49">
        <v>17660.0</v>
      </c>
      <c r="F45" s="45">
        <v>44724.0</v>
      </c>
      <c r="G45" s="49">
        <v>5753.0</v>
      </c>
      <c r="H45" s="49">
        <v>74.0</v>
      </c>
      <c r="I45" s="49">
        <v>4812.0</v>
      </c>
      <c r="J45" s="49">
        <v>716.0</v>
      </c>
      <c r="K45" s="49">
        <v>50468.0</v>
      </c>
      <c r="L45" s="49">
        <v>8261.0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</row>
    <row r="46">
      <c r="A46" s="45">
        <v>45.0</v>
      </c>
      <c r="B46" s="46">
        <v>22169.0</v>
      </c>
      <c r="C46" s="46">
        <v>11568.0</v>
      </c>
      <c r="D46" s="49">
        <v>159.0</v>
      </c>
      <c r="E46" s="49">
        <v>21157.0</v>
      </c>
      <c r="F46" s="45">
        <v>59865.0</v>
      </c>
      <c r="G46" s="49">
        <v>7753.0</v>
      </c>
      <c r="H46" s="49">
        <v>80.0</v>
      </c>
      <c r="I46" s="49">
        <v>5328.0</v>
      </c>
      <c r="J46" s="49">
        <v>1126.0</v>
      </c>
      <c r="K46" s="49">
        <v>50468.0</v>
      </c>
      <c r="L46" s="49">
        <v>8772.0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</row>
    <row r="47">
      <c r="A47" s="45">
        <v>46.0</v>
      </c>
      <c r="B47" s="46">
        <v>23430.0</v>
      </c>
      <c r="C47" s="46">
        <v>12841.0</v>
      </c>
      <c r="D47" s="49">
        <v>233.0</v>
      </c>
      <c r="E47" s="49">
        <v>23980.0</v>
      </c>
      <c r="F47" s="45">
        <v>64021.0</v>
      </c>
      <c r="G47" s="49">
        <v>9191.0</v>
      </c>
      <c r="H47" s="49">
        <v>100.0</v>
      </c>
      <c r="I47" s="49">
        <v>5766.0</v>
      </c>
      <c r="J47" s="49">
        <v>1412.0</v>
      </c>
      <c r="K47" s="49">
        <v>55743.0</v>
      </c>
      <c r="L47" s="49">
        <v>9501.0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</row>
    <row r="48">
      <c r="A48" s="45">
        <v>47.0</v>
      </c>
      <c r="B48" s="50">
        <v>25262.0</v>
      </c>
      <c r="C48" s="46">
        <v>13894.0</v>
      </c>
      <c r="D48" s="49">
        <v>338.0</v>
      </c>
      <c r="E48" s="49">
        <v>27980.0</v>
      </c>
      <c r="F48" s="45">
        <v>66559.0</v>
      </c>
      <c r="G48" s="49">
        <v>11178.0</v>
      </c>
      <c r="H48" s="49">
        <v>112.0</v>
      </c>
      <c r="I48" s="49">
        <v>6284.0</v>
      </c>
      <c r="J48" s="49">
        <v>1784.0</v>
      </c>
      <c r="K48" s="49">
        <v>58226.0</v>
      </c>
      <c r="L48" s="49">
        <v>10544.0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</row>
    <row r="49">
      <c r="A49" s="45">
        <v>48.0</v>
      </c>
      <c r="B49" s="46">
        <v>28320.0</v>
      </c>
      <c r="C49" s="46">
        <v>14267.0</v>
      </c>
      <c r="D49" s="49">
        <v>433.0</v>
      </c>
      <c r="E49" s="49">
        <v>31506.0</v>
      </c>
      <c r="F49" s="45">
        <v>68566.0</v>
      </c>
      <c r="G49" s="49">
        <v>13716.0</v>
      </c>
      <c r="H49" s="49">
        <v>126.0</v>
      </c>
      <c r="I49" s="49">
        <v>6767.0</v>
      </c>
      <c r="J49" s="49">
        <v>2281.0</v>
      </c>
      <c r="K49" s="49">
        <v>60500.0</v>
      </c>
      <c r="L49" s="49">
        <v>11633.0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</row>
    <row r="50">
      <c r="A50" s="45">
        <v>49.0</v>
      </c>
      <c r="B50" s="46">
        <v>30425.0</v>
      </c>
      <c r="C50" s="46">
        <v>14580.0</v>
      </c>
      <c r="D50" s="49">
        <v>554.0</v>
      </c>
      <c r="E50" s="49">
        <v>35713.0</v>
      </c>
      <c r="F50" s="45">
        <v>70618.0</v>
      </c>
      <c r="G50" s="49">
        <v>17147.0</v>
      </c>
      <c r="H50" s="49">
        <v>156.0</v>
      </c>
      <c r="I50" s="49">
        <v>7134.0</v>
      </c>
      <c r="J50" s="49">
        <v>2876.0</v>
      </c>
      <c r="K50" s="49">
        <v>62589.0</v>
      </c>
      <c r="L50" s="49">
        <v>12872.0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</row>
    <row r="51">
      <c r="A51" s="45">
        <v>50.0</v>
      </c>
      <c r="B51" s="46">
        <v>33682.0</v>
      </c>
      <c r="C51" s="46">
        <v>15385.0</v>
      </c>
      <c r="D51" s="49">
        <v>754.0</v>
      </c>
      <c r="E51" s="49">
        <v>41035.0</v>
      </c>
      <c r="F51" s="45">
        <v>72508.0</v>
      </c>
      <c r="G51" s="49">
        <v>19980.0</v>
      </c>
      <c r="H51" s="49">
        <v>197.0</v>
      </c>
      <c r="I51" s="49">
        <v>7382.0</v>
      </c>
      <c r="J51" s="49">
        <v>3661.0</v>
      </c>
      <c r="K51" s="49">
        <v>64586.0</v>
      </c>
      <c r="L51" s="49">
        <v>13842.0</v>
      </c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</row>
    <row r="52">
      <c r="A52" s="45">
        <v>51.0</v>
      </c>
      <c r="B52" s="46">
        <v>36599.0</v>
      </c>
      <c r="C52" s="46">
        <v>15914.0</v>
      </c>
      <c r="D52" s="49">
        <v>1025.0</v>
      </c>
      <c r="E52" s="49">
        <v>47021.0</v>
      </c>
      <c r="F52" s="45">
        <v>74258.0</v>
      </c>
      <c r="G52" s="49">
        <v>24926.0</v>
      </c>
      <c r="H52" s="49">
        <v>249.0</v>
      </c>
      <c r="I52" s="49">
        <v>7513.0</v>
      </c>
      <c r="J52" s="49">
        <v>4499.0</v>
      </c>
      <c r="K52" s="49">
        <v>66220.0</v>
      </c>
      <c r="L52" s="51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</row>
    <row r="53">
      <c r="A53" s="45">
        <v>52.0</v>
      </c>
      <c r="B53" s="46">
        <v>38654.0</v>
      </c>
      <c r="C53" s="46">
        <v>16740.0</v>
      </c>
      <c r="D53" s="49">
        <v>1312.0</v>
      </c>
      <c r="E53" s="49">
        <v>53578.0</v>
      </c>
      <c r="F53" s="45">
        <v>74652.0</v>
      </c>
      <c r="G53" s="49">
        <v>28572.0</v>
      </c>
      <c r="H53" s="49">
        <v>298.0</v>
      </c>
      <c r="I53" s="49">
        <v>7755.0</v>
      </c>
      <c r="J53" s="49">
        <v>5423.0</v>
      </c>
      <c r="K53" s="49">
        <v>68192.0</v>
      </c>
      <c r="L53" s="51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</row>
    <row r="54">
      <c r="A54" s="45">
        <v>53.0</v>
      </c>
      <c r="B54" s="46">
        <v>40581.0</v>
      </c>
      <c r="C54" s="45"/>
      <c r="D54" s="49">
        <v>1663.0</v>
      </c>
      <c r="E54" s="49">
        <v>59138.0</v>
      </c>
      <c r="F54" s="45">
        <v>75543.0</v>
      </c>
      <c r="G54" s="49">
        <v>33089.0</v>
      </c>
      <c r="H54" s="49">
        <v>375.0</v>
      </c>
      <c r="I54" s="49">
        <v>7869.0</v>
      </c>
      <c r="J54" s="49">
        <v>6633.0</v>
      </c>
      <c r="K54" s="49">
        <v>70029.0</v>
      </c>
      <c r="L54" s="51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</row>
    <row r="55">
      <c r="A55" s="45">
        <v>54.0</v>
      </c>
      <c r="B55" s="46">
        <v>43079.0</v>
      </c>
      <c r="C55" s="45"/>
      <c r="D55" s="49">
        <v>2174.0</v>
      </c>
      <c r="E55" s="49">
        <v>63927.0</v>
      </c>
      <c r="F55" s="45">
        <v>76369.0</v>
      </c>
      <c r="G55" s="49">
        <v>39673.0</v>
      </c>
      <c r="H55" s="49">
        <v>454.0</v>
      </c>
      <c r="I55" s="49">
        <v>7979.0</v>
      </c>
      <c r="J55" s="49">
        <v>7730.0</v>
      </c>
      <c r="K55" s="49">
        <v>71686.0</v>
      </c>
      <c r="L55" s="51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</row>
    <row r="56">
      <c r="A56" s="45">
        <v>55.0</v>
      </c>
      <c r="B56" s="46">
        <v>45757.0</v>
      </c>
      <c r="C56" s="45"/>
      <c r="D56" s="49">
        <v>2951.0</v>
      </c>
      <c r="E56" s="49">
        <v>69176.0</v>
      </c>
      <c r="F56" s="45">
        <v>77016.0</v>
      </c>
      <c r="G56" s="49">
        <v>47610.0</v>
      </c>
      <c r="H56" s="49">
        <v>565.0</v>
      </c>
      <c r="I56" s="49">
        <v>8086.0</v>
      </c>
      <c r="J56" s="49">
        <v>9134.0</v>
      </c>
      <c r="K56" s="49">
        <v>73303.0</v>
      </c>
      <c r="L56" s="51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</row>
    <row r="57">
      <c r="A57" s="45">
        <v>56.0</v>
      </c>
      <c r="B57" s="46">
        <v>49492.0</v>
      </c>
      <c r="C57" s="45"/>
      <c r="D57" s="49">
        <v>3774.0</v>
      </c>
      <c r="E57" s="49">
        <v>74386.0</v>
      </c>
      <c r="F57" s="45">
        <v>77234.0</v>
      </c>
      <c r="G57" s="49">
        <v>56188.0</v>
      </c>
      <c r="H57" s="49">
        <v>709.0</v>
      </c>
      <c r="I57" s="49">
        <v>8162.0</v>
      </c>
      <c r="J57" s="49">
        <v>10995.0</v>
      </c>
      <c r="K57" s="49">
        <v>74877.0</v>
      </c>
      <c r="L57" s="51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</row>
    <row r="58">
      <c r="A58" s="45">
        <v>57.0</v>
      </c>
      <c r="B58" s="45">
        <v>52995.0</v>
      </c>
      <c r="C58" s="45"/>
      <c r="D58" s="49">
        <v>4661.0</v>
      </c>
      <c r="E58" s="49">
        <v>80539.0</v>
      </c>
      <c r="F58" s="45">
        <v>77749.0</v>
      </c>
      <c r="G58" s="49">
        <v>64059.0</v>
      </c>
      <c r="H58" s="49">
        <v>874.0</v>
      </c>
      <c r="I58" s="49">
        <v>8236.0</v>
      </c>
      <c r="J58" s="49">
        <v>12612.0</v>
      </c>
      <c r="K58" s="49">
        <v>76389.0</v>
      </c>
      <c r="L58" s="51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</row>
    <row r="59">
      <c r="A59" s="45">
        <v>58.0</v>
      </c>
      <c r="B59" s="45">
        <v>58509.0</v>
      </c>
      <c r="C59" s="45"/>
      <c r="D59" s="49">
        <v>6427.0</v>
      </c>
      <c r="E59" s="49">
        <v>86498.0</v>
      </c>
      <c r="F59" s="45">
        <v>78159.0</v>
      </c>
      <c r="G59" s="49">
        <v>72248.0</v>
      </c>
      <c r="H59" s="49">
        <v>1098.0</v>
      </c>
      <c r="I59" s="49">
        <v>8320.0</v>
      </c>
      <c r="J59" s="49">
        <v>14459.0</v>
      </c>
      <c r="K59" s="49">
        <v>77995.0</v>
      </c>
      <c r="L59" s="51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</row>
    <row r="60">
      <c r="A60" s="45">
        <v>59.0</v>
      </c>
      <c r="B60" s="45">
        <v>61888.0</v>
      </c>
      <c r="C60" s="45"/>
      <c r="D60" s="49">
        <v>9415.0</v>
      </c>
      <c r="E60" s="49">
        <v>92472.0</v>
      </c>
      <c r="F60" s="45">
        <v>78598.0</v>
      </c>
      <c r="G60" s="49">
        <v>78797.0</v>
      </c>
      <c r="H60" s="49">
        <v>1709.0</v>
      </c>
      <c r="I60" s="49">
        <v>8413.0</v>
      </c>
      <c r="J60" s="49">
        <v>16018.0</v>
      </c>
      <c r="K60" s="49">
        <v>79494.0</v>
      </c>
      <c r="L60" s="5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</row>
    <row r="61">
      <c r="A61" s="45">
        <v>60.0</v>
      </c>
      <c r="B61" s="45"/>
      <c r="C61" s="45"/>
      <c r="D61" s="49">
        <v>14250.0</v>
      </c>
      <c r="E61" s="49">
        <v>97689.0</v>
      </c>
      <c r="F61" s="45">
        <v>78927.0</v>
      </c>
      <c r="G61" s="49">
        <v>85195.0</v>
      </c>
      <c r="H61" s="49">
        <v>1823.0</v>
      </c>
      <c r="I61" s="49">
        <v>8565.0</v>
      </c>
      <c r="J61" s="49">
        <v>19856.0</v>
      </c>
      <c r="K61" s="49">
        <v>80868.0</v>
      </c>
      <c r="L61" s="51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</row>
    <row r="62">
      <c r="A62" s="45">
        <v>61.0</v>
      </c>
      <c r="B62" s="45"/>
      <c r="C62" s="45"/>
      <c r="D62" s="49">
        <v>19624.0</v>
      </c>
      <c r="E62" s="49">
        <v>101739.0</v>
      </c>
      <c r="F62" s="45">
        <v>79355.0</v>
      </c>
      <c r="G62" s="49">
        <v>94417.0</v>
      </c>
      <c r="H62" s="49">
        <v>2423.0</v>
      </c>
      <c r="I62" s="49">
        <v>8652.0</v>
      </c>
      <c r="J62" s="49">
        <v>22302.0</v>
      </c>
      <c r="K62" s="49">
        <v>82211.0</v>
      </c>
      <c r="L62" s="51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</row>
    <row r="63">
      <c r="A63" s="45">
        <v>62.0</v>
      </c>
      <c r="B63" s="45"/>
      <c r="C63" s="45"/>
      <c r="D63" s="49">
        <v>26747.0</v>
      </c>
      <c r="E63" s="49">
        <v>105792.0</v>
      </c>
      <c r="F63" s="45">
        <v>79929.0</v>
      </c>
      <c r="G63" s="49">
        <v>102136.0</v>
      </c>
      <c r="H63" s="49">
        <v>2799.0</v>
      </c>
      <c r="I63" s="49">
        <v>8799.0</v>
      </c>
      <c r="J63" s="49">
        <v>25233.0</v>
      </c>
      <c r="K63" s="49">
        <v>83505.0</v>
      </c>
      <c r="L63" s="51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</row>
    <row r="64">
      <c r="A64" s="45">
        <v>63.0</v>
      </c>
      <c r="B64" s="45"/>
      <c r="C64" s="45"/>
      <c r="D64" s="49">
        <v>35206.0</v>
      </c>
      <c r="E64" s="49">
        <v>110574.0</v>
      </c>
      <c r="F64" s="45">
        <v>80134.0</v>
      </c>
      <c r="G64" s="49">
        <v>110238.0</v>
      </c>
      <c r="H64" s="49">
        <v>3166.0</v>
      </c>
      <c r="I64" s="49">
        <v>8897.0</v>
      </c>
      <c r="J64" s="49">
        <v>29155.0</v>
      </c>
      <c r="K64" s="49">
        <v>84802.0</v>
      </c>
      <c r="L64" s="51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</row>
    <row r="65">
      <c r="A65" s="45">
        <v>64.0</v>
      </c>
      <c r="B65" s="45"/>
      <c r="C65" s="45"/>
      <c r="D65" s="49">
        <v>46442.0</v>
      </c>
      <c r="E65" s="49">
        <v>115242.0</v>
      </c>
      <c r="F65" s="45">
        <v>80261.0</v>
      </c>
      <c r="G65" s="49">
        <v>117710.0</v>
      </c>
      <c r="H65" s="49">
        <v>3378.0</v>
      </c>
      <c r="I65" s="49">
        <v>8961.0</v>
      </c>
      <c r="J65" s="49">
        <v>32964.0</v>
      </c>
      <c r="K65" s="49">
        <v>85996.0</v>
      </c>
      <c r="L65" s="51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</row>
    <row r="66">
      <c r="A66" s="45">
        <v>65.0</v>
      </c>
      <c r="B66" s="45"/>
      <c r="C66" s="45"/>
      <c r="D66" s="49">
        <v>55231.0</v>
      </c>
      <c r="E66" s="49">
        <v>119827.0</v>
      </c>
      <c r="F66" s="45">
        <v>80380.0</v>
      </c>
      <c r="G66" s="49">
        <v>124736.0</v>
      </c>
      <c r="H66" s="49">
        <v>3809.0</v>
      </c>
      <c r="I66" s="49">
        <v>9037.0</v>
      </c>
      <c r="J66" s="49">
        <v>37575.0</v>
      </c>
      <c r="K66" s="49">
        <v>87026.0</v>
      </c>
      <c r="L66" s="51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</row>
    <row r="67">
      <c r="A67" s="45">
        <v>66.0</v>
      </c>
      <c r="B67" s="45"/>
      <c r="C67" s="45"/>
      <c r="D67" s="49">
        <v>69194.0</v>
      </c>
      <c r="E67" s="49">
        <v>124632.0</v>
      </c>
      <c r="F67" s="45">
        <v>80497.0</v>
      </c>
      <c r="G67" s="49">
        <v>130759.0</v>
      </c>
      <c r="H67" s="49">
        <v>4093.0</v>
      </c>
      <c r="I67" s="49">
        <v>9137.0</v>
      </c>
      <c r="J67" s="49">
        <v>40174.0</v>
      </c>
      <c r="K67" s="49">
        <v>88194.0</v>
      </c>
      <c r="L67" s="51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</row>
    <row r="68">
      <c r="A68" s="45">
        <v>67.0</v>
      </c>
      <c r="B68" s="45"/>
      <c r="C68" s="45"/>
      <c r="D68" s="49">
        <v>85991.0</v>
      </c>
      <c r="E68" s="49">
        <v>128948.0</v>
      </c>
      <c r="F68" s="45">
        <v>80667.0</v>
      </c>
      <c r="G68" s="49">
        <v>135032.0</v>
      </c>
      <c r="H68" s="49">
        <v>4557.0</v>
      </c>
      <c r="I68" s="49">
        <v>9241.0</v>
      </c>
      <c r="J68" s="49">
        <v>44550.0</v>
      </c>
      <c r="K68" s="49">
        <v>89328.0</v>
      </c>
      <c r="L68" s="51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</row>
    <row r="69">
      <c r="A69" s="45">
        <v>68.0</v>
      </c>
      <c r="B69" s="45"/>
      <c r="C69" s="45"/>
      <c r="D69" s="49">
        <v>104686.0</v>
      </c>
      <c r="E69" s="49">
        <v>132547.0</v>
      </c>
      <c r="F69" s="45">
        <v>80768.0</v>
      </c>
      <c r="G69" s="49">
        <v>140510.0</v>
      </c>
      <c r="H69" s="49">
        <v>4707.0</v>
      </c>
      <c r="I69" s="49">
        <v>9332.0</v>
      </c>
      <c r="J69" s="49">
        <v>52128.0</v>
      </c>
      <c r="K69" s="51"/>
      <c r="L69" s="51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</row>
    <row r="70">
      <c r="A70" s="45">
        <v>69.0</v>
      </c>
      <c r="B70" s="45"/>
      <c r="C70" s="45"/>
      <c r="D70" s="49">
        <v>124665.0</v>
      </c>
      <c r="E70" s="49">
        <v>135586.0</v>
      </c>
      <c r="F70" s="45">
        <v>80814.0</v>
      </c>
      <c r="G70" s="49">
        <v>146690.0</v>
      </c>
      <c r="H70" s="49">
        <v>4976.0</v>
      </c>
      <c r="I70" s="49">
        <v>9478.0</v>
      </c>
      <c r="J70" s="49">
        <v>56989.0</v>
      </c>
      <c r="K70" s="51"/>
      <c r="L70" s="51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1">
      <c r="A71" s="45">
        <v>70.0</v>
      </c>
      <c r="B71" s="45"/>
      <c r="C71" s="45"/>
      <c r="D71" s="49">
        <v>143025.0</v>
      </c>
      <c r="E71" s="49">
        <v>139422.0</v>
      </c>
      <c r="F71" s="45">
        <v>80859.0</v>
      </c>
      <c r="G71" s="49">
        <v>152446.0</v>
      </c>
      <c r="H71" s="49">
        <v>5224.0</v>
      </c>
      <c r="I71" s="49">
        <v>9583.0</v>
      </c>
      <c r="J71" s="49">
        <v>59105.0</v>
      </c>
      <c r="K71" s="51"/>
      <c r="L71" s="51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</row>
    <row r="72">
      <c r="A72" s="45">
        <v>71.0</v>
      </c>
      <c r="B72" s="45"/>
      <c r="C72" s="45"/>
      <c r="D72" s="49">
        <v>164620.0</v>
      </c>
      <c r="E72" s="49">
        <v>143626.0</v>
      </c>
      <c r="F72" s="45">
        <v>80879.0</v>
      </c>
      <c r="G72" s="49">
        <v>157022.0</v>
      </c>
      <c r="H72" s="49">
        <v>5548.0</v>
      </c>
      <c r="I72" s="49">
        <v>9661.0</v>
      </c>
      <c r="J72" s="49">
        <v>64338.0</v>
      </c>
      <c r="K72" s="51"/>
      <c r="L72" s="51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</row>
    <row r="73">
      <c r="A73" s="45">
        <v>72.0</v>
      </c>
      <c r="B73" s="45"/>
      <c r="C73" s="45"/>
      <c r="D73" s="49">
        <v>189618.0</v>
      </c>
      <c r="E73" s="49">
        <v>147577.0</v>
      </c>
      <c r="F73" s="45">
        <v>80908.0</v>
      </c>
      <c r="G73" s="49">
        <v>161852.0</v>
      </c>
      <c r="H73" s="49">
        <v>5687.0</v>
      </c>
      <c r="I73" s="49">
        <v>9786.0</v>
      </c>
      <c r="J73" s="49">
        <v>68605.0</v>
      </c>
      <c r="K73" s="51"/>
      <c r="L73" s="51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</row>
    <row r="74">
      <c r="A74" s="45">
        <v>73.0</v>
      </c>
      <c r="B74" s="45"/>
      <c r="C74" s="45"/>
      <c r="D74" s="49">
        <v>216721.0</v>
      </c>
      <c r="E74" s="49">
        <v>152271.0</v>
      </c>
      <c r="F74" s="45">
        <v>80932.0</v>
      </c>
      <c r="G74" s="49">
        <v>166019.0</v>
      </c>
      <c r="H74" s="49">
        <v>5744.0</v>
      </c>
      <c r="I74" s="49">
        <v>9786.0</v>
      </c>
      <c r="J74" s="49">
        <v>70478.0</v>
      </c>
      <c r="K74" s="51"/>
      <c r="L74" s="51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</row>
    <row r="75">
      <c r="A75" s="45">
        <v>74.0</v>
      </c>
      <c r="B75" s="45"/>
      <c r="C75" s="45"/>
      <c r="D75" s="49">
        <v>245540.0</v>
      </c>
      <c r="E75" s="49">
        <v>156363.0</v>
      </c>
      <c r="F75" s="45">
        <v>80954.0</v>
      </c>
      <c r="G75" s="49">
        <v>169496.0</v>
      </c>
      <c r="H75" s="49">
        <v>5844.0</v>
      </c>
      <c r="I75" s="49">
        <v>9976.0</v>
      </c>
      <c r="J75" s="49">
        <v>74390.0</v>
      </c>
      <c r="K75" s="51"/>
      <c r="L75" s="51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</row>
    <row r="76">
      <c r="A76" s="45">
        <v>75.0</v>
      </c>
      <c r="B76" s="45"/>
      <c r="C76" s="45"/>
      <c r="D76" s="49">
        <v>277965.0</v>
      </c>
      <c r="E76" s="49">
        <v>159516.0</v>
      </c>
      <c r="F76" s="45">
        <v>80973.0</v>
      </c>
      <c r="G76" s="49">
        <v>172541.0</v>
      </c>
      <c r="H76" s="49">
        <v>5956.0</v>
      </c>
      <c r="I76" s="49">
        <v>10062.0</v>
      </c>
      <c r="J76" s="49">
        <v>78167.0</v>
      </c>
      <c r="K76" s="51"/>
      <c r="L76" s="51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</row>
    <row r="77">
      <c r="A77" s="45">
        <v>76.0</v>
      </c>
      <c r="B77" s="45"/>
      <c r="C77" s="45"/>
      <c r="D77" s="49">
        <v>312237.0</v>
      </c>
      <c r="E77" s="49">
        <v>162488.0</v>
      </c>
      <c r="F77" s="45">
        <v>80995.0</v>
      </c>
      <c r="G77" s="49">
        <v>177633.0</v>
      </c>
      <c r="H77" s="49">
        <v>6052.0</v>
      </c>
      <c r="I77" s="49">
        <v>10156.0</v>
      </c>
      <c r="J77" s="49">
        <v>82048.0</v>
      </c>
      <c r="K77" s="51"/>
      <c r="L77" s="51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</row>
    <row r="78">
      <c r="A78" s="45">
        <v>77.0</v>
      </c>
      <c r="B78" s="45"/>
      <c r="C78" s="45"/>
      <c r="D78" s="49">
        <v>337635.0</v>
      </c>
      <c r="E78" s="49">
        <v>165155.0</v>
      </c>
      <c r="F78" s="45">
        <v>81020.0</v>
      </c>
      <c r="G78" s="49">
        <v>182816.0</v>
      </c>
      <c r="H78" s="49">
        <v>6152.0</v>
      </c>
      <c r="I78" s="49">
        <v>10237.0</v>
      </c>
      <c r="J78" s="49">
        <v>86334.0</v>
      </c>
      <c r="K78" s="51"/>
      <c r="L78" s="5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</row>
    <row r="79">
      <c r="A79" s="45">
        <v>78.0</v>
      </c>
      <c r="B79" s="45"/>
      <c r="C79" s="45"/>
      <c r="D79" s="49">
        <v>368196.0</v>
      </c>
      <c r="E79" s="49">
        <v>168941.0</v>
      </c>
      <c r="F79" s="45">
        <v>81063.0</v>
      </c>
      <c r="G79" s="49">
        <v>188068.0</v>
      </c>
      <c r="H79" s="49">
        <v>6238.0</v>
      </c>
      <c r="I79" s="49">
        <v>10284.0</v>
      </c>
      <c r="J79" s="49">
        <v>90676.0</v>
      </c>
      <c r="K79" s="51"/>
      <c r="L79" s="51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</row>
    <row r="80">
      <c r="A80" s="45">
        <v>79.0</v>
      </c>
      <c r="B80" s="49"/>
      <c r="C80" s="49"/>
      <c r="D80" s="49">
        <v>398809.0</v>
      </c>
      <c r="E80" s="49">
        <v>172434.0</v>
      </c>
      <c r="F80" s="45">
        <v>81086.0</v>
      </c>
      <c r="G80" s="49">
        <v>191726.0</v>
      </c>
      <c r="H80" s="49">
        <v>6289.0</v>
      </c>
      <c r="I80" s="49">
        <v>10331.0</v>
      </c>
      <c r="J80" s="49">
        <v>93790.0</v>
      </c>
      <c r="K80" s="51"/>
      <c r="L80" s="51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</row>
    <row r="81">
      <c r="A81" s="45">
        <v>80.0</v>
      </c>
      <c r="B81" s="49"/>
      <c r="C81" s="49"/>
      <c r="D81" s="49">
        <v>432132.0</v>
      </c>
      <c r="E81" s="49">
        <v>175925.0</v>
      </c>
      <c r="F81" s="45">
        <v>81130.0</v>
      </c>
      <c r="G81" s="49">
        <v>195944.0</v>
      </c>
      <c r="H81" s="49">
        <v>6322.0</v>
      </c>
      <c r="I81" s="49">
        <v>10384.0</v>
      </c>
      <c r="J81" s="49">
        <v>95403.0</v>
      </c>
      <c r="K81" s="51"/>
      <c r="L81" s="51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</row>
    <row r="82">
      <c r="A82" s="45">
        <v>81.0</v>
      </c>
      <c r="B82" s="49"/>
      <c r="C82" s="49"/>
      <c r="D82" s="49">
        <v>466033.0</v>
      </c>
      <c r="E82" s="49">
        <v>178972.0</v>
      </c>
      <c r="F82" s="45">
        <v>81229.0</v>
      </c>
      <c r="G82" s="49">
        <v>200210.0</v>
      </c>
      <c r="H82" s="49">
        <v>6366.0</v>
      </c>
      <c r="I82" s="49">
        <v>10423.0</v>
      </c>
      <c r="J82" s="49">
        <v>98076.0</v>
      </c>
      <c r="K82" s="51"/>
      <c r="L82" s="51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</row>
    <row r="83">
      <c r="A83" s="45">
        <v>82.0</v>
      </c>
      <c r="B83" s="49"/>
      <c r="C83" s="49"/>
      <c r="D83" s="49">
        <v>501560.0</v>
      </c>
      <c r="E83" s="49">
        <v>181228.0</v>
      </c>
      <c r="F83" s="45">
        <v>81281.0</v>
      </c>
      <c r="G83" s="49">
        <v>204178.0</v>
      </c>
      <c r="H83" s="49">
        <v>6416.0</v>
      </c>
      <c r="I83" s="49">
        <v>10450.0</v>
      </c>
      <c r="J83" s="49">
        <v>103573.0</v>
      </c>
      <c r="K83" s="51"/>
      <c r="L83" s="51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</row>
    <row r="84">
      <c r="A84" s="45">
        <v>83.0</v>
      </c>
      <c r="B84" s="49"/>
      <c r="C84" s="49"/>
      <c r="D84" s="49">
        <v>529951.0</v>
      </c>
      <c r="E84" s="49">
        <v>183957.0</v>
      </c>
      <c r="F84" s="45">
        <v>81346.0</v>
      </c>
      <c r="G84" s="49">
        <v>208389.0</v>
      </c>
      <c r="H84" s="49">
        <v>6458.0</v>
      </c>
      <c r="I84" s="49">
        <v>10450.0</v>
      </c>
      <c r="J84" s="49">
        <v>106206.0</v>
      </c>
      <c r="K84" s="51"/>
      <c r="L84" s="51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</row>
    <row r="85">
      <c r="A85" s="45">
        <v>84.0</v>
      </c>
      <c r="B85" s="51"/>
      <c r="C85" s="51"/>
      <c r="D85" s="49">
        <v>557571.0</v>
      </c>
      <c r="E85" s="49">
        <v>187327.0</v>
      </c>
      <c r="F85" s="45">
        <v>81484.0</v>
      </c>
      <c r="G85" s="49">
        <v>213024.0</v>
      </c>
      <c r="H85" s="49">
        <v>6497.0</v>
      </c>
      <c r="I85" s="49">
        <v>10512.0</v>
      </c>
      <c r="J85" s="49">
        <v>108847.0</v>
      </c>
      <c r="K85" s="51"/>
      <c r="L85" s="51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</row>
    <row r="86">
      <c r="A86" s="45">
        <v>85.0</v>
      </c>
      <c r="B86" s="51"/>
      <c r="C86" s="51"/>
      <c r="D86" s="49">
        <v>582594.0</v>
      </c>
      <c r="E86" s="49">
        <v>189973.0</v>
      </c>
      <c r="F86" s="45">
        <v>81553.0</v>
      </c>
      <c r="G86" s="49">
        <v>219764.0</v>
      </c>
      <c r="H86" s="49">
        <v>6533.0</v>
      </c>
      <c r="I86" s="49">
        <v>10537.0</v>
      </c>
      <c r="J86" s="49">
        <v>109252.0</v>
      </c>
      <c r="K86" s="51"/>
      <c r="L86" s="51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</row>
    <row r="87">
      <c r="A87" s="45">
        <v>86.0</v>
      </c>
      <c r="B87" s="51"/>
      <c r="C87" s="51"/>
      <c r="D87" s="49">
        <v>609516.0</v>
      </c>
      <c r="E87" s="49">
        <v>192994.0</v>
      </c>
      <c r="F87" s="45">
        <v>81631.0</v>
      </c>
      <c r="G87" s="51"/>
      <c r="H87" s="49">
        <v>6586.0</v>
      </c>
      <c r="I87" s="49">
        <v>10564.0</v>
      </c>
      <c r="J87" s="49">
        <v>111821.0</v>
      </c>
      <c r="K87" s="51"/>
      <c r="L87" s="51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</row>
    <row r="88">
      <c r="A88" s="45">
        <v>87.0</v>
      </c>
      <c r="B88" s="51"/>
      <c r="C88" s="51"/>
      <c r="D88" s="49">
        <v>639664.0</v>
      </c>
      <c r="E88" s="49">
        <v>195351.0</v>
      </c>
      <c r="F88" s="45">
        <v>81733.0</v>
      </c>
      <c r="G88" s="51"/>
      <c r="H88" s="49">
        <v>6612.0</v>
      </c>
      <c r="I88" s="49">
        <v>10591.0</v>
      </c>
      <c r="J88" s="49">
        <v>112606.0</v>
      </c>
      <c r="K88" s="51"/>
      <c r="L88" s="51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</row>
    <row r="89">
      <c r="A89" s="45">
        <v>88.0</v>
      </c>
      <c r="B89" s="51"/>
      <c r="C89" s="51"/>
      <c r="D89" s="49">
        <v>671331.0</v>
      </c>
      <c r="E89" s="51"/>
      <c r="F89" s="45">
        <v>81827.0</v>
      </c>
      <c r="G89" s="51"/>
      <c r="H89" s="49">
        <v>6625.0</v>
      </c>
      <c r="I89" s="49">
        <v>10613.0</v>
      </c>
      <c r="J89" s="49">
        <v>114657.0</v>
      </c>
      <c r="K89" s="51"/>
      <c r="L89" s="51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</row>
    <row r="90">
      <c r="A90" s="45">
        <v>89.0</v>
      </c>
      <c r="B90" s="51"/>
      <c r="C90" s="51"/>
      <c r="D90" s="49">
        <v>702164.0</v>
      </c>
      <c r="E90" s="51"/>
      <c r="F90" s="45">
        <v>81946.0</v>
      </c>
      <c r="G90" s="51"/>
      <c r="H90" s="49">
        <v>6647.0</v>
      </c>
      <c r="I90" s="49">
        <v>10635.0</v>
      </c>
      <c r="J90" s="49">
        <v>117324.0</v>
      </c>
      <c r="K90" s="51"/>
      <c r="L90" s="51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</row>
    <row r="91">
      <c r="A91" s="45">
        <v>90.0</v>
      </c>
      <c r="B91" s="51"/>
      <c r="C91" s="51"/>
      <c r="D91" s="49">
        <v>735086.0</v>
      </c>
      <c r="E91" s="51"/>
      <c r="F91" s="45">
        <v>82059.0</v>
      </c>
      <c r="G91" s="51"/>
      <c r="H91" s="49">
        <v>6654.0</v>
      </c>
      <c r="I91" s="49">
        <v>10653.0</v>
      </c>
      <c r="J91" s="49">
        <v>119151.0</v>
      </c>
      <c r="K91" s="51"/>
      <c r="L91" s="51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</row>
    <row r="92">
      <c r="A92" s="45">
        <v>91.0</v>
      </c>
      <c r="B92" s="51"/>
      <c r="C92" s="51"/>
      <c r="D92" s="49">
        <v>759687.0</v>
      </c>
      <c r="E92" s="51"/>
      <c r="F92" s="45">
        <v>82157.0</v>
      </c>
      <c r="G92" s="51"/>
      <c r="H92" s="49">
        <v>6667.0</v>
      </c>
      <c r="I92" s="49">
        <v>10661.0</v>
      </c>
      <c r="J92" s="49">
        <v>120804.0</v>
      </c>
      <c r="K92" s="51"/>
      <c r="L92" s="51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</row>
    <row r="93">
      <c r="A93" s="45">
        <v>92.0</v>
      </c>
      <c r="B93" s="51"/>
      <c r="C93" s="51"/>
      <c r="D93" s="49">
        <v>787752.0</v>
      </c>
      <c r="E93" s="51"/>
      <c r="F93" s="45">
        <v>82241.0</v>
      </c>
      <c r="G93" s="51"/>
      <c r="H93" s="49">
        <v>6687.0</v>
      </c>
      <c r="I93" s="49">
        <v>10674.0</v>
      </c>
      <c r="J93" s="49">
        <v>122577.0</v>
      </c>
      <c r="K93" s="51"/>
      <c r="L93" s="51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</row>
    <row r="94">
      <c r="A94" s="45">
        <v>93.0</v>
      </c>
      <c r="B94" s="51"/>
      <c r="C94" s="51"/>
      <c r="D94" s="49">
        <v>825041.0</v>
      </c>
      <c r="E94" s="51"/>
      <c r="F94" s="45">
        <v>82295.0</v>
      </c>
      <c r="G94" s="51"/>
      <c r="H94" s="49">
        <v>6703.0</v>
      </c>
      <c r="I94" s="49">
        <v>10683.0</v>
      </c>
      <c r="J94" s="49">
        <v>124114.0</v>
      </c>
      <c r="K94" s="51"/>
      <c r="L94" s="51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</row>
    <row r="95">
      <c r="A95" s="45">
        <v>94.0</v>
      </c>
      <c r="B95" s="51"/>
      <c r="C95" s="51"/>
      <c r="D95" s="49">
        <v>842629.0</v>
      </c>
      <c r="E95" s="51"/>
      <c r="F95" s="45">
        <v>82395.0</v>
      </c>
      <c r="G95" s="51"/>
      <c r="H95" s="51"/>
      <c r="I95" s="49">
        <v>10694.0</v>
      </c>
      <c r="J95" s="51"/>
      <c r="K95" s="51"/>
      <c r="L95" s="51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</row>
    <row r="96">
      <c r="A96" s="45">
        <v>95.0</v>
      </c>
      <c r="B96" s="51"/>
      <c r="C96" s="51"/>
      <c r="D96" s="49">
        <v>869172.0</v>
      </c>
      <c r="E96" s="51"/>
      <c r="F96" s="45">
        <v>82465.0</v>
      </c>
      <c r="G96" s="51"/>
      <c r="H96" s="51"/>
      <c r="I96" s="49">
        <v>10702.0</v>
      </c>
      <c r="J96" s="51"/>
      <c r="K96" s="51"/>
      <c r="L96" s="51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</row>
    <row r="97">
      <c r="A97" s="45">
        <v>96.0</v>
      </c>
      <c r="B97" s="51"/>
      <c r="C97" s="51"/>
      <c r="D97" s="49">
        <v>890524.0</v>
      </c>
      <c r="E97" s="51"/>
      <c r="F97" s="45">
        <v>82527.0</v>
      </c>
      <c r="G97" s="51"/>
      <c r="H97" s="51"/>
      <c r="I97" s="49">
        <v>10708.0</v>
      </c>
      <c r="J97" s="51"/>
      <c r="K97" s="51"/>
      <c r="L97" s="51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</row>
    <row r="98">
      <c r="A98" s="45">
        <v>97.0</v>
      </c>
      <c r="B98" s="51"/>
      <c r="C98" s="51"/>
      <c r="D98" s="49">
        <v>939053.0</v>
      </c>
      <c r="E98" s="51"/>
      <c r="F98" s="45">
        <v>82575.0</v>
      </c>
      <c r="G98" s="51"/>
      <c r="H98" s="51"/>
      <c r="I98" s="49">
        <v>10718.0</v>
      </c>
      <c r="J98" s="51"/>
      <c r="K98" s="51"/>
      <c r="L98" s="51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</row>
    <row r="99">
      <c r="A99" s="45">
        <v>98.0</v>
      </c>
      <c r="B99" s="51"/>
      <c r="C99" s="51"/>
      <c r="D99" s="51"/>
      <c r="E99" s="51"/>
      <c r="F99" s="45">
        <v>82642.0</v>
      </c>
      <c r="G99" s="51"/>
      <c r="H99" s="51"/>
      <c r="I99" s="49">
        <v>10728.0</v>
      </c>
      <c r="J99" s="51"/>
      <c r="K99" s="51"/>
      <c r="L99" s="51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</row>
    <row r="100">
      <c r="A100" s="45">
        <v>99.0</v>
      </c>
      <c r="B100" s="51"/>
      <c r="C100" s="51"/>
      <c r="D100" s="51"/>
      <c r="E100" s="51"/>
      <c r="F100" s="45">
        <v>82698.0</v>
      </c>
      <c r="G100" s="51"/>
      <c r="H100" s="51"/>
      <c r="I100" s="51"/>
      <c r="J100" s="51"/>
      <c r="K100" s="51"/>
      <c r="L100" s="51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</row>
    <row r="101">
      <c r="A101" s="45">
        <v>100.0</v>
      </c>
      <c r="B101" s="51"/>
      <c r="C101" s="51"/>
      <c r="D101" s="51"/>
      <c r="E101" s="51"/>
      <c r="F101" s="49">
        <v>82784.0</v>
      </c>
      <c r="G101" s="51"/>
      <c r="H101" s="51"/>
      <c r="I101" s="51"/>
      <c r="J101" s="51"/>
      <c r="K101" s="51"/>
      <c r="L101" s="51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</row>
    <row r="102">
      <c r="A102" s="45">
        <v>101.0</v>
      </c>
      <c r="B102" s="51"/>
      <c r="C102" s="51"/>
      <c r="D102" s="51"/>
      <c r="E102" s="51"/>
      <c r="F102" s="49">
        <v>82870.0</v>
      </c>
      <c r="G102" s="51"/>
      <c r="H102" s="51"/>
      <c r="I102" s="51"/>
      <c r="J102" s="51"/>
      <c r="K102" s="51"/>
      <c r="L102" s="51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</row>
    <row r="103">
      <c r="A103" s="45">
        <v>102.0</v>
      </c>
      <c r="B103" s="51"/>
      <c r="C103" s="51"/>
      <c r="D103" s="51"/>
      <c r="E103" s="51"/>
      <c r="F103" s="49">
        <v>82925.0</v>
      </c>
      <c r="G103" s="51"/>
      <c r="H103" s="51"/>
      <c r="I103" s="51"/>
      <c r="J103" s="51"/>
      <c r="K103" s="51"/>
      <c r="L103" s="51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</row>
    <row r="104">
      <c r="A104" s="45">
        <v>103.0</v>
      </c>
      <c r="B104" s="51"/>
      <c r="C104" s="51"/>
      <c r="D104" s="51"/>
      <c r="E104" s="51"/>
      <c r="F104" s="49">
        <v>83004.0</v>
      </c>
      <c r="G104" s="51"/>
      <c r="H104" s="51"/>
      <c r="I104" s="51"/>
      <c r="J104" s="51"/>
      <c r="K104" s="51"/>
      <c r="L104" s="51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r="105">
      <c r="A105" s="45">
        <v>104.0</v>
      </c>
      <c r="B105" s="51"/>
      <c r="C105" s="51"/>
      <c r="D105" s="51"/>
      <c r="E105" s="51"/>
      <c r="F105" s="49">
        <v>83097.0</v>
      </c>
      <c r="G105" s="51"/>
      <c r="H105" s="51"/>
      <c r="I105" s="51"/>
      <c r="J105" s="51"/>
      <c r="K105" s="51"/>
      <c r="L105" s="51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r="106">
      <c r="A106" s="45">
        <v>105.0</v>
      </c>
      <c r="B106" s="51"/>
      <c r="C106" s="51"/>
      <c r="D106" s="51"/>
      <c r="E106" s="51"/>
      <c r="F106" s="49">
        <v>83209.0</v>
      </c>
      <c r="G106" s="51"/>
      <c r="H106" s="51"/>
      <c r="I106" s="51"/>
      <c r="J106" s="51"/>
      <c r="K106" s="51"/>
      <c r="L106" s="51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</row>
    <row r="107">
      <c r="A107" s="45">
        <v>106.0</v>
      </c>
      <c r="B107" s="51"/>
      <c r="C107" s="51"/>
      <c r="D107" s="51"/>
      <c r="E107" s="51"/>
      <c r="F107" s="49">
        <v>83303.0</v>
      </c>
      <c r="G107" s="51"/>
      <c r="H107" s="51"/>
      <c r="I107" s="51"/>
      <c r="J107" s="51"/>
      <c r="K107" s="51"/>
      <c r="L107" s="51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>
      <c r="A108" s="45">
        <v>107.0</v>
      </c>
      <c r="B108" s="51"/>
      <c r="C108" s="51"/>
      <c r="D108" s="51"/>
      <c r="E108" s="51"/>
      <c r="F108" s="49">
        <v>83352.0</v>
      </c>
      <c r="G108" s="51"/>
      <c r="H108" s="51"/>
      <c r="I108" s="51"/>
      <c r="J108" s="51"/>
      <c r="K108" s="51"/>
      <c r="L108" s="51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09">
      <c r="A109" s="45">
        <v>108.0</v>
      </c>
      <c r="B109" s="51"/>
      <c r="C109" s="51"/>
      <c r="D109" s="51"/>
      <c r="E109" s="51"/>
      <c r="F109" s="49">
        <v>83402.0</v>
      </c>
      <c r="G109" s="51"/>
      <c r="H109" s="51"/>
      <c r="I109" s="51"/>
      <c r="J109" s="51"/>
      <c r="K109" s="51"/>
      <c r="L109" s="51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</row>
    <row r="110">
      <c r="A110" s="45">
        <v>109.0</v>
      </c>
      <c r="B110" s="51"/>
      <c r="C110" s="51"/>
      <c r="D110" s="51"/>
      <c r="E110" s="51"/>
      <c r="F110" s="49">
        <v>83754.0</v>
      </c>
      <c r="G110" s="51"/>
      <c r="H110" s="51"/>
      <c r="I110" s="51"/>
      <c r="J110" s="51"/>
      <c r="K110" s="51"/>
      <c r="L110" s="51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</row>
    <row r="111">
      <c r="A111" s="45">
        <v>110.0</v>
      </c>
      <c r="B111" s="51"/>
      <c r="C111" s="51"/>
      <c r="D111" s="51"/>
      <c r="E111" s="51"/>
      <c r="F111" s="49">
        <v>83785.0</v>
      </c>
      <c r="G111" s="51"/>
      <c r="H111" s="51"/>
      <c r="I111" s="51"/>
      <c r="J111" s="51"/>
      <c r="K111" s="51"/>
      <c r="L111" s="51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</row>
    <row r="112">
      <c r="A112" s="45">
        <v>111.0</v>
      </c>
      <c r="B112" s="51"/>
      <c r="C112" s="51"/>
      <c r="D112" s="51"/>
      <c r="E112" s="51"/>
      <c r="F112" s="49">
        <v>83803.0</v>
      </c>
      <c r="G112" s="51"/>
      <c r="H112" s="51"/>
      <c r="I112" s="51"/>
      <c r="J112" s="51"/>
      <c r="K112" s="51"/>
      <c r="L112" s="51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</row>
    <row r="113">
      <c r="A113" s="45">
        <v>112.0</v>
      </c>
      <c r="B113" s="51"/>
      <c r="C113" s="51"/>
      <c r="D113" s="51"/>
      <c r="E113" s="51"/>
      <c r="F113" s="49">
        <v>83817.0</v>
      </c>
      <c r="G113" s="51"/>
      <c r="H113" s="51"/>
      <c r="I113" s="51"/>
      <c r="J113" s="51"/>
      <c r="K113" s="51"/>
      <c r="L113" s="51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</row>
    <row r="114">
      <c r="A114" s="45">
        <v>113.0</v>
      </c>
      <c r="B114" s="51"/>
      <c r="C114" s="51"/>
      <c r="D114" s="51"/>
      <c r="E114" s="51"/>
      <c r="F114" s="49">
        <v>83849.0</v>
      </c>
      <c r="G114" s="51"/>
      <c r="H114" s="51"/>
      <c r="I114" s="51"/>
      <c r="J114" s="51"/>
      <c r="K114" s="51"/>
      <c r="L114" s="51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</row>
    <row r="115">
      <c r="A115" s="45">
        <v>114.0</v>
      </c>
      <c r="B115" s="51"/>
      <c r="C115" s="51"/>
      <c r="D115" s="51"/>
      <c r="E115" s="51"/>
      <c r="F115" s="49">
        <v>83864.0</v>
      </c>
      <c r="G115" s="51"/>
      <c r="H115" s="51"/>
      <c r="I115" s="51"/>
      <c r="J115" s="51"/>
      <c r="K115" s="51"/>
      <c r="L115" s="51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</row>
    <row r="116">
      <c r="A116" s="45">
        <v>115.0</v>
      </c>
      <c r="B116" s="51"/>
      <c r="C116" s="51"/>
      <c r="D116" s="51"/>
      <c r="E116" s="51"/>
      <c r="F116" s="49">
        <v>83876.0</v>
      </c>
      <c r="G116" s="51"/>
      <c r="H116" s="51"/>
      <c r="I116" s="51"/>
      <c r="J116" s="51"/>
      <c r="K116" s="51"/>
      <c r="L116" s="51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</row>
    <row r="117">
      <c r="A117" s="45">
        <v>116.0</v>
      </c>
      <c r="B117" s="51"/>
      <c r="C117" s="51"/>
      <c r="D117" s="51"/>
      <c r="E117" s="51"/>
      <c r="F117" s="49">
        <v>83884.0</v>
      </c>
      <c r="G117" s="51"/>
      <c r="H117" s="51"/>
      <c r="I117" s="51"/>
      <c r="J117" s="51"/>
      <c r="K117" s="51"/>
      <c r="L117" s="51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</row>
    <row r="118">
      <c r="A118" s="45">
        <v>117.0</v>
      </c>
      <c r="B118" s="51"/>
      <c r="C118" s="51"/>
      <c r="D118" s="51"/>
      <c r="E118" s="51"/>
      <c r="F118" s="49">
        <v>83899.0</v>
      </c>
      <c r="G118" s="51"/>
      <c r="H118" s="51"/>
      <c r="I118" s="51"/>
      <c r="J118" s="51"/>
      <c r="K118" s="51"/>
      <c r="L118" s="51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</row>
    <row r="119">
      <c r="A119" s="45">
        <v>118.0</v>
      </c>
      <c r="B119" s="51"/>
      <c r="C119" s="51"/>
      <c r="D119" s="51"/>
      <c r="E119" s="51"/>
      <c r="F119" s="49">
        <v>83909.0</v>
      </c>
      <c r="G119" s="51"/>
      <c r="H119" s="51"/>
      <c r="I119" s="51"/>
      <c r="J119" s="51"/>
      <c r="K119" s="51"/>
      <c r="L119" s="51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</row>
    <row r="120">
      <c r="A120" s="45">
        <v>119.0</v>
      </c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3.14"/>
    <col customWidth="1" min="3" max="3" width="13.43"/>
    <col customWidth="1" min="4" max="4" width="19.71"/>
    <col customWidth="1" min="5" max="5" width="14.57"/>
    <col customWidth="1" min="6" max="13" width="0.43"/>
    <col customWidth="1" min="17" max="17" width="14.43"/>
    <col customWidth="1" min="18" max="18" width="4.86"/>
    <col customWidth="1" min="19" max="19" width="5.0"/>
    <col customWidth="1" min="20" max="20" width="4.71"/>
    <col customWidth="1" min="21" max="21" width="7.29"/>
    <col customWidth="1" min="22" max="22" width="8.29"/>
    <col customWidth="1" min="23" max="23" width="7.0"/>
  </cols>
  <sheetData>
    <row r="1">
      <c r="A1" s="52" t="s">
        <v>54</v>
      </c>
      <c r="B1" s="53" t="s">
        <v>12</v>
      </c>
      <c r="C1" s="53" t="s">
        <v>10</v>
      </c>
      <c r="D1" s="53" t="s">
        <v>55</v>
      </c>
      <c r="E1" s="52" t="s">
        <v>56</v>
      </c>
      <c r="F1" s="53" t="s">
        <v>57</v>
      </c>
      <c r="G1" s="52" t="s">
        <v>58</v>
      </c>
      <c r="H1" s="52" t="s">
        <v>59</v>
      </c>
      <c r="I1" s="52" t="s">
        <v>60</v>
      </c>
      <c r="J1" s="52" t="s">
        <v>61</v>
      </c>
      <c r="K1" s="52" t="s">
        <v>62</v>
      </c>
      <c r="L1" s="52" t="s">
        <v>63</v>
      </c>
      <c r="M1" s="52" t="s">
        <v>64</v>
      </c>
      <c r="N1" s="52" t="s">
        <v>65</v>
      </c>
      <c r="O1" s="54" t="s">
        <v>9</v>
      </c>
      <c r="P1" s="54" t="s">
        <v>66</v>
      </c>
      <c r="Q1" s="55" t="s">
        <v>67</v>
      </c>
      <c r="R1" s="55" t="s">
        <v>16</v>
      </c>
      <c r="S1" s="55" t="s">
        <v>14</v>
      </c>
      <c r="T1" s="55" t="s">
        <v>68</v>
      </c>
      <c r="U1" s="15" t="s">
        <v>69</v>
      </c>
      <c r="V1" s="15" t="s">
        <v>70</v>
      </c>
      <c r="W1" s="15" t="s">
        <v>14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56" t="s">
        <v>71</v>
      </c>
      <c r="B2" s="57">
        <f>Brazil!B50</f>
        <v>30425</v>
      </c>
      <c r="C2" s="58">
        <f>Brazil!B56</f>
        <v>45757</v>
      </c>
      <c r="D2" s="58">
        <f>Brazil!B62</f>
        <v>71886</v>
      </c>
      <c r="E2" s="57">
        <f t="shared" ref="E2:E7" si="1">C2^2</f>
        <v>2093703049</v>
      </c>
      <c r="F2" s="57">
        <f t="shared" ref="F2:F7" si="2">B2*D2</f>
        <v>2187131550</v>
      </c>
      <c r="G2" s="59">
        <f t="shared" ref="G2:G7" si="3">2*B2*C2*D2</f>
        <v>200153156666700</v>
      </c>
      <c r="H2" s="59">
        <f t="shared" ref="H2:H7" si="4">E2*(B2+D2)</f>
        <v>214208852646239</v>
      </c>
      <c r="I2" s="59">
        <f t="shared" ref="I2:I7" si="5">B2*D2-E2</f>
        <v>93428501</v>
      </c>
      <c r="J2" s="59">
        <f t="shared" ref="J2:J7" si="6">((B2-C2)^2)*D2</f>
        <v>16898258122464</v>
      </c>
      <c r="K2" s="59">
        <f t="shared" ref="K2:K7" si="7">(E2-B2*D2)*B2</f>
        <v>-2842562142925</v>
      </c>
      <c r="L2" s="59">
        <f t="shared" ref="L2:L7" si="8">D2*(C2-B2)</f>
        <v>1102156152</v>
      </c>
      <c r="M2" s="59">
        <f t="shared" ref="M2:M7" si="9">B2*(D2-C2)</f>
        <v>794974825</v>
      </c>
      <c r="N2" s="59">
        <f t="shared" ref="N2:N7" si="10">(G2-H2)/I2</f>
        <v>-150443.3425</v>
      </c>
      <c r="O2" s="57">
        <f t="shared" ref="O2:O7" si="11">J2/K2</f>
        <v>-5.944727775</v>
      </c>
      <c r="P2" s="57">
        <f t="shared" ref="P2:P7" si="12">ln(L2/M2)</f>
        <v>0.3267132309</v>
      </c>
      <c r="Q2" s="17" t="str">
        <f t="shared" ref="Q2:Q7" si="13">if(E2&gt;F2,"OK","NOK")</f>
        <v>NOK</v>
      </c>
      <c r="R2" s="15">
        <v>50.0</v>
      </c>
      <c r="S2" s="15">
        <v>55.0</v>
      </c>
      <c r="T2" s="15">
        <v>61.0</v>
      </c>
      <c r="U2" s="17">
        <f t="shared" ref="U2:U7" si="14">S2*2</f>
        <v>110</v>
      </c>
      <c r="V2" s="17">
        <f t="shared" ref="V2:V7" si="15">R2+T2</f>
        <v>111</v>
      </c>
      <c r="W2" s="17">
        <f t="shared" ref="W2:W7" si="16">(R2+T2)/2</f>
        <v>55.5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56" t="s">
        <v>46</v>
      </c>
      <c r="B3" s="60">
        <f>World!D50</f>
        <v>554</v>
      </c>
      <c r="C3" s="61">
        <f>World!D73</f>
        <v>189618</v>
      </c>
      <c r="D3" s="61">
        <f>World!D98</f>
        <v>939053</v>
      </c>
      <c r="E3" s="57">
        <f t="shared" si="1"/>
        <v>35954985924</v>
      </c>
      <c r="F3" s="57">
        <f t="shared" si="2"/>
        <v>520235362</v>
      </c>
      <c r="G3" s="59">
        <f t="shared" si="3"/>
        <v>197291977743432</v>
      </c>
      <c r="H3" s="59">
        <f t="shared" si="4"/>
        <v>3.37836E+16</v>
      </c>
      <c r="I3" s="59">
        <f t="shared" si="5"/>
        <v>-35434750562</v>
      </c>
      <c r="J3" s="59">
        <f t="shared" si="6"/>
        <v>3.35666E+16</v>
      </c>
      <c r="K3" s="59">
        <f t="shared" si="7"/>
        <v>19630851811348</v>
      </c>
      <c r="L3" s="59">
        <f t="shared" si="8"/>
        <v>177541116392</v>
      </c>
      <c r="M3" s="59">
        <f t="shared" si="9"/>
        <v>415186990</v>
      </c>
      <c r="N3" s="59">
        <f t="shared" si="10"/>
        <v>947834.088</v>
      </c>
      <c r="O3" s="57">
        <f t="shared" si="11"/>
        <v>1709.891856</v>
      </c>
      <c r="P3" s="57">
        <f t="shared" si="12"/>
        <v>6.058228506</v>
      </c>
      <c r="Q3" s="17" t="str">
        <f t="shared" si="13"/>
        <v>OK</v>
      </c>
      <c r="R3" s="15">
        <v>50.0</v>
      </c>
      <c r="S3" s="15">
        <v>73.0</v>
      </c>
      <c r="T3" s="15">
        <v>96.0</v>
      </c>
      <c r="U3" s="17">
        <f t="shared" si="14"/>
        <v>146</v>
      </c>
      <c r="V3" s="17">
        <f t="shared" si="15"/>
        <v>146</v>
      </c>
      <c r="W3" s="17">
        <f t="shared" si="16"/>
        <v>73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>
      <c r="A4" s="56" t="s">
        <v>72</v>
      </c>
      <c r="B4" s="60">
        <v>0.0</v>
      </c>
      <c r="C4" s="61">
        <v>0.0</v>
      </c>
      <c r="D4" s="61">
        <v>0.0</v>
      </c>
      <c r="E4" s="57">
        <f t="shared" si="1"/>
        <v>0</v>
      </c>
      <c r="F4" s="57">
        <f t="shared" si="2"/>
        <v>0</v>
      </c>
      <c r="G4" s="59">
        <f t="shared" si="3"/>
        <v>0</v>
      </c>
      <c r="H4" s="59">
        <f t="shared" si="4"/>
        <v>0</v>
      </c>
      <c r="I4" s="59">
        <f t="shared" si="5"/>
        <v>0</v>
      </c>
      <c r="J4" s="59">
        <f t="shared" si="6"/>
        <v>0</v>
      </c>
      <c r="K4" s="59">
        <f t="shared" si="7"/>
        <v>0</v>
      </c>
      <c r="L4" s="59">
        <f t="shared" si="8"/>
        <v>0</v>
      </c>
      <c r="M4" s="59">
        <f t="shared" si="9"/>
        <v>0</v>
      </c>
      <c r="N4" s="59" t="str">
        <f t="shared" si="10"/>
        <v>#DIV/0!</v>
      </c>
      <c r="O4" s="57" t="str">
        <f t="shared" si="11"/>
        <v>#DIV/0!</v>
      </c>
      <c r="P4" s="57" t="str">
        <f t="shared" si="12"/>
        <v>#DIV/0!</v>
      </c>
      <c r="Q4" s="17" t="str">
        <f t="shared" si="13"/>
        <v>NOK</v>
      </c>
      <c r="R4" s="15">
        <v>20.0</v>
      </c>
      <c r="S4" s="15">
        <v>40.0</v>
      </c>
      <c r="T4" s="15">
        <v>60.0</v>
      </c>
      <c r="U4" s="17">
        <f t="shared" si="14"/>
        <v>80</v>
      </c>
      <c r="V4" s="17">
        <f t="shared" si="15"/>
        <v>80</v>
      </c>
      <c r="W4" s="17">
        <f t="shared" si="16"/>
        <v>40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56" t="s">
        <v>73</v>
      </c>
      <c r="B5" s="62">
        <v>0.0</v>
      </c>
      <c r="C5" s="62">
        <v>0.0</v>
      </c>
      <c r="D5" s="62">
        <v>0.0</v>
      </c>
      <c r="E5" s="57">
        <f t="shared" si="1"/>
        <v>0</v>
      </c>
      <c r="F5" s="57">
        <f t="shared" si="2"/>
        <v>0</v>
      </c>
      <c r="G5" s="59">
        <f t="shared" si="3"/>
        <v>0</v>
      </c>
      <c r="H5" s="59">
        <f t="shared" si="4"/>
        <v>0</v>
      </c>
      <c r="I5" s="59">
        <f t="shared" si="5"/>
        <v>0</v>
      </c>
      <c r="J5" s="59">
        <f t="shared" si="6"/>
        <v>0</v>
      </c>
      <c r="K5" s="59">
        <f t="shared" si="7"/>
        <v>0</v>
      </c>
      <c r="L5" s="59">
        <f t="shared" si="8"/>
        <v>0</v>
      </c>
      <c r="M5" s="59">
        <f t="shared" si="9"/>
        <v>0</v>
      </c>
      <c r="N5" s="59" t="str">
        <f t="shared" si="10"/>
        <v>#DIV/0!</v>
      </c>
      <c r="O5" s="57" t="str">
        <f t="shared" si="11"/>
        <v>#DIV/0!</v>
      </c>
      <c r="P5" s="57" t="str">
        <f t="shared" si="12"/>
        <v>#DIV/0!</v>
      </c>
      <c r="Q5" s="17" t="str">
        <f t="shared" si="13"/>
        <v>NOK</v>
      </c>
      <c r="R5" s="15">
        <v>20.0</v>
      </c>
      <c r="S5" s="15">
        <v>40.0</v>
      </c>
      <c r="T5" s="15">
        <v>60.0</v>
      </c>
      <c r="U5" s="17">
        <f t="shared" si="14"/>
        <v>80</v>
      </c>
      <c r="V5" s="17">
        <f t="shared" si="15"/>
        <v>80</v>
      </c>
      <c r="W5" s="17">
        <f t="shared" si="16"/>
        <v>40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56" t="s">
        <v>74</v>
      </c>
      <c r="B6" s="60">
        <f>World!G41</f>
        <v>1639</v>
      </c>
      <c r="C6" s="61">
        <f>World!G60</f>
        <v>78797</v>
      </c>
      <c r="D6" s="61">
        <f>World!G86</f>
        <v>219764</v>
      </c>
      <c r="E6" s="57">
        <f t="shared" si="1"/>
        <v>6208967209</v>
      </c>
      <c r="F6" s="57">
        <f t="shared" si="2"/>
        <v>360193196</v>
      </c>
      <c r="G6" s="59">
        <f t="shared" si="3"/>
        <v>56764286530424</v>
      </c>
      <c r="H6" s="59">
        <f t="shared" si="4"/>
        <v>1.37468E+15</v>
      </c>
      <c r="I6" s="59">
        <f t="shared" si="5"/>
        <v>-5848774013</v>
      </c>
      <c r="J6" s="59">
        <f t="shared" si="6"/>
        <v>1.30833E+15</v>
      </c>
      <c r="K6" s="59">
        <f t="shared" si="7"/>
        <v>9586140607307</v>
      </c>
      <c r="L6" s="59">
        <f t="shared" si="8"/>
        <v>16956550712</v>
      </c>
      <c r="M6" s="59">
        <f t="shared" si="9"/>
        <v>231044913</v>
      </c>
      <c r="N6" s="59">
        <f t="shared" si="10"/>
        <v>225332.6385</v>
      </c>
      <c r="O6" s="57">
        <f t="shared" si="11"/>
        <v>136.4817807</v>
      </c>
      <c r="P6" s="57">
        <f t="shared" si="12"/>
        <v>4.295797391</v>
      </c>
      <c r="Q6" s="17" t="str">
        <f t="shared" si="13"/>
        <v>OK</v>
      </c>
      <c r="R6" s="15">
        <v>40.0</v>
      </c>
      <c r="S6" s="15">
        <v>63.0</v>
      </c>
      <c r="T6" s="15">
        <v>85.0</v>
      </c>
      <c r="U6" s="17">
        <f t="shared" si="14"/>
        <v>126</v>
      </c>
      <c r="V6" s="17">
        <f t="shared" si="15"/>
        <v>125</v>
      </c>
      <c r="W6" s="17">
        <f t="shared" si="16"/>
        <v>62.5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56" t="s">
        <v>75</v>
      </c>
      <c r="B7" s="60">
        <f>'Sao Paulo'!B29</f>
        <v>1517</v>
      </c>
      <c r="C7" s="61">
        <f>'Sao Paulo'!B42</f>
        <v>8895</v>
      </c>
      <c r="D7" s="61">
        <f>'Sao Paulo'!B58</f>
        <v>24041</v>
      </c>
      <c r="E7" s="57">
        <f t="shared" si="1"/>
        <v>79121025</v>
      </c>
      <c r="F7" s="57">
        <f t="shared" si="2"/>
        <v>36470197</v>
      </c>
      <c r="G7" s="59">
        <f t="shared" si="3"/>
        <v>648804804630</v>
      </c>
      <c r="H7" s="59">
        <f t="shared" si="4"/>
        <v>2022175156950</v>
      </c>
      <c r="I7" s="59">
        <f t="shared" si="5"/>
        <v>-42650828</v>
      </c>
      <c r="J7" s="59">
        <f t="shared" si="6"/>
        <v>1308669046244</v>
      </c>
      <c r="K7" s="59">
        <f t="shared" si="7"/>
        <v>64701306076</v>
      </c>
      <c r="L7" s="59">
        <f t="shared" si="8"/>
        <v>177374498</v>
      </c>
      <c r="M7" s="59">
        <f t="shared" si="9"/>
        <v>22976482</v>
      </c>
      <c r="N7" s="59">
        <f t="shared" si="10"/>
        <v>32200.321</v>
      </c>
      <c r="O7" s="57">
        <f t="shared" si="11"/>
        <v>20.22631575</v>
      </c>
      <c r="P7" s="57">
        <f t="shared" si="12"/>
        <v>2.043792134</v>
      </c>
      <c r="Q7" s="17" t="str">
        <f t="shared" si="13"/>
        <v>OK</v>
      </c>
      <c r="R7" s="15">
        <v>28.0</v>
      </c>
      <c r="S7" s="15">
        <v>41.0</v>
      </c>
      <c r="T7" s="15">
        <v>56.0</v>
      </c>
      <c r="U7" s="17">
        <f t="shared" si="14"/>
        <v>82</v>
      </c>
      <c r="V7" s="17">
        <f t="shared" si="15"/>
        <v>84</v>
      </c>
      <c r="W7" s="17">
        <f t="shared" si="16"/>
        <v>42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63"/>
      <c r="B8" s="64"/>
      <c r="C8" s="2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A9" s="65" t="s">
        <v>76</v>
      </c>
      <c r="B9" s="64"/>
      <c r="C9" s="2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7"/>
      <c r="B10" s="2"/>
      <c r="C10" s="2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7"/>
      <c r="B11" s="2"/>
      <c r="C11" s="2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>
      <c r="A13" s="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>
      <c r="A15" s="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>
      <c r="A44" s="7"/>
      <c r="B44" s="5" t="s">
        <v>6</v>
      </c>
      <c r="C44" s="5">
        <v>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>
      <c r="A45" s="7"/>
      <c r="B45" s="5" t="s">
        <v>77</v>
      </c>
      <c r="C45" s="2">
        <f>N2/(1+O2*exp(-1*P2*C44))</f>
        <v>936748.0895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>
      <c r="A1001" s="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hyperlinks>
    <hyperlink r:id="rId1" ref="A9"/>
  </hyperlinks>
  <drawing r:id="rId2"/>
</worksheet>
</file>