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codeName="ThisWorkbook"/>
  <bookViews>
    <workbookView xWindow="0" yWindow="0" windowWidth="28800" windowHeight="13935" activeTab="1"/>
  </bookViews>
  <sheets>
    <sheet name="Table" sheetId="2" r:id="rId1"/>
    <sheet name="Non-OPEC" sheetId="30" r:id="rId2"/>
    <sheet name="US-Yearly Avg Production" sheetId="35" r:id="rId3"/>
  </sheets>
  <externalReferences>
    <externalReference r:id="rId4"/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ryOMI_PG9_1">[1]US!#REF!</definedName>
    <definedName name="qryOMI_PG9_10">[1]Braz!#REF!</definedName>
    <definedName name="qryOMI_PG9_11">#REF!</definedName>
    <definedName name="qryOMI_PG9_12">[1]India!#REF!</definedName>
    <definedName name="qryOMI_PG9_13">#REF!</definedName>
    <definedName name="qryOMI_PG9_14">[1]Thai!#REF!</definedName>
    <definedName name="qryOMI_PG9_2">[1]Can!#REF!</definedName>
    <definedName name="qryOMI_PG9_3">[1]Mex!#REF!</definedName>
    <definedName name="qryOMI_PG9_4">[1]Ger!#REF!</definedName>
    <definedName name="qryOMI_PG9_5">[1]Fr!#REF!</definedName>
    <definedName name="qryOMI_PG9_6">[1]Italy!#REF!</definedName>
    <definedName name="qryOMI_PG9_7">[1]UK!#REF!</definedName>
    <definedName name="qryOMI_PG9_8">[1]Japan!#REF!</definedName>
    <definedName name="qryOMI_PG9_9">'[1]S Kor'!#REF!</definedName>
    <definedName name="setting_curmonth" localSheetId="1">'Non-OPEC'!$B$4</definedName>
    <definedName name="setting_curmonth" localSheetId="0">[2]Inputs!$B$1</definedName>
    <definedName name="setting_CurMonth">#REF!</definedName>
  </definedNames>
  <calcPr calcId="171027"/>
</workbook>
</file>

<file path=xl/calcChain.xml><?xml version="1.0" encoding="utf-8"?>
<calcChain xmlns="http://schemas.openxmlformats.org/spreadsheetml/2006/main">
  <c r="X5" i="2" l="1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9" i="2"/>
  <c r="Y19" i="2"/>
  <c r="X20" i="2"/>
  <c r="Y20" i="2"/>
  <c r="X21" i="2"/>
  <c r="Y21" i="2"/>
  <c r="X22" i="2"/>
  <c r="Y22" i="2"/>
  <c r="X24" i="2"/>
  <c r="Y24" i="2"/>
  <c r="X25" i="2"/>
  <c r="Y25" i="2"/>
  <c r="X26" i="2"/>
  <c r="Y26" i="2"/>
  <c r="X27" i="2"/>
  <c r="Y27" i="2"/>
  <c r="X29" i="2"/>
  <c r="Y29" i="2"/>
  <c r="X30" i="2"/>
  <c r="Y30" i="2"/>
  <c r="X31" i="2"/>
  <c r="Y31" i="2"/>
  <c r="X32" i="2"/>
  <c r="Y32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3" i="2"/>
  <c r="Y43" i="2"/>
  <c r="X44" i="2"/>
  <c r="Y44" i="2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D177" i="30"/>
  <c r="D178" i="30"/>
  <c r="D179" i="30"/>
  <c r="D180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D137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CI117" i="30"/>
  <c r="CI122" i="30"/>
  <c r="CN121" i="30"/>
  <c r="CN120" i="30"/>
  <c r="CI116" i="30"/>
  <c r="CN118" i="30"/>
  <c r="CI114" i="30"/>
  <c r="CI119" i="30"/>
  <c r="CI121" i="30"/>
  <c r="CN116" i="30"/>
  <c r="CI124" i="30"/>
  <c r="CI120" i="30"/>
  <c r="CN123" i="30"/>
  <c r="CI123" i="30"/>
  <c r="CG137" i="30"/>
  <c r="BU137" i="30"/>
  <c r="BG137" i="30"/>
  <c r="AT137" i="30"/>
  <c r="AG137" i="30"/>
  <c r="T137" i="30"/>
  <c r="CF137" i="30"/>
  <c r="BT137" i="30"/>
  <c r="BF137" i="30"/>
  <c r="AS137" i="30"/>
  <c r="AF137" i="30"/>
  <c r="S137" i="30"/>
  <c r="CN115" i="30"/>
  <c r="CD137" i="30"/>
  <c r="BR137" i="30"/>
  <c r="CK114" i="30"/>
  <c r="CL114" i="30"/>
  <c r="CO114" i="30"/>
  <c r="CJ114" i="30"/>
  <c r="H137" i="30"/>
  <c r="CC137" i="30"/>
  <c r="BP137" i="30"/>
  <c r="BB137" i="30"/>
  <c r="AP137" i="30"/>
  <c r="AC137" i="30"/>
  <c r="P137" i="30"/>
  <c r="CN124" i="30"/>
  <c r="CI115" i="30"/>
  <c r="CN114" i="30"/>
  <c r="CN117" i="30"/>
  <c r="AQ137" i="30"/>
  <c r="CE137" i="30"/>
  <c r="BS137" i="30"/>
  <c r="BE137" i="30"/>
  <c r="AR137" i="30"/>
  <c r="AE137" i="30"/>
  <c r="R137" i="30"/>
  <c r="AD137" i="30"/>
  <c r="CN119" i="30"/>
  <c r="CB137" i="30"/>
  <c r="BO137" i="30"/>
  <c r="BA137" i="30"/>
  <c r="AO137" i="30"/>
  <c r="AB137" i="30"/>
  <c r="O137" i="30"/>
  <c r="CA137" i="30"/>
  <c r="BN137" i="30"/>
  <c r="AZ137" i="30"/>
  <c r="AN137" i="30"/>
  <c r="AA137" i="30"/>
  <c r="N137" i="30"/>
  <c r="Q137" i="30"/>
  <c r="BZ137" i="30"/>
  <c r="BM137" i="30"/>
  <c r="AY137" i="30"/>
  <c r="AM137" i="30"/>
  <c r="Z137" i="30"/>
  <c r="M137" i="30"/>
  <c r="BD137" i="30"/>
  <c r="CN122" i="30"/>
  <c r="BY137" i="30"/>
  <c r="BK137" i="30"/>
  <c r="AX137" i="30"/>
  <c r="AL137" i="30"/>
  <c r="Y137" i="30"/>
  <c r="L137" i="30"/>
  <c r="BX137" i="30"/>
  <c r="BJ137" i="30"/>
  <c r="AW137" i="30"/>
  <c r="AK137" i="30"/>
  <c r="X137" i="30"/>
  <c r="J137" i="30"/>
  <c r="CI125" i="30"/>
  <c r="BW137" i="30"/>
  <c r="BI137" i="30"/>
  <c r="AV137" i="30"/>
  <c r="AJ137" i="30"/>
  <c r="W137" i="30"/>
  <c r="I137" i="30"/>
  <c r="BV137" i="30"/>
  <c r="BH137" i="30"/>
  <c r="AU137" i="30"/>
  <c r="AI137" i="30"/>
  <c r="U137" i="30"/>
  <c r="CI118" i="30"/>
  <c r="CK117" i="30"/>
  <c r="CM121" i="30"/>
  <c r="CK121" i="30"/>
  <c r="CL121" i="30"/>
  <c r="CO121" i="30"/>
  <c r="CJ121" i="30"/>
  <c r="CM116" i="30"/>
  <c r="CK116" i="30"/>
  <c r="CL116" i="30"/>
  <c r="CO116" i="30"/>
  <c r="CJ116" i="30"/>
  <c r="CM123" i="30"/>
  <c r="CK123" i="30"/>
  <c r="CL123" i="30"/>
  <c r="CO123" i="30"/>
  <c r="CJ123" i="30"/>
  <c r="CM114" i="30"/>
  <c r="CM118" i="30"/>
  <c r="CK118" i="30"/>
  <c r="CL118" i="30"/>
  <c r="CO118" i="30"/>
  <c r="CJ118" i="30"/>
  <c r="CM125" i="30"/>
  <c r="CK125" i="30"/>
  <c r="CO125" i="30"/>
  <c r="CJ125" i="30"/>
  <c r="CM120" i="30"/>
  <c r="CK120" i="30"/>
  <c r="CL120" i="30"/>
  <c r="CO120" i="30"/>
  <c r="CJ120" i="30"/>
  <c r="CM115" i="30"/>
  <c r="CK115" i="30"/>
  <c r="CL115" i="30"/>
  <c r="CO115" i="30"/>
  <c r="CJ115" i="30"/>
  <c r="CN125" i="30"/>
  <c r="CL125" i="30"/>
  <c r="CM122" i="30"/>
  <c r="CK122" i="30"/>
  <c r="CL122" i="30"/>
  <c r="CO122" i="30"/>
  <c r="CJ122" i="30"/>
  <c r="CM117" i="30"/>
  <c r="CL117" i="30"/>
  <c r="CO117" i="30"/>
  <c r="CJ117" i="30"/>
  <c r="CM124" i="30"/>
  <c r="CK124" i="30"/>
  <c r="CL124" i="30"/>
  <c r="CO124" i="30"/>
  <c r="CJ124" i="30"/>
  <c r="CM119" i="30"/>
  <c r="CK119" i="30"/>
  <c r="CL119" i="30"/>
  <c r="CO119" i="30"/>
  <c r="CJ119" i="30"/>
  <c r="CP114" i="30"/>
  <c r="CN137" i="30"/>
  <c r="CI137" i="30"/>
  <c r="CL137" i="30"/>
  <c r="CK137" i="30"/>
  <c r="CO137" i="30"/>
  <c r="CP120" i="30"/>
  <c r="CP121" i="30"/>
  <c r="CP122" i="30"/>
  <c r="CP119" i="30"/>
  <c r="CP124" i="30"/>
  <c r="CP123" i="30"/>
  <c r="CP117" i="30"/>
  <c r="CP116" i="30"/>
  <c r="CJ137" i="30"/>
  <c r="CM137" i="30"/>
  <c r="CP115" i="30"/>
  <c r="CP125" i="30"/>
  <c r="CP118" i="30"/>
  <c r="Y4" i="2"/>
  <c r="X4" i="2"/>
  <c r="CJ103" i="30"/>
  <c r="CK103" i="30"/>
  <c r="CM103" i="30"/>
  <c r="CN103" i="30"/>
  <c r="CO103" i="30"/>
  <c r="CL103" i="30"/>
  <c r="CG180" i="30"/>
  <c r="CF180" i="30"/>
  <c r="CE180" i="30"/>
  <c r="CD180" i="30"/>
  <c r="CC180" i="30"/>
  <c r="CB180" i="30"/>
  <c r="BZ180" i="30"/>
  <c r="BW180" i="30"/>
  <c r="BU180" i="30"/>
  <c r="BT180" i="30"/>
  <c r="BS180" i="30"/>
  <c r="CF179" i="30"/>
  <c r="CD179" i="30"/>
  <c r="CC179" i="30"/>
  <c r="CB179" i="30"/>
  <c r="CA179" i="30"/>
  <c r="BZ179" i="30"/>
  <c r="BY179" i="30"/>
  <c r="BW179" i="30"/>
  <c r="BT179" i="30"/>
  <c r="CF178" i="30"/>
  <c r="CC178" i="30"/>
  <c r="CA178" i="30"/>
  <c r="BZ178" i="30"/>
  <c r="BY178" i="30"/>
  <c r="BX178" i="30"/>
  <c r="BW178" i="30"/>
  <c r="BV178" i="30"/>
  <c r="BT178" i="30"/>
  <c r="CG177" i="30"/>
  <c r="CF177" i="30"/>
  <c r="CE177" i="30"/>
  <c r="CD177" i="30"/>
  <c r="CC177" i="30"/>
  <c r="CB177" i="30"/>
  <c r="BZ177" i="30"/>
  <c r="BX177" i="30"/>
  <c r="BW177" i="30"/>
  <c r="BV177" i="30"/>
  <c r="BU177" i="30"/>
  <c r="BT177" i="30"/>
  <c r="BS177" i="30"/>
  <c r="BO180" i="30"/>
  <c r="BO179" i="30"/>
  <c r="BO177" i="30"/>
  <c r="BJ180" i="30"/>
  <c r="BG180" i="30"/>
  <c r="BK179" i="30"/>
  <c r="BJ179" i="30"/>
  <c r="BI179" i="30"/>
  <c r="BG179" i="30"/>
  <c r="BJ178" i="30"/>
  <c r="BH178" i="30"/>
  <c r="BG178" i="30"/>
  <c r="BF178" i="30"/>
  <c r="BJ177" i="30"/>
  <c r="BI177" i="30"/>
  <c r="BH177" i="30"/>
  <c r="BG177" i="30"/>
  <c r="BF177" i="30"/>
  <c r="AZ180" i="30"/>
  <c r="AX180" i="30"/>
  <c r="AW180" i="30"/>
  <c r="AV180" i="30"/>
  <c r="AU180" i="30"/>
  <c r="AT180" i="30"/>
  <c r="AS180" i="30"/>
  <c r="AQ180" i="30"/>
  <c r="AN180" i="30"/>
  <c r="AL180" i="30"/>
  <c r="AK180" i="30"/>
  <c r="AJ180" i="30"/>
  <c r="BB179" i="30"/>
  <c r="AZ179" i="30"/>
  <c r="AW179" i="30"/>
  <c r="AU179" i="30"/>
  <c r="AT179" i="30"/>
  <c r="AS179" i="30"/>
  <c r="AR179" i="30"/>
  <c r="AQ179" i="30"/>
  <c r="AP179" i="30"/>
  <c r="AN179" i="30"/>
  <c r="AK179" i="30"/>
  <c r="BB178" i="30"/>
  <c r="BA178" i="30"/>
  <c r="AZ178" i="30"/>
  <c r="AY178" i="30"/>
  <c r="AW178" i="30"/>
  <c r="AT178" i="30"/>
  <c r="AR178" i="30"/>
  <c r="AQ178" i="30"/>
  <c r="AP178" i="30"/>
  <c r="AO178" i="30"/>
  <c r="AN178" i="30"/>
  <c r="AM178" i="30"/>
  <c r="AK178" i="30"/>
  <c r="BB177" i="30"/>
  <c r="BA177" i="30"/>
  <c r="AZ177" i="30"/>
  <c r="AY177" i="30"/>
  <c r="AV177" i="30"/>
  <c r="AT177" i="30"/>
  <c r="AS177" i="30"/>
  <c r="AR177" i="30"/>
  <c r="AQ177" i="30"/>
  <c r="AP177" i="30"/>
  <c r="AO177" i="30"/>
  <c r="AN177" i="30"/>
  <c r="AM177" i="30"/>
  <c r="AJ177" i="30"/>
  <c r="AF180" i="30"/>
  <c r="AE180" i="30"/>
  <c r="AA180" i="30"/>
  <c r="Y180" i="30"/>
  <c r="X180" i="30"/>
  <c r="AG179" i="30"/>
  <c r="AE179" i="30"/>
  <c r="AD179" i="30"/>
  <c r="AB179" i="30"/>
  <c r="Z179" i="30"/>
  <c r="Y179" i="30"/>
  <c r="AF178" i="30"/>
  <c r="AE178" i="30"/>
  <c r="AA178" i="30"/>
  <c r="Y178" i="30"/>
  <c r="X178" i="30"/>
  <c r="AG177" i="30"/>
  <c r="AF177" i="30"/>
  <c r="AD177" i="30"/>
  <c r="AB177" i="30"/>
  <c r="AA177" i="30"/>
  <c r="Z177" i="30"/>
  <c r="W179" i="30"/>
  <c r="W180" i="30"/>
  <c r="N177" i="30"/>
  <c r="O177" i="30"/>
  <c r="P177" i="30"/>
  <c r="Q177" i="30"/>
  <c r="U177" i="30"/>
  <c r="R178" i="30"/>
  <c r="T178" i="30"/>
  <c r="U178" i="30"/>
  <c r="O179" i="30"/>
  <c r="Q179" i="30"/>
  <c r="R179" i="30"/>
  <c r="T179" i="30"/>
  <c r="N180" i="30"/>
  <c r="O180" i="30"/>
  <c r="P180" i="30"/>
  <c r="Q180" i="30"/>
  <c r="BN180" i="30"/>
  <c r="BD180" i="30"/>
  <c r="AI180" i="30"/>
  <c r="L180" i="30"/>
  <c r="J180" i="30"/>
  <c r="H180" i="30"/>
  <c r="BR179" i="30"/>
  <c r="BP179" i="30"/>
  <c r="BM179" i="30"/>
  <c r="I179" i="30"/>
  <c r="BN178" i="30"/>
  <c r="BD178" i="30"/>
  <c r="AI178" i="30"/>
  <c r="L178" i="30"/>
  <c r="J178" i="30"/>
  <c r="H178" i="30"/>
  <c r="BR177" i="30"/>
  <c r="BP177" i="30"/>
  <c r="BN177" i="30"/>
  <c r="BM177" i="30"/>
  <c r="BD177" i="30"/>
  <c r="AI177" i="30"/>
  <c r="L177" i="30"/>
  <c r="J177" i="30"/>
  <c r="I177" i="30"/>
  <c r="H177" i="30"/>
  <c r="S179" i="30"/>
  <c r="W178" i="30"/>
  <c r="BE178" i="30"/>
  <c r="BH179" i="30"/>
  <c r="BK180" i="30"/>
  <c r="W177" i="30"/>
  <c r="H179" i="30"/>
  <c r="Z178" i="30"/>
  <c r="BP178" i="30"/>
  <c r="J179" i="30"/>
  <c r="BP180" i="30"/>
  <c r="M180" i="30"/>
  <c r="P179" i="30"/>
  <c r="S178" i="30"/>
  <c r="M177" i="30"/>
  <c r="X177" i="30"/>
  <c r="AB178" i="30"/>
  <c r="AB180" i="30"/>
  <c r="BR178" i="30"/>
  <c r="L179" i="30"/>
  <c r="BR180" i="30"/>
  <c r="Y177" i="30"/>
  <c r="AC178" i="30"/>
  <c r="AC180" i="30"/>
  <c r="AU177" i="30"/>
  <c r="AS178" i="30"/>
  <c r="AJ179" i="30"/>
  <c r="AV179" i="30"/>
  <c r="AM180" i="30"/>
  <c r="AY180" i="30"/>
  <c r="BK177" i="30"/>
  <c r="BI178" i="30"/>
  <c r="BM180" i="30"/>
  <c r="AI179" i="30"/>
  <c r="N179" i="30"/>
  <c r="Q178" i="30"/>
  <c r="AD178" i="30"/>
  <c r="X179" i="30"/>
  <c r="AD180" i="30"/>
  <c r="BO178" i="30"/>
  <c r="CB178" i="30"/>
  <c r="BS179" i="30"/>
  <c r="CE179" i="30"/>
  <c r="BV180" i="30"/>
  <c r="BD179" i="30"/>
  <c r="M179" i="30"/>
  <c r="P178" i="30"/>
  <c r="AK177" i="30"/>
  <c r="AW177" i="30"/>
  <c r="AU178" i="30"/>
  <c r="AL179" i="30"/>
  <c r="AX179" i="30"/>
  <c r="AO180" i="30"/>
  <c r="BA180" i="30"/>
  <c r="BK178" i="30"/>
  <c r="BE180" i="30"/>
  <c r="AF179" i="30"/>
  <c r="U180" i="30"/>
  <c r="O178" i="30"/>
  <c r="AL177" i="30"/>
  <c r="AX177" i="30"/>
  <c r="AJ178" i="30"/>
  <c r="AV178" i="30"/>
  <c r="AM179" i="30"/>
  <c r="AY179" i="30"/>
  <c r="AP180" i="30"/>
  <c r="BB180" i="30"/>
  <c r="BF180" i="30"/>
  <c r="CD178" i="30"/>
  <c r="BU179" i="30"/>
  <c r="CG179" i="30"/>
  <c r="BX180" i="30"/>
  <c r="BM178" i="30"/>
  <c r="Z180" i="30"/>
  <c r="I178" i="30"/>
  <c r="BN179" i="30"/>
  <c r="I180" i="30"/>
  <c r="T180" i="30"/>
  <c r="N178" i="30"/>
  <c r="T177" i="30"/>
  <c r="AC177" i="30"/>
  <c r="AG178" i="30"/>
  <c r="AA179" i="30"/>
  <c r="AG180" i="30"/>
  <c r="BY177" i="30"/>
  <c r="BS178" i="30"/>
  <c r="CE178" i="30"/>
  <c r="BV179" i="30"/>
  <c r="BY180" i="30"/>
  <c r="S180" i="30"/>
  <c r="M178" i="30"/>
  <c r="S177" i="30"/>
  <c r="AL178" i="30"/>
  <c r="AX178" i="30"/>
  <c r="AO179" i="30"/>
  <c r="BA179" i="30"/>
  <c r="AR180" i="30"/>
  <c r="BE179" i="30"/>
  <c r="BH180" i="30"/>
  <c r="R180" i="30"/>
  <c r="U179" i="30"/>
  <c r="R177" i="30"/>
  <c r="AE177" i="30"/>
  <c r="AC179" i="30"/>
  <c r="BE177" i="30"/>
  <c r="BF179" i="30"/>
  <c r="BI180" i="30"/>
  <c r="CA177" i="30"/>
  <c r="BU178" i="30"/>
  <c r="CG178" i="30"/>
  <c r="BX179" i="30"/>
  <c r="CA180" i="30"/>
  <c r="CI103" i="30"/>
  <c r="CI102" i="30"/>
  <c r="CL101" i="30"/>
  <c r="CK101" i="30"/>
  <c r="CI101" i="30"/>
  <c r="CI100" i="30"/>
  <c r="CL99" i="30"/>
  <c r="CN98" i="30"/>
  <c r="B7" i="35"/>
  <c r="B8" i="35"/>
  <c r="B9" i="35"/>
  <c r="B10" i="35"/>
  <c r="B11" i="35"/>
  <c r="B12" i="35"/>
  <c r="B13" i="35"/>
  <c r="B14" i="35"/>
  <c r="B15" i="35"/>
  <c r="CL98" i="30"/>
  <c r="CN97" i="30"/>
  <c r="CL97" i="30"/>
  <c r="CN96" i="30"/>
  <c r="CL9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174" i="30"/>
  <c r="D151" i="30"/>
  <c r="D175" i="30"/>
  <c r="D152" i="30"/>
  <c r="D164" i="30"/>
  <c r="D176" i="30"/>
  <c r="D163" i="30"/>
  <c r="D141" i="30"/>
  <c r="D153" i="30"/>
  <c r="D165" i="30"/>
  <c r="D142" i="30"/>
  <c r="D154" i="30"/>
  <c r="D166" i="30"/>
  <c r="D143" i="30"/>
  <c r="D155" i="30"/>
  <c r="D167" i="30"/>
  <c r="D144" i="30"/>
  <c r="D156" i="30"/>
  <c r="D168" i="30"/>
  <c r="D145" i="30"/>
  <c r="D157" i="30"/>
  <c r="D169" i="30"/>
  <c r="D146" i="30"/>
  <c r="D158" i="30"/>
  <c r="D170" i="30"/>
  <c r="D147" i="30"/>
  <c r="D159" i="30"/>
  <c r="D171" i="30"/>
  <c r="D148" i="30"/>
  <c r="D160" i="30"/>
  <c r="D172" i="30"/>
  <c r="D149" i="30"/>
  <c r="D161" i="30"/>
  <c r="D173" i="30"/>
  <c r="D150" i="30"/>
  <c r="D162" i="30"/>
  <c r="D134" i="30"/>
  <c r="D128" i="30"/>
  <c r="D129" i="30"/>
  <c r="D130" i="30"/>
  <c r="D131" i="30"/>
  <c r="D132" i="30"/>
  <c r="D133" i="30"/>
  <c r="D136" i="30"/>
  <c r="D135" i="30"/>
  <c r="AL162" i="30"/>
  <c r="Z162" i="30"/>
  <c r="AM162" i="30"/>
  <c r="AJ162" i="30"/>
  <c r="R162" i="30"/>
  <c r="AK162" i="30"/>
  <c r="BH162" i="30"/>
  <c r="CF162" i="30"/>
  <c r="O162" i="30"/>
  <c r="BO162" i="30"/>
  <c r="AA162" i="30"/>
  <c r="AN162" i="30"/>
  <c r="Y162" i="30"/>
  <c r="AC162" i="30"/>
  <c r="CE162" i="30"/>
  <c r="CB162" i="30"/>
  <c r="AD162" i="30"/>
  <c r="S162" i="30"/>
  <c r="BG162" i="30"/>
  <c r="BE162" i="30"/>
  <c r="CC162" i="30"/>
  <c r="N162" i="30"/>
  <c r="CD162" i="30"/>
  <c r="Q162" i="30"/>
  <c r="BF162" i="30"/>
  <c r="AB162" i="30"/>
  <c r="P162" i="30"/>
  <c r="S154" i="30"/>
  <c r="AA154" i="30"/>
  <c r="Q154" i="30"/>
  <c r="N154" i="30"/>
  <c r="AN154" i="30"/>
  <c r="Y154" i="30"/>
  <c r="AC154" i="30"/>
  <c r="CE154" i="30"/>
  <c r="CB154" i="30"/>
  <c r="BO154" i="30"/>
  <c r="AD154" i="30"/>
  <c r="P154" i="30"/>
  <c r="BE154" i="30"/>
  <c r="CC154" i="30"/>
  <c r="BG154" i="30"/>
  <c r="BF154" i="30"/>
  <c r="R154" i="30"/>
  <c r="AB154" i="30"/>
  <c r="CD154" i="30"/>
  <c r="Z154" i="30"/>
  <c r="O154" i="30"/>
  <c r="CF154" i="30"/>
  <c r="AJ154" i="30"/>
  <c r="AL154" i="30"/>
  <c r="AK154" i="30"/>
  <c r="AM154" i="30"/>
  <c r="BH154" i="30"/>
  <c r="AM150" i="30"/>
  <c r="AN150" i="30"/>
  <c r="Y150" i="30"/>
  <c r="AC150" i="30"/>
  <c r="CE150" i="30"/>
  <c r="CB150" i="30"/>
  <c r="AD150" i="30"/>
  <c r="S150" i="30"/>
  <c r="CC150" i="30"/>
  <c r="BO150" i="30"/>
  <c r="BE150" i="30"/>
  <c r="Q150" i="30"/>
  <c r="N150" i="30"/>
  <c r="BG150" i="30"/>
  <c r="AB150" i="30"/>
  <c r="P150" i="30"/>
  <c r="Z150" i="30"/>
  <c r="CD150" i="30"/>
  <c r="CF150" i="30"/>
  <c r="AJ150" i="30"/>
  <c r="R150" i="30"/>
  <c r="AK150" i="30"/>
  <c r="BH150" i="30"/>
  <c r="AL150" i="30"/>
  <c r="O150" i="30"/>
  <c r="AA150" i="30"/>
  <c r="BF150" i="30"/>
  <c r="CC146" i="30"/>
  <c r="BE146" i="30"/>
  <c r="O146" i="30"/>
  <c r="BO146" i="30"/>
  <c r="AB146" i="30"/>
  <c r="Q146" i="30"/>
  <c r="S146" i="30"/>
  <c r="BG146" i="30"/>
  <c r="Z146" i="30"/>
  <c r="BF146" i="30"/>
  <c r="N146" i="30"/>
  <c r="CF146" i="30"/>
  <c r="CD146" i="30"/>
  <c r="AJ146" i="30"/>
  <c r="AK146" i="30"/>
  <c r="BH146" i="30"/>
  <c r="P146" i="30"/>
  <c r="AL146" i="30"/>
  <c r="AM146" i="30"/>
  <c r="AA146" i="30"/>
  <c r="AN146" i="30"/>
  <c r="Y146" i="30"/>
  <c r="AC146" i="30"/>
  <c r="R146" i="30"/>
  <c r="CB146" i="30"/>
  <c r="CE146" i="30"/>
  <c r="AD146" i="30"/>
  <c r="BO142" i="30"/>
  <c r="R142" i="30"/>
  <c r="AB142" i="30"/>
  <c r="Z142" i="30"/>
  <c r="O142" i="30"/>
  <c r="BG142" i="30"/>
  <c r="CF142" i="30"/>
  <c r="AJ142" i="30"/>
  <c r="BF142" i="30"/>
  <c r="Q142" i="30"/>
  <c r="AK142" i="30"/>
  <c r="CD142" i="30"/>
  <c r="BH142" i="30"/>
  <c r="S142" i="30"/>
  <c r="AL142" i="30"/>
  <c r="AM142" i="30"/>
  <c r="AA142" i="30"/>
  <c r="N142" i="30"/>
  <c r="AN142" i="30"/>
  <c r="Y142" i="30"/>
  <c r="AC142" i="30"/>
  <c r="CE142" i="30"/>
  <c r="CB142" i="30"/>
  <c r="AD142" i="30"/>
  <c r="P142" i="30"/>
  <c r="CC142" i="30"/>
  <c r="BE142" i="30"/>
  <c r="AM169" i="30"/>
  <c r="BH169" i="30"/>
  <c r="AL169" i="30"/>
  <c r="R169" i="30"/>
  <c r="CF169" i="30"/>
  <c r="BO169" i="30"/>
  <c r="BF169" i="30"/>
  <c r="AN169" i="30"/>
  <c r="AJ169" i="30"/>
  <c r="AC169" i="30"/>
  <c r="CD169" i="30"/>
  <c r="Z169" i="30"/>
  <c r="AB169" i="30"/>
  <c r="BE169" i="30"/>
  <c r="Q169" i="30"/>
  <c r="CC169" i="30"/>
  <c r="N169" i="30"/>
  <c r="CE169" i="30"/>
  <c r="S169" i="30"/>
  <c r="BG169" i="30"/>
  <c r="AK169" i="30"/>
  <c r="CB169" i="30"/>
  <c r="AD169" i="30"/>
  <c r="AA169" i="30"/>
  <c r="Y169" i="30"/>
  <c r="P169" i="30"/>
  <c r="O169" i="30"/>
  <c r="O165" i="30"/>
  <c r="P165" i="30"/>
  <c r="CF165" i="30"/>
  <c r="BO165" i="30"/>
  <c r="AN165" i="30"/>
  <c r="AC165" i="30"/>
  <c r="Z165" i="30"/>
  <c r="BF165" i="30"/>
  <c r="AB165" i="30"/>
  <c r="AJ165" i="30"/>
  <c r="R165" i="30"/>
  <c r="CD165" i="30"/>
  <c r="BE165" i="30"/>
  <c r="BH165" i="30"/>
  <c r="CC165" i="30"/>
  <c r="CE165" i="30"/>
  <c r="AK165" i="30"/>
  <c r="CB165" i="30"/>
  <c r="BG165" i="30"/>
  <c r="AD165" i="30"/>
  <c r="Q165" i="30"/>
  <c r="Y165" i="30"/>
  <c r="AA165" i="30"/>
  <c r="AM165" i="30"/>
  <c r="N165" i="30"/>
  <c r="S165" i="30"/>
  <c r="AL165" i="30"/>
  <c r="CB134" i="30"/>
  <c r="BP134" i="30"/>
  <c r="CF134" i="30"/>
  <c r="CG134" i="30"/>
  <c r="CC134" i="30"/>
  <c r="BO134" i="30"/>
  <c r="CD134" i="30"/>
  <c r="CE134" i="30"/>
  <c r="Z134" i="30"/>
  <c r="O134" i="30"/>
  <c r="AC134" i="30"/>
  <c r="AR134" i="30"/>
  <c r="AJ134" i="30"/>
  <c r="Y134" i="30"/>
  <c r="BI134" i="30"/>
  <c r="AT134" i="30"/>
  <c r="AV134" i="30"/>
  <c r="AK134" i="30"/>
  <c r="S134" i="30"/>
  <c r="BE134" i="30"/>
  <c r="BK134" i="30"/>
  <c r="AW134" i="30"/>
  <c r="X134" i="30"/>
  <c r="Q134" i="30"/>
  <c r="R134" i="30"/>
  <c r="BG134" i="30"/>
  <c r="AO134" i="30"/>
  <c r="T134" i="30"/>
  <c r="AM134" i="30"/>
  <c r="BA134" i="30"/>
  <c r="AQ134" i="30"/>
  <c r="AA134" i="30"/>
  <c r="AY134" i="30"/>
  <c r="AB134" i="30"/>
  <c r="AF134" i="30"/>
  <c r="AS134" i="30"/>
  <c r="AD134" i="30"/>
  <c r="N134" i="30"/>
  <c r="BF134" i="30"/>
  <c r="BH134" i="30"/>
  <c r="AP134" i="30"/>
  <c r="AE134" i="30"/>
  <c r="AL134" i="30"/>
  <c r="M134" i="30"/>
  <c r="U134" i="30"/>
  <c r="BJ134" i="30"/>
  <c r="BB134" i="30"/>
  <c r="AX134" i="30"/>
  <c r="P134" i="30"/>
  <c r="AN134" i="30"/>
  <c r="AG134" i="30"/>
  <c r="AU134" i="30"/>
  <c r="AZ134" i="30"/>
  <c r="AN161" i="30"/>
  <c r="AC161" i="30"/>
  <c r="S161" i="30"/>
  <c r="BH161" i="30"/>
  <c r="BO161" i="30"/>
  <c r="Z161" i="30"/>
  <c r="AB161" i="30"/>
  <c r="N161" i="30"/>
  <c r="BE161" i="30"/>
  <c r="AJ161" i="30"/>
  <c r="CD161" i="30"/>
  <c r="CC161" i="30"/>
  <c r="BF161" i="30"/>
  <c r="O161" i="30"/>
  <c r="P161" i="30"/>
  <c r="CE161" i="30"/>
  <c r="CF161" i="30"/>
  <c r="AK161" i="30"/>
  <c r="R161" i="30"/>
  <c r="CB161" i="30"/>
  <c r="AD161" i="30"/>
  <c r="BG161" i="30"/>
  <c r="Y161" i="30"/>
  <c r="AA161" i="30"/>
  <c r="AM161" i="30"/>
  <c r="AL161" i="30"/>
  <c r="Q161" i="30"/>
  <c r="BO157" i="30"/>
  <c r="CF157" i="30"/>
  <c r="BE157" i="30"/>
  <c r="AJ157" i="30"/>
  <c r="Q157" i="30"/>
  <c r="CC157" i="30"/>
  <c r="CE157" i="30"/>
  <c r="CD157" i="30"/>
  <c r="BF157" i="30"/>
  <c r="S157" i="30"/>
  <c r="AK157" i="30"/>
  <c r="CB157" i="30"/>
  <c r="AD157" i="30"/>
  <c r="N157" i="30"/>
  <c r="BG157" i="30"/>
  <c r="Y157" i="30"/>
  <c r="AA157" i="30"/>
  <c r="O157" i="30"/>
  <c r="P157" i="30"/>
  <c r="AM157" i="30"/>
  <c r="R157" i="30"/>
  <c r="AL157" i="30"/>
  <c r="AN157" i="30"/>
  <c r="AC157" i="30"/>
  <c r="BH157" i="30"/>
  <c r="AB157" i="30"/>
  <c r="Z157" i="30"/>
  <c r="CE153" i="30"/>
  <c r="CC153" i="30"/>
  <c r="CD153" i="30"/>
  <c r="AJ153" i="30"/>
  <c r="AK153" i="30"/>
  <c r="O153" i="30"/>
  <c r="CB153" i="30"/>
  <c r="BF153" i="30"/>
  <c r="AD153" i="30"/>
  <c r="Q153" i="30"/>
  <c r="CF153" i="30"/>
  <c r="Y153" i="30"/>
  <c r="AA153" i="30"/>
  <c r="BG153" i="30"/>
  <c r="S153" i="30"/>
  <c r="N153" i="30"/>
  <c r="P153" i="30"/>
  <c r="AL153" i="30"/>
  <c r="AN153" i="30"/>
  <c r="AC153" i="30"/>
  <c r="BH153" i="30"/>
  <c r="Z153" i="30"/>
  <c r="AB153" i="30"/>
  <c r="R153" i="30"/>
  <c r="BE153" i="30"/>
  <c r="BO153" i="30"/>
  <c r="AM153" i="30"/>
  <c r="CB135" i="30"/>
  <c r="BP135" i="30"/>
  <c r="CF135" i="30"/>
  <c r="CG135" i="30"/>
  <c r="CC135" i="30"/>
  <c r="BO135" i="30"/>
  <c r="CD135" i="30"/>
  <c r="CE135" i="30"/>
  <c r="BE135" i="30"/>
  <c r="AN135" i="30"/>
  <c r="R135" i="30"/>
  <c r="BB135" i="30"/>
  <c r="AZ135" i="30"/>
  <c r="Z135" i="30"/>
  <c r="S135" i="30"/>
  <c r="AS135" i="30"/>
  <c r="AC135" i="30"/>
  <c r="AR135" i="30"/>
  <c r="Y135" i="30"/>
  <c r="BI135" i="30"/>
  <c r="AT135" i="30"/>
  <c r="AJ135" i="30"/>
  <c r="T135" i="30"/>
  <c r="BK135" i="30"/>
  <c r="AV135" i="30"/>
  <c r="AK135" i="30"/>
  <c r="X135" i="30"/>
  <c r="AX135" i="30"/>
  <c r="BG135" i="30"/>
  <c r="AW135" i="30"/>
  <c r="AO135" i="30"/>
  <c r="AQ135" i="30"/>
  <c r="AA135" i="30"/>
  <c r="AM135" i="30"/>
  <c r="AB135" i="30"/>
  <c r="BA135" i="30"/>
  <c r="AF135" i="30"/>
  <c r="M135" i="30"/>
  <c r="AY135" i="30"/>
  <c r="AD135" i="30"/>
  <c r="P135" i="30"/>
  <c r="BJ135" i="30"/>
  <c r="BF135" i="30"/>
  <c r="AE135" i="30"/>
  <c r="U135" i="30"/>
  <c r="AG135" i="30"/>
  <c r="BH135" i="30"/>
  <c r="AP135" i="30"/>
  <c r="AL135" i="30"/>
  <c r="Q135" i="30"/>
  <c r="O135" i="30"/>
  <c r="N135" i="30"/>
  <c r="AU135" i="30"/>
  <c r="CB136" i="30"/>
  <c r="BP136" i="30"/>
  <c r="CF136" i="30"/>
  <c r="CG136" i="30"/>
  <c r="CC136" i="30"/>
  <c r="BO136" i="30"/>
  <c r="CE136" i="30"/>
  <c r="BJ136" i="30"/>
  <c r="AP136" i="30"/>
  <c r="AG136" i="30"/>
  <c r="AU136" i="30"/>
  <c r="S136" i="30"/>
  <c r="BE136" i="30"/>
  <c r="BB136" i="30"/>
  <c r="Z136" i="30"/>
  <c r="T136" i="30"/>
  <c r="AN136" i="30"/>
  <c r="AC136" i="30"/>
  <c r="AR136" i="30"/>
  <c r="Y136" i="30"/>
  <c r="BH136" i="30"/>
  <c r="BI136" i="30"/>
  <c r="AZ136" i="30"/>
  <c r="AT136" i="30"/>
  <c r="R136" i="30"/>
  <c r="U136" i="30"/>
  <c r="BK136" i="30"/>
  <c r="AL136" i="30"/>
  <c r="AJ136" i="30"/>
  <c r="X136" i="30"/>
  <c r="BG136" i="30"/>
  <c r="AX136" i="30"/>
  <c r="AV136" i="30"/>
  <c r="AK136" i="30"/>
  <c r="M136" i="30"/>
  <c r="AQ136" i="30"/>
  <c r="AW136" i="30"/>
  <c r="P136" i="30"/>
  <c r="Q136" i="30"/>
  <c r="CD136" i="30"/>
  <c r="AA136" i="30"/>
  <c r="AB136" i="30"/>
  <c r="AO136" i="30"/>
  <c r="AS136" i="30"/>
  <c r="AF136" i="30"/>
  <c r="O136" i="30"/>
  <c r="AM136" i="30"/>
  <c r="BA136" i="30"/>
  <c r="AD136" i="30"/>
  <c r="N136" i="30"/>
  <c r="BF136" i="30"/>
  <c r="AY136" i="30"/>
  <c r="AE136" i="30"/>
  <c r="CB149" i="30"/>
  <c r="CD149" i="30"/>
  <c r="AD149" i="30"/>
  <c r="CF149" i="30"/>
  <c r="Y149" i="30"/>
  <c r="BF149" i="30"/>
  <c r="AA149" i="30"/>
  <c r="BG149" i="30"/>
  <c r="O149" i="30"/>
  <c r="Q149" i="30"/>
  <c r="AN149" i="30"/>
  <c r="AC149" i="30"/>
  <c r="S149" i="30"/>
  <c r="BH149" i="30"/>
  <c r="CC149" i="30"/>
  <c r="Z149" i="30"/>
  <c r="AB149" i="30"/>
  <c r="AL149" i="30"/>
  <c r="BE149" i="30"/>
  <c r="AM149" i="30"/>
  <c r="P149" i="30"/>
  <c r="CE149" i="30"/>
  <c r="BO149" i="30"/>
  <c r="AJ149" i="30"/>
  <c r="N149" i="30"/>
  <c r="AK149" i="30"/>
  <c r="R149" i="30"/>
  <c r="BF145" i="30"/>
  <c r="N145" i="30"/>
  <c r="BG145" i="30"/>
  <c r="R145" i="30"/>
  <c r="BO145" i="30"/>
  <c r="AC145" i="30"/>
  <c r="BH145" i="30"/>
  <c r="CC145" i="30"/>
  <c r="Z145" i="30"/>
  <c r="AB145" i="30"/>
  <c r="O145" i="30"/>
  <c r="AN145" i="30"/>
  <c r="BE145" i="30"/>
  <c r="AL145" i="30"/>
  <c r="Q145" i="30"/>
  <c r="AM145" i="30"/>
  <c r="CE145" i="30"/>
  <c r="AJ145" i="30"/>
  <c r="S145" i="30"/>
  <c r="AK145" i="30"/>
  <c r="CB145" i="30"/>
  <c r="CF145" i="30"/>
  <c r="AD145" i="30"/>
  <c r="AA145" i="30"/>
  <c r="CD145" i="30"/>
  <c r="P145" i="30"/>
  <c r="Y145" i="30"/>
  <c r="BF172" i="30"/>
  <c r="Q172" i="30"/>
  <c r="AJ172" i="30"/>
  <c r="CD172" i="30"/>
  <c r="BE172" i="30"/>
  <c r="CF172" i="30"/>
  <c r="CC172" i="30"/>
  <c r="O172" i="30"/>
  <c r="AD172" i="30"/>
  <c r="AB172" i="30"/>
  <c r="CE172" i="30"/>
  <c r="AK172" i="30"/>
  <c r="AM172" i="30"/>
  <c r="Z172" i="30"/>
  <c r="N172" i="30"/>
  <c r="P172" i="30"/>
  <c r="BH172" i="30"/>
  <c r="AL172" i="30"/>
  <c r="CB172" i="30"/>
  <c r="BO172" i="30"/>
  <c r="AN172" i="30"/>
  <c r="R172" i="30"/>
  <c r="AA172" i="30"/>
  <c r="S172" i="30"/>
  <c r="AC172" i="30"/>
  <c r="BG172" i="30"/>
  <c r="Y172" i="30"/>
  <c r="CD168" i="30"/>
  <c r="BE168" i="30"/>
  <c r="R168" i="30"/>
  <c r="S168" i="30"/>
  <c r="Q168" i="30"/>
  <c r="AB168" i="30"/>
  <c r="CE168" i="30"/>
  <c r="AK168" i="30"/>
  <c r="AM168" i="30"/>
  <c r="Z168" i="30"/>
  <c r="CF168" i="30"/>
  <c r="BH168" i="30"/>
  <c r="O168" i="30"/>
  <c r="CB168" i="30"/>
  <c r="CC168" i="30"/>
  <c r="AL168" i="30"/>
  <c r="P168" i="30"/>
  <c r="BO168" i="30"/>
  <c r="AN168" i="30"/>
  <c r="AA168" i="30"/>
  <c r="N168" i="30"/>
  <c r="BF168" i="30"/>
  <c r="Y168" i="30"/>
  <c r="AC168" i="30"/>
  <c r="AD168" i="30"/>
  <c r="BG168" i="30"/>
  <c r="AJ168" i="30"/>
  <c r="CB163" i="30"/>
  <c r="BG163" i="30"/>
  <c r="AJ163" i="30"/>
  <c r="Q163" i="30"/>
  <c r="CC163" i="30"/>
  <c r="BE163" i="30"/>
  <c r="AC163" i="30"/>
  <c r="O163" i="30"/>
  <c r="BO163" i="30"/>
  <c r="Z163" i="30"/>
  <c r="AB163" i="30"/>
  <c r="AM163" i="30"/>
  <c r="AN163" i="30"/>
  <c r="BF163" i="30"/>
  <c r="AL163" i="30"/>
  <c r="AK163" i="30"/>
  <c r="P163" i="30"/>
  <c r="CD163" i="30"/>
  <c r="AD163" i="30"/>
  <c r="CE163" i="30"/>
  <c r="Y163" i="30"/>
  <c r="AA163" i="30"/>
  <c r="R163" i="30"/>
  <c r="N163" i="30"/>
  <c r="BH163" i="30"/>
  <c r="CF163" i="30"/>
  <c r="S163" i="30"/>
  <c r="CB173" i="30"/>
  <c r="BO173" i="30"/>
  <c r="AD173" i="30"/>
  <c r="AL173" i="30"/>
  <c r="AA173" i="30"/>
  <c r="BH173" i="30"/>
  <c r="N173" i="30"/>
  <c r="Q173" i="30"/>
  <c r="BF173" i="30"/>
  <c r="CD173" i="30"/>
  <c r="AN173" i="30"/>
  <c r="AJ173" i="30"/>
  <c r="S173" i="30"/>
  <c r="Y173" i="30"/>
  <c r="CF173" i="30"/>
  <c r="BE173" i="30"/>
  <c r="AC173" i="30"/>
  <c r="CC173" i="30"/>
  <c r="Z173" i="30"/>
  <c r="O173" i="30"/>
  <c r="P173" i="30"/>
  <c r="CE173" i="30"/>
  <c r="AB173" i="30"/>
  <c r="AK173" i="30"/>
  <c r="R173" i="30"/>
  <c r="BG173" i="30"/>
  <c r="CB156" i="30"/>
  <c r="CE156" i="30"/>
  <c r="AN156" i="30"/>
  <c r="AA156" i="30"/>
  <c r="Y156" i="30"/>
  <c r="AC156" i="30"/>
  <c r="CC156" i="30"/>
  <c r="AD156" i="30"/>
  <c r="AL156" i="30"/>
  <c r="Q156" i="30"/>
  <c r="AJ156" i="30"/>
  <c r="BO156" i="30"/>
  <c r="N156" i="30"/>
  <c r="R156" i="30"/>
  <c r="S156" i="30"/>
  <c r="BG156" i="30"/>
  <c r="P156" i="30"/>
  <c r="BF156" i="30"/>
  <c r="AB156" i="30"/>
  <c r="CD156" i="30"/>
  <c r="AK156" i="30"/>
  <c r="AM156" i="30"/>
  <c r="Z156" i="30"/>
  <c r="BE156" i="30"/>
  <c r="CF156" i="30"/>
  <c r="BH156" i="30"/>
  <c r="O156" i="30"/>
  <c r="CF176" i="30"/>
  <c r="BG176" i="30"/>
  <c r="AN176" i="30"/>
  <c r="AA176" i="30"/>
  <c r="BF176" i="30"/>
  <c r="Y176" i="30"/>
  <c r="AC176" i="30"/>
  <c r="O176" i="30"/>
  <c r="CD176" i="30"/>
  <c r="N176" i="30"/>
  <c r="AJ176" i="30"/>
  <c r="BE176" i="30"/>
  <c r="P176" i="30"/>
  <c r="CE176" i="30"/>
  <c r="AM176" i="30"/>
  <c r="AD176" i="30"/>
  <c r="AB176" i="30"/>
  <c r="AK176" i="30"/>
  <c r="Z176" i="30"/>
  <c r="BH176" i="30"/>
  <c r="R176" i="30"/>
  <c r="S176" i="30"/>
  <c r="CC176" i="30"/>
  <c r="AL176" i="30"/>
  <c r="BO176" i="30"/>
  <c r="Q176" i="30"/>
  <c r="CB176" i="30"/>
  <c r="Q158" i="30"/>
  <c r="AJ158" i="30"/>
  <c r="AK158" i="30"/>
  <c r="BH158" i="30"/>
  <c r="AM158" i="30"/>
  <c r="P158" i="30"/>
  <c r="CF158" i="30"/>
  <c r="AA158" i="30"/>
  <c r="BO158" i="30"/>
  <c r="AN158" i="30"/>
  <c r="Y158" i="30"/>
  <c r="AC158" i="30"/>
  <c r="R158" i="30"/>
  <c r="CE158" i="30"/>
  <c r="CB158" i="30"/>
  <c r="AD158" i="30"/>
  <c r="BE158" i="30"/>
  <c r="O158" i="30"/>
  <c r="CC158" i="30"/>
  <c r="BG158" i="30"/>
  <c r="BF158" i="30"/>
  <c r="CD158" i="30"/>
  <c r="AB158" i="30"/>
  <c r="S158" i="30"/>
  <c r="Z158" i="30"/>
  <c r="N158" i="30"/>
  <c r="AL158" i="30"/>
  <c r="BP132" i="30"/>
  <c r="CF132" i="30"/>
  <c r="CG132" i="30"/>
  <c r="CC132" i="30"/>
  <c r="BO132" i="30"/>
  <c r="CD132" i="30"/>
  <c r="CE132" i="30"/>
  <c r="CB132" i="30"/>
  <c r="BI132" i="30"/>
  <c r="AO132" i="30"/>
  <c r="AT132" i="30"/>
  <c r="U132" i="30"/>
  <c r="BK132" i="30"/>
  <c r="AM132" i="30"/>
  <c r="BA132" i="30"/>
  <c r="X132" i="30"/>
  <c r="N132" i="30"/>
  <c r="AW132" i="30"/>
  <c r="BG132" i="30"/>
  <c r="AY132" i="30"/>
  <c r="O132" i="30"/>
  <c r="AC132" i="30"/>
  <c r="AN132" i="30"/>
  <c r="AQ132" i="30"/>
  <c r="AR132" i="30"/>
  <c r="AA132" i="30"/>
  <c r="AB132" i="30"/>
  <c r="AZ132" i="30"/>
  <c r="AL132" i="30"/>
  <c r="AF132" i="30"/>
  <c r="S132" i="30"/>
  <c r="BH132" i="30"/>
  <c r="AP132" i="30"/>
  <c r="AS132" i="30"/>
  <c r="AX132" i="30"/>
  <c r="AD132" i="30"/>
  <c r="R132" i="30"/>
  <c r="P132" i="30"/>
  <c r="BF132" i="30"/>
  <c r="BB132" i="30"/>
  <c r="AE132" i="30"/>
  <c r="T132" i="30"/>
  <c r="AG132" i="30"/>
  <c r="Y132" i="30"/>
  <c r="BJ132" i="30"/>
  <c r="AU132" i="30"/>
  <c r="AJ132" i="30"/>
  <c r="Q132" i="30"/>
  <c r="BE132" i="30"/>
  <c r="AV132" i="30"/>
  <c r="AK132" i="30"/>
  <c r="Z132" i="30"/>
  <c r="M132" i="30"/>
  <c r="CF131" i="30"/>
  <c r="CG131" i="30"/>
  <c r="CC131" i="30"/>
  <c r="BO131" i="30"/>
  <c r="CE131" i="30"/>
  <c r="CB131" i="30"/>
  <c r="BK131" i="30"/>
  <c r="AY131" i="30"/>
  <c r="AZ131" i="30"/>
  <c r="X131" i="30"/>
  <c r="P131" i="30"/>
  <c r="AK131" i="30"/>
  <c r="AN131" i="30"/>
  <c r="AW131" i="30"/>
  <c r="AQ131" i="30"/>
  <c r="AL131" i="30"/>
  <c r="N131" i="30"/>
  <c r="M131" i="30"/>
  <c r="AA131" i="30"/>
  <c r="BH131" i="30"/>
  <c r="AB131" i="30"/>
  <c r="AX131" i="30"/>
  <c r="AF131" i="30"/>
  <c r="U131" i="30"/>
  <c r="AM131" i="30"/>
  <c r="BG131" i="30"/>
  <c r="AP131" i="30"/>
  <c r="AS131" i="30"/>
  <c r="AD131" i="30"/>
  <c r="O131" i="30"/>
  <c r="Q131" i="30"/>
  <c r="BA131" i="30"/>
  <c r="BF131" i="30"/>
  <c r="BB131" i="30"/>
  <c r="AE131" i="30"/>
  <c r="S131" i="30"/>
  <c r="R131" i="30"/>
  <c r="AT131" i="30"/>
  <c r="AG131" i="30"/>
  <c r="AJ131" i="30"/>
  <c r="T131" i="30"/>
  <c r="BJ131" i="30"/>
  <c r="AU131" i="30"/>
  <c r="AV131" i="30"/>
  <c r="CD131" i="30"/>
  <c r="BE131" i="30"/>
  <c r="Z131" i="30"/>
  <c r="BI131" i="30"/>
  <c r="BP131" i="30"/>
  <c r="AC131" i="30"/>
  <c r="AO131" i="30"/>
  <c r="AR131" i="30"/>
  <c r="Y131" i="30"/>
  <c r="AD148" i="30"/>
  <c r="BO148" i="30"/>
  <c r="AL148" i="30"/>
  <c r="O148" i="30"/>
  <c r="AB148" i="30"/>
  <c r="R148" i="30"/>
  <c r="AK148" i="30"/>
  <c r="BG148" i="30"/>
  <c r="AM148" i="30"/>
  <c r="Z148" i="30"/>
  <c r="BE148" i="30"/>
  <c r="CF148" i="30"/>
  <c r="BH148" i="30"/>
  <c r="Q148" i="30"/>
  <c r="CD148" i="30"/>
  <c r="AJ148" i="30"/>
  <c r="BF148" i="30"/>
  <c r="CB148" i="30"/>
  <c r="CE148" i="30"/>
  <c r="AN148" i="30"/>
  <c r="AA148" i="30"/>
  <c r="S148" i="30"/>
  <c r="AC148" i="30"/>
  <c r="N148" i="30"/>
  <c r="CC148" i="30"/>
  <c r="Y148" i="30"/>
  <c r="P148" i="30"/>
  <c r="S144" i="30"/>
  <c r="CC144" i="30"/>
  <c r="N144" i="30"/>
  <c r="P144" i="30"/>
  <c r="BO144" i="30"/>
  <c r="AL144" i="30"/>
  <c r="AB144" i="30"/>
  <c r="AM144" i="30"/>
  <c r="Z144" i="30"/>
  <c r="BE144" i="30"/>
  <c r="CF144" i="30"/>
  <c r="BH144" i="30"/>
  <c r="AK144" i="30"/>
  <c r="BG144" i="30"/>
  <c r="CE144" i="30"/>
  <c r="O144" i="30"/>
  <c r="CD144" i="30"/>
  <c r="AJ144" i="30"/>
  <c r="R144" i="30"/>
  <c r="CB144" i="30"/>
  <c r="BF144" i="30"/>
  <c r="Q144" i="30"/>
  <c r="AN144" i="30"/>
  <c r="AA144" i="30"/>
  <c r="Y144" i="30"/>
  <c r="AC144" i="30"/>
  <c r="AD144" i="30"/>
  <c r="AB164" i="30"/>
  <c r="CE164" i="30"/>
  <c r="AK164" i="30"/>
  <c r="AM164" i="30"/>
  <c r="Z164" i="30"/>
  <c r="BE164" i="30"/>
  <c r="CF164" i="30"/>
  <c r="BH164" i="30"/>
  <c r="R164" i="30"/>
  <c r="Q164" i="30"/>
  <c r="S164" i="30"/>
  <c r="CB164" i="30"/>
  <c r="CC164" i="30"/>
  <c r="AL164" i="30"/>
  <c r="AN164" i="30"/>
  <c r="AA164" i="30"/>
  <c r="BO164" i="30"/>
  <c r="Y164" i="30"/>
  <c r="AC164" i="30"/>
  <c r="O164" i="30"/>
  <c r="AD164" i="30"/>
  <c r="AJ164" i="30"/>
  <c r="BG164" i="30"/>
  <c r="P164" i="30"/>
  <c r="BF164" i="30"/>
  <c r="N164" i="30"/>
  <c r="CD164" i="30"/>
  <c r="CE171" i="30"/>
  <c r="AA171" i="30"/>
  <c r="BH171" i="30"/>
  <c r="CF171" i="30"/>
  <c r="BG171" i="30"/>
  <c r="P171" i="30"/>
  <c r="CC171" i="30"/>
  <c r="CB171" i="30"/>
  <c r="BO171" i="30"/>
  <c r="AJ171" i="30"/>
  <c r="R171" i="30"/>
  <c r="BE171" i="30"/>
  <c r="N171" i="30"/>
  <c r="AL171" i="30"/>
  <c r="Y171" i="30"/>
  <c r="Q171" i="30"/>
  <c r="AC171" i="30"/>
  <c r="S171" i="30"/>
  <c r="Z171" i="30"/>
  <c r="AM171" i="30"/>
  <c r="AN171" i="30"/>
  <c r="CD171" i="30"/>
  <c r="AB171" i="30"/>
  <c r="AK171" i="30"/>
  <c r="O171" i="30"/>
  <c r="BF171" i="30"/>
  <c r="AD171" i="30"/>
  <c r="CF167" i="30"/>
  <c r="BG167" i="30"/>
  <c r="CB167" i="30"/>
  <c r="AJ167" i="30"/>
  <c r="CC167" i="30"/>
  <c r="BO167" i="30"/>
  <c r="BE167" i="30"/>
  <c r="AC167" i="30"/>
  <c r="AL167" i="30"/>
  <c r="Z167" i="30"/>
  <c r="AB167" i="30"/>
  <c r="P167" i="30"/>
  <c r="BF167" i="30"/>
  <c r="AM167" i="30"/>
  <c r="AN167" i="30"/>
  <c r="R167" i="30"/>
  <c r="N167" i="30"/>
  <c r="AK167" i="30"/>
  <c r="CD167" i="30"/>
  <c r="S167" i="30"/>
  <c r="AD167" i="30"/>
  <c r="Q167" i="30"/>
  <c r="CE167" i="30"/>
  <c r="Y167" i="30"/>
  <c r="AA167" i="30"/>
  <c r="O167" i="30"/>
  <c r="BH167" i="30"/>
  <c r="AN152" i="30"/>
  <c r="AA152" i="30"/>
  <c r="Y152" i="30"/>
  <c r="AC152" i="30"/>
  <c r="O152" i="30"/>
  <c r="CC152" i="30"/>
  <c r="AD152" i="30"/>
  <c r="R152" i="30"/>
  <c r="AL152" i="30"/>
  <c r="BO152" i="30"/>
  <c r="Q152" i="30"/>
  <c r="BG152" i="30"/>
  <c r="AB152" i="30"/>
  <c r="AK152" i="30"/>
  <c r="AM152" i="30"/>
  <c r="Z152" i="30"/>
  <c r="BE152" i="30"/>
  <c r="CF152" i="30"/>
  <c r="CD152" i="30"/>
  <c r="BH152" i="30"/>
  <c r="N152" i="30"/>
  <c r="S152" i="30"/>
  <c r="BF152" i="30"/>
  <c r="P152" i="30"/>
  <c r="AJ152" i="30"/>
  <c r="CE152" i="30"/>
  <c r="CB152" i="30"/>
  <c r="BP133" i="30"/>
  <c r="CF133" i="30"/>
  <c r="CG133" i="30"/>
  <c r="CC133" i="30"/>
  <c r="BO133" i="30"/>
  <c r="CD133" i="30"/>
  <c r="CE133" i="30"/>
  <c r="AC133" i="30"/>
  <c r="AR133" i="30"/>
  <c r="AV133" i="30"/>
  <c r="Y133" i="30"/>
  <c r="AK133" i="30"/>
  <c r="N133" i="30"/>
  <c r="BI133" i="30"/>
  <c r="AT133" i="30"/>
  <c r="AW133" i="30"/>
  <c r="O133" i="30"/>
  <c r="U133" i="30"/>
  <c r="BK133" i="30"/>
  <c r="AO133" i="30"/>
  <c r="X133" i="30"/>
  <c r="AJ133" i="30"/>
  <c r="BG133" i="30"/>
  <c r="AM133" i="30"/>
  <c r="BA133" i="30"/>
  <c r="R133" i="30"/>
  <c r="S133" i="30"/>
  <c r="AY133" i="30"/>
  <c r="AQ133" i="30"/>
  <c r="CB133" i="30"/>
  <c r="AA133" i="30"/>
  <c r="AB133" i="30"/>
  <c r="AF133" i="30"/>
  <c r="Q133" i="30"/>
  <c r="T133" i="30"/>
  <c r="BH133" i="30"/>
  <c r="AP133" i="30"/>
  <c r="AS133" i="30"/>
  <c r="AL133" i="30"/>
  <c r="AD133" i="30"/>
  <c r="BF133" i="30"/>
  <c r="BE133" i="30"/>
  <c r="AN133" i="30"/>
  <c r="BB133" i="30"/>
  <c r="AE133" i="30"/>
  <c r="AX133" i="30"/>
  <c r="AZ133" i="30"/>
  <c r="M133" i="30"/>
  <c r="AU133" i="30"/>
  <c r="AG133" i="30"/>
  <c r="BJ133" i="30"/>
  <c r="P133" i="30"/>
  <c r="Z133" i="30"/>
  <c r="Z159" i="30"/>
  <c r="AB159" i="30"/>
  <c r="S159" i="30"/>
  <c r="BO159" i="30"/>
  <c r="AM159" i="30"/>
  <c r="AN159" i="30"/>
  <c r="AK159" i="30"/>
  <c r="AL159" i="30"/>
  <c r="Q159" i="30"/>
  <c r="O159" i="30"/>
  <c r="AD159" i="30"/>
  <c r="CE159" i="30"/>
  <c r="CD159" i="30"/>
  <c r="BF159" i="30"/>
  <c r="Y159" i="30"/>
  <c r="AA159" i="30"/>
  <c r="BH159" i="30"/>
  <c r="CF159" i="30"/>
  <c r="P159" i="30"/>
  <c r="CB159" i="30"/>
  <c r="AJ159" i="30"/>
  <c r="R159" i="30"/>
  <c r="BE159" i="30"/>
  <c r="CC159" i="30"/>
  <c r="N159" i="30"/>
  <c r="BG159" i="30"/>
  <c r="AC159" i="30"/>
  <c r="AB175" i="30"/>
  <c r="CC175" i="30"/>
  <c r="P175" i="30"/>
  <c r="AD175" i="30"/>
  <c r="AJ175" i="30"/>
  <c r="AA175" i="30"/>
  <c r="R175" i="30"/>
  <c r="N175" i="30"/>
  <c r="BG175" i="30"/>
  <c r="BH175" i="30"/>
  <c r="Q175" i="30"/>
  <c r="CF175" i="30"/>
  <c r="S175" i="30"/>
  <c r="CB175" i="30"/>
  <c r="BO175" i="30"/>
  <c r="BF175" i="30"/>
  <c r="AL175" i="30"/>
  <c r="BE175" i="30"/>
  <c r="O175" i="30"/>
  <c r="CE175" i="30"/>
  <c r="CD175" i="30"/>
  <c r="AM175" i="30"/>
  <c r="Y175" i="30"/>
  <c r="AN175" i="30"/>
  <c r="AC175" i="30"/>
  <c r="Z175" i="30"/>
  <c r="AK175" i="30"/>
  <c r="BE160" i="30"/>
  <c r="CF160" i="30"/>
  <c r="BH160" i="30"/>
  <c r="CC160" i="30"/>
  <c r="N160" i="30"/>
  <c r="CB160" i="30"/>
  <c r="Q160" i="30"/>
  <c r="AN160" i="30"/>
  <c r="R160" i="30"/>
  <c r="AA160" i="30"/>
  <c r="S160" i="30"/>
  <c r="AL160" i="30"/>
  <c r="Y160" i="30"/>
  <c r="AC160" i="30"/>
  <c r="BO160" i="30"/>
  <c r="AD160" i="30"/>
  <c r="AJ160" i="30"/>
  <c r="BG160" i="30"/>
  <c r="O160" i="30"/>
  <c r="CD160" i="30"/>
  <c r="BF160" i="30"/>
  <c r="AB160" i="30"/>
  <c r="AM160" i="30"/>
  <c r="AK160" i="30"/>
  <c r="CE160" i="30"/>
  <c r="Z160" i="30"/>
  <c r="P160" i="30"/>
  <c r="CF130" i="30"/>
  <c r="CG130" i="30"/>
  <c r="CC130" i="30"/>
  <c r="BO130" i="30"/>
  <c r="CE130" i="30"/>
  <c r="CB130" i="30"/>
  <c r="CD130" i="30"/>
  <c r="BP130" i="30"/>
  <c r="AL130" i="30"/>
  <c r="M130" i="30"/>
  <c r="X130" i="30"/>
  <c r="BG130" i="30"/>
  <c r="AQ130" i="30"/>
  <c r="AX130" i="30"/>
  <c r="P130" i="30"/>
  <c r="AA130" i="30"/>
  <c r="BH130" i="30"/>
  <c r="AB130" i="30"/>
  <c r="AP130" i="30"/>
  <c r="AF130" i="30"/>
  <c r="BB130" i="30"/>
  <c r="AS130" i="30"/>
  <c r="AD130" i="30"/>
  <c r="N130" i="30"/>
  <c r="BF130" i="30"/>
  <c r="AE130" i="30"/>
  <c r="AJ130" i="30"/>
  <c r="R130" i="30"/>
  <c r="S130" i="30"/>
  <c r="AG130" i="30"/>
  <c r="AV130" i="30"/>
  <c r="Q130" i="30"/>
  <c r="O130" i="30"/>
  <c r="BJ130" i="30"/>
  <c r="AU130" i="30"/>
  <c r="BE130" i="30"/>
  <c r="AN130" i="30"/>
  <c r="AO130" i="30"/>
  <c r="AK130" i="30"/>
  <c r="Z130" i="30"/>
  <c r="T130" i="30"/>
  <c r="AM130" i="30"/>
  <c r="AZ130" i="30"/>
  <c r="AC130" i="30"/>
  <c r="BA130" i="30"/>
  <c r="Y130" i="30"/>
  <c r="AW130" i="30"/>
  <c r="U130" i="30"/>
  <c r="AY130" i="30"/>
  <c r="BI130" i="30"/>
  <c r="AR130" i="30"/>
  <c r="AT130" i="30"/>
  <c r="BK130" i="30"/>
  <c r="CF129" i="30"/>
  <c r="BP129" i="30"/>
  <c r="CG129" i="30"/>
  <c r="CC129" i="30"/>
  <c r="BO129" i="30"/>
  <c r="CE129" i="30"/>
  <c r="CB129" i="30"/>
  <c r="CD129" i="30"/>
  <c r="BG129" i="30"/>
  <c r="BH129" i="30"/>
  <c r="AP129" i="30"/>
  <c r="AQ129" i="30"/>
  <c r="AA129" i="30"/>
  <c r="BI129" i="30"/>
  <c r="AB129" i="30"/>
  <c r="BB129" i="30"/>
  <c r="AF129" i="30"/>
  <c r="M129" i="30"/>
  <c r="U129" i="30"/>
  <c r="AS129" i="30"/>
  <c r="AD129" i="30"/>
  <c r="P129" i="30"/>
  <c r="BF129" i="30"/>
  <c r="AE129" i="30"/>
  <c r="AJ129" i="30"/>
  <c r="AX129" i="30"/>
  <c r="AN129" i="30"/>
  <c r="AV129" i="30"/>
  <c r="R129" i="30"/>
  <c r="N129" i="30"/>
  <c r="AZ129" i="30"/>
  <c r="AG129" i="30"/>
  <c r="BJ129" i="30"/>
  <c r="AO129" i="30"/>
  <c r="AU129" i="30"/>
  <c r="AK129" i="30"/>
  <c r="BE129" i="30"/>
  <c r="AY129" i="30"/>
  <c r="BA129" i="30"/>
  <c r="AW129" i="30"/>
  <c r="Z129" i="30"/>
  <c r="Q129" i="30"/>
  <c r="O129" i="30"/>
  <c r="S129" i="30"/>
  <c r="T129" i="30"/>
  <c r="AC129" i="30"/>
  <c r="Y129" i="30"/>
  <c r="AR129" i="30"/>
  <c r="AT129" i="30"/>
  <c r="BK129" i="30"/>
  <c r="AL129" i="30"/>
  <c r="X129" i="30"/>
  <c r="BO155" i="30"/>
  <c r="CB155" i="30"/>
  <c r="AN155" i="30"/>
  <c r="R155" i="30"/>
  <c r="N155" i="30"/>
  <c r="AK155" i="30"/>
  <c r="AL155" i="30"/>
  <c r="BF155" i="30"/>
  <c r="AD155" i="30"/>
  <c r="CE155" i="30"/>
  <c r="CF155" i="30"/>
  <c r="Y155" i="30"/>
  <c r="AA155" i="30"/>
  <c r="BH155" i="30"/>
  <c r="O155" i="30"/>
  <c r="Q155" i="30"/>
  <c r="CD155" i="30"/>
  <c r="AJ155" i="30"/>
  <c r="S155" i="30"/>
  <c r="CC155" i="30"/>
  <c r="BE155" i="30"/>
  <c r="AC155" i="30"/>
  <c r="Z155" i="30"/>
  <c r="AB155" i="30"/>
  <c r="BG155" i="30"/>
  <c r="P155" i="30"/>
  <c r="AM155" i="30"/>
  <c r="CF128" i="30"/>
  <c r="CG128" i="30"/>
  <c r="CC128" i="30"/>
  <c r="BO128" i="30"/>
  <c r="CE128" i="30"/>
  <c r="BP128" i="30"/>
  <c r="CB128" i="30"/>
  <c r="CD128" i="30"/>
  <c r="AA128" i="30"/>
  <c r="AB128" i="30"/>
  <c r="AF128" i="30"/>
  <c r="AN128" i="30"/>
  <c r="AS128" i="30"/>
  <c r="AJ128" i="30"/>
  <c r="AD128" i="30"/>
  <c r="BF128" i="30"/>
  <c r="AZ128" i="30"/>
  <c r="AE128" i="30"/>
  <c r="AV128" i="30"/>
  <c r="M128" i="30"/>
  <c r="T128" i="30"/>
  <c r="BH128" i="30"/>
  <c r="AT128" i="30"/>
  <c r="P128" i="30"/>
  <c r="AO128" i="30"/>
  <c r="AG128" i="30"/>
  <c r="AK128" i="30"/>
  <c r="BJ128" i="30"/>
  <c r="BA128" i="30"/>
  <c r="AU128" i="30"/>
  <c r="AW128" i="30"/>
  <c r="N128" i="30"/>
  <c r="Q128" i="30"/>
  <c r="BB128" i="30"/>
  <c r="BE128" i="30"/>
  <c r="Z128" i="30"/>
  <c r="R128" i="30"/>
  <c r="AM128" i="30"/>
  <c r="AC128" i="30"/>
  <c r="Y128" i="30"/>
  <c r="AQ128" i="30"/>
  <c r="AY128" i="30"/>
  <c r="AR128" i="30"/>
  <c r="AL128" i="30"/>
  <c r="O128" i="30"/>
  <c r="S128" i="30"/>
  <c r="BK128" i="30"/>
  <c r="BI128" i="30"/>
  <c r="AX128" i="30"/>
  <c r="X128" i="30"/>
  <c r="BG128" i="30"/>
  <c r="AP128" i="30"/>
  <c r="U128" i="30"/>
  <c r="CE147" i="30"/>
  <c r="Y147" i="30"/>
  <c r="AA147" i="30"/>
  <c r="Q147" i="30"/>
  <c r="S147" i="30"/>
  <c r="CF147" i="30"/>
  <c r="BH147" i="30"/>
  <c r="AL147" i="30"/>
  <c r="BF147" i="30"/>
  <c r="P147" i="30"/>
  <c r="N147" i="30"/>
  <c r="CD147" i="30"/>
  <c r="AJ147" i="30"/>
  <c r="R147" i="30"/>
  <c r="CC147" i="30"/>
  <c r="BE147" i="30"/>
  <c r="AC147" i="30"/>
  <c r="Z147" i="30"/>
  <c r="AB147" i="30"/>
  <c r="AM147" i="30"/>
  <c r="CB147" i="30"/>
  <c r="AN147" i="30"/>
  <c r="BG147" i="30"/>
  <c r="AK147" i="30"/>
  <c r="O147" i="30"/>
  <c r="BO147" i="30"/>
  <c r="AD147" i="30"/>
  <c r="BF143" i="30"/>
  <c r="N143" i="30"/>
  <c r="AJ143" i="30"/>
  <c r="Q143" i="30"/>
  <c r="S143" i="30"/>
  <c r="CC143" i="30"/>
  <c r="BE143" i="30"/>
  <c r="AC143" i="30"/>
  <c r="Z143" i="30"/>
  <c r="CB143" i="30"/>
  <c r="AB143" i="30"/>
  <c r="P143" i="30"/>
  <c r="AL143" i="30"/>
  <c r="AM143" i="30"/>
  <c r="CD143" i="30"/>
  <c r="AN143" i="30"/>
  <c r="R143" i="30"/>
  <c r="BG143" i="30"/>
  <c r="AK143" i="30"/>
  <c r="AD143" i="30"/>
  <c r="BO143" i="30"/>
  <c r="CE143" i="30"/>
  <c r="Y143" i="30"/>
  <c r="AA143" i="30"/>
  <c r="CF143" i="30"/>
  <c r="O143" i="30"/>
  <c r="BH143" i="30"/>
  <c r="P151" i="30"/>
  <c r="AD151" i="30"/>
  <c r="CE151" i="30"/>
  <c r="Y151" i="30"/>
  <c r="AA151" i="30"/>
  <c r="N151" i="30"/>
  <c r="BF151" i="30"/>
  <c r="AL151" i="30"/>
  <c r="R151" i="30"/>
  <c r="CF151" i="30"/>
  <c r="BH151" i="30"/>
  <c r="CD151" i="30"/>
  <c r="AJ151" i="30"/>
  <c r="CC151" i="30"/>
  <c r="BE151" i="30"/>
  <c r="AC151" i="30"/>
  <c r="O151" i="30"/>
  <c r="Z151" i="30"/>
  <c r="AB151" i="30"/>
  <c r="BG151" i="30"/>
  <c r="AM151" i="30"/>
  <c r="Q151" i="30"/>
  <c r="CB151" i="30"/>
  <c r="AN151" i="30"/>
  <c r="S151" i="30"/>
  <c r="AK151" i="30"/>
  <c r="BO151" i="30"/>
  <c r="CD170" i="30"/>
  <c r="BE170" i="30"/>
  <c r="O170" i="30"/>
  <c r="CC170" i="30"/>
  <c r="BF170" i="30"/>
  <c r="AL170" i="30"/>
  <c r="AB170" i="30"/>
  <c r="S170" i="30"/>
  <c r="Z170" i="30"/>
  <c r="AM170" i="30"/>
  <c r="N170" i="30"/>
  <c r="Q170" i="30"/>
  <c r="AJ170" i="30"/>
  <c r="AK170" i="30"/>
  <c r="BO170" i="30"/>
  <c r="BH170" i="30"/>
  <c r="P170" i="30"/>
  <c r="CF170" i="30"/>
  <c r="AA170" i="30"/>
  <c r="BG170" i="30"/>
  <c r="AN170" i="30"/>
  <c r="Y170" i="30"/>
  <c r="AC170" i="30"/>
  <c r="R170" i="30"/>
  <c r="CB170" i="30"/>
  <c r="CE170" i="30"/>
  <c r="AD170" i="30"/>
  <c r="BF166" i="30"/>
  <c r="R166" i="30"/>
  <c r="AL166" i="30"/>
  <c r="AB166" i="30"/>
  <c r="Z166" i="30"/>
  <c r="O166" i="30"/>
  <c r="AM166" i="30"/>
  <c r="AJ166" i="30"/>
  <c r="AK166" i="30"/>
  <c r="BH166" i="30"/>
  <c r="S166" i="30"/>
  <c r="CF166" i="30"/>
  <c r="BO166" i="30"/>
  <c r="AA166" i="30"/>
  <c r="N166" i="30"/>
  <c r="Q166" i="30"/>
  <c r="AN166" i="30"/>
  <c r="Y166" i="30"/>
  <c r="AC166" i="30"/>
  <c r="CE166" i="30"/>
  <c r="CB166" i="30"/>
  <c r="BG166" i="30"/>
  <c r="AD166" i="30"/>
  <c r="P166" i="30"/>
  <c r="BE166" i="30"/>
  <c r="CD166" i="30"/>
  <c r="CC166" i="30"/>
  <c r="AN174" i="30"/>
  <c r="Y174" i="30"/>
  <c r="AC174" i="30"/>
  <c r="CD174" i="30"/>
  <c r="S174" i="30"/>
  <c r="BF174" i="30"/>
  <c r="BE174" i="30"/>
  <c r="CC174" i="30"/>
  <c r="AL174" i="30"/>
  <c r="N174" i="30"/>
  <c r="AM174" i="30"/>
  <c r="Q174" i="30"/>
  <c r="AD174" i="30"/>
  <c r="AB174" i="30"/>
  <c r="P174" i="30"/>
  <c r="CE174" i="30"/>
  <c r="Z174" i="30"/>
  <c r="CB174" i="30"/>
  <c r="BO174" i="30"/>
  <c r="AJ174" i="30"/>
  <c r="R174" i="30"/>
  <c r="AK174" i="30"/>
  <c r="BH174" i="30"/>
  <c r="CF174" i="30"/>
  <c r="O174" i="30"/>
  <c r="AA174" i="30"/>
  <c r="BG174" i="30"/>
  <c r="AM141" i="30"/>
  <c r="BG141" i="30"/>
  <c r="AJ141" i="30"/>
  <c r="Y141" i="30"/>
  <c r="R141" i="30"/>
  <c r="P141" i="30"/>
  <c r="AB141" i="30"/>
  <c r="AA141" i="30"/>
  <c r="AK141" i="30"/>
  <c r="AD141" i="30"/>
  <c r="BH141" i="30"/>
  <c r="CF141" i="30"/>
  <c r="CC141" i="30"/>
  <c r="CD141" i="30"/>
  <c r="AC141" i="30"/>
  <c r="BE141" i="30"/>
  <c r="S141" i="30"/>
  <c r="Q141" i="30"/>
  <c r="CE141" i="30"/>
  <c r="BO141" i="30"/>
  <c r="O141" i="30"/>
  <c r="CB141" i="30"/>
  <c r="AL141" i="30"/>
  <c r="AN141" i="30"/>
  <c r="BF141" i="30"/>
  <c r="Z141" i="30"/>
  <c r="N141" i="30"/>
  <c r="L171" i="30"/>
  <c r="BZ171" i="30"/>
  <c r="BK171" i="30"/>
  <c r="CA171" i="30"/>
  <c r="BP171" i="30"/>
  <c r="AT171" i="30"/>
  <c r="BN171" i="30"/>
  <c r="AO171" i="30"/>
  <c r="AP171" i="30"/>
  <c r="BY171" i="30"/>
  <c r="BB171" i="30"/>
  <c r="BX171" i="30"/>
  <c r="AV171" i="30"/>
  <c r="BM171" i="30"/>
  <c r="AI171" i="30"/>
  <c r="BW171" i="30"/>
  <c r="BA171" i="30"/>
  <c r="CN171" i="30"/>
  <c r="BT171" i="30"/>
  <c r="CN95" i="30"/>
  <c r="BW170" i="30"/>
  <c r="BV170" i="30"/>
  <c r="BX170" i="30"/>
  <c r="BK170" i="30"/>
  <c r="BA170" i="30"/>
  <c r="BB170" i="30"/>
  <c r="AT170" i="30"/>
  <c r="AV170" i="30"/>
  <c r="AI170" i="30"/>
  <c r="AO170" i="30"/>
  <c r="AP170" i="30"/>
  <c r="AE170" i="30"/>
  <c r="BM170" i="30"/>
  <c r="X170" i="30"/>
  <c r="BP170" i="30"/>
  <c r="W170" i="30"/>
  <c r="BY170" i="30"/>
  <c r="AF170" i="30"/>
  <c r="U169" i="30"/>
  <c r="BU141" i="30"/>
  <c r="BU145" i="30"/>
  <c r="BT145" i="30"/>
  <c r="BU161" i="30"/>
  <c r="BU159" i="30"/>
  <c r="BU157" i="30"/>
  <c r="BU153" i="30"/>
  <c r="BU151" i="30"/>
  <c r="BU149" i="30"/>
  <c r="BU147" i="30"/>
  <c r="BU143" i="30"/>
  <c r="BT161" i="30"/>
  <c r="BT155" i="30"/>
  <c r="BT153" i="30"/>
  <c r="BT151" i="30"/>
  <c r="BT149" i="30"/>
  <c r="BT147" i="30"/>
  <c r="BT157" i="30"/>
  <c r="BT159" i="30"/>
  <c r="BT143" i="30"/>
  <c r="BU155" i="30"/>
  <c r="BT162" i="30"/>
  <c r="BT160" i="30"/>
  <c r="BT158" i="30"/>
  <c r="BT156" i="30"/>
  <c r="BT154" i="30"/>
  <c r="BT152" i="30"/>
  <c r="BT150" i="30"/>
  <c r="BU162" i="30"/>
  <c r="BU160" i="30"/>
  <c r="BU158" i="30"/>
  <c r="BU156" i="30"/>
  <c r="BU154" i="30"/>
  <c r="BU152" i="30"/>
  <c r="BU150" i="30"/>
  <c r="BT148" i="30"/>
  <c r="BU148" i="30"/>
  <c r="BT146" i="30"/>
  <c r="BU146" i="30"/>
  <c r="BT144" i="30"/>
  <c r="BU163" i="30"/>
  <c r="BU144" i="30"/>
  <c r="BU142" i="30"/>
  <c r="BT142" i="30"/>
  <c r="BU169" i="30"/>
  <c r="BU164" i="30"/>
  <c r="BU133" i="30"/>
  <c r="BU131" i="30"/>
  <c r="BU130" i="30"/>
  <c r="BU129" i="30"/>
  <c r="BT132" i="30"/>
  <c r="BT131" i="30"/>
  <c r="BT130" i="30"/>
  <c r="BT129" i="30"/>
  <c r="BU128" i="30"/>
  <c r="BU132" i="30"/>
  <c r="CN101" i="30"/>
  <c r="CN102" i="30"/>
  <c r="BY175" i="30"/>
  <c r="AE175" i="30"/>
  <c r="BK174" i="30"/>
  <c r="AP173" i="30"/>
  <c r="AG176" i="30"/>
  <c r="BP175" i="30"/>
  <c r="X175" i="30"/>
  <c r="BB174" i="30"/>
  <c r="AO173" i="30"/>
  <c r="BZ176" i="30"/>
  <c r="AF176" i="30"/>
  <c r="BM175" i="30"/>
  <c r="AT174" i="30"/>
  <c r="AI173" i="30"/>
  <c r="BY176" i="30"/>
  <c r="AE176" i="30"/>
  <c r="BK175" i="30"/>
  <c r="AP174" i="30"/>
  <c r="BP176" i="30"/>
  <c r="X176" i="30"/>
  <c r="BB175" i="30"/>
  <c r="AO174" i="30"/>
  <c r="AG173" i="30"/>
  <c r="BM176" i="30"/>
  <c r="AT175" i="30"/>
  <c r="AI174" i="30"/>
  <c r="BZ173" i="30"/>
  <c r="AF173" i="30"/>
  <c r="BK176" i="30"/>
  <c r="AP175" i="30"/>
  <c r="BY173" i="30"/>
  <c r="AE173" i="30"/>
  <c r="BB176" i="30"/>
  <c r="AO175" i="30"/>
  <c r="AG174" i="30"/>
  <c r="BP173" i="30"/>
  <c r="X173" i="30"/>
  <c r="AT176" i="30"/>
  <c r="AI175" i="30"/>
  <c r="BZ174" i="30"/>
  <c r="AF174" i="30"/>
  <c r="BM173" i="30"/>
  <c r="AP176" i="30"/>
  <c r="BY174" i="30"/>
  <c r="AE174" i="30"/>
  <c r="BK173" i="30"/>
  <c r="AO176" i="30"/>
  <c r="AG175" i="30"/>
  <c r="BP174" i="30"/>
  <c r="X174" i="30"/>
  <c r="BB173" i="30"/>
  <c r="AI176" i="30"/>
  <c r="BZ175" i="30"/>
  <c r="AF175" i="30"/>
  <c r="BM174" i="30"/>
  <c r="AT173" i="30"/>
  <c r="BZ136" i="30"/>
  <c r="BY136" i="30"/>
  <c r="BM136" i="30"/>
  <c r="AI136" i="30"/>
  <c r="CO101" i="30"/>
  <c r="CO102" i="30"/>
  <c r="BZ169" i="30"/>
  <c r="BK169" i="30"/>
  <c r="BJ169" i="30"/>
  <c r="BD169" i="30"/>
  <c r="BR141" i="30"/>
  <c r="CN100" i="30"/>
  <c r="CN99" i="30"/>
  <c r="AY169" i="30"/>
  <c r="AP169" i="30"/>
  <c r="AI169" i="30"/>
  <c r="AO169" i="30"/>
  <c r="AZ169" i="30"/>
  <c r="BA169" i="30"/>
  <c r="CO100" i="30"/>
  <c r="CO99" i="30"/>
  <c r="W171" i="30"/>
  <c r="X171" i="30"/>
  <c r="AG171" i="30"/>
  <c r="AE171" i="30"/>
  <c r="AF171" i="30"/>
  <c r="CO96" i="30"/>
  <c r="CO97" i="30"/>
  <c r="CO98" i="30"/>
  <c r="AW169" i="30"/>
  <c r="BP169" i="30"/>
  <c r="BM169" i="30"/>
  <c r="AV169" i="30"/>
  <c r="AO164" i="30"/>
  <c r="AZ164" i="30"/>
  <c r="AI164" i="30"/>
  <c r="BA164" i="30"/>
  <c r="AT164" i="30"/>
  <c r="BK164" i="30"/>
  <c r="CO95" i="30"/>
  <c r="AX169" i="30"/>
  <c r="T169" i="30"/>
  <c r="CO94" i="30"/>
  <c r="AG170" i="30"/>
  <c r="X169" i="30"/>
  <c r="BZ170" i="30"/>
  <c r="AT169" i="30"/>
  <c r="BT169" i="30"/>
  <c r="BV168" i="30"/>
  <c r="AE169" i="30"/>
  <c r="AR168" i="30"/>
  <c r="BT164" i="30"/>
  <c r="L167" i="30"/>
  <c r="AS168" i="30"/>
  <c r="BP168" i="30"/>
  <c r="BB164" i="30"/>
  <c r="W168" i="30"/>
  <c r="W164" i="30"/>
  <c r="X164" i="30"/>
  <c r="AU164" i="30"/>
  <c r="W169" i="30"/>
  <c r="AR169" i="30"/>
  <c r="T164" i="30"/>
  <c r="AF164" i="30"/>
  <c r="AQ168" i="30"/>
  <c r="BB168" i="30"/>
  <c r="AP168" i="30"/>
  <c r="BK167" i="30"/>
  <c r="BA168" i="30"/>
  <c r="BV164" i="30"/>
  <c r="L164" i="30"/>
  <c r="BZ153" i="30"/>
  <c r="BZ151" i="30"/>
  <c r="AR164" i="30"/>
  <c r="BZ155" i="30"/>
  <c r="BZ157" i="30"/>
  <c r="BZ159" i="30"/>
  <c r="BZ161" i="30"/>
  <c r="BW144" i="30"/>
  <c r="BW146" i="30"/>
  <c r="BW148" i="30"/>
  <c r="BW150" i="30"/>
  <c r="BW152" i="30"/>
  <c r="BW154" i="30"/>
  <c r="BZ145" i="30"/>
  <c r="BZ147" i="30"/>
  <c r="BZ149" i="30"/>
  <c r="BM142" i="30"/>
  <c r="BM146" i="30"/>
  <c r="BM150" i="30"/>
  <c r="BM154" i="30"/>
  <c r="BM158" i="30"/>
  <c r="BM162" i="30"/>
  <c r="BN141" i="30"/>
  <c r="BN145" i="30"/>
  <c r="BN149" i="30"/>
  <c r="AO168" i="30"/>
  <c r="AR143" i="30"/>
  <c r="AR147" i="30"/>
  <c r="AR151" i="30"/>
  <c r="AR155" i="30"/>
  <c r="AR159" i="30"/>
  <c r="AR163" i="30"/>
  <c r="AV144" i="30"/>
  <c r="AV148" i="30"/>
  <c r="AV152" i="30"/>
  <c r="AV156" i="30"/>
  <c r="AV160" i="30"/>
  <c r="AZ141" i="30"/>
  <c r="AZ145" i="30"/>
  <c r="AZ149" i="30"/>
  <c r="AZ153" i="30"/>
  <c r="AZ157" i="30"/>
  <c r="AZ161" i="30"/>
  <c r="BW168" i="30"/>
  <c r="BJ143" i="30"/>
  <c r="BJ147" i="30"/>
  <c r="BJ151" i="30"/>
  <c r="BJ155" i="30"/>
  <c r="BJ159" i="30"/>
  <c r="BP142" i="30"/>
  <c r="BP146" i="30"/>
  <c r="BP150" i="30"/>
  <c r="BP154" i="30"/>
  <c r="I164" i="30"/>
  <c r="BJ163" i="30"/>
  <c r="AP164" i="30"/>
  <c r="BP158" i="30"/>
  <c r="BP162" i="30"/>
  <c r="BY151" i="30"/>
  <c r="CA164" i="30"/>
  <c r="M168" i="30"/>
  <c r="U168" i="30"/>
  <c r="BZ141" i="30"/>
  <c r="BW156" i="30"/>
  <c r="BW158" i="30"/>
  <c r="BW160" i="30"/>
  <c r="BW162" i="30"/>
  <c r="L168" i="30"/>
  <c r="BX144" i="30"/>
  <c r="BX146" i="30"/>
  <c r="BX148" i="30"/>
  <c r="BX150" i="30"/>
  <c r="BX152" i="30"/>
  <c r="BX154" i="30"/>
  <c r="BX156" i="30"/>
  <c r="BX158" i="30"/>
  <c r="BX160" i="30"/>
  <c r="BX162" i="30"/>
  <c r="AZ168" i="30"/>
  <c r="AI168" i="30"/>
  <c r="X172" i="30"/>
  <c r="T145" i="30"/>
  <c r="BY155" i="30"/>
  <c r="AW141" i="30"/>
  <c r="AW145" i="30"/>
  <c r="AW149" i="30"/>
  <c r="AW153" i="30"/>
  <c r="AW157" i="30"/>
  <c r="AW161" i="30"/>
  <c r="BA143" i="30"/>
  <c r="BA147" i="30"/>
  <c r="BY157" i="30"/>
  <c r="BY159" i="30"/>
  <c r="BY161" i="30"/>
  <c r="BA151" i="30"/>
  <c r="BA155" i="30"/>
  <c r="BA159" i="30"/>
  <c r="BA163" i="30"/>
  <c r="BD143" i="30"/>
  <c r="BD147" i="30"/>
  <c r="BD151" i="30"/>
  <c r="BD155" i="30"/>
  <c r="BD159" i="30"/>
  <c r="BD163" i="30"/>
  <c r="BK161" i="30"/>
  <c r="BK157" i="30"/>
  <c r="BK153" i="30"/>
  <c r="BK149" i="30"/>
  <c r="BK145" i="30"/>
  <c r="BK141" i="30"/>
  <c r="BY145" i="30"/>
  <c r="M144" i="30"/>
  <c r="M148" i="30"/>
  <c r="M152" i="30"/>
  <c r="M156" i="30"/>
  <c r="M160" i="30"/>
  <c r="T149" i="30"/>
  <c r="AI143" i="30"/>
  <c r="AI147" i="30"/>
  <c r="AI151" i="30"/>
  <c r="AI155" i="30"/>
  <c r="AI159" i="30"/>
  <c r="AI163" i="30"/>
  <c r="AO142" i="30"/>
  <c r="AO146" i="30"/>
  <c r="AO150" i="30"/>
  <c r="AO154" i="30"/>
  <c r="AO158" i="30"/>
  <c r="AO162" i="30"/>
  <c r="AS141" i="30"/>
  <c r="AS145" i="30"/>
  <c r="AS149" i="30"/>
  <c r="AS153" i="30"/>
  <c r="AS157" i="30"/>
  <c r="AS161" i="30"/>
  <c r="BJ168" i="30"/>
  <c r="I141" i="30"/>
  <c r="I145" i="30"/>
  <c r="I149" i="30"/>
  <c r="I153" i="30"/>
  <c r="I157" i="30"/>
  <c r="I161" i="30"/>
  <c r="T143" i="30"/>
  <c r="U144" i="30"/>
  <c r="U148" i="30"/>
  <c r="U152" i="30"/>
  <c r="U156" i="30"/>
  <c r="U160" i="30"/>
  <c r="AE142" i="30"/>
  <c r="AE146" i="30"/>
  <c r="AE150" i="30"/>
  <c r="AE154" i="30"/>
  <c r="AE158" i="30"/>
  <c r="AE162" i="30"/>
  <c r="AF141" i="30"/>
  <c r="AF145" i="30"/>
  <c r="AF149" i="30"/>
  <c r="AF153" i="30"/>
  <c r="BB141" i="30"/>
  <c r="BB145" i="30"/>
  <c r="BB149" i="30"/>
  <c r="BB153" i="30"/>
  <c r="BB157" i="30"/>
  <c r="BZ168" i="30"/>
  <c r="AI142" i="30"/>
  <c r="AI146" i="30"/>
  <c r="AI150" i="30"/>
  <c r="AI154" i="30"/>
  <c r="AI158" i="30"/>
  <c r="AS144" i="30"/>
  <c r="AS148" i="30"/>
  <c r="AS152" i="30"/>
  <c r="AS156" i="30"/>
  <c r="AS160" i="30"/>
  <c r="AW144" i="30"/>
  <c r="AW148" i="30"/>
  <c r="AW152" i="30"/>
  <c r="AW156" i="30"/>
  <c r="AW160" i="30"/>
  <c r="AW164" i="30"/>
  <c r="BA142" i="30"/>
  <c r="AX168" i="30"/>
  <c r="BY149" i="30"/>
  <c r="BK162" i="30"/>
  <c r="BK158" i="30"/>
  <c r="BK154" i="30"/>
  <c r="BK150" i="30"/>
  <c r="BK146" i="30"/>
  <c r="BK142" i="30"/>
  <c r="BY164" i="30"/>
  <c r="AF168" i="30"/>
  <c r="BP164" i="30"/>
  <c r="BY147" i="30"/>
  <c r="AF157" i="30"/>
  <c r="AF161" i="30"/>
  <c r="AG144" i="30"/>
  <c r="AG148" i="30"/>
  <c r="AG152" i="30"/>
  <c r="AG156" i="30"/>
  <c r="AG160" i="30"/>
  <c r="AI172" i="30"/>
  <c r="AP143" i="30"/>
  <c r="AP147" i="30"/>
  <c r="AP151" i="30"/>
  <c r="AP155" i="30"/>
  <c r="AP159" i="30"/>
  <c r="AP163" i="30"/>
  <c r="AQ142" i="30"/>
  <c r="AT144" i="30"/>
  <c r="AT148" i="30"/>
  <c r="AT152" i="30"/>
  <c r="AT156" i="30"/>
  <c r="AY144" i="30"/>
  <c r="AY148" i="30"/>
  <c r="BN153" i="30"/>
  <c r="AF169" i="30"/>
  <c r="AX150" i="30"/>
  <c r="AX149" i="30"/>
  <c r="AX167" i="30"/>
  <c r="M141" i="30"/>
  <c r="M145" i="30"/>
  <c r="M149" i="30"/>
  <c r="M153" i="30"/>
  <c r="M157" i="30"/>
  <c r="M161" i="30"/>
  <c r="T146" i="30"/>
  <c r="T150" i="30"/>
  <c r="T154" i="30"/>
  <c r="T158" i="30"/>
  <c r="T162" i="30"/>
  <c r="AI144" i="30"/>
  <c r="AI148" i="30"/>
  <c r="AI152" i="30"/>
  <c r="AI156" i="30"/>
  <c r="AI160" i="30"/>
  <c r="AO143" i="30"/>
  <c r="AO147" i="30"/>
  <c r="AO151" i="30"/>
  <c r="AO155" i="30"/>
  <c r="AO159" i="30"/>
  <c r="AO163" i="30"/>
  <c r="AS142" i="30"/>
  <c r="AS146" i="30"/>
  <c r="AS150" i="30"/>
  <c r="AS154" i="30"/>
  <c r="AS158" i="30"/>
  <c r="AS162" i="30"/>
  <c r="AW142" i="30"/>
  <c r="AW146" i="30"/>
  <c r="AW150" i="30"/>
  <c r="AW154" i="30"/>
  <c r="AW158" i="30"/>
  <c r="AW162" i="30"/>
  <c r="BA144" i="30"/>
  <c r="BA148" i="30"/>
  <c r="BA152" i="30"/>
  <c r="BA156" i="30"/>
  <c r="BA160" i="30"/>
  <c r="BD144" i="30"/>
  <c r="BD148" i="30"/>
  <c r="BD152" i="30"/>
  <c r="BD156" i="30"/>
  <c r="BD160" i="30"/>
  <c r="BD164" i="30"/>
  <c r="BV141" i="30"/>
  <c r="BY142" i="30"/>
  <c r="CG143" i="30"/>
  <c r="BX163" i="30"/>
  <c r="AY167" i="30"/>
  <c r="AG167" i="30"/>
  <c r="AY166" i="30"/>
  <c r="AG166" i="30"/>
  <c r="BT165" i="30"/>
  <c r="BA165" i="30"/>
  <c r="AI165" i="30"/>
  <c r="X168" i="30"/>
  <c r="I144" i="30"/>
  <c r="I148" i="30"/>
  <c r="I152" i="30"/>
  <c r="I156" i="30"/>
  <c r="I160" i="30"/>
  <c r="T142" i="30"/>
  <c r="U143" i="30"/>
  <c r="U147" i="30"/>
  <c r="U151" i="30"/>
  <c r="U155" i="30"/>
  <c r="U159" i="30"/>
  <c r="U163" i="30"/>
  <c r="AE141" i="30"/>
  <c r="AE145" i="30"/>
  <c r="AE149" i="30"/>
  <c r="AE153" i="30"/>
  <c r="AE157" i="30"/>
  <c r="AE161" i="30"/>
  <c r="AF144" i="30"/>
  <c r="AF148" i="30"/>
  <c r="AF152" i="30"/>
  <c r="AF156" i="30"/>
  <c r="AF160" i="30"/>
  <c r="AG143" i="30"/>
  <c r="AG147" i="30"/>
  <c r="AG151" i="30"/>
  <c r="AG155" i="30"/>
  <c r="AG159" i="30"/>
  <c r="AG163" i="30"/>
  <c r="AG172" i="30"/>
  <c r="AP142" i="30"/>
  <c r="AP146" i="30"/>
  <c r="AP150" i="30"/>
  <c r="AP154" i="30"/>
  <c r="AP158" i="30"/>
  <c r="AP162" i="30"/>
  <c r="AQ141" i="30"/>
  <c r="AQ145" i="30"/>
  <c r="AQ149" i="30"/>
  <c r="AQ153" i="30"/>
  <c r="AQ157" i="30"/>
  <c r="AQ161" i="30"/>
  <c r="AT143" i="30"/>
  <c r="AT147" i="30"/>
  <c r="AT151" i="30"/>
  <c r="AT155" i="30"/>
  <c r="AT159" i="30"/>
  <c r="AT163" i="30"/>
  <c r="AU142" i="30"/>
  <c r="AU146" i="30"/>
  <c r="AU150" i="30"/>
  <c r="AU154" i="30"/>
  <c r="AU158" i="30"/>
  <c r="AU162" i="30"/>
  <c r="AY143" i="30"/>
  <c r="AY147" i="30"/>
  <c r="AY151" i="30"/>
  <c r="AY155" i="30"/>
  <c r="AY159" i="30"/>
  <c r="AY163" i="30"/>
  <c r="BB144" i="30"/>
  <c r="BB148" i="30"/>
  <c r="BB152" i="30"/>
  <c r="BB156" i="30"/>
  <c r="BM141" i="30"/>
  <c r="BM145" i="30"/>
  <c r="BN164" i="30"/>
  <c r="BK168" i="30"/>
  <c r="BK160" i="30"/>
  <c r="BK156" i="30"/>
  <c r="AX145" i="30"/>
  <c r="AQ146" i="30"/>
  <c r="AQ150" i="30"/>
  <c r="AQ154" i="30"/>
  <c r="AQ158" i="30"/>
  <c r="AQ162" i="30"/>
  <c r="AT160" i="30"/>
  <c r="AU143" i="30"/>
  <c r="AU147" i="30"/>
  <c r="AU151" i="30"/>
  <c r="AU155" i="30"/>
  <c r="AU159" i="30"/>
  <c r="AU163" i="30"/>
  <c r="AY152" i="30"/>
  <c r="AY156" i="30"/>
  <c r="AY160" i="30"/>
  <c r="BB161" i="30"/>
  <c r="BN157" i="30"/>
  <c r="BN161" i="30"/>
  <c r="W141" i="30"/>
  <c r="W142" i="30"/>
  <c r="W143" i="30"/>
  <c r="W144" i="30"/>
  <c r="W145" i="30"/>
  <c r="W146" i="30"/>
  <c r="W147" i="30"/>
  <c r="W148" i="30"/>
  <c r="W149" i="30"/>
  <c r="AV164" i="30"/>
  <c r="I166" i="30"/>
  <c r="U167" i="30"/>
  <c r="AX153" i="30"/>
  <c r="X141" i="30"/>
  <c r="X142" i="30"/>
  <c r="X143" i="30"/>
  <c r="X144" i="30"/>
  <c r="X145" i="30"/>
  <c r="X146" i="30"/>
  <c r="X147" i="30"/>
  <c r="X148" i="30"/>
  <c r="X149" i="30"/>
  <c r="X150" i="30"/>
  <c r="X151" i="30"/>
  <c r="X152" i="30"/>
  <c r="X153" i="30"/>
  <c r="X154" i="30"/>
  <c r="X155" i="30"/>
  <c r="X156" i="30"/>
  <c r="X157" i="30"/>
  <c r="X158" i="30"/>
  <c r="X159" i="30"/>
  <c r="X160" i="30"/>
  <c r="X161" i="30"/>
  <c r="X162" i="30"/>
  <c r="X163" i="30"/>
  <c r="BA146" i="30"/>
  <c r="BA150" i="30"/>
  <c r="BA154" i="30"/>
  <c r="BD142" i="30"/>
  <c r="BD146" i="30"/>
  <c r="BD150" i="30"/>
  <c r="I168" i="30"/>
  <c r="BY168" i="30"/>
  <c r="AS169" i="30"/>
  <c r="AX154" i="30"/>
  <c r="AX151" i="30"/>
  <c r="I142" i="30"/>
  <c r="I146" i="30"/>
  <c r="I150" i="30"/>
  <c r="I154" i="30"/>
  <c r="I158" i="30"/>
  <c r="I162" i="30"/>
  <c r="T144" i="30"/>
  <c r="U141" i="30"/>
  <c r="U145" i="30"/>
  <c r="U149" i="30"/>
  <c r="U153" i="30"/>
  <c r="U157" i="30"/>
  <c r="U161" i="30"/>
  <c r="AE143" i="30"/>
  <c r="AE147" i="30"/>
  <c r="AE151" i="30"/>
  <c r="AE155" i="30"/>
  <c r="AE159" i="30"/>
  <c r="AE163" i="30"/>
  <c r="AF142" i="30"/>
  <c r="AF146" i="30"/>
  <c r="AF150" i="30"/>
  <c r="AF154" i="30"/>
  <c r="AF158" i="30"/>
  <c r="AF162" i="30"/>
  <c r="AP144" i="30"/>
  <c r="AP148" i="30"/>
  <c r="AP152" i="30"/>
  <c r="AP156" i="30"/>
  <c r="AP160" i="30"/>
  <c r="AT141" i="30"/>
  <c r="BZ144" i="30"/>
  <c r="BZ146" i="30"/>
  <c r="BZ148" i="30"/>
  <c r="BZ150" i="30"/>
  <c r="BZ152" i="30"/>
  <c r="BZ154" i="30"/>
  <c r="BZ156" i="30"/>
  <c r="BZ158" i="30"/>
  <c r="BZ160" i="30"/>
  <c r="BZ162" i="30"/>
  <c r="BA172" i="30"/>
  <c r="AX144" i="30"/>
  <c r="AX158" i="30"/>
  <c r="AX162" i="30"/>
  <c r="AX166" i="30"/>
  <c r="L143" i="30"/>
  <c r="L147" i="30"/>
  <c r="L151" i="30"/>
  <c r="BX143" i="30"/>
  <c r="CA144" i="30"/>
  <c r="CA146" i="30"/>
  <c r="CA148" i="30"/>
  <c r="CA150" i="30"/>
  <c r="CA152" i="30"/>
  <c r="CA154" i="30"/>
  <c r="CA156" i="30"/>
  <c r="CA158" i="30"/>
  <c r="CA160" i="30"/>
  <c r="CA162" i="30"/>
  <c r="BW164" i="30"/>
  <c r="BN166" i="30"/>
  <c r="M164" i="30"/>
  <c r="BV142" i="30"/>
  <c r="BY143" i="30"/>
  <c r="BV145" i="30"/>
  <c r="BV147" i="30"/>
  <c r="BV149" i="30"/>
  <c r="BV151" i="30"/>
  <c r="BV153" i="30"/>
  <c r="BV155" i="30"/>
  <c r="BV157" i="30"/>
  <c r="BV159" i="30"/>
  <c r="BV161" i="30"/>
  <c r="BT163" i="30"/>
  <c r="BX164" i="30"/>
  <c r="BT168" i="30"/>
  <c r="AV168" i="30"/>
  <c r="AE164" i="30"/>
  <c r="AQ164" i="30"/>
  <c r="BM164" i="30"/>
  <c r="AU168" i="30"/>
  <c r="BM168" i="30"/>
  <c r="T168" i="30"/>
  <c r="AE168" i="30"/>
  <c r="AT168" i="30"/>
  <c r="BD168" i="30"/>
  <c r="AX146" i="30"/>
  <c r="BY131" i="30"/>
  <c r="BY153" i="30"/>
  <c r="AX157" i="30"/>
  <c r="AX161" i="30"/>
  <c r="AX165" i="30"/>
  <c r="BB169" i="30"/>
  <c r="BX172" i="30"/>
  <c r="AX147" i="30"/>
  <c r="AX141" i="30"/>
  <c r="BB172" i="30"/>
  <c r="BW172" i="30"/>
  <c r="AX148" i="30"/>
  <c r="AX142" i="30"/>
  <c r="AX152" i="30"/>
  <c r="AU169" i="30"/>
  <c r="BB160" i="30"/>
  <c r="BM149" i="30"/>
  <c r="BM153" i="30"/>
  <c r="BM157" i="30"/>
  <c r="BM161" i="30"/>
  <c r="BN144" i="30"/>
  <c r="BN148" i="30"/>
  <c r="BN152" i="30"/>
  <c r="BN156" i="30"/>
  <c r="BN160" i="30"/>
  <c r="BW141" i="30"/>
  <c r="BZ142" i="30"/>
  <c r="BY163" i="30"/>
  <c r="AW167" i="30"/>
  <c r="AF167" i="30"/>
  <c r="AW166" i="30"/>
  <c r="AF166" i="30"/>
  <c r="AZ165" i="30"/>
  <c r="AX155" i="30"/>
  <c r="AX156" i="30"/>
  <c r="AX160" i="30"/>
  <c r="AX164" i="30"/>
  <c r="L141" i="30"/>
  <c r="L145" i="30"/>
  <c r="L149" i="30"/>
  <c r="L153" i="30"/>
  <c r="L157" i="30"/>
  <c r="L161" i="30"/>
  <c r="AE172" i="30"/>
  <c r="AR142" i="30"/>
  <c r="AR146" i="30"/>
  <c r="AR150" i="30"/>
  <c r="AR154" i="30"/>
  <c r="AR158" i="30"/>
  <c r="AR162" i="30"/>
  <c r="AV143" i="30"/>
  <c r="AV147" i="30"/>
  <c r="AV151" i="30"/>
  <c r="AV155" i="30"/>
  <c r="AV159" i="30"/>
  <c r="AV163" i="30"/>
  <c r="AZ144" i="30"/>
  <c r="AZ148" i="30"/>
  <c r="AZ152" i="30"/>
  <c r="AZ156" i="30"/>
  <c r="AZ160" i="30"/>
  <c r="BJ142" i="30"/>
  <c r="BJ146" i="30"/>
  <c r="BJ150" i="30"/>
  <c r="BJ154" i="30"/>
  <c r="BJ158" i="30"/>
  <c r="BJ162" i="30"/>
  <c r="BM172" i="30"/>
  <c r="BP141" i="30"/>
  <c r="BP145" i="30"/>
  <c r="BP149" i="30"/>
  <c r="BP153" i="30"/>
  <c r="BP157" i="30"/>
  <c r="BP161" i="30"/>
  <c r="BX141" i="30"/>
  <c r="CA142" i="30"/>
  <c r="CA145" i="30"/>
  <c r="CA147" i="30"/>
  <c r="CA149" i="30"/>
  <c r="CA151" i="30"/>
  <c r="CA153" i="30"/>
  <c r="CA155" i="30"/>
  <c r="CA157" i="30"/>
  <c r="CA159" i="30"/>
  <c r="CA161" i="30"/>
  <c r="BZ163" i="30"/>
  <c r="BY172" i="30"/>
  <c r="BP167" i="30"/>
  <c r="AV167" i="30"/>
  <c r="AE167" i="30"/>
  <c r="BP166" i="30"/>
  <c r="AV166" i="30"/>
  <c r="AE166" i="30"/>
  <c r="AY165" i="30"/>
  <c r="AG165" i="30"/>
  <c r="BN168" i="30"/>
  <c r="M142" i="30"/>
  <c r="M146" i="30"/>
  <c r="M150" i="30"/>
  <c r="M154" i="30"/>
  <c r="M158" i="30"/>
  <c r="M162" i="30"/>
  <c r="T147" i="30"/>
  <c r="T151" i="30"/>
  <c r="T155" i="30"/>
  <c r="T159" i="30"/>
  <c r="T163" i="30"/>
  <c r="AI141" i="30"/>
  <c r="AI145" i="30"/>
  <c r="AI149" i="30"/>
  <c r="AI153" i="30"/>
  <c r="AI157" i="30"/>
  <c r="AI161" i="30"/>
  <c r="AO144" i="30"/>
  <c r="AO148" i="30"/>
  <c r="AO152" i="30"/>
  <c r="AO156" i="30"/>
  <c r="AO160" i="30"/>
  <c r="AS143" i="30"/>
  <c r="AS147" i="30"/>
  <c r="AS151" i="30"/>
  <c r="AS155" i="30"/>
  <c r="AS159" i="30"/>
  <c r="AS163" i="30"/>
  <c r="AW143" i="30"/>
  <c r="AW147" i="30"/>
  <c r="AW151" i="30"/>
  <c r="AW155" i="30"/>
  <c r="AW159" i="30"/>
  <c r="AW163" i="30"/>
  <c r="BA141" i="30"/>
  <c r="BA145" i="30"/>
  <c r="BA149" i="30"/>
  <c r="BA153" i="30"/>
  <c r="BA157" i="30"/>
  <c r="BA161" i="30"/>
  <c r="BD141" i="30"/>
  <c r="BD145" i="30"/>
  <c r="BD149" i="30"/>
  <c r="BD153" i="30"/>
  <c r="BD157" i="30"/>
  <c r="BD161" i="30"/>
  <c r="BK152" i="30"/>
  <c r="BK148" i="30"/>
  <c r="BK144" i="30"/>
  <c r="BP172" i="30"/>
  <c r="BY141" i="30"/>
  <c r="CG142" i="30"/>
  <c r="BV144" i="30"/>
  <c r="BV146" i="30"/>
  <c r="BV148" i="30"/>
  <c r="BV150" i="30"/>
  <c r="BV152" i="30"/>
  <c r="BV154" i="30"/>
  <c r="BV156" i="30"/>
  <c r="BV158" i="30"/>
  <c r="BV160" i="30"/>
  <c r="BV162" i="30"/>
  <c r="CA163" i="30"/>
  <c r="BZ172" i="30"/>
  <c r="BM167" i="30"/>
  <c r="AU167" i="30"/>
  <c r="X167" i="30"/>
  <c r="BM166" i="30"/>
  <c r="AU166" i="30"/>
  <c r="X166" i="30"/>
  <c r="BP165" i="30"/>
  <c r="AW165" i="30"/>
  <c r="AF165" i="30"/>
  <c r="U164" i="30"/>
  <c r="AG164" i="30"/>
  <c r="AY164" i="30"/>
  <c r="AT167" i="30"/>
  <c r="W167" i="30"/>
  <c r="BK166" i="30"/>
  <c r="AT166" i="30"/>
  <c r="W166" i="30"/>
  <c r="BN165" i="30"/>
  <c r="AV165" i="30"/>
  <c r="AE165" i="30"/>
  <c r="CA168" i="30"/>
  <c r="AG169" i="30"/>
  <c r="L142" i="30"/>
  <c r="L146" i="30"/>
  <c r="L150" i="30"/>
  <c r="L154" i="30"/>
  <c r="L158" i="30"/>
  <c r="L162" i="30"/>
  <c r="W150" i="30"/>
  <c r="W151" i="30"/>
  <c r="W152" i="30"/>
  <c r="W153" i="30"/>
  <c r="W154" i="30"/>
  <c r="W155" i="30"/>
  <c r="W156" i="30"/>
  <c r="W157" i="30"/>
  <c r="W158" i="30"/>
  <c r="W159" i="30"/>
  <c r="W160" i="30"/>
  <c r="W161" i="30"/>
  <c r="W162" i="30"/>
  <c r="W163" i="30"/>
  <c r="AF172" i="30"/>
  <c r="CA141" i="30"/>
  <c r="CA167" i="30"/>
  <c r="BJ167" i="30"/>
  <c r="AS167" i="30"/>
  <c r="CA166" i="30"/>
  <c r="BJ166" i="30"/>
  <c r="AS166" i="30"/>
  <c r="U166" i="30"/>
  <c r="BM165" i="30"/>
  <c r="AU165" i="30"/>
  <c r="X165" i="30"/>
  <c r="BN167" i="30"/>
  <c r="M143" i="30"/>
  <c r="M147" i="30"/>
  <c r="M151" i="30"/>
  <c r="M155" i="30"/>
  <c r="M159" i="30"/>
  <c r="M163" i="30"/>
  <c r="T148" i="30"/>
  <c r="T152" i="30"/>
  <c r="T156" i="30"/>
  <c r="T160" i="30"/>
  <c r="AI162" i="30"/>
  <c r="AO141" i="30"/>
  <c r="AO145" i="30"/>
  <c r="AO149" i="30"/>
  <c r="AO153" i="30"/>
  <c r="AO157" i="30"/>
  <c r="AO161" i="30"/>
  <c r="AS164" i="30"/>
  <c r="BA158" i="30"/>
  <c r="BA162" i="30"/>
  <c r="BD154" i="30"/>
  <c r="BD158" i="30"/>
  <c r="BD162" i="30"/>
  <c r="BK163" i="30"/>
  <c r="BK159" i="30"/>
  <c r="BK155" i="30"/>
  <c r="BK151" i="30"/>
  <c r="BK147" i="30"/>
  <c r="BK143" i="30"/>
  <c r="BR142" i="30"/>
  <c r="CG141" i="30"/>
  <c r="BV143" i="30"/>
  <c r="BY144" i="30"/>
  <c r="BY146" i="30"/>
  <c r="BY148" i="30"/>
  <c r="BY150" i="30"/>
  <c r="BY152" i="30"/>
  <c r="BY154" i="30"/>
  <c r="BY156" i="30"/>
  <c r="BY158" i="30"/>
  <c r="BY160" i="30"/>
  <c r="BY162" i="30"/>
  <c r="BZ167" i="30"/>
  <c r="AR167" i="30"/>
  <c r="T167" i="30"/>
  <c r="BZ166" i="30"/>
  <c r="AR166" i="30"/>
  <c r="T166" i="30"/>
  <c r="CA165" i="30"/>
  <c r="BK165" i="30"/>
  <c r="AT165" i="30"/>
  <c r="W165" i="30"/>
  <c r="AY168" i="30"/>
  <c r="AG141" i="30"/>
  <c r="AG145" i="30"/>
  <c r="AG149" i="30"/>
  <c r="AG153" i="30"/>
  <c r="AG157" i="30"/>
  <c r="AG161" i="30"/>
  <c r="AQ143" i="30"/>
  <c r="AQ147" i="30"/>
  <c r="AQ151" i="30"/>
  <c r="AQ155" i="30"/>
  <c r="AQ159" i="30"/>
  <c r="AQ163" i="30"/>
  <c r="AT145" i="30"/>
  <c r="AT149" i="30"/>
  <c r="AT153" i="30"/>
  <c r="AT157" i="30"/>
  <c r="AT161" i="30"/>
  <c r="AU144" i="30"/>
  <c r="AU148" i="30"/>
  <c r="AU152" i="30"/>
  <c r="AU156" i="30"/>
  <c r="AU160" i="30"/>
  <c r="AY141" i="30"/>
  <c r="AY145" i="30"/>
  <c r="AY149" i="30"/>
  <c r="AY153" i="30"/>
  <c r="AY157" i="30"/>
  <c r="AY161" i="30"/>
  <c r="BB142" i="30"/>
  <c r="BB146" i="30"/>
  <c r="BB150" i="30"/>
  <c r="BB154" i="30"/>
  <c r="BB158" i="30"/>
  <c r="BB162" i="30"/>
  <c r="BM143" i="30"/>
  <c r="BM147" i="30"/>
  <c r="BM151" i="30"/>
  <c r="BM155" i="30"/>
  <c r="BM159" i="30"/>
  <c r="BM163" i="30"/>
  <c r="BN142" i="30"/>
  <c r="BN146" i="30"/>
  <c r="BN150" i="30"/>
  <c r="BN154" i="30"/>
  <c r="BN158" i="30"/>
  <c r="BN162" i="30"/>
  <c r="BW143" i="30"/>
  <c r="BY167" i="30"/>
  <c r="BD167" i="30"/>
  <c r="AQ167" i="30"/>
  <c r="M167" i="30"/>
  <c r="BY166" i="30"/>
  <c r="BD166" i="30"/>
  <c r="AQ166" i="30"/>
  <c r="M166" i="30"/>
  <c r="BZ165" i="30"/>
  <c r="BJ165" i="30"/>
  <c r="AS165" i="30"/>
  <c r="U165" i="30"/>
  <c r="BY169" i="30"/>
  <c r="L155" i="30"/>
  <c r="L159" i="30"/>
  <c r="L163" i="30"/>
  <c r="AO172" i="30"/>
  <c r="AR144" i="30"/>
  <c r="AR148" i="30"/>
  <c r="AR152" i="30"/>
  <c r="AR156" i="30"/>
  <c r="AR160" i="30"/>
  <c r="AT172" i="30"/>
  <c r="AV141" i="30"/>
  <c r="AV145" i="30"/>
  <c r="AV149" i="30"/>
  <c r="AV153" i="30"/>
  <c r="AV157" i="30"/>
  <c r="AV161" i="30"/>
  <c r="AZ142" i="30"/>
  <c r="AZ146" i="30"/>
  <c r="AZ150" i="30"/>
  <c r="AZ154" i="30"/>
  <c r="AZ158" i="30"/>
  <c r="AZ162" i="30"/>
  <c r="BJ144" i="30"/>
  <c r="BJ148" i="30"/>
  <c r="BJ152" i="30"/>
  <c r="BJ156" i="30"/>
  <c r="BJ160" i="30"/>
  <c r="BJ164" i="30"/>
  <c r="BP143" i="30"/>
  <c r="BP147" i="30"/>
  <c r="BP151" i="30"/>
  <c r="BP155" i="30"/>
  <c r="BP159" i="30"/>
  <c r="BP163" i="30"/>
  <c r="BX167" i="30"/>
  <c r="AP167" i="30"/>
  <c r="BX166" i="30"/>
  <c r="AP166" i="30"/>
  <c r="L166" i="30"/>
  <c r="BY165" i="30"/>
  <c r="AR165" i="30"/>
  <c r="T165" i="30"/>
  <c r="AW168" i="30"/>
  <c r="I169" i="30"/>
  <c r="BX169" i="30"/>
  <c r="T153" i="30"/>
  <c r="T157" i="30"/>
  <c r="T161" i="30"/>
  <c r="BW167" i="30"/>
  <c r="BB167" i="30"/>
  <c r="AO167" i="30"/>
  <c r="BW166" i="30"/>
  <c r="BB166" i="30"/>
  <c r="AO166" i="30"/>
  <c r="BX165" i="30"/>
  <c r="BD165" i="30"/>
  <c r="AQ165" i="30"/>
  <c r="M165" i="30"/>
  <c r="AG168" i="30"/>
  <c r="M169" i="30"/>
  <c r="BW169" i="30"/>
  <c r="AX163" i="30"/>
  <c r="I143" i="30"/>
  <c r="I147" i="30"/>
  <c r="I151" i="30"/>
  <c r="I155" i="30"/>
  <c r="I159" i="30"/>
  <c r="I163" i="30"/>
  <c r="T141" i="30"/>
  <c r="U142" i="30"/>
  <c r="U146" i="30"/>
  <c r="U150" i="30"/>
  <c r="U154" i="30"/>
  <c r="U158" i="30"/>
  <c r="U162" i="30"/>
  <c r="AE144" i="30"/>
  <c r="AE148" i="30"/>
  <c r="AE152" i="30"/>
  <c r="AE156" i="30"/>
  <c r="AE160" i="30"/>
  <c r="AF143" i="30"/>
  <c r="AF147" i="30"/>
  <c r="AF151" i="30"/>
  <c r="AF155" i="30"/>
  <c r="AF159" i="30"/>
  <c r="AF163" i="30"/>
  <c r="AG142" i="30"/>
  <c r="AG146" i="30"/>
  <c r="AG150" i="30"/>
  <c r="AG154" i="30"/>
  <c r="AG158" i="30"/>
  <c r="AG162" i="30"/>
  <c r="AP141" i="30"/>
  <c r="AP145" i="30"/>
  <c r="AP149" i="30"/>
  <c r="AP153" i="30"/>
  <c r="AP157" i="30"/>
  <c r="AP161" i="30"/>
  <c r="AQ144" i="30"/>
  <c r="AQ148" i="30"/>
  <c r="AQ152" i="30"/>
  <c r="AQ156" i="30"/>
  <c r="AQ160" i="30"/>
  <c r="AT142" i="30"/>
  <c r="AT146" i="30"/>
  <c r="AT150" i="30"/>
  <c r="AT154" i="30"/>
  <c r="AT158" i="30"/>
  <c r="AT162" i="30"/>
  <c r="AU141" i="30"/>
  <c r="AU145" i="30"/>
  <c r="AU149" i="30"/>
  <c r="AU153" i="30"/>
  <c r="AU157" i="30"/>
  <c r="AU161" i="30"/>
  <c r="AY142" i="30"/>
  <c r="AY146" i="30"/>
  <c r="AY150" i="30"/>
  <c r="AY154" i="30"/>
  <c r="AY158" i="30"/>
  <c r="AY162" i="30"/>
  <c r="BB143" i="30"/>
  <c r="BB147" i="30"/>
  <c r="BB151" i="30"/>
  <c r="BB155" i="30"/>
  <c r="BB159" i="30"/>
  <c r="BB163" i="30"/>
  <c r="BK172" i="30"/>
  <c r="BM144" i="30"/>
  <c r="BM148" i="30"/>
  <c r="BM152" i="30"/>
  <c r="BM156" i="30"/>
  <c r="BM160" i="30"/>
  <c r="BN143" i="30"/>
  <c r="BN147" i="30"/>
  <c r="BN151" i="30"/>
  <c r="BN155" i="30"/>
  <c r="BN159" i="30"/>
  <c r="BN163" i="30"/>
  <c r="BW142" i="30"/>
  <c r="BZ143" i="30"/>
  <c r="BW145" i="30"/>
  <c r="BW147" i="30"/>
  <c r="BW149" i="30"/>
  <c r="BW151" i="30"/>
  <c r="BW153" i="30"/>
  <c r="BW155" i="30"/>
  <c r="BW157" i="30"/>
  <c r="BW159" i="30"/>
  <c r="BW161" i="30"/>
  <c r="BV163" i="30"/>
  <c r="BV167" i="30"/>
  <c r="BA167" i="30"/>
  <c r="AI167" i="30"/>
  <c r="BV166" i="30"/>
  <c r="BA166" i="30"/>
  <c r="AI166" i="30"/>
  <c r="BW165" i="30"/>
  <c r="AP165" i="30"/>
  <c r="L165" i="30"/>
  <c r="BV169" i="30"/>
  <c r="AX143" i="30"/>
  <c r="AX159" i="30"/>
  <c r="L144" i="30"/>
  <c r="L148" i="30"/>
  <c r="L152" i="30"/>
  <c r="L156" i="30"/>
  <c r="L160" i="30"/>
  <c r="AP172" i="30"/>
  <c r="AR141" i="30"/>
  <c r="AR145" i="30"/>
  <c r="AR149" i="30"/>
  <c r="AR153" i="30"/>
  <c r="AR157" i="30"/>
  <c r="AR161" i="30"/>
  <c r="AV142" i="30"/>
  <c r="AV146" i="30"/>
  <c r="AV150" i="30"/>
  <c r="AV154" i="30"/>
  <c r="AV158" i="30"/>
  <c r="AV162" i="30"/>
  <c r="AZ143" i="30"/>
  <c r="AZ147" i="30"/>
  <c r="AZ151" i="30"/>
  <c r="AZ155" i="30"/>
  <c r="AZ159" i="30"/>
  <c r="AZ163" i="30"/>
  <c r="BJ141" i="30"/>
  <c r="BJ145" i="30"/>
  <c r="BJ149" i="30"/>
  <c r="BJ153" i="30"/>
  <c r="BJ157" i="30"/>
  <c r="BJ161" i="30"/>
  <c r="BP144" i="30"/>
  <c r="BP148" i="30"/>
  <c r="BP152" i="30"/>
  <c r="BP156" i="30"/>
  <c r="BP160" i="30"/>
  <c r="BT128" i="30"/>
  <c r="BT141" i="30"/>
  <c r="BX142" i="30"/>
  <c r="CA143" i="30"/>
  <c r="BX145" i="30"/>
  <c r="BX147" i="30"/>
  <c r="BX149" i="30"/>
  <c r="BX151" i="30"/>
  <c r="BX153" i="30"/>
  <c r="BX155" i="30"/>
  <c r="BX157" i="30"/>
  <c r="BX159" i="30"/>
  <c r="BX161" i="30"/>
  <c r="BW163" i="30"/>
  <c r="BZ164" i="30"/>
  <c r="I167" i="30"/>
  <c r="I165" i="30"/>
  <c r="BT167" i="30"/>
  <c r="AZ167" i="30"/>
  <c r="BT166" i="30"/>
  <c r="AZ166" i="30"/>
  <c r="BV165" i="30"/>
  <c r="BB165" i="30"/>
  <c r="AO165" i="30"/>
  <c r="BX168" i="30"/>
  <c r="BY132" i="30"/>
  <c r="BY133" i="30"/>
  <c r="BV128" i="30"/>
  <c r="BZ129" i="30"/>
  <c r="BZ130" i="30"/>
  <c r="BZ131" i="30"/>
  <c r="BZ132" i="30"/>
  <c r="BY130" i="30"/>
  <c r="BT134" i="30"/>
  <c r="BV129" i="30"/>
  <c r="BV130" i="30"/>
  <c r="BV131" i="30"/>
  <c r="BV132" i="30"/>
  <c r="BY129" i="30"/>
  <c r="CN11" i="30"/>
  <c r="CN23" i="30"/>
  <c r="CN35" i="30"/>
  <c r="CN47" i="30"/>
  <c r="CN59" i="30"/>
  <c r="CN71" i="30"/>
  <c r="BT133" i="30"/>
  <c r="W128" i="30"/>
  <c r="W129" i="30"/>
  <c r="W130" i="30"/>
  <c r="W131" i="30"/>
  <c r="AI135" i="30"/>
  <c r="CA129" i="30"/>
  <c r="CA130" i="30"/>
  <c r="W132" i="30"/>
  <c r="W133" i="30"/>
  <c r="BW129" i="30"/>
  <c r="BW130" i="30"/>
  <c r="BW131" i="30"/>
  <c r="CA131" i="30"/>
  <c r="BW132" i="30"/>
  <c r="BW133" i="30"/>
  <c r="BX129" i="30"/>
  <c r="BX130" i="30"/>
  <c r="BW128" i="30"/>
  <c r="BZ133" i="30"/>
  <c r="BX128" i="30"/>
  <c r="CA132" i="30"/>
  <c r="CA133" i="30"/>
  <c r="BY128" i="30"/>
  <c r="BZ128" i="30"/>
  <c r="CA128" i="30"/>
  <c r="CA134" i="30"/>
  <c r="BZ135" i="30"/>
  <c r="BZ134" i="30"/>
  <c r="BY135" i="30"/>
  <c r="BY134" i="30"/>
  <c r="BX135" i="30"/>
  <c r="BV133" i="30"/>
  <c r="BX134" i="30"/>
  <c r="BW135" i="30"/>
  <c r="BW134" i="30"/>
  <c r="BX131" i="30"/>
  <c r="BX132" i="30"/>
  <c r="BX133" i="30"/>
  <c r="BV134" i="30"/>
  <c r="BM135" i="30"/>
  <c r="BM128" i="30"/>
  <c r="BM129" i="30"/>
  <c r="BM130" i="30"/>
  <c r="BM131" i="30"/>
  <c r="BM132" i="30"/>
  <c r="BM133" i="30"/>
  <c r="BN128" i="30"/>
  <c r="BN129" i="30"/>
  <c r="BN130" i="30"/>
  <c r="BN131" i="30"/>
  <c r="BN132" i="30"/>
  <c r="BN133" i="30"/>
  <c r="BN134" i="30"/>
  <c r="BM134" i="30"/>
  <c r="AI134" i="30"/>
  <c r="BD128" i="30"/>
  <c r="BD129" i="30"/>
  <c r="BD130" i="30"/>
  <c r="BD131" i="30"/>
  <c r="BD132" i="30"/>
  <c r="BD133" i="30"/>
  <c r="BD134" i="30"/>
  <c r="AI128" i="30"/>
  <c r="AI129" i="30"/>
  <c r="AI130" i="30"/>
  <c r="AI131" i="30"/>
  <c r="AI132" i="30"/>
  <c r="AI133" i="30"/>
  <c r="W134" i="30"/>
  <c r="L128" i="30"/>
  <c r="L129" i="30"/>
  <c r="L130" i="30"/>
  <c r="L131" i="30"/>
  <c r="L132" i="30"/>
  <c r="L133" i="30"/>
  <c r="CN8" i="30"/>
  <c r="CN20" i="30"/>
  <c r="CN32" i="30"/>
  <c r="CN44" i="30"/>
  <c r="CN56" i="30"/>
  <c r="CN68" i="30"/>
  <c r="L134" i="30"/>
  <c r="I128" i="30"/>
  <c r="I129" i="30"/>
  <c r="I130" i="30"/>
  <c r="I131" i="30"/>
  <c r="I132" i="30"/>
  <c r="I133" i="30"/>
  <c r="I134" i="30"/>
  <c r="CN17" i="30"/>
  <c r="CN29" i="30"/>
  <c r="CN41" i="30"/>
  <c r="CN53" i="30"/>
  <c r="CN65" i="30"/>
  <c r="CN79" i="30"/>
  <c r="CN9" i="30"/>
  <c r="CN21" i="30"/>
  <c r="CN33" i="30"/>
  <c r="CN45" i="30"/>
  <c r="CN57" i="30"/>
  <c r="CN69" i="30"/>
  <c r="CN13" i="30"/>
  <c r="CN25" i="30"/>
  <c r="CN37" i="30"/>
  <c r="CN49" i="30"/>
  <c r="CN61" i="30"/>
  <c r="CN73" i="30"/>
  <c r="CN90" i="30"/>
  <c r="CN6" i="30"/>
  <c r="CN18" i="30"/>
  <c r="CN30" i="30"/>
  <c r="CN42" i="30"/>
  <c r="CN54" i="30"/>
  <c r="CN66" i="30"/>
  <c r="CJ15" i="30"/>
  <c r="CJ83" i="30"/>
  <c r="CO82" i="30"/>
  <c r="CJ80" i="30"/>
  <c r="CJ90" i="30"/>
  <c r="CN81" i="30"/>
  <c r="CJ17" i="30"/>
  <c r="CJ27" i="30"/>
  <c r="CJ39" i="30"/>
  <c r="CJ51" i="30"/>
  <c r="CJ63" i="30"/>
  <c r="CJ75" i="30"/>
  <c r="CJ29" i="30"/>
  <c r="CJ41" i="30"/>
  <c r="CJ53" i="30"/>
  <c r="CJ65" i="30"/>
  <c r="CN10" i="30"/>
  <c r="CN22" i="30"/>
  <c r="CN34" i="30"/>
  <c r="CN46" i="30"/>
  <c r="CN58" i="30"/>
  <c r="CN70" i="30"/>
  <c r="CJ79" i="30"/>
  <c r="CN78" i="30"/>
  <c r="CJ40" i="30"/>
  <c r="CJ64" i="30"/>
  <c r="CL75" i="30"/>
  <c r="CN19" i="30"/>
  <c r="CN31" i="30"/>
  <c r="CN43" i="30"/>
  <c r="CN55" i="30"/>
  <c r="CN67" i="30"/>
  <c r="CJ28" i="30"/>
  <c r="CL27" i="30"/>
  <c r="CL51" i="30"/>
  <c r="CJ52" i="30"/>
  <c r="CL39" i="30"/>
  <c r="CN12" i="30"/>
  <c r="CN24" i="30"/>
  <c r="CN36" i="30"/>
  <c r="CN48" i="30"/>
  <c r="CN60" i="30"/>
  <c r="CN72" i="30"/>
  <c r="CL63" i="30"/>
  <c r="CJ16" i="30"/>
  <c r="CL15" i="30"/>
  <c r="CN7" i="30"/>
  <c r="CN91" i="30"/>
  <c r="CO32" i="30"/>
  <c r="CO44" i="30"/>
  <c r="CO56" i="30"/>
  <c r="CN84" i="30"/>
  <c r="CO8" i="30"/>
  <c r="CO20" i="30"/>
  <c r="CO68" i="30"/>
  <c r="CL16" i="30"/>
  <c r="CL28" i="30"/>
  <c r="CL40" i="30"/>
  <c r="CL52" i="30"/>
  <c r="CL64" i="30"/>
  <c r="CL78" i="30"/>
  <c r="CO14" i="30"/>
  <c r="CO38" i="30"/>
  <c r="CO62" i="30"/>
  <c r="CO79" i="30"/>
  <c r="CO134" i="30" s="1"/>
  <c r="CJ30" i="30"/>
  <c r="CJ42" i="30"/>
  <c r="CJ54" i="30"/>
  <c r="CJ66" i="30"/>
  <c r="CL17" i="30"/>
  <c r="CL29" i="30"/>
  <c r="CL41" i="30"/>
  <c r="CL53" i="30"/>
  <c r="CL65" i="30"/>
  <c r="CN85" i="30"/>
  <c r="CO85" i="30"/>
  <c r="CL83" i="30"/>
  <c r="CL80" i="30"/>
  <c r="CO41" i="30"/>
  <c r="CO65" i="30"/>
  <c r="CJ18" i="30"/>
  <c r="CJ7" i="30"/>
  <c r="CJ19" i="30"/>
  <c r="CJ31" i="30"/>
  <c r="CJ43" i="30"/>
  <c r="CJ55" i="30"/>
  <c r="CJ67" i="30"/>
  <c r="CL18" i="30"/>
  <c r="CL30" i="30"/>
  <c r="CL42" i="30"/>
  <c r="CL54" i="30"/>
  <c r="CL66" i="30"/>
  <c r="CJ77" i="30"/>
  <c r="CJ133" i="30" s="1"/>
  <c r="CN76" i="30"/>
  <c r="CN88" i="30"/>
  <c r="CO91" i="30"/>
  <c r="CO59" i="30"/>
  <c r="CJ8" i="30"/>
  <c r="CJ20" i="30"/>
  <c r="CJ32" i="30"/>
  <c r="CJ44" i="30"/>
  <c r="CJ56" i="30"/>
  <c r="CJ68" i="30"/>
  <c r="CL7" i="30"/>
  <c r="CL19" i="30"/>
  <c r="CL31" i="30"/>
  <c r="CL43" i="30"/>
  <c r="CL55" i="30"/>
  <c r="CL67" i="30"/>
  <c r="CO84" i="30"/>
  <c r="CJ82" i="30"/>
  <c r="CO81" i="30"/>
  <c r="CO76" i="30"/>
  <c r="CJ87" i="30"/>
  <c r="CO88" i="30"/>
  <c r="CN89" i="30"/>
  <c r="CL91" i="30"/>
  <c r="CO11" i="30"/>
  <c r="CO35" i="30"/>
  <c r="CO86" i="30"/>
  <c r="CJ9" i="30"/>
  <c r="CJ21" i="30"/>
  <c r="CJ33" i="30"/>
  <c r="CJ45" i="30"/>
  <c r="CJ57" i="30"/>
  <c r="CJ69" i="30"/>
  <c r="CO9" i="30"/>
  <c r="CO12" i="30"/>
  <c r="CO15" i="30"/>
  <c r="CO18" i="30"/>
  <c r="CO21" i="30"/>
  <c r="CO24" i="30"/>
  <c r="CO27" i="30"/>
  <c r="CO30" i="30"/>
  <c r="CO33" i="30"/>
  <c r="CO36" i="30"/>
  <c r="CO39" i="30"/>
  <c r="CO42" i="30"/>
  <c r="CO45" i="30"/>
  <c r="CO48" i="30"/>
  <c r="CO51" i="30"/>
  <c r="CO54" i="30"/>
  <c r="CO57" i="30"/>
  <c r="CO60" i="30"/>
  <c r="CO63" i="30"/>
  <c r="CO66" i="30"/>
  <c r="CO69" i="30"/>
  <c r="CO72" i="30"/>
  <c r="CO75" i="30"/>
  <c r="CL8" i="30"/>
  <c r="CL20" i="30"/>
  <c r="CL32" i="30"/>
  <c r="CL44" i="30"/>
  <c r="CL56" i="30"/>
  <c r="CL68" i="30"/>
  <c r="CL77" i="30"/>
  <c r="CJ86" i="30"/>
  <c r="CL87" i="30"/>
  <c r="CO26" i="30"/>
  <c r="CO47" i="30"/>
  <c r="CO74" i="30"/>
  <c r="CJ10" i="30"/>
  <c r="CJ22" i="30"/>
  <c r="CJ34" i="30"/>
  <c r="CJ46" i="30"/>
  <c r="CJ58" i="30"/>
  <c r="CJ70" i="30"/>
  <c r="CO92" i="30"/>
  <c r="CL9" i="30"/>
  <c r="CL21" i="30"/>
  <c r="CL33" i="30"/>
  <c r="CL45" i="30"/>
  <c r="CL57" i="30"/>
  <c r="CL69" i="30"/>
  <c r="CL82" i="30"/>
  <c r="CO78" i="30"/>
  <c r="CJ85" i="30"/>
  <c r="CO17" i="30"/>
  <c r="CO53" i="30"/>
  <c r="CJ11" i="30"/>
  <c r="CJ23" i="30"/>
  <c r="CJ35" i="30"/>
  <c r="CJ47" i="30"/>
  <c r="CJ59" i="30"/>
  <c r="CJ71" i="30"/>
  <c r="CO93" i="30"/>
  <c r="CL10" i="30"/>
  <c r="CL22" i="30"/>
  <c r="CL34" i="30"/>
  <c r="CL46" i="30"/>
  <c r="CL58" i="30"/>
  <c r="CL70" i="30"/>
  <c r="CL86" i="30"/>
  <c r="CN83" i="30"/>
  <c r="CN80" i="30"/>
  <c r="CL79" i="30"/>
  <c r="CO89" i="30"/>
  <c r="CJ12" i="30"/>
  <c r="CJ24" i="30"/>
  <c r="CJ36" i="30"/>
  <c r="CJ48" i="30"/>
  <c r="CJ60" i="30"/>
  <c r="CJ72" i="30"/>
  <c r="CL11" i="30"/>
  <c r="CL23" i="30"/>
  <c r="CL35" i="30"/>
  <c r="CL47" i="30"/>
  <c r="CL59" i="30"/>
  <c r="CL71" i="30"/>
  <c r="CL85" i="30"/>
  <c r="CJ84" i="30"/>
  <c r="CO83" i="30"/>
  <c r="CJ81" i="30"/>
  <c r="CO80" i="30"/>
  <c r="CJ76" i="30"/>
  <c r="CO29" i="30"/>
  <c r="CO50" i="30"/>
  <c r="CO71" i="30"/>
  <c r="CO87" i="30"/>
  <c r="CL90" i="30"/>
  <c r="CJ13" i="30"/>
  <c r="CJ25" i="30"/>
  <c r="CJ37" i="30"/>
  <c r="CJ49" i="30"/>
  <c r="CJ61" i="30"/>
  <c r="CJ73" i="30"/>
  <c r="CO7" i="30"/>
  <c r="CO10" i="30"/>
  <c r="CO13" i="30"/>
  <c r="CO16" i="30"/>
  <c r="CO19" i="30"/>
  <c r="CO22" i="30"/>
  <c r="CO25" i="30"/>
  <c r="CO28" i="30"/>
  <c r="CO31" i="30"/>
  <c r="CO34" i="30"/>
  <c r="CO37" i="30"/>
  <c r="CO40" i="30"/>
  <c r="CO43" i="30"/>
  <c r="CO46" i="30"/>
  <c r="CO49" i="30"/>
  <c r="CO52" i="30"/>
  <c r="CO55" i="30"/>
  <c r="CO58" i="30"/>
  <c r="CO61" i="30"/>
  <c r="CO64" i="30"/>
  <c r="CO67" i="30"/>
  <c r="CO70" i="30"/>
  <c r="CO73" i="30"/>
  <c r="CL12" i="30"/>
  <c r="CL24" i="30"/>
  <c r="CL36" i="30"/>
  <c r="CL48" i="30"/>
  <c r="CL60" i="30"/>
  <c r="CL72" i="30"/>
  <c r="CN14" i="30"/>
  <c r="CN26" i="30"/>
  <c r="CN38" i="30"/>
  <c r="CN50" i="30"/>
  <c r="CN62" i="30"/>
  <c r="CN74" i="30"/>
  <c r="CL88" i="30"/>
  <c r="CO90" i="30"/>
  <c r="CJ14" i="30"/>
  <c r="CJ26" i="30"/>
  <c r="CJ38" i="30"/>
  <c r="CJ50" i="30"/>
  <c r="CJ62" i="30"/>
  <c r="CJ74" i="30"/>
  <c r="CL13" i="30"/>
  <c r="CL25" i="30"/>
  <c r="CL37" i="30"/>
  <c r="CL49" i="30"/>
  <c r="CL61" i="30"/>
  <c r="CL73" i="30"/>
  <c r="CN15" i="30"/>
  <c r="CN27" i="30"/>
  <c r="CN39" i="30"/>
  <c r="CN51" i="30"/>
  <c r="CN63" i="30"/>
  <c r="CN75" i="30"/>
  <c r="CL84" i="30"/>
  <c r="CL81" i="30"/>
  <c r="CJ78" i="30"/>
  <c r="CN77" i="30"/>
  <c r="CL76" i="30"/>
  <c r="CN87" i="30"/>
  <c r="CJ89" i="30"/>
  <c r="CO23" i="30"/>
  <c r="CL14" i="30"/>
  <c r="CL26" i="30"/>
  <c r="CL38" i="30"/>
  <c r="CL50" i="30"/>
  <c r="CL62" i="30"/>
  <c r="CL74" i="30"/>
  <c r="CN16" i="30"/>
  <c r="CN28" i="30"/>
  <c r="CN40" i="30"/>
  <c r="CN52" i="30"/>
  <c r="CN64" i="30"/>
  <c r="CN82" i="30"/>
  <c r="CO77" i="30"/>
  <c r="CN86" i="30"/>
  <c r="CL89" i="30"/>
  <c r="CJ88" i="30"/>
  <c r="CO6" i="30"/>
  <c r="CJ6" i="30"/>
  <c r="CL6" i="30"/>
  <c r="CO171" i="30"/>
  <c r="CO170" i="30"/>
  <c r="CJ165" i="30"/>
  <c r="CN164" i="30"/>
  <c r="CO169" i="30"/>
  <c r="CJ166" i="30"/>
  <c r="CN157" i="30"/>
  <c r="CN154" i="30"/>
  <c r="CL141" i="30"/>
  <c r="CL167" i="30"/>
  <c r="CO158" i="30"/>
  <c r="CN149" i="30"/>
  <c r="CL158" i="30"/>
  <c r="CO165" i="30"/>
  <c r="CJ167" i="30"/>
  <c r="CO146" i="30"/>
  <c r="CL145" i="30"/>
  <c r="CL156" i="30"/>
  <c r="CN162" i="30"/>
  <c r="CO157" i="30"/>
  <c r="CO145" i="30"/>
  <c r="CJ161" i="30"/>
  <c r="CL148" i="30"/>
  <c r="CJ160" i="30"/>
  <c r="CN153" i="30"/>
  <c r="CO167" i="30"/>
  <c r="CN142" i="30"/>
  <c r="CN168" i="30"/>
  <c r="CN148" i="30"/>
  <c r="CL142" i="30"/>
  <c r="CO162" i="30"/>
  <c r="CO150" i="30"/>
  <c r="CJ150" i="30"/>
  <c r="CL161" i="30"/>
  <c r="CN143" i="30"/>
  <c r="CL155" i="30"/>
  <c r="CN144" i="30"/>
  <c r="CL151" i="30"/>
  <c r="CO161" i="30"/>
  <c r="CO149" i="30"/>
  <c r="CJ146" i="30"/>
  <c r="CL157" i="30"/>
  <c r="CL152" i="30"/>
  <c r="CL147" i="30"/>
  <c r="CO160" i="30"/>
  <c r="CO148" i="30"/>
  <c r="CJ142" i="30"/>
  <c r="CL153" i="30"/>
  <c r="CL144" i="30"/>
  <c r="CL164" i="30"/>
  <c r="CN165" i="30"/>
  <c r="CJ144" i="30"/>
  <c r="CJ141" i="30"/>
  <c r="CL166" i="30"/>
  <c r="CL143" i="30"/>
  <c r="CO159" i="30"/>
  <c r="CO147" i="30"/>
  <c r="CJ168" i="30"/>
  <c r="CL149" i="30"/>
  <c r="CL165" i="30"/>
  <c r="CN161" i="30"/>
  <c r="CJ164" i="30"/>
  <c r="CN166" i="30"/>
  <c r="CJ163" i="30"/>
  <c r="CJ159" i="30"/>
  <c r="CL160" i="30"/>
  <c r="CN158" i="30"/>
  <c r="CJ155" i="30"/>
  <c r="CO156" i="30"/>
  <c r="CO144" i="30"/>
  <c r="CO166" i="30"/>
  <c r="CJ157" i="30"/>
  <c r="CJ156" i="30"/>
  <c r="CO168" i="30"/>
  <c r="CJ151" i="30"/>
  <c r="CL162" i="30"/>
  <c r="CL168" i="30"/>
  <c r="CO155" i="30"/>
  <c r="CO143" i="30"/>
  <c r="CJ145" i="30"/>
  <c r="CJ153" i="30"/>
  <c r="CN167" i="30"/>
  <c r="CN163" i="30"/>
  <c r="CJ152" i="30"/>
  <c r="CN145" i="30"/>
  <c r="CN150" i="30"/>
  <c r="CO141" i="30"/>
  <c r="CJ147" i="30"/>
  <c r="CO154" i="30"/>
  <c r="CO142" i="30"/>
  <c r="CJ149" i="30"/>
  <c r="CN159" i="30"/>
  <c r="CJ148" i="30"/>
  <c r="CN141" i="30"/>
  <c r="CN146" i="30"/>
  <c r="CJ143" i="30"/>
  <c r="CL154" i="30"/>
  <c r="CO153" i="30"/>
  <c r="CJ162" i="30"/>
  <c r="CN155" i="30"/>
  <c r="CN156" i="30"/>
  <c r="CL163" i="30"/>
  <c r="CL150" i="30"/>
  <c r="CO164" i="30"/>
  <c r="CO152" i="30"/>
  <c r="CJ158" i="30"/>
  <c r="CN151" i="30"/>
  <c r="CN160" i="30"/>
  <c r="CN152" i="30"/>
  <c r="CL159" i="30"/>
  <c r="CL146" i="30"/>
  <c r="CO163" i="30"/>
  <c r="CO151" i="30"/>
  <c r="CJ154" i="30"/>
  <c r="CN147" i="30"/>
  <c r="CJ128" i="30"/>
  <c r="CJ131" i="30"/>
  <c r="CN129" i="30"/>
  <c r="CJ130" i="30"/>
  <c r="CN128" i="30"/>
  <c r="CO131" i="30"/>
  <c r="CL133" i="30"/>
  <c r="CO130" i="30"/>
  <c r="CL132" i="30"/>
  <c r="CO133" i="30"/>
  <c r="CL128" i="30"/>
  <c r="CJ134" i="30"/>
  <c r="CL131" i="30"/>
  <c r="CN134" i="30"/>
  <c r="CJ129" i="30"/>
  <c r="CL130" i="30"/>
  <c r="CL134" i="30"/>
  <c r="CN133" i="30"/>
  <c r="CL129" i="30"/>
  <c r="CN132" i="30"/>
  <c r="CO132" i="30"/>
  <c r="CO129" i="30"/>
  <c r="CN131" i="30"/>
  <c r="CO128" i="30"/>
  <c r="CJ132" i="30"/>
  <c r="CN130" i="30"/>
  <c r="BJ170" i="30"/>
  <c r="CN94" i="30"/>
  <c r="BN169" i="30"/>
  <c r="BN170" i="30"/>
  <c r="CN172" i="30"/>
  <c r="BN172" i="30"/>
  <c r="CN93" i="30"/>
  <c r="CN170" i="30"/>
  <c r="BN135" i="30"/>
  <c r="CN92" i="30"/>
  <c r="CN135" i="30"/>
  <c r="CN169" i="30"/>
  <c r="T170" i="30"/>
  <c r="M170" i="30"/>
  <c r="I170" i="30"/>
  <c r="AX170" i="30"/>
  <c r="AR170" i="30"/>
  <c r="AW170" i="30"/>
  <c r="AY170" i="30"/>
  <c r="AU170" i="30"/>
  <c r="CJ94" i="30"/>
  <c r="AQ169" i="30"/>
  <c r="AS170" i="30"/>
  <c r="BT170" i="30"/>
  <c r="U170" i="30"/>
  <c r="CA172" i="30"/>
  <c r="CL92" i="30"/>
  <c r="CL169" i="30"/>
  <c r="CJ93" i="30"/>
  <c r="CA169" i="30"/>
  <c r="CA170" i="30"/>
  <c r="CL93" i="30"/>
  <c r="CJ91" i="30"/>
  <c r="CJ92" i="30"/>
  <c r="CJ169" i="30"/>
  <c r="L169" i="30"/>
  <c r="CA135" i="30"/>
  <c r="AQ170" i="30"/>
  <c r="BJ171" i="30"/>
  <c r="AX171" i="30"/>
  <c r="I171" i="30"/>
  <c r="M171" i="30"/>
  <c r="CJ96" i="30"/>
  <c r="AU171" i="30"/>
  <c r="BD170" i="30"/>
  <c r="AW171" i="30"/>
  <c r="CL95" i="30"/>
  <c r="AY171" i="30"/>
  <c r="AS171" i="30"/>
  <c r="AZ170" i="30"/>
  <c r="AR171" i="30"/>
  <c r="CL170" i="30"/>
  <c r="BU170" i="30"/>
  <c r="BV171" i="30"/>
  <c r="BU171" i="30"/>
  <c r="BU135" i="30"/>
  <c r="BU172" i="30"/>
  <c r="BU173" i="30"/>
  <c r="BU174" i="30"/>
  <c r="BU176" i="30"/>
  <c r="BU136" i="30"/>
  <c r="BU175" i="30"/>
  <c r="AQ171" i="30"/>
  <c r="CJ97" i="30"/>
  <c r="T171" i="30"/>
  <c r="CL96" i="30"/>
  <c r="CL171" i="30"/>
  <c r="AZ171" i="30"/>
  <c r="CK97" i="30"/>
  <c r="BR171" i="30"/>
  <c r="BS171" i="30"/>
  <c r="CK96" i="30"/>
  <c r="BI171" i="30"/>
  <c r="CK95" i="30"/>
  <c r="CK94" i="30"/>
  <c r="BR170" i="30"/>
  <c r="BI170" i="30"/>
  <c r="CK93" i="30"/>
  <c r="CK170" i="30"/>
  <c r="CK92" i="30"/>
  <c r="CK91" i="30"/>
  <c r="BS170" i="30"/>
  <c r="CK89" i="30"/>
  <c r="CK88" i="30"/>
  <c r="CK86" i="30"/>
  <c r="CK85" i="30"/>
  <c r="CK83" i="30"/>
  <c r="CK82" i="30"/>
  <c r="CK80" i="30"/>
  <c r="CK79" i="30"/>
  <c r="CK77" i="30"/>
  <c r="CK76" i="30"/>
  <c r="CK74" i="30"/>
  <c r="CK73" i="30"/>
  <c r="CK71" i="30"/>
  <c r="CK70" i="30"/>
  <c r="CK68" i="30"/>
  <c r="CK67" i="30"/>
  <c r="CK65" i="30"/>
  <c r="CK64" i="30"/>
  <c r="CK62" i="30"/>
  <c r="CK61" i="30"/>
  <c r="CK59" i="30"/>
  <c r="CK58" i="30"/>
  <c r="CK56" i="30"/>
  <c r="CK55" i="30"/>
  <c r="CK53" i="30"/>
  <c r="CK52" i="30"/>
  <c r="CK50" i="30"/>
  <c r="CK49" i="30"/>
  <c r="CK47" i="30"/>
  <c r="CK46" i="30"/>
  <c r="CK44" i="30"/>
  <c r="CK43" i="30"/>
  <c r="CK41" i="30"/>
  <c r="CK40" i="30"/>
  <c r="CK38" i="30"/>
  <c r="CK37" i="30"/>
  <c r="CK35" i="30"/>
  <c r="CK34" i="30"/>
  <c r="CK32" i="30"/>
  <c r="CK31" i="30"/>
  <c r="CK29" i="30"/>
  <c r="CK28" i="30"/>
  <c r="CK26" i="30"/>
  <c r="CK25" i="30"/>
  <c r="CK23" i="30"/>
  <c r="CK22" i="30"/>
  <c r="CK20" i="30"/>
  <c r="CK19" i="30"/>
  <c r="CK17" i="30"/>
  <c r="CK16" i="30"/>
  <c r="CK14" i="30"/>
  <c r="CK13" i="30"/>
  <c r="CK11" i="30"/>
  <c r="CK10" i="30"/>
  <c r="CK8" i="30"/>
  <c r="CK7" i="30"/>
  <c r="BS169" i="30"/>
  <c r="BR169" i="30"/>
  <c r="BI143" i="30"/>
  <c r="CK12" i="30"/>
  <c r="CK143" i="30"/>
  <c r="BI147" i="30"/>
  <c r="CK24" i="30"/>
  <c r="CK147" i="30"/>
  <c r="BI151" i="30"/>
  <c r="CK36" i="30"/>
  <c r="CK151" i="30"/>
  <c r="BI155" i="30"/>
  <c r="CK48" i="30"/>
  <c r="CK155" i="30"/>
  <c r="BI159" i="30"/>
  <c r="CK60" i="30"/>
  <c r="CK159" i="30"/>
  <c r="BI163" i="30"/>
  <c r="CK72" i="30"/>
  <c r="CK163" i="30"/>
  <c r="BI167" i="30"/>
  <c r="CK84" i="30"/>
  <c r="CK167" i="30"/>
  <c r="CK15" i="30"/>
  <c r="CK144" i="30"/>
  <c r="BI144" i="30"/>
  <c r="BI148" i="30"/>
  <c r="CK27" i="30"/>
  <c r="CK148" i="30"/>
  <c r="BI152" i="30"/>
  <c r="CK39" i="30"/>
  <c r="CK152" i="30"/>
  <c r="BI156" i="30"/>
  <c r="CK51" i="30"/>
  <c r="CK156" i="30"/>
  <c r="BI160" i="30"/>
  <c r="CK63" i="30"/>
  <c r="CK160" i="30"/>
  <c r="BI164" i="30"/>
  <c r="CK75" i="30"/>
  <c r="CK164" i="30"/>
  <c r="BI168" i="30"/>
  <c r="CK87" i="30"/>
  <c r="CK168" i="30"/>
  <c r="BI145" i="30"/>
  <c r="CK18" i="30"/>
  <c r="BI149" i="30"/>
  <c r="CK30" i="30"/>
  <c r="BI153" i="30"/>
  <c r="CK42" i="30"/>
  <c r="CK54" i="30"/>
  <c r="BI157" i="30"/>
  <c r="CK66" i="30"/>
  <c r="BI161" i="30"/>
  <c r="BI165" i="30"/>
  <c r="CK78" i="30"/>
  <c r="BI169" i="30"/>
  <c r="CK90" i="30"/>
  <c r="BI141" i="30"/>
  <c r="CK6" i="30"/>
  <c r="CK9" i="30"/>
  <c r="CK142" i="30"/>
  <c r="BI142" i="30"/>
  <c r="BI146" i="30"/>
  <c r="CK21" i="30"/>
  <c r="CK146" i="30"/>
  <c r="BI150" i="30"/>
  <c r="CK33" i="30"/>
  <c r="CK150" i="30"/>
  <c r="BI154" i="30"/>
  <c r="CK45" i="30"/>
  <c r="CK154" i="30"/>
  <c r="BI158" i="30"/>
  <c r="CK57" i="30"/>
  <c r="CK158" i="30"/>
  <c r="BI162" i="30"/>
  <c r="CK69" i="30"/>
  <c r="CK162" i="30"/>
  <c r="BI166" i="30"/>
  <c r="CK81" i="30"/>
  <c r="CK166" i="30"/>
  <c r="CK169" i="30"/>
  <c r="CK165" i="30"/>
  <c r="CK134" i="30"/>
  <c r="CK149" i="30"/>
  <c r="CK130" i="30"/>
  <c r="CK145" i="30"/>
  <c r="CK129" i="30"/>
  <c r="CK161" i="30"/>
  <c r="CK133" i="30"/>
  <c r="CK128" i="30"/>
  <c r="CK141" i="30"/>
  <c r="CK157" i="30"/>
  <c r="CK132" i="30"/>
  <c r="CK153" i="30"/>
  <c r="CK131" i="30"/>
  <c r="BR168" i="30"/>
  <c r="BR166" i="30"/>
  <c r="BR162" i="30"/>
  <c r="BR158" i="30"/>
  <c r="BR154" i="30"/>
  <c r="BR150" i="30"/>
  <c r="BR146" i="30"/>
  <c r="BR134" i="30"/>
  <c r="BR165" i="30"/>
  <c r="BR133" i="30"/>
  <c r="BR161" i="30"/>
  <c r="BR157" i="30"/>
  <c r="BR132" i="30"/>
  <c r="BR153" i="30"/>
  <c r="BR131" i="30"/>
  <c r="BR149" i="30"/>
  <c r="BR130" i="30"/>
  <c r="BR145" i="30"/>
  <c r="BR129" i="30"/>
  <c r="BR143" i="30"/>
  <c r="BR128" i="30"/>
  <c r="BR164" i="30"/>
  <c r="BR160" i="30"/>
  <c r="BR156" i="30"/>
  <c r="BR152" i="30"/>
  <c r="BR148" i="30"/>
  <c r="BR144" i="30"/>
  <c r="BR167" i="30"/>
  <c r="BR163" i="30"/>
  <c r="BR159" i="30"/>
  <c r="BR155" i="30"/>
  <c r="BR151" i="30"/>
  <c r="BR147" i="30"/>
  <c r="BS168" i="30"/>
  <c r="CM7" i="30"/>
  <c r="CM8" i="30"/>
  <c r="CM10" i="30"/>
  <c r="CM11" i="30"/>
  <c r="CM13" i="30"/>
  <c r="CM14" i="30"/>
  <c r="BS164" i="30"/>
  <c r="BS160" i="30"/>
  <c r="BS156" i="30"/>
  <c r="BS152" i="30"/>
  <c r="BS148" i="30"/>
  <c r="BS144" i="30"/>
  <c r="BS163" i="30"/>
  <c r="BS159" i="30"/>
  <c r="BS155" i="30"/>
  <c r="BS151" i="30"/>
  <c r="BS147" i="30"/>
  <c r="BS143" i="30"/>
  <c r="CM12" i="30"/>
  <c r="CM143" i="30"/>
  <c r="BS166" i="30"/>
  <c r="BS162" i="30"/>
  <c r="BS158" i="30"/>
  <c r="BS154" i="30"/>
  <c r="BS150" i="30"/>
  <c r="BS146" i="30"/>
  <c r="BS142" i="30"/>
  <c r="CM9" i="30"/>
  <c r="CM142" i="30"/>
  <c r="BS165" i="30"/>
  <c r="BS133" i="30"/>
  <c r="BS161" i="30"/>
  <c r="BS132" i="30"/>
  <c r="BS157" i="30"/>
  <c r="BS131" i="30"/>
  <c r="BS153" i="30"/>
  <c r="BS130" i="30"/>
  <c r="BS149" i="30"/>
  <c r="BS129" i="30"/>
  <c r="BS145" i="30"/>
  <c r="BS141" i="30"/>
  <c r="CM6" i="30"/>
  <c r="BS128" i="30"/>
  <c r="CM141" i="30"/>
  <c r="BS167" i="30"/>
  <c r="BS134" i="30"/>
  <c r="H152" i="30"/>
  <c r="H145" i="30"/>
  <c r="H157" i="30"/>
  <c r="H151" i="30"/>
  <c r="H155" i="30"/>
  <c r="H147" i="30"/>
  <c r="H156" i="30"/>
  <c r="H148" i="30"/>
  <c r="H160" i="30"/>
  <c r="H164" i="30"/>
  <c r="H142" i="30"/>
  <c r="H146" i="30"/>
  <c r="H158" i="30"/>
  <c r="H143" i="30"/>
  <c r="H149" i="30"/>
  <c r="H153" i="30"/>
  <c r="H129" i="30"/>
  <c r="H144" i="30"/>
  <c r="H132" i="30"/>
  <c r="H131" i="30"/>
  <c r="H141" i="30"/>
  <c r="H128" i="30"/>
  <c r="H150" i="30"/>
  <c r="H154" i="30"/>
  <c r="H161" i="30"/>
  <c r="H130" i="30"/>
  <c r="H159" i="30"/>
  <c r="H163" i="30"/>
  <c r="H162" i="30"/>
  <c r="H133" i="30"/>
  <c r="H165" i="30"/>
  <c r="H166" i="30"/>
  <c r="H167" i="30"/>
  <c r="H134" i="30"/>
  <c r="H168" i="30"/>
  <c r="H169" i="30"/>
  <c r="H170" i="30"/>
  <c r="H171" i="30"/>
  <c r="H135" i="30"/>
  <c r="H172" i="30"/>
  <c r="H173" i="30"/>
  <c r="H174" i="30"/>
  <c r="H175" i="30"/>
  <c r="H136" i="30"/>
  <c r="H176" i="30"/>
  <c r="CJ95" i="30"/>
  <c r="L170" i="30"/>
  <c r="CJ170" i="30"/>
  <c r="CI99" i="30"/>
  <c r="CI98" i="30"/>
  <c r="CI97" i="30"/>
  <c r="CI96" i="30"/>
  <c r="J171" i="30"/>
  <c r="CI171" i="30"/>
  <c r="CI95" i="30"/>
  <c r="CI92" i="30"/>
  <c r="CI94" i="30"/>
  <c r="J170" i="30"/>
  <c r="CI93" i="30"/>
  <c r="CI170" i="30"/>
  <c r="CI91" i="30"/>
  <c r="J169" i="30"/>
  <c r="CI90" i="30"/>
  <c r="CI169" i="30"/>
  <c r="CI89" i="30"/>
  <c r="CI88" i="30"/>
  <c r="J168" i="30"/>
  <c r="CI87" i="30"/>
  <c r="CI168" i="30"/>
  <c r="CI86" i="30"/>
  <c r="CI85" i="30"/>
  <c r="CI7" i="30"/>
  <c r="CI8" i="30"/>
  <c r="CI10" i="30"/>
  <c r="CI11" i="30"/>
  <c r="CI13" i="30"/>
  <c r="CI14" i="30"/>
  <c r="CI16" i="30"/>
  <c r="CI17" i="30"/>
  <c r="CI19" i="30"/>
  <c r="CI20" i="30"/>
  <c r="CI22" i="30"/>
  <c r="CI23" i="30"/>
  <c r="CI25" i="30"/>
  <c r="CI26" i="30"/>
  <c r="CI28" i="30"/>
  <c r="CI29" i="30"/>
  <c r="CI31" i="30"/>
  <c r="CI32" i="30"/>
  <c r="CI34" i="30"/>
  <c r="CI35" i="30"/>
  <c r="CI37" i="30"/>
  <c r="CI38" i="30"/>
  <c r="CI40" i="30"/>
  <c r="CI41" i="30"/>
  <c r="CI43" i="30"/>
  <c r="CI44" i="30"/>
  <c r="CI46" i="30"/>
  <c r="CI47" i="30"/>
  <c r="CI49" i="30"/>
  <c r="CI50" i="30"/>
  <c r="CI52" i="30"/>
  <c r="CI53" i="30"/>
  <c r="CI55" i="30"/>
  <c r="CI56" i="30"/>
  <c r="CI58" i="30"/>
  <c r="CI59" i="30"/>
  <c r="CI61" i="30"/>
  <c r="CI62" i="30"/>
  <c r="CI64" i="30"/>
  <c r="CI65" i="30"/>
  <c r="CI67" i="30"/>
  <c r="CI68" i="30"/>
  <c r="CI70" i="30"/>
  <c r="CI71" i="30"/>
  <c r="CI73" i="30"/>
  <c r="CI74" i="30"/>
  <c r="CI76" i="30"/>
  <c r="CI133" i="30" s="1"/>
  <c r="CI77" i="30"/>
  <c r="CI79" i="30"/>
  <c r="CI80" i="30"/>
  <c r="CI82" i="30"/>
  <c r="CI83" i="30"/>
  <c r="J164" i="30"/>
  <c r="CI75" i="30"/>
  <c r="J160" i="30"/>
  <c r="CI63" i="30"/>
  <c r="J156" i="30"/>
  <c r="CI51" i="30"/>
  <c r="J152" i="30"/>
  <c r="CI39" i="30"/>
  <c r="J148" i="30"/>
  <c r="CI27" i="30"/>
  <c r="J144" i="30"/>
  <c r="CI15" i="30"/>
  <c r="CP14" i="30"/>
  <c r="CP13" i="30"/>
  <c r="J167" i="30"/>
  <c r="CI84" i="30"/>
  <c r="J163" i="30"/>
  <c r="CI72" i="30"/>
  <c r="J159" i="30"/>
  <c r="CI60" i="30"/>
  <c r="J155" i="30"/>
  <c r="CI48" i="30"/>
  <c r="J151" i="30"/>
  <c r="CI36" i="30"/>
  <c r="J147" i="30"/>
  <c r="CI24" i="30"/>
  <c r="J143" i="30"/>
  <c r="CI12" i="30"/>
  <c r="CP11" i="30"/>
  <c r="CP10" i="30"/>
  <c r="J166" i="30"/>
  <c r="CI81" i="30"/>
  <c r="J162" i="30"/>
  <c r="CI69" i="30"/>
  <c r="J158" i="30"/>
  <c r="CI57" i="30"/>
  <c r="J154" i="30"/>
  <c r="CI45" i="30"/>
  <c r="J150" i="30"/>
  <c r="CI33" i="30"/>
  <c r="J146" i="30"/>
  <c r="CI21" i="30"/>
  <c r="J142" i="30"/>
  <c r="CI9" i="30"/>
  <c r="CP8" i="30"/>
  <c r="CP7" i="30"/>
  <c r="J165" i="30"/>
  <c r="J134" i="30"/>
  <c r="CI78" i="30"/>
  <c r="J133" i="30"/>
  <c r="J161" i="30"/>
  <c r="CI66" i="30"/>
  <c r="J157" i="30"/>
  <c r="J132" i="30"/>
  <c r="CI54" i="30"/>
  <c r="J131" i="30"/>
  <c r="J153" i="30"/>
  <c r="CI42" i="30"/>
  <c r="J149" i="30"/>
  <c r="J130" i="30"/>
  <c r="CI30" i="30"/>
  <c r="J145" i="30"/>
  <c r="J129" i="30"/>
  <c r="CI18" i="30"/>
  <c r="J141" i="30"/>
  <c r="J128" i="30"/>
  <c r="CI6" i="30"/>
  <c r="CI166" i="30"/>
  <c r="CI167" i="30"/>
  <c r="CI157" i="30"/>
  <c r="CI132" i="30"/>
  <c r="CI150" i="30"/>
  <c r="CI147" i="30"/>
  <c r="CI144" i="30"/>
  <c r="CI145" i="30"/>
  <c r="CI129" i="30"/>
  <c r="CI161" i="30"/>
  <c r="CI154" i="30"/>
  <c r="CI151" i="30"/>
  <c r="CI148" i="30"/>
  <c r="CI158" i="30"/>
  <c r="CI155" i="30"/>
  <c r="CI152" i="30"/>
  <c r="CI149" i="30"/>
  <c r="CI130" i="30"/>
  <c r="CI165" i="30"/>
  <c r="CI134" i="30"/>
  <c r="CI162" i="30"/>
  <c r="CI159" i="30"/>
  <c r="CI156" i="30"/>
  <c r="CI153" i="30"/>
  <c r="CI131" i="30"/>
  <c r="CP9" i="30"/>
  <c r="CI142" i="30"/>
  <c r="CI163" i="30"/>
  <c r="CI160" i="30"/>
  <c r="CI146" i="30"/>
  <c r="CP12" i="30"/>
  <c r="CI143" i="30"/>
  <c r="CI164" i="30"/>
  <c r="CP6" i="30"/>
  <c r="CI141" i="30"/>
  <c r="CI128" i="30"/>
  <c r="I135" i="30"/>
  <c r="I172" i="30"/>
  <c r="BI172" i="30"/>
  <c r="M172" i="30"/>
  <c r="T172" i="30"/>
  <c r="AX172" i="30"/>
  <c r="CK100" i="30"/>
  <c r="BD171" i="30"/>
  <c r="CK99" i="30"/>
  <c r="BT172" i="30"/>
  <c r="BT135" i="30"/>
  <c r="BS172" i="30"/>
  <c r="BS135" i="30"/>
  <c r="CK98" i="30"/>
  <c r="CK171" i="30"/>
  <c r="CL100" i="30"/>
  <c r="J172" i="30"/>
  <c r="J135" i="30"/>
  <c r="CI135" i="30"/>
  <c r="CI172" i="30"/>
  <c r="J173" i="30"/>
  <c r="J174" i="30"/>
  <c r="J175" i="30"/>
  <c r="J136" i="30"/>
  <c r="J176" i="30"/>
  <c r="BD135" i="30"/>
  <c r="BD172" i="30"/>
  <c r="BJ172" i="30"/>
  <c r="BR135" i="30"/>
  <c r="BR172" i="30"/>
  <c r="AQ172" i="30"/>
  <c r="CK135" i="30"/>
  <c r="CK172" i="30"/>
  <c r="W135" i="30"/>
  <c r="W172" i="30"/>
  <c r="CO172" i="30"/>
  <c r="CO135" i="30"/>
  <c r="AR172" i="30"/>
  <c r="AU172" i="30"/>
  <c r="AY172" i="30"/>
  <c r="AW172" i="30"/>
  <c r="AS172" i="30"/>
  <c r="BV135" i="30"/>
  <c r="BV172" i="30"/>
  <c r="M25" i="35"/>
  <c r="L17" i="35"/>
  <c r="L18" i="35"/>
  <c r="M24" i="35"/>
  <c r="M17" i="35"/>
  <c r="M18" i="35"/>
  <c r="L19" i="35"/>
  <c r="M23" i="35"/>
  <c r="M19" i="35"/>
  <c r="M20" i="35"/>
  <c r="L21" i="35"/>
  <c r="L20" i="35"/>
  <c r="M22" i="35"/>
  <c r="M21" i="35"/>
  <c r="C21" i="35"/>
  <c r="C20" i="35"/>
  <c r="C17" i="35"/>
  <c r="C18" i="35"/>
  <c r="C19" i="35"/>
  <c r="D19" i="35"/>
  <c r="D17" i="35"/>
  <c r="D20" i="35"/>
  <c r="D18" i="35"/>
  <c r="D21" i="35"/>
  <c r="E21" i="35"/>
  <c r="E18" i="35"/>
  <c r="E19" i="35"/>
  <c r="E20" i="35"/>
  <c r="E17" i="35"/>
  <c r="G19" i="35"/>
  <c r="G21" i="35"/>
  <c r="G17" i="35"/>
  <c r="G20" i="35"/>
  <c r="G18" i="35"/>
  <c r="H24" i="35"/>
  <c r="H21" i="35"/>
  <c r="H17" i="35"/>
  <c r="H20" i="35"/>
  <c r="H22" i="35"/>
  <c r="H25" i="35"/>
  <c r="H18" i="35"/>
  <c r="H23" i="35"/>
  <c r="H19" i="35"/>
  <c r="I19" i="35"/>
  <c r="I17" i="35"/>
  <c r="I21" i="35"/>
  <c r="I20" i="35"/>
  <c r="I18" i="35"/>
  <c r="F20" i="35"/>
  <c r="F21" i="35"/>
  <c r="F17" i="35"/>
  <c r="J18" i="35"/>
  <c r="J21" i="35"/>
  <c r="F19" i="35"/>
  <c r="F18" i="35"/>
  <c r="J17" i="35"/>
  <c r="J19" i="35"/>
  <c r="J20" i="35"/>
  <c r="K17" i="35"/>
  <c r="N17" i="35"/>
  <c r="K18" i="35"/>
  <c r="K20" i="35"/>
  <c r="K21" i="35"/>
  <c r="N18" i="35"/>
  <c r="K19" i="35"/>
  <c r="N19" i="35"/>
  <c r="N20" i="35"/>
  <c r="N21" i="35"/>
  <c r="L22" i="35"/>
  <c r="L23" i="35"/>
  <c r="L25" i="35"/>
  <c r="L24" i="35"/>
  <c r="D22" i="35"/>
  <c r="D23" i="35"/>
  <c r="D24" i="35"/>
  <c r="D25" i="35"/>
  <c r="E22" i="35"/>
  <c r="E23" i="35"/>
  <c r="E24" i="35"/>
  <c r="E25" i="35"/>
  <c r="G22" i="35"/>
  <c r="F22" i="35"/>
  <c r="I22" i="35"/>
  <c r="I23" i="35"/>
  <c r="I24" i="35"/>
  <c r="I25" i="35"/>
  <c r="G23" i="35"/>
  <c r="F23" i="35"/>
  <c r="F24" i="35"/>
  <c r="G24" i="35"/>
  <c r="G25" i="35"/>
  <c r="F25" i="35"/>
  <c r="C22" i="35"/>
  <c r="K22" i="35"/>
  <c r="J22" i="35"/>
  <c r="N22" i="35"/>
  <c r="C23" i="35"/>
  <c r="C25" i="35"/>
  <c r="C24" i="35"/>
  <c r="K23" i="35"/>
  <c r="J23" i="35"/>
  <c r="J25" i="35"/>
  <c r="K24" i="35"/>
  <c r="K25" i="35"/>
  <c r="J24" i="35"/>
  <c r="N23" i="35"/>
  <c r="N24" i="35"/>
  <c r="N25" i="35"/>
  <c r="CM19" i="30"/>
  <c r="CM20" i="30"/>
  <c r="CM23" i="30"/>
  <c r="CM25" i="30"/>
  <c r="CM31" i="30"/>
  <c r="CM32" i="30"/>
  <c r="CM35" i="30"/>
  <c r="CM37" i="30"/>
  <c r="CP31" i="30"/>
  <c r="CP32" i="30"/>
  <c r="AV172" i="30"/>
  <c r="CM26" i="30"/>
  <c r="CP25" i="30"/>
  <c r="CM24" i="30"/>
  <c r="CP23" i="30"/>
  <c r="CP37" i="30"/>
  <c r="CM22" i="30"/>
  <c r="CP20" i="30"/>
  <c r="CP19" i="30"/>
  <c r="CP35" i="30"/>
  <c r="CG145" i="30"/>
  <c r="CM18" i="30"/>
  <c r="CP26" i="30"/>
  <c r="CM34" i="30"/>
  <c r="CM38" i="30"/>
  <c r="CM44" i="30"/>
  <c r="CG149" i="30"/>
  <c r="CM30" i="30"/>
  <c r="CG146" i="30"/>
  <c r="CM21" i="30"/>
  <c r="CP22" i="30"/>
  <c r="CM43" i="30"/>
  <c r="CM147" i="30"/>
  <c r="CP24" i="30"/>
  <c r="CM47" i="30"/>
  <c r="CM145" i="30"/>
  <c r="CP18" i="30"/>
  <c r="CM49" i="30"/>
  <c r="CG147" i="30"/>
  <c r="CM36" i="30"/>
  <c r="CM149" i="30"/>
  <c r="CP30" i="30"/>
  <c r="CP43" i="30"/>
  <c r="CM61" i="30"/>
  <c r="CM55" i="30"/>
  <c r="CM56" i="30"/>
  <c r="CP44" i="30"/>
  <c r="CP49" i="30"/>
  <c r="CP38" i="30"/>
  <c r="CM50" i="30"/>
  <c r="CP34" i="30"/>
  <c r="CG153" i="30"/>
  <c r="CM42" i="30"/>
  <c r="CM46" i="30"/>
  <c r="CP47" i="30"/>
  <c r="CM48" i="30"/>
  <c r="CG150" i="30"/>
  <c r="CM33" i="30"/>
  <c r="CM59" i="30"/>
  <c r="CM151" i="30"/>
  <c r="CP36" i="30"/>
  <c r="CG151" i="30"/>
  <c r="CM146" i="30"/>
  <c r="CP21" i="30"/>
  <c r="CG155" i="30"/>
  <c r="CP55" i="30"/>
  <c r="CP46" i="30"/>
  <c r="CM67" i="30"/>
  <c r="CP61" i="30"/>
  <c r="CP59" i="30"/>
  <c r="CM153" i="30"/>
  <c r="CP42" i="30"/>
  <c r="CM73" i="30"/>
  <c r="CM71" i="30"/>
  <c r="CM150" i="30"/>
  <c r="CP33" i="30"/>
  <c r="CG154" i="30"/>
  <c r="CM45" i="30"/>
  <c r="CM58" i="30"/>
  <c r="CG157" i="30"/>
  <c r="CM54" i="30"/>
  <c r="CM62" i="30"/>
  <c r="CM68" i="30"/>
  <c r="CM60" i="30"/>
  <c r="CM155" i="30"/>
  <c r="CP48" i="30"/>
  <c r="CP50" i="30"/>
  <c r="CP56" i="30"/>
  <c r="CM95" i="30"/>
  <c r="CP73" i="30"/>
  <c r="CP71" i="30"/>
  <c r="CP67" i="30"/>
  <c r="CP68" i="30"/>
  <c r="CM91" i="30"/>
  <c r="CM157" i="30"/>
  <c r="CP54" i="30"/>
  <c r="CM92" i="30"/>
  <c r="CG158" i="30"/>
  <c r="CM57" i="30"/>
  <c r="CG159" i="30"/>
  <c r="CG161" i="30"/>
  <c r="CM66" i="30"/>
  <c r="CM154" i="30"/>
  <c r="CP45" i="30"/>
  <c r="CM97" i="30"/>
  <c r="CP58" i="30"/>
  <c r="CM70" i="30"/>
  <c r="CP62" i="30"/>
  <c r="CM72" i="30"/>
  <c r="CM159" i="30"/>
  <c r="CP60" i="30"/>
  <c r="CM74" i="30"/>
  <c r="CG163" i="30"/>
  <c r="CP91" i="30"/>
  <c r="CM163" i="30"/>
  <c r="CP72" i="30"/>
  <c r="CM158" i="30"/>
  <c r="CP57" i="30"/>
  <c r="CP97" i="30"/>
  <c r="CM98" i="30"/>
  <c r="CM96" i="30"/>
  <c r="CP92" i="30"/>
  <c r="CP70" i="30"/>
  <c r="CM94" i="30"/>
  <c r="CM161" i="30"/>
  <c r="CP66" i="30"/>
  <c r="CP74" i="30"/>
  <c r="CG165" i="30"/>
  <c r="CG162" i="30"/>
  <c r="CM69" i="30"/>
  <c r="CG169" i="30"/>
  <c r="CM90" i="30"/>
  <c r="CP95" i="30"/>
  <c r="CG167" i="30"/>
  <c r="CG166" i="30"/>
  <c r="CG170" i="30"/>
  <c r="CM93" i="30"/>
  <c r="CM169" i="30"/>
  <c r="CP90" i="30"/>
  <c r="CM171" i="30"/>
  <c r="CP96" i="30"/>
  <c r="CG171" i="30"/>
  <c r="CM162" i="30"/>
  <c r="CP69" i="30"/>
  <c r="CP94" i="30"/>
  <c r="CM170" i="30"/>
  <c r="CP93" i="30"/>
  <c r="CM16" i="30"/>
  <c r="CM17" i="30"/>
  <c r="CP17" i="30"/>
  <c r="CP16" i="30"/>
  <c r="CM28" i="30"/>
  <c r="CG144" i="30"/>
  <c r="CM15" i="30"/>
  <c r="CM29" i="30"/>
  <c r="CM144" i="30"/>
  <c r="CM128" i="30"/>
  <c r="CP15" i="30"/>
  <c r="CM41" i="30"/>
  <c r="CM40" i="30"/>
  <c r="CP29" i="30"/>
  <c r="CP28" i="30"/>
  <c r="CG148" i="30"/>
  <c r="CM27" i="30"/>
  <c r="CP40" i="30"/>
  <c r="CM52" i="30"/>
  <c r="CP41" i="30"/>
  <c r="CM53" i="30"/>
  <c r="CG152" i="30"/>
  <c r="CM39" i="30"/>
  <c r="CM148" i="30"/>
  <c r="CP27" i="30"/>
  <c r="CM129" i="30"/>
  <c r="CP53" i="30"/>
  <c r="CM65" i="30"/>
  <c r="CP52" i="30"/>
  <c r="CM64" i="30"/>
  <c r="CM152" i="30"/>
  <c r="CP39" i="30"/>
  <c r="CM130" i="30"/>
  <c r="CG156" i="30"/>
  <c r="CM51" i="30"/>
  <c r="CM76" i="30"/>
  <c r="CG160" i="30"/>
  <c r="CM63" i="30"/>
  <c r="CP65" i="30"/>
  <c r="CM156" i="30"/>
  <c r="CP51" i="30"/>
  <c r="CM131" i="30"/>
  <c r="CM77" i="30"/>
  <c r="CP64" i="30"/>
  <c r="CG164" i="30"/>
  <c r="CM75" i="30"/>
  <c r="CP77" i="30"/>
  <c r="CM160" i="30"/>
  <c r="CP63" i="30"/>
  <c r="CM132" i="30"/>
  <c r="CP76" i="30"/>
  <c r="CM100" i="30"/>
  <c r="CG168" i="30"/>
  <c r="CM101" i="30"/>
  <c r="CM164" i="30"/>
  <c r="CP75" i="30"/>
  <c r="CM133" i="30"/>
  <c r="CG172" i="30"/>
  <c r="CM99" i="30"/>
  <c r="CG176" i="30"/>
  <c r="CM172" i="30"/>
  <c r="CM135" i="30"/>
  <c r="CO109" i="30"/>
  <c r="CO106" i="30"/>
  <c r="CO110" i="30"/>
  <c r="BA173" i="30"/>
  <c r="CO104" i="30"/>
  <c r="CO177" i="30"/>
  <c r="BX173" i="30"/>
  <c r="BX174" i="30"/>
  <c r="CG175" i="30"/>
  <c r="CG173" i="30"/>
  <c r="AV174" i="30"/>
  <c r="BW136" i="30"/>
  <c r="BA174" i="30"/>
  <c r="CA174" i="30"/>
  <c r="BW173" i="30"/>
  <c r="AV175" i="30"/>
  <c r="CO111" i="30"/>
  <c r="BX176" i="30"/>
  <c r="CA176" i="30"/>
  <c r="W173" i="30"/>
  <c r="U173" i="30"/>
  <c r="CO107" i="30"/>
  <c r="CG174" i="30"/>
  <c r="AV173" i="30"/>
  <c r="BW174" i="30"/>
  <c r="BW176" i="30"/>
  <c r="CO108" i="30"/>
  <c r="W175" i="30"/>
  <c r="CA173" i="30"/>
  <c r="CO175" i="30"/>
  <c r="CO179" i="30"/>
  <c r="BA176" i="30"/>
  <c r="BX136" i="30"/>
  <c r="CA136" i="30"/>
  <c r="BX175" i="30"/>
  <c r="AV176" i="30"/>
  <c r="CA175" i="30"/>
  <c r="BW175" i="30"/>
  <c r="CO173" i="30"/>
  <c r="BA175" i="30"/>
  <c r="W174" i="30"/>
  <c r="CO105" i="30"/>
  <c r="CO174" i="30"/>
  <c r="CO178" i="30"/>
  <c r="CJ100" i="30"/>
  <c r="CP100" i="30"/>
  <c r="CN113" i="30"/>
  <c r="CI113" i="30"/>
  <c r="CN112" i="30"/>
  <c r="CI112" i="30"/>
  <c r="M176" i="30"/>
  <c r="T176" i="30"/>
  <c r="BS176" i="30"/>
  <c r="BJ176" i="30"/>
  <c r="CN111" i="30"/>
  <c r="BN176" i="30"/>
  <c r="CN176" i="30"/>
  <c r="CN180" i="30"/>
  <c r="CN110" i="30"/>
  <c r="CI110" i="30"/>
  <c r="CI111" i="30"/>
  <c r="CI180" i="30"/>
  <c r="I176" i="30"/>
  <c r="CI176" i="30"/>
  <c r="CI109" i="30"/>
  <c r="CM102" i="30"/>
  <c r="CK102" i="30"/>
  <c r="BS175" i="30"/>
  <c r="M174" i="30"/>
  <c r="BS174" i="30"/>
  <c r="BS136" i="30"/>
  <c r="BS173" i="30"/>
  <c r="BT173" i="30"/>
  <c r="CI106" i="30"/>
  <c r="BT174" i="30"/>
  <c r="CL102" i="30"/>
  <c r="CO113" i="30"/>
  <c r="BD175" i="30"/>
  <c r="BD174" i="30"/>
  <c r="T175" i="30"/>
  <c r="M173" i="30"/>
  <c r="BR174" i="30"/>
  <c r="BI174" i="30"/>
  <c r="AQ175" i="30"/>
  <c r="CI104" i="30"/>
  <c r="CI177" i="30"/>
  <c r="M175" i="30"/>
  <c r="AQ174" i="30"/>
  <c r="CI107" i="30"/>
  <c r="BD173" i="30"/>
  <c r="BR173" i="30"/>
  <c r="BI173" i="30"/>
  <c r="T174" i="30"/>
  <c r="BT136" i="30"/>
  <c r="CI108" i="30"/>
  <c r="CI179" i="30"/>
  <c r="I175" i="30"/>
  <c r="BI176" i="30"/>
  <c r="CK113" i="30"/>
  <c r="CN104" i="30"/>
  <c r="CN177" i="30"/>
  <c r="BR175" i="30"/>
  <c r="CK104" i="30"/>
  <c r="CK177" i="30"/>
  <c r="BI175" i="30"/>
  <c r="AQ173" i="30"/>
  <c r="CN106" i="30"/>
  <c r="I173" i="30"/>
  <c r="BT175" i="30"/>
  <c r="I174" i="30"/>
  <c r="CI105" i="30"/>
  <c r="CI178" i="30"/>
  <c r="CN109" i="30"/>
  <c r="CK106" i="30"/>
  <c r="CI173" i="30"/>
  <c r="T173" i="30"/>
  <c r="CK109" i="30"/>
  <c r="CN107" i="30"/>
  <c r="I136" i="30"/>
  <c r="CK107" i="30"/>
  <c r="BT176" i="30"/>
  <c r="BD176" i="30"/>
  <c r="CI136" i="30"/>
  <c r="CK110" i="30"/>
  <c r="CK111" i="30"/>
  <c r="BR136" i="30"/>
  <c r="U176" i="30"/>
  <c r="BD136" i="30"/>
  <c r="CK112" i="30"/>
  <c r="CK105" i="30"/>
  <c r="BJ174" i="30"/>
  <c r="CK173" i="30"/>
  <c r="CJ101" i="30"/>
  <c r="BN175" i="30"/>
  <c r="CN108" i="30"/>
  <c r="BN136" i="30"/>
  <c r="CJ109" i="30"/>
  <c r="CJ99" i="30"/>
  <c r="U172" i="30"/>
  <c r="BJ175" i="30"/>
  <c r="CK108" i="30"/>
  <c r="CK179" i="30"/>
  <c r="BR176" i="30"/>
  <c r="BN173" i="30"/>
  <c r="CN173" i="30"/>
  <c r="BJ173" i="30"/>
  <c r="CI175" i="30"/>
  <c r="CJ104" i="30"/>
  <c r="BN174" i="30"/>
  <c r="CN105" i="30"/>
  <c r="CJ102" i="30"/>
  <c r="CI174" i="30"/>
  <c r="AQ176" i="30"/>
  <c r="U171" i="30"/>
  <c r="CJ98" i="30"/>
  <c r="CN174" i="30"/>
  <c r="CN178" i="30"/>
  <c r="CK180" i="30"/>
  <c r="CN175" i="30"/>
  <c r="CN179" i="30"/>
  <c r="CJ177" i="30"/>
  <c r="CK174" i="30"/>
  <c r="CK178" i="30"/>
  <c r="CK176" i="30"/>
  <c r="CJ106" i="30"/>
  <c r="CK175" i="30"/>
  <c r="U175" i="30"/>
  <c r="AY173" i="30"/>
  <c r="AU174" i="30"/>
  <c r="CK136" i="30"/>
  <c r="CJ110" i="30"/>
  <c r="CN136" i="30"/>
  <c r="AY174" i="30"/>
  <c r="CJ113" i="30"/>
  <c r="CP98" i="30"/>
  <c r="CJ171" i="30"/>
  <c r="AS175" i="30"/>
  <c r="AZ172" i="30"/>
  <c r="U174" i="30"/>
  <c r="AR175" i="30"/>
  <c r="AR174" i="30"/>
  <c r="AW175" i="30"/>
  <c r="W136" i="30"/>
  <c r="CO112" i="30"/>
  <c r="CO180" i="30"/>
  <c r="W176" i="30"/>
  <c r="AR173" i="30"/>
  <c r="CP99" i="30"/>
  <c r="L175" i="30"/>
  <c r="CJ108" i="30"/>
  <c r="CJ179" i="30"/>
  <c r="AU173" i="30"/>
  <c r="CJ105" i="30"/>
  <c r="L174" i="30"/>
  <c r="AU175" i="30"/>
  <c r="CJ107" i="30"/>
  <c r="AS174" i="30"/>
  <c r="L135" i="30"/>
  <c r="L172" i="30"/>
  <c r="AY175" i="30"/>
  <c r="AZ173" i="30"/>
  <c r="CM106" i="30"/>
  <c r="AW173" i="30"/>
  <c r="AZ175" i="30"/>
  <c r="AW174" i="30"/>
  <c r="AS173" i="30"/>
  <c r="CJ112" i="30"/>
  <c r="L173" i="30"/>
  <c r="AZ174" i="30"/>
  <c r="CJ111" i="30"/>
  <c r="CJ180" i="30"/>
  <c r="CJ178" i="30"/>
  <c r="AZ176" i="30"/>
  <c r="AS176" i="30"/>
  <c r="AW176" i="30"/>
  <c r="L176" i="30"/>
  <c r="CP101" i="30"/>
  <c r="AU176" i="30"/>
  <c r="AR176" i="30"/>
  <c r="CM110" i="30"/>
  <c r="CM113" i="30"/>
  <c r="CM112" i="30"/>
  <c r="CJ175" i="30"/>
  <c r="CJ174" i="30"/>
  <c r="CL135" i="30"/>
  <c r="CL172" i="30"/>
  <c r="AY176" i="30"/>
  <c r="CJ176" i="30"/>
  <c r="L136" i="30"/>
  <c r="CM104" i="30"/>
  <c r="CM177" i="30"/>
  <c r="CM107" i="30"/>
  <c r="CJ173" i="30"/>
  <c r="CJ136" i="30"/>
  <c r="CO176" i="30"/>
  <c r="CO136" i="30"/>
  <c r="CJ172" i="30"/>
  <c r="CJ135" i="30"/>
  <c r="CM109" i="30"/>
  <c r="BV176" i="30"/>
  <c r="CM111" i="30"/>
  <c r="BV174" i="30"/>
  <c r="CM105" i="30"/>
  <c r="BV175" i="30"/>
  <c r="CM108" i="30"/>
  <c r="BV173" i="30"/>
  <c r="BV136" i="30"/>
  <c r="CM176" i="30"/>
  <c r="CM180" i="30"/>
  <c r="CM175" i="30"/>
  <c r="CM179" i="30"/>
  <c r="CM174" i="30"/>
  <c r="CM178" i="30"/>
  <c r="CM173" i="30"/>
  <c r="CM136" i="30"/>
  <c r="CP102" i="30"/>
  <c r="CL112" i="30"/>
  <c r="CP112" i="30"/>
  <c r="CL110" i="30"/>
  <c r="CL111" i="30"/>
  <c r="CP110" i="30"/>
  <c r="CP111" i="30"/>
  <c r="CL109" i="30"/>
  <c r="CP109" i="30"/>
  <c r="CL107" i="30"/>
  <c r="AX175" i="30"/>
  <c r="CL108" i="30"/>
  <c r="CL179" i="30"/>
  <c r="CL175" i="30"/>
  <c r="CP108" i="30"/>
  <c r="CP107" i="30"/>
  <c r="CL106" i="30"/>
  <c r="CL104" i="30"/>
  <c r="CP106" i="30"/>
  <c r="CL177" i="30"/>
  <c r="AX174" i="30"/>
  <c r="CL105" i="30"/>
  <c r="CP104" i="30"/>
  <c r="CL178" i="30"/>
  <c r="CL174" i="30"/>
  <c r="CP105" i="30"/>
  <c r="AX173" i="30"/>
  <c r="CP103" i="30"/>
  <c r="CL173" i="30"/>
  <c r="CL113" i="30"/>
  <c r="AX176" i="30"/>
  <c r="CL180" i="30"/>
  <c r="CP113" i="30"/>
  <c r="CL176" i="30"/>
  <c r="CL136" i="30"/>
  <c r="CM80" i="30"/>
  <c r="CM86" i="30"/>
  <c r="CM88" i="30"/>
  <c r="CM82" i="30"/>
  <c r="CM83" i="30"/>
  <c r="CM89" i="30"/>
  <c r="CM79" i="30"/>
  <c r="CM85" i="30"/>
  <c r="BU168" i="30"/>
  <c r="CM87" i="30"/>
  <c r="BU165" i="30"/>
  <c r="BU134" i="30"/>
  <c r="CM78" i="30"/>
  <c r="BU166" i="30"/>
  <c r="CM81" i="30"/>
  <c r="CP85" i="30"/>
  <c r="CP89" i="30"/>
  <c r="CP88" i="30"/>
  <c r="CP79" i="30"/>
  <c r="CP83" i="30"/>
  <c r="CP86" i="30"/>
  <c r="BU167" i="30"/>
  <c r="CM84" i="30"/>
  <c r="CP82" i="30"/>
  <c r="CP80" i="30"/>
  <c r="CP81" i="30"/>
  <c r="CM166" i="30"/>
  <c r="CP84" i="30"/>
  <c r="CM167" i="30"/>
  <c r="CM165" i="30"/>
  <c r="CP78" i="30"/>
  <c r="CM134" i="30"/>
  <c r="CP87" i="30"/>
  <c r="CM168" i="30"/>
  <c r="X33" i="2"/>
  <c r="X28" i="2"/>
  <c r="X42" i="2"/>
  <c r="X23" i="2"/>
  <c r="X34" i="2"/>
  <c r="Y28" i="2"/>
  <c r="Y42" i="2"/>
  <c r="Y33" i="2"/>
  <c r="Y34" i="2"/>
  <c r="Y23" i="2"/>
  <c r="X18" i="2"/>
  <c r="Y18" i="2"/>
  <c r="CP129" i="30" l="1"/>
  <c r="CP142" i="30"/>
  <c r="CP164" i="30"/>
  <c r="CP145" i="30"/>
  <c r="CP179" i="30"/>
  <c r="CP143" i="30"/>
  <c r="CP163" i="30"/>
  <c r="CP131" i="30"/>
  <c r="CP149" i="30"/>
  <c r="CP148" i="30"/>
  <c r="CP150" i="30"/>
  <c r="CP166" i="30"/>
  <c r="CP169" i="30"/>
  <c r="CP170" i="30"/>
  <c r="CP134" i="30"/>
  <c r="CP154" i="30"/>
  <c r="CP133" i="30"/>
  <c r="CP153" i="30"/>
  <c r="CP159" i="30"/>
  <c r="CP160" i="30"/>
  <c r="CP146" i="30"/>
  <c r="CP175" i="30"/>
  <c r="CP165" i="30"/>
  <c r="CP158" i="30"/>
  <c r="CP147" i="30"/>
  <c r="CP144" i="30"/>
  <c r="CP155" i="30"/>
  <c r="CP168" i="30"/>
  <c r="CP141" i="30"/>
  <c r="CP151" i="30"/>
  <c r="CP128" i="30"/>
  <c r="CP174" i="30"/>
  <c r="CP176" i="30"/>
  <c r="CP161" i="30"/>
  <c r="CP180" i="30"/>
  <c r="CP136" i="30"/>
  <c r="CP173" i="30"/>
  <c r="CP172" i="30"/>
  <c r="CP167" i="30"/>
  <c r="CP137" i="30"/>
  <c r="CP156" i="30"/>
  <c r="CP162" i="30"/>
  <c r="CP135" i="30"/>
  <c r="CP152" i="30"/>
  <c r="CP132" i="30"/>
  <c r="CP130" i="30"/>
  <c r="CP157" i="30"/>
  <c r="CP171" i="30"/>
  <c r="CP178" i="30"/>
  <c r="CP177" i="30"/>
</calcChain>
</file>

<file path=xl/sharedStrings.xml><?xml version="1.0" encoding="utf-8"?>
<sst xmlns="http://schemas.openxmlformats.org/spreadsheetml/2006/main" count="226" uniqueCount="157">
  <si>
    <t>North America</t>
  </si>
  <si>
    <t>Europe</t>
  </si>
  <si>
    <t>Asia-Pacific</t>
  </si>
  <si>
    <t>Middle East</t>
  </si>
  <si>
    <t>Africa</t>
  </si>
  <si>
    <t>FSU</t>
  </si>
  <si>
    <t>South America</t>
  </si>
  <si>
    <t>y/y change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</si>
  <si>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</si>
  <si>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</si>
  <si>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</si>
  <si>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</si>
  <si>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</si>
  <si>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</si>
  <si>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</si>
  <si>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</si>
  <si>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</si>
  <si>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</si>
  <si>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</si>
  <si>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</si>
  <si>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</si>
  <si>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</si>
  <si>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</si>
  <si>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</si>
  <si>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</si>
  <si>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</si>
  <si>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</si>
  <si>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</si>
  <si>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</si>
  <si>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</si>
  <si>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</si>
  <si>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</si>
  <si>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Days in Month</t>
  </si>
  <si>
    <t>Year</t>
  </si>
  <si>
    <t>YearQtr</t>
  </si>
  <si>
    <t>2016 Quarters</t>
  </si>
  <si>
    <t>16Q1</t>
  </si>
  <si>
    <t>16Q2</t>
  </si>
  <si>
    <t>16Q3</t>
  </si>
  <si>
    <t>16Q4</t>
  </si>
  <si>
    <t>Non-OPEC supply, mb/d</t>
  </si>
  <si>
    <t>Canada</t>
  </si>
  <si>
    <t>Mexico</t>
  </si>
  <si>
    <t>United States</t>
  </si>
  <si>
    <t>Argentina</t>
  </si>
  <si>
    <t>Brazil</t>
  </si>
  <si>
    <t>Colombia</t>
  </si>
  <si>
    <t>Peru</t>
  </si>
  <si>
    <t>Austria</t>
  </si>
  <si>
    <t>Croatia</t>
  </si>
  <si>
    <t>Czech Republic</t>
  </si>
  <si>
    <t>Denmark</t>
  </si>
  <si>
    <t>France</t>
  </si>
  <si>
    <t>Germany</t>
  </si>
  <si>
    <t>Greece</t>
  </si>
  <si>
    <t>Hungary</t>
  </si>
  <si>
    <t>Italy</t>
  </si>
  <si>
    <t>Netherlands</t>
  </si>
  <si>
    <t>Norway</t>
  </si>
  <si>
    <t>Poland</t>
  </si>
  <si>
    <t>Romania</t>
  </si>
  <si>
    <t>Spain</t>
  </si>
  <si>
    <t>Turkey</t>
  </si>
  <si>
    <t>UK</t>
  </si>
  <si>
    <t>Other</t>
  </si>
  <si>
    <t>Azerbaijan</t>
  </si>
  <si>
    <t>Kazakhstan</t>
  </si>
  <si>
    <t>Russia</t>
  </si>
  <si>
    <t>Ukraine</t>
  </si>
  <si>
    <t>Bahrain</t>
  </si>
  <si>
    <t>Oman</t>
  </si>
  <si>
    <t>Yemen</t>
  </si>
  <si>
    <t>South Africa</t>
  </si>
  <si>
    <t>Tunisia</t>
  </si>
  <si>
    <t>Australia</t>
  </si>
  <si>
    <t>China</t>
  </si>
  <si>
    <t>India</t>
  </si>
  <si>
    <t>Japan</t>
  </si>
  <si>
    <t>Malaysia</t>
  </si>
  <si>
    <t>New Zealand</t>
  </si>
  <si>
    <t>Philippines</t>
  </si>
  <si>
    <t>Thailand</t>
  </si>
  <si>
    <t>Vietnam</t>
  </si>
  <si>
    <t>TOTAL</t>
  </si>
  <si>
    <t>Q1</t>
  </si>
  <si>
    <t>Q2</t>
  </si>
  <si>
    <t>Q3</t>
  </si>
  <si>
    <t>Q4</t>
  </si>
  <si>
    <t>17Q1</t>
  </si>
  <si>
    <t>17Q2</t>
  </si>
  <si>
    <t>17Q3</t>
  </si>
  <si>
    <t>17Q4</t>
  </si>
  <si>
    <t>2017 Quarters</t>
  </si>
  <si>
    <t>Non-OPEC Total</t>
  </si>
  <si>
    <t>Russian Federation</t>
  </si>
  <si>
    <t>2018 Quarters</t>
  </si>
  <si>
    <t>18Q1</t>
  </si>
  <si>
    <t>18Q2</t>
  </si>
  <si>
    <t>18Q3</t>
  </si>
  <si>
    <t>18Q4</t>
  </si>
  <si>
    <t>Indonesia</t>
  </si>
  <si>
    <t>Month</t>
  </si>
  <si>
    <t>Asia Pacific</t>
  </si>
  <si>
    <t>offset</t>
  </si>
  <si>
    <t>NON-OPEC CRUDE Supply, kb/d</t>
  </si>
  <si>
    <t>Quarter</t>
  </si>
  <si>
    <t>Williston</t>
  </si>
  <si>
    <t>DJ</t>
  </si>
  <si>
    <t>Eagle Ford</t>
  </si>
  <si>
    <t>Permian</t>
  </si>
  <si>
    <t>Midland</t>
  </si>
  <si>
    <t>Delaware</t>
  </si>
  <si>
    <t>Central Platform</t>
  </si>
  <si>
    <t>Key shale</t>
  </si>
  <si>
    <t>Others</t>
  </si>
  <si>
    <t>GoM</t>
  </si>
  <si>
    <t>Alaska</t>
  </si>
  <si>
    <t>Total US crude</t>
  </si>
  <si>
    <t>Crude - Yearly Average production</t>
  </si>
  <si>
    <t>Crude - Exit rate production</t>
  </si>
  <si>
    <t>Egypt</t>
  </si>
  <si>
    <t>Bolivia</t>
  </si>
  <si>
    <t>Chile</t>
  </si>
  <si>
    <t>Cuba</t>
  </si>
  <si>
    <t>Guatemala</t>
  </si>
  <si>
    <t>Suriname</t>
  </si>
  <si>
    <t>Trinidad</t>
  </si>
  <si>
    <t>Cameroon</t>
  </si>
  <si>
    <t>Chad</t>
  </si>
  <si>
    <t>Congo (Brazzaville)</t>
  </si>
  <si>
    <t>Congo (Kinshasa)</t>
  </si>
  <si>
    <t>Cote dIvoire (IvoryCoast)</t>
  </si>
  <si>
    <t>Ghana</t>
  </si>
  <si>
    <t>Mauritania</t>
  </si>
  <si>
    <t>Sudan</t>
  </si>
  <si>
    <t>Albania</t>
  </si>
  <si>
    <t>Portugal</t>
  </si>
  <si>
    <t>Serbia</t>
  </si>
  <si>
    <t>Slovakia</t>
  </si>
  <si>
    <t>Belarus</t>
  </si>
  <si>
    <t>Kyrgyzstan</t>
  </si>
  <si>
    <t>Turkmenistan</t>
  </si>
  <si>
    <t>Uzbekistan</t>
  </si>
  <si>
    <t>Syria</t>
  </si>
  <si>
    <t>Bangladesh</t>
  </si>
  <si>
    <t>Brunei</t>
  </si>
  <si>
    <t>Burma (Myanmar)</t>
  </si>
  <si>
    <t>Pakistan</t>
  </si>
  <si>
    <t>Papua New Guinea</t>
  </si>
  <si>
    <t>Taiwan</t>
  </si>
  <si>
    <t>Oher</t>
  </si>
  <si>
    <t>19Q1</t>
  </si>
  <si>
    <t>19Q2</t>
  </si>
  <si>
    <t>19Q3</t>
  </si>
  <si>
    <t>19Q4</t>
  </si>
  <si>
    <t>Exit month</t>
  </si>
  <si>
    <t>2019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</si>
</sst>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_-* #,##0.00_-;\-* #,##0.00_-;_-* &quot;-&quot;??_-;_-@_-"/>
    <numFmt numFmtId="165" formatCode="#,##0_);\(#,##0\);\-\-_)"/>
    <numFmt numFmtId="166" formatCode="#,##0.0;\(#,##0.0\);\-"/>
    <numFmt numFmtId="167" formatCode="#,##0;\(#,##0\)"/>
    <numFmt numFmtId="168" formatCode="#,##0.0\ &quot;days&quot;_);&quot;nm_)&quot;;\-\-_)"/>
    <numFmt numFmtId="169" formatCode="_-* #,##0.00\ &quot;€&quot;_-;\-* #,##0.00\ &quot;€&quot;_-;_-* &quot;-&quot;??\ &quot;€&quot;_-;_-@_-"/>
    <numFmt numFmtId="170" formatCode="#,##0.0\x;\(#,##0.0\x_);&quot;--&quot;_)\ "/>
    <numFmt numFmtId="171" formatCode="0.00%_);\(0.00%\);\-\-_)"/>
    <numFmt numFmtId="172" formatCode="0.0%"/>
    <numFmt numFmtId="173" formatCode="0.0"/>
    <numFmt numFmtId="174" formatCode="#,##0;\(#,##0\);\-"/>
    <numFmt numFmtId="175" formatCode="0_ ;[Red]\-0\ "/>
    <numFmt numFmtId="176" formatCode="_(* #,##0_);_(* \(#,##0\);_(* &quot;-&quot;??_);_(@_)"/>
    <numFmt numFmtId="177" formatCode="yyyy"/>
  </numFmts>
  <fonts count="58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Open Sans"/>
      <family val="2"/>
    </font>
    <font>
      <sz val="9"/>
      <name val="Open Sans"/>
      <family val="2"/>
    </font>
    <font>
      <b/>
      <sz val="9"/>
      <color theme="0"/>
      <name val="Open Sans"/>
      <family val="2"/>
    </font>
    <font>
      <b/>
      <i/>
      <sz val="9"/>
      <color theme="0"/>
      <name val="Open San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color theme="0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b/>
      <sz val="9"/>
      <color indexed="3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9"/>
      <color indexed="9"/>
      <name val="Arial"/>
      <family val="2"/>
    </font>
    <font>
      <sz val="11"/>
      <color indexed="62"/>
      <name val="Calibri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u/>
      <sz val="9"/>
      <color theme="3"/>
      <name val="Arial"/>
      <family val="2"/>
    </font>
    <font>
      <sz val="9"/>
      <name val="Arial"/>
      <family val="2"/>
    </font>
    <font>
      <i/>
      <sz val="9"/>
      <color rgb="FFFF0000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i/>
      <sz val="8"/>
      <name val="Arial"/>
      <family val="2"/>
    </font>
    <font>
      <b/>
      <sz val="8"/>
      <color indexed="9"/>
      <name val="Arial"/>
      <family val="2"/>
    </font>
    <font>
      <b/>
      <sz val="9"/>
      <color indexed="55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4"/>
      <color indexed="44"/>
      <name val="Arial"/>
      <family val="2"/>
    </font>
    <font>
      <b/>
      <sz val="12"/>
      <color indexed="50"/>
      <name val="Arial"/>
      <family val="2"/>
    </font>
    <font>
      <b/>
      <sz val="12"/>
      <color indexed="14"/>
      <name val="Arial"/>
      <family val="2"/>
    </font>
    <font>
      <b/>
      <sz val="12"/>
      <color indexed="10"/>
      <name val="Arial"/>
      <family val="2"/>
    </font>
    <font>
      <b/>
      <sz val="12"/>
      <color indexed="3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9"/>
      <color theme="0"/>
      <name val="Open Sans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color rgb="FFFF0000"/>
      <name val="Open Sans"/>
      <family val="2"/>
    </font>
    <font>
      <b/>
      <sz val="10"/>
      <name val="Open Sans"/>
      <family val="2"/>
    </font>
    <font>
      <sz val="13"/>
      <color theme="0"/>
      <name val="Open Sans"/>
      <family val="2"/>
    </font>
    <font>
      <b/>
      <sz val="10"/>
      <color theme="0"/>
      <name val="Open Sans"/>
      <family val="2"/>
    </font>
    <font>
      <b/>
      <i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i/>
      <sz val="10"/>
      <color theme="1"/>
      <name val="Open Sans"/>
      <family val="2"/>
    </font>
    <font>
      <i/>
      <sz val="9"/>
      <color theme="1"/>
      <name val="Open Sans"/>
      <family val="2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2"/>
      </patternFill>
    </fill>
    <fill>
      <patternFill patternType="solid">
        <fgColor theme="0" tint="-0.14996795556505021"/>
        <bgColor indexed="40"/>
      </patternFill>
    </fill>
    <fill>
      <patternFill patternType="solid">
        <fgColor theme="0" tint="-0.14996795556505021"/>
        <b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8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9"/>
        <bgColor indexed="8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8"/>
      </patternFill>
    </fill>
    <fill>
      <patternFill patternType="solid">
        <fgColor theme="8" tint="0.59996337778862885"/>
        <bgColor indexed="30"/>
      </patternFill>
    </fill>
    <fill>
      <patternFill patternType="solid">
        <fgColor theme="0" tint="-0.14996795556505021"/>
        <bgColor indexed="30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indexed="26"/>
      </bottom>
      <diagonal/>
    </border>
    <border>
      <left/>
      <right/>
      <top/>
      <bottom style="dashed">
        <color indexed="2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29"/>
      </bottom>
      <diagonal/>
    </border>
    <border>
      <left/>
      <right/>
      <top style="thin">
        <color indexed="30"/>
      </top>
      <bottom style="thin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8">
    <xf numFmtId="165" fontId="0" fillId="0" borderId="0"/>
    <xf numFmtId="0" fontId="7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Protection="0">
      <alignment vertical="top"/>
    </xf>
    <xf numFmtId="0" fontId="10" fillId="18" borderId="8" applyProtection="0">
      <alignment vertical="top"/>
    </xf>
    <xf numFmtId="167" fontId="11" fillId="19" borderId="0" applyFont="0" applyBorder="0" applyAlignment="0" applyProtection="0"/>
    <xf numFmtId="3" fontId="12" fillId="20" borderId="0" applyBorder="0" applyAlignment="0" applyProtection="0">
      <alignment horizontal="left"/>
    </xf>
    <xf numFmtId="49" fontId="13" fillId="20" borderId="0" applyNumberFormat="0" applyBorder="0" applyAlignment="0" applyProtection="0">
      <alignment horizontal="left"/>
    </xf>
    <xf numFmtId="0" fontId="14" fillId="6" borderId="0" applyNumberFormat="0" applyBorder="0" applyAlignment="0" applyProtection="0"/>
    <xf numFmtId="0" fontId="15" fillId="21" borderId="9" applyNumberFormat="0" applyAlignment="0" applyProtection="0"/>
    <xf numFmtId="0" fontId="16" fillId="22" borderId="10" applyNumberFormat="0" applyAlignment="0" applyProtection="0"/>
    <xf numFmtId="0" fontId="17" fillId="0" borderId="11" applyNumberFormat="0" applyFill="0" applyAlignment="0" applyProtection="0"/>
    <xf numFmtId="3" fontId="13" fillId="0" borderId="0" applyFill="0" applyBorder="0" applyAlignment="0" applyProtection="0"/>
    <xf numFmtId="167" fontId="12" fillId="23" borderId="12" applyFont="0" applyFill="0" applyBorder="0" applyAlignment="0" applyProtection="0">
      <alignment horizontal="right"/>
    </xf>
    <xf numFmtId="0" fontId="18" fillId="23" borderId="0" applyNumberFormat="0" applyBorder="0" applyAlignment="0" applyProtection="0"/>
    <xf numFmtId="43" fontId="7" fillId="0" borderId="0" applyFont="0" applyFill="0" applyBorder="0" applyAlignment="0" applyProtection="0"/>
    <xf numFmtId="15" fontId="2" fillId="0" borderId="0" applyFont="0" applyFill="0" applyBorder="0" applyAlignment="0" applyProtection="0"/>
    <xf numFmtId="1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7" borderId="0" applyNumberFormat="0" applyBorder="0" applyAlignment="0" applyProtection="0"/>
    <xf numFmtId="0" fontId="19" fillId="9" borderId="9" applyNumberFormat="0" applyAlignment="0" applyProtection="0"/>
    <xf numFmtId="169" fontId="8" fillId="0" borderId="0" applyFont="0" applyFill="0" applyBorder="0" applyAlignment="0" applyProtection="0"/>
    <xf numFmtId="0" fontId="20" fillId="0" borderId="0">
      <alignment vertical="top" wrapText="1"/>
    </xf>
    <xf numFmtId="165" fontId="2" fillId="0" borderId="0" applyFont="0"/>
    <xf numFmtId="165" fontId="21" fillId="0" borderId="13" applyNumberFormat="0" applyFill="0"/>
    <xf numFmtId="0" fontId="22" fillId="0" borderId="0" applyNumberFormat="0" applyFill="0" applyBorder="0" applyAlignment="0" applyProtection="0">
      <alignment vertical="top"/>
      <protection locked="0"/>
    </xf>
    <xf numFmtId="0" fontId="23" fillId="5" borderId="0" applyNumberFormat="0" applyBorder="0" applyAlignment="0" applyProtection="0"/>
    <xf numFmtId="165" fontId="24" fillId="0" borderId="0" applyNumberFormat="0" applyBorder="0" applyAlignment="0" applyProtection="0"/>
    <xf numFmtId="0" fontId="25" fillId="0" borderId="14" applyNumberFormat="0" applyFont="0" applyFill="0" applyAlignment="0" applyProtection="0"/>
    <xf numFmtId="0" fontId="25" fillId="0" borderId="15" applyNumberFormat="0" applyFont="0" applyFill="0" applyAlignment="0" applyProtection="0"/>
    <xf numFmtId="49" fontId="12" fillId="28" borderId="0" applyNumberFormat="0" applyBorder="0" applyAlignment="0" applyProtection="0"/>
    <xf numFmtId="170" fontId="2" fillId="0" borderId="0" applyFont="0"/>
    <xf numFmtId="165" fontId="26" fillId="0" borderId="0" applyNumberFormat="0" applyFill="0" applyBorder="0" applyAlignment="0" applyProtection="0"/>
    <xf numFmtId="0" fontId="27" fillId="29" borderId="0" applyNumberFormat="0" applyBorder="0" applyAlignment="0" applyProtection="0"/>
    <xf numFmtId="0" fontId="7" fillId="0" borderId="0"/>
    <xf numFmtId="0" fontId="28" fillId="0" borderId="0"/>
    <xf numFmtId="0" fontId="1" fillId="0" borderId="0"/>
    <xf numFmtId="0" fontId="7" fillId="0" borderId="0"/>
    <xf numFmtId="0" fontId="7" fillId="30" borderId="16" applyNumberFormat="0" applyFont="0" applyAlignment="0" applyProtection="0"/>
    <xf numFmtId="171" fontId="24" fillId="31" borderId="0" applyFont="0" applyFill="0" applyBorder="0" applyAlignment="0" applyProtection="0"/>
    <xf numFmtId="9" fontId="7" fillId="0" borderId="0" applyFont="0" applyFill="0" applyBorder="0" applyAlignment="0" applyProtection="0"/>
    <xf numFmtId="0" fontId="29" fillId="21" borderId="17" applyNumberFormat="0" applyAlignment="0" applyProtection="0"/>
    <xf numFmtId="167" fontId="8" fillId="0" borderId="0" applyFont="0" applyFill="0" applyBorder="0" applyAlignment="0" applyProtection="0"/>
    <xf numFmtId="49" fontId="30" fillId="0" borderId="18" applyNumberFormat="0" applyFont="0" applyFill="0" applyAlignment="0" applyProtection="0">
      <alignment horizontal="left"/>
    </xf>
    <xf numFmtId="0" fontId="31" fillId="32" borderId="18" applyNumberFormat="0" applyProtection="0">
      <alignment horizontal="right"/>
    </xf>
    <xf numFmtId="0" fontId="32" fillId="0" borderId="0" applyNumberFormat="0" applyFill="0" applyBorder="0" applyAlignment="0" applyProtection="0">
      <alignment horizontal="right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Alignment="0" applyProtection="0"/>
    <xf numFmtId="0" fontId="37" fillId="0" borderId="0" applyNumberFormat="0" applyFill="0" applyBorder="0" applyAlignment="0" applyProtection="0"/>
    <xf numFmtId="49" fontId="38" fillId="0" borderId="0" applyNumberFormat="0" applyFill="0" applyBorder="0" applyAlignment="0" applyProtection="0">
      <alignment horizontal="left"/>
    </xf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3" fillId="0" borderId="0" applyNumberFormat="0" applyFill="0" applyBorder="0" applyAlignment="0" applyProtection="0"/>
    <xf numFmtId="49" fontId="25" fillId="0" borderId="22" applyNumberFormat="0" applyFont="0" applyFill="0" applyAlignment="0" applyProtection="0">
      <alignment horizontal="left"/>
    </xf>
    <xf numFmtId="3" fontId="25" fillId="0" borderId="23" applyFill="0" applyAlignment="0" applyProtection="0"/>
    <xf numFmtId="3" fontId="12" fillId="33" borderId="23" applyProtection="0">
      <alignment vertical="center"/>
    </xf>
    <xf numFmtId="0" fontId="7" fillId="0" borderId="24" applyNumberFormat="0" applyFill="0" applyAlignment="0" applyProtection="0"/>
    <xf numFmtId="49" fontId="25" fillId="0" borderId="25" applyNumberFormat="0" applyFont="0" applyFill="0" applyAlignment="0" applyProtection="0">
      <alignment horizontal="left"/>
    </xf>
    <xf numFmtId="49" fontId="25" fillId="0" borderId="26" applyNumberFormat="0" applyFont="0" applyFill="0" applyAlignment="0" applyProtection="0">
      <alignment horizontal="left"/>
    </xf>
    <xf numFmtId="3" fontId="25" fillId="0" borderId="27" applyFill="0" applyAlignment="0" applyProtection="0"/>
    <xf numFmtId="3" fontId="25" fillId="0" borderId="28" applyFill="0" applyAlignment="0" applyProtection="0"/>
    <xf numFmtId="3" fontId="12" fillId="34" borderId="29" applyProtection="0">
      <alignment horizontal="right" vertical="center"/>
    </xf>
    <xf numFmtId="0" fontId="44" fillId="0" borderId="0"/>
    <xf numFmtId="9" fontId="28" fillId="0" borderId="0" applyFont="0" applyFill="0" applyBorder="0" applyAlignment="0" applyProtection="0"/>
    <xf numFmtId="0" fontId="45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7" fillId="0" borderId="0"/>
    <xf numFmtId="0" fontId="48" fillId="0" borderId="0"/>
    <xf numFmtId="165" fontId="2" fillId="0" borderId="0"/>
    <xf numFmtId="164" fontId="2" fillId="0" borderId="0" applyFont="0" applyFill="0" applyBorder="0" applyAlignment="0" applyProtection="0"/>
  </cellStyleXfs>
  <cellXfs count="73">
    <xf numFmtId="165" fontId="0" fillId="0" borderId="0" xfId="0"/>
    <xf numFmtId="165" fontId="4" fillId="0" borderId="0" xfId="0" applyFont="1"/>
    <xf numFmtId="165" fontId="4" fillId="0" borderId="0" xfId="0" applyFont="1" applyBorder="1"/>
    <xf numFmtId="165" fontId="4" fillId="0" borderId="0" xfId="0" applyFont="1" applyFill="1"/>
    <xf numFmtId="0" fontId="4" fillId="0" borderId="0" xfId="89" applyFont="1" applyAlignment="1">
      <alignment vertical="center"/>
    </xf>
    <xf numFmtId="166" fontId="4" fillId="0" borderId="0" xfId="89" applyNumberFormat="1" applyFont="1" applyAlignment="1">
      <alignment vertical="center"/>
    </xf>
    <xf numFmtId="172" fontId="4" fillId="0" borderId="0" xfId="90" applyNumberFormat="1" applyFont="1" applyAlignment="1">
      <alignment vertical="center"/>
    </xf>
    <xf numFmtId="1" fontId="4" fillId="0" borderId="0" xfId="89" applyNumberFormat="1" applyFont="1" applyAlignment="1">
      <alignment vertical="center"/>
    </xf>
    <xf numFmtId="0" fontId="3" fillId="0" borderId="0" xfId="95" applyFont="1" applyFill="1" applyAlignment="1">
      <alignment horizontal="center" vertical="center"/>
    </xf>
    <xf numFmtId="0" fontId="3" fillId="0" borderId="0" xfId="95" applyFont="1" applyFill="1" applyAlignment="1">
      <alignment vertical="center"/>
    </xf>
    <xf numFmtId="0" fontId="3" fillId="0" borderId="0" xfId="95" applyFont="1" applyFill="1" applyAlignment="1">
      <alignment vertical="center" wrapText="1"/>
    </xf>
    <xf numFmtId="0" fontId="46" fillId="35" borderId="30" xfId="95" applyFont="1" applyFill="1" applyBorder="1" applyAlignment="1">
      <alignment horizontal="center" vertical="center" wrapText="1"/>
    </xf>
    <xf numFmtId="0" fontId="4" fillId="0" borderId="0" xfId="95" applyFont="1" applyFill="1" applyAlignment="1">
      <alignment vertical="center" wrapText="1"/>
    </xf>
    <xf numFmtId="0" fontId="46" fillId="35" borderId="30" xfId="95" applyFont="1" applyFill="1" applyBorder="1" applyAlignment="1">
      <alignment vertical="center" wrapText="1"/>
    </xf>
    <xf numFmtId="0" fontId="3" fillId="3" borderId="30" xfId="95" applyFont="1" applyFill="1" applyBorder="1" applyAlignment="1">
      <alignment vertical="center" wrapText="1"/>
    </xf>
    <xf numFmtId="0" fontId="4" fillId="0" borderId="0" xfId="95" applyFont="1" applyFill="1" applyAlignment="1">
      <alignment vertical="center"/>
    </xf>
    <xf numFmtId="174" fontId="4" fillId="0" borderId="30" xfId="95" applyNumberFormat="1" applyFont="1" applyFill="1" applyBorder="1" applyAlignment="1">
      <alignment vertical="center"/>
    </xf>
    <xf numFmtId="174" fontId="4" fillId="0" borderId="0" xfId="95" applyNumberFormat="1" applyFont="1" applyFill="1" applyAlignment="1">
      <alignment vertical="center"/>
    </xf>
    <xf numFmtId="174" fontId="4" fillId="3" borderId="30" xfId="95" applyNumberFormat="1" applyFont="1" applyFill="1" applyBorder="1" applyAlignment="1">
      <alignment vertical="center"/>
    </xf>
    <xf numFmtId="0" fontId="49" fillId="0" borderId="0" xfId="95" applyFont="1" applyFill="1" applyAlignment="1">
      <alignment vertical="center"/>
    </xf>
    <xf numFmtId="174" fontId="49" fillId="0" borderId="0" xfId="95" applyNumberFormat="1" applyFont="1" applyFill="1" applyAlignment="1">
      <alignment vertical="center"/>
    </xf>
    <xf numFmtId="0" fontId="4" fillId="0" borderId="0" xfId="95" applyFont="1" applyFill="1" applyAlignment="1">
      <alignment horizontal="center" vertical="center"/>
    </xf>
    <xf numFmtId="0" fontId="4" fillId="0" borderId="0" xfId="95" applyFont="1" applyFill="1" applyAlignment="1">
      <alignment horizontal="right" vertical="center"/>
    </xf>
    <xf numFmtId="174" fontId="4" fillId="36" borderId="30" xfId="95" applyNumberFormat="1" applyFont="1" applyFill="1" applyBorder="1" applyAlignment="1">
      <alignment vertical="center"/>
    </xf>
    <xf numFmtId="1" fontId="6" fillId="2" borderId="2" xfId="0" applyNumberFormat="1" applyFont="1" applyFill="1" applyBorder="1" applyAlignment="1">
      <alignment horizontal="center" vertical="center" wrapText="1"/>
    </xf>
    <xf numFmtId="1" fontId="5" fillId="2" borderId="0" xfId="0" quotePrefix="1" applyNumberFormat="1" applyFont="1" applyFill="1" applyBorder="1" applyAlignment="1">
      <alignment horizontal="right" vertical="center" wrapText="1"/>
    </xf>
    <xf numFmtId="1" fontId="5" fillId="2" borderId="0" xfId="0" applyNumberFormat="1" applyFont="1" applyFill="1" applyBorder="1" applyAlignment="1">
      <alignment horizontal="right" vertical="center" wrapText="1"/>
    </xf>
    <xf numFmtId="165" fontId="50" fillId="0" borderId="0" xfId="0" applyFont="1" applyAlignment="1">
      <alignment vertical="center"/>
    </xf>
    <xf numFmtId="165" fontId="4" fillId="0" borderId="3" xfId="0" applyFont="1" applyBorder="1" applyAlignment="1">
      <alignment vertical="center"/>
    </xf>
    <xf numFmtId="165" fontId="4" fillId="0" borderId="7" xfId="0" applyFont="1" applyBorder="1" applyAlignment="1">
      <alignment vertical="center"/>
    </xf>
    <xf numFmtId="1" fontId="5" fillId="2" borderId="3" xfId="0" quotePrefix="1" applyNumberFormat="1" applyFont="1" applyFill="1" applyBorder="1" applyAlignment="1">
      <alignment horizontal="right" vertical="center" wrapText="1"/>
    </xf>
    <xf numFmtId="165" fontId="3" fillId="38" borderId="5" xfId="0" applyFont="1" applyFill="1" applyBorder="1" applyAlignment="1">
      <alignment horizontal="left" vertical="center"/>
    </xf>
    <xf numFmtId="166" fontId="3" fillId="38" borderId="4" xfId="0" applyNumberFormat="1" applyFont="1" applyFill="1" applyBorder="1" applyAlignment="1">
      <alignment horizontal="center" vertical="center"/>
    </xf>
    <xf numFmtId="166" fontId="3" fillId="38" borderId="5" xfId="0" applyNumberFormat="1" applyFont="1" applyFill="1" applyBorder="1" applyAlignment="1">
      <alignment horizontal="center" vertical="center"/>
    </xf>
    <xf numFmtId="165" fontId="4" fillId="37" borderId="0" xfId="0" applyFont="1" applyFill="1" applyBorder="1" applyAlignment="1">
      <alignment horizontal="left" vertical="center" indent="1"/>
    </xf>
    <xf numFmtId="166" fontId="4" fillId="38" borderId="6" xfId="0" applyNumberFormat="1" applyFont="1" applyFill="1" applyBorder="1" applyAlignment="1">
      <alignment horizontal="center" vertical="center"/>
    </xf>
    <xf numFmtId="166" fontId="4" fillId="37" borderId="0" xfId="0" applyNumberFormat="1" applyFont="1" applyFill="1" applyBorder="1" applyAlignment="1">
      <alignment horizontal="center" vertical="center"/>
    </xf>
    <xf numFmtId="165" fontId="46" fillId="35" borderId="30" xfId="0" applyFont="1" applyFill="1" applyBorder="1" applyAlignment="1">
      <alignment vertical="center" wrapText="1"/>
    </xf>
    <xf numFmtId="175" fontId="46" fillId="35" borderId="30" xfId="0" applyNumberFormat="1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horizontal="left" vertical="center"/>
    </xf>
    <xf numFmtId="174" fontId="4" fillId="0" borderId="0" xfId="95" applyNumberFormat="1" applyFont="1" applyFill="1" applyBorder="1" applyAlignment="1">
      <alignment vertical="center"/>
    </xf>
    <xf numFmtId="174" fontId="4" fillId="39" borderId="30" xfId="95" applyNumberFormat="1" applyFont="1" applyFill="1" applyBorder="1" applyAlignment="1">
      <alignment vertical="center"/>
    </xf>
    <xf numFmtId="165" fontId="46" fillId="35" borderId="30" xfId="0" applyFont="1" applyFill="1" applyBorder="1" applyAlignment="1">
      <alignment horizontal="center" vertical="center" wrapText="1"/>
    </xf>
    <xf numFmtId="17" fontId="4" fillId="3" borderId="30" xfId="0" applyNumberFormat="1" applyFont="1" applyFill="1" applyBorder="1" applyAlignment="1">
      <alignment horizontal="right" indent="1"/>
    </xf>
    <xf numFmtId="1" fontId="4" fillId="3" borderId="30" xfId="0" applyNumberFormat="1" applyFont="1" applyFill="1" applyBorder="1" applyAlignment="1">
      <alignment horizontal="center"/>
    </xf>
    <xf numFmtId="165" fontId="51" fillId="2" borderId="0" xfId="0" applyFont="1" applyFill="1" applyAlignment="1"/>
    <xf numFmtId="1" fontId="4" fillId="3" borderId="30" xfId="0" applyNumberFormat="1" applyFont="1" applyFill="1" applyBorder="1" applyAlignment="1">
      <alignment horizontal="left" indent="2"/>
    </xf>
    <xf numFmtId="165" fontId="46" fillId="35" borderId="0" xfId="0" applyFont="1" applyFill="1" applyBorder="1" applyAlignment="1">
      <alignment horizontal="center" vertical="center" wrapText="1"/>
    </xf>
    <xf numFmtId="174" fontId="4" fillId="0" borderId="30" xfId="0" applyNumberFormat="1" applyFont="1" applyFill="1" applyBorder="1"/>
    <xf numFmtId="0" fontId="4" fillId="0" borderId="0" xfId="89" applyFont="1" applyAlignment="1">
      <alignment horizontal="right" vertical="center"/>
    </xf>
    <xf numFmtId="165" fontId="0" fillId="0" borderId="0" xfId="0" applyFont="1"/>
    <xf numFmtId="176" fontId="52" fillId="40" borderId="31" xfId="97" applyNumberFormat="1" applyFont="1" applyFill="1" applyBorder="1" applyAlignment="1">
      <alignment horizontal="left" wrapText="1"/>
    </xf>
    <xf numFmtId="176" fontId="53" fillId="40" borderId="31" xfId="97" applyNumberFormat="1" applyFont="1" applyFill="1" applyBorder="1" applyAlignment="1">
      <alignment horizontal="left" wrapText="1"/>
    </xf>
    <xf numFmtId="176" fontId="55" fillId="0" borderId="31" xfId="0" applyNumberFormat="1" applyFont="1" applyBorder="1" applyAlignment="1">
      <alignment horizontal="center" vertical="center"/>
    </xf>
    <xf numFmtId="176" fontId="56" fillId="0" borderId="31" xfId="0" applyNumberFormat="1" applyFont="1" applyBorder="1" applyAlignment="1">
      <alignment horizontal="center" vertical="center"/>
    </xf>
    <xf numFmtId="176" fontId="55" fillId="39" borderId="31" xfId="0" applyNumberFormat="1" applyFont="1" applyFill="1" applyBorder="1" applyAlignment="1">
      <alignment horizontal="center" vertical="center"/>
    </xf>
    <xf numFmtId="176" fontId="56" fillId="39" borderId="31" xfId="0" applyNumberFormat="1" applyFont="1" applyFill="1" applyBorder="1" applyAlignment="1">
      <alignment horizontal="center" vertical="center"/>
    </xf>
    <xf numFmtId="165" fontId="55" fillId="0" borderId="0" xfId="0" applyFont="1" applyAlignment="1">
      <alignment vertical="center"/>
    </xf>
    <xf numFmtId="176" fontId="0" fillId="0" borderId="0" xfId="0" applyNumberFormat="1"/>
    <xf numFmtId="165" fontId="57" fillId="0" borderId="0" xfId="0" applyFont="1"/>
    <xf numFmtId="177" fontId="54" fillId="38" borderId="31" xfId="0" applyNumberFormat="1" applyFont="1" applyFill="1" applyBorder="1" applyAlignment="1">
      <alignment vertical="center"/>
    </xf>
    <xf numFmtId="0" fontId="54" fillId="38" borderId="31" xfId="0" applyNumberFormat="1" applyFont="1" applyFill="1" applyBorder="1" applyAlignment="1">
      <alignment vertical="center"/>
    </xf>
    <xf numFmtId="17" fontId="54" fillId="38" borderId="31" xfId="0" applyNumberFormat="1" applyFont="1" applyFill="1" applyBorder="1" applyAlignment="1">
      <alignment vertical="center"/>
    </xf>
    <xf numFmtId="17" fontId="55" fillId="0" borderId="0" xfId="0" applyNumberFormat="1" applyFont="1" applyAlignment="1">
      <alignment vertical="center"/>
    </xf>
    <xf numFmtId="176" fontId="55" fillId="0" borderId="31" xfId="0" applyNumberFormat="1" applyFont="1" applyFill="1" applyBorder="1" applyAlignment="1">
      <alignment horizontal="center" vertical="center"/>
    </xf>
    <xf numFmtId="176" fontId="56" fillId="0" borderId="31" xfId="0" applyNumberFormat="1" applyFont="1" applyFill="1" applyBorder="1" applyAlignment="1">
      <alignment horizontal="center" vertical="center"/>
    </xf>
    <xf numFmtId="0" fontId="4" fillId="39" borderId="0" xfId="95" applyFont="1" applyFill="1" applyAlignment="1">
      <alignment vertical="center"/>
    </xf>
    <xf numFmtId="174" fontId="4" fillId="39" borderId="0" xfId="95" applyNumberFormat="1" applyFont="1" applyFill="1" applyAlignment="1">
      <alignment vertical="center"/>
    </xf>
    <xf numFmtId="173" fontId="6" fillId="2" borderId="1" xfId="0" quotePrefix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76" fontId="52" fillId="40" borderId="32" xfId="97" applyNumberFormat="1" applyFont="1" applyFill="1" applyBorder="1" applyAlignment="1">
      <alignment horizontal="center" vertical="center"/>
    </xf>
    <xf numFmtId="176" fontId="52" fillId="40" borderId="33" xfId="97" applyNumberFormat="1" applyFont="1" applyFill="1" applyBorder="1" applyAlignment="1">
      <alignment horizontal="center" vertical="center"/>
    </xf>
    <xf numFmtId="176" fontId="52" fillId="40" borderId="34" xfId="97" applyNumberFormat="1" applyFont="1" applyFill="1" applyBorder="1" applyAlignment="1">
      <alignment horizontal="center" vertical="center"/>
    </xf>
  </cellXfs>
  <cellStyles count="98">
    <cellStyle name="=C:\WINNT35\SYSTEM32\COMMAND.COM" xfId="1"/>
    <cellStyle name="20% - Ênfase1" xfId="2"/>
    <cellStyle name="20% - Ênfase2" xfId="3"/>
    <cellStyle name="20% - Ênfase3" xfId="4"/>
    <cellStyle name="20% - Ênfase4" xfId="5"/>
    <cellStyle name="20% - Ênfase5" xfId="6"/>
    <cellStyle name="20% - Ênfase6" xfId="7"/>
    <cellStyle name="40% - Ênfase1" xfId="8"/>
    <cellStyle name="40% - Ênfase2" xfId="9"/>
    <cellStyle name="40% - Ênfase3" xfId="10"/>
    <cellStyle name="40% - Ênfase4" xfId="11"/>
    <cellStyle name="40% - Ênfase5" xfId="12"/>
    <cellStyle name="40% - Ênfase6" xfId="13"/>
    <cellStyle name="60% - Ênfase1" xfId="14"/>
    <cellStyle name="60% - Ênfase2" xfId="15"/>
    <cellStyle name="60% - Ênfase3" xfId="16"/>
    <cellStyle name="60% - Ênfase4" xfId="17"/>
    <cellStyle name="60% - Ênfase5" xfId="18"/>
    <cellStyle name="60% - Ênfase6" xfId="19"/>
    <cellStyle name="BANDE BLEUE" xfId="20"/>
    <cellStyle name="BANDE BLEUE 2" xfId="21"/>
    <cellStyle name="bande gris" xfId="22"/>
    <cellStyle name="Barre gris" xfId="23"/>
    <cellStyle name="Barre gris police bleu" xfId="24"/>
    <cellStyle name="Bom" xfId="25"/>
    <cellStyle name="Cálculo" xfId="26"/>
    <cellStyle name="Célula de Verificação" xfId="27"/>
    <cellStyle name="Célula Vinculada" xfId="28"/>
    <cellStyle name="chiffre bleu gras" xfId="29"/>
    <cellStyle name="chiffre million sep" xfId="30"/>
    <cellStyle name="colonne/ligne vert" xfId="31"/>
    <cellStyle name="Comma" xfId="97" builtinId="3"/>
    <cellStyle name="Comma 2" xfId="32"/>
    <cellStyle name="Comma 3" xfId="93"/>
    <cellStyle name="Date" xfId="33"/>
    <cellStyle name="Dates" xfId="34"/>
    <cellStyle name="Days" xfId="35"/>
    <cellStyle name="Ênfase1" xfId="36"/>
    <cellStyle name="Ênfase2" xfId="37"/>
    <cellStyle name="Ênfase3" xfId="38"/>
    <cellStyle name="Ênfase4" xfId="39"/>
    <cellStyle name="Ênfase5" xfId="40"/>
    <cellStyle name="Ênfase6" xfId="41"/>
    <cellStyle name="Entrada" xfId="42"/>
    <cellStyle name="Euro" xfId="43"/>
    <cellStyle name="exposant" xfId="44"/>
    <cellStyle name="Formula Driven" xfId="45"/>
    <cellStyle name="Heading A" xfId="46"/>
    <cellStyle name="Hyperlink 2" xfId="47"/>
    <cellStyle name="Incorreto" xfId="48"/>
    <cellStyle name="Inputs" xfId="49"/>
    <cellStyle name="ligne bas vert" xfId="50"/>
    <cellStyle name="ligne tiret vert bas" xfId="51"/>
    <cellStyle name="ligne vert clair police gras" xfId="52"/>
    <cellStyle name="Multiple" xfId="53"/>
    <cellStyle name="Names" xfId="54"/>
    <cellStyle name="Neutra" xfId="55"/>
    <cellStyle name="Normal" xfId="0" builtinId="0"/>
    <cellStyle name="Normal 2" xfId="56"/>
    <cellStyle name="Normal 2 2 2" xfId="96"/>
    <cellStyle name="Normal 3" xfId="57"/>
    <cellStyle name="Normal 4" xfId="58"/>
    <cellStyle name="Normal 5" xfId="59"/>
    <cellStyle name="Normal 6" xfId="89"/>
    <cellStyle name="Normal 7" xfId="91"/>
    <cellStyle name="Normal 8" xfId="94"/>
    <cellStyle name="Normal 9" xfId="95"/>
    <cellStyle name="Nota" xfId="60"/>
    <cellStyle name="Percent 2" xfId="90"/>
    <cellStyle name="Percent 2dp" xfId="61"/>
    <cellStyle name="Percent 3" xfId="92"/>
    <cellStyle name="Pourcentage 2" xfId="62"/>
    <cellStyle name="Saída" xfId="63"/>
    <cellStyle name="Style 1" xfId="64"/>
    <cellStyle name="Tetiere" xfId="65"/>
    <cellStyle name="Tetière 2010" xfId="66"/>
    <cellStyle name="Texte colone orange gras" xfId="67"/>
    <cellStyle name="Texto de Aviso" xfId="68"/>
    <cellStyle name="Texto Explicativo" xfId="69"/>
    <cellStyle name="TITRE BLEU" xfId="70"/>
    <cellStyle name="TITRE ORANGE" xfId="71"/>
    <cellStyle name="TITRE ROSE" xfId="72"/>
    <cellStyle name="TITRE Rouge" xfId="73"/>
    <cellStyle name="Titre rouge gras" xfId="74"/>
    <cellStyle name="Título" xfId="75"/>
    <cellStyle name="Título 1" xfId="76"/>
    <cellStyle name="Título 2" xfId="77"/>
    <cellStyle name="Título 3" xfId="78"/>
    <cellStyle name="Título 4" xfId="79"/>
    <cellStyle name="trait bas orange" xfId="80"/>
    <cellStyle name="Trait bleu bas /haut" xfId="81"/>
    <cellStyle name="Trait bleu bas /haut et fond" xfId="82"/>
    <cellStyle name="Trait bleu bas gras" xfId="83"/>
    <cellStyle name="trait bleu bas simple" xfId="84"/>
    <cellStyle name="Trait marron bas double" xfId="85"/>
    <cellStyle name="Trait noir bas" xfId="86"/>
    <cellStyle name="Trait noir bas /haut 2" xfId="87"/>
    <cellStyle name="Trait noir bas /haut et fond 2" xfId="8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energyintel.com/DocDataSource_Subscriber/8958_Countr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search%20-%20Oil/3.%20Spreadsheets/4.%20Balances/Supply%20-%20non-OPEC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Mex"/>
      <sheetName val="Can"/>
      <sheetName val="Braz"/>
      <sheetName val="Ger"/>
      <sheetName val="Fr"/>
      <sheetName val="Italy"/>
      <sheetName val="Spain"/>
      <sheetName val="UK"/>
      <sheetName val="Japan"/>
      <sheetName val="China"/>
      <sheetName val="S Kor"/>
      <sheetName val="India"/>
      <sheetName val="Thai"/>
      <sheetName val="Foot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  <sheetName val="Inputs"/>
      <sheetName val="Output"/>
      <sheetName val="Charts"/>
      <sheetName val="US shale"/>
      <sheetName val="Asian supplies"/>
      <sheetName val="Global inventories"/>
    </sheetNames>
    <sheetDataSet>
      <sheetData sheetId="0" refreshError="1"/>
      <sheetData sheetId="1">
        <row r="1">
          <cell r="B1">
            <v>41334</v>
          </cell>
        </row>
      </sheetData>
      <sheetData sheetId="2">
        <row r="6">
          <cell r="Q6">
            <v>15.242287671232877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EA">
      <a:dk1>
        <a:sysClr val="windowText" lastClr="000000"/>
      </a:dk1>
      <a:lt1>
        <a:sysClr val="window" lastClr="FFFFFF"/>
      </a:lt1>
      <a:dk2>
        <a:srgbClr val="669933"/>
      </a:dk2>
      <a:lt2>
        <a:srgbClr val="EEECE1"/>
      </a:lt2>
      <a:accent1>
        <a:srgbClr val="990033"/>
      </a:accent1>
      <a:accent2>
        <a:srgbClr val="006699"/>
      </a:accent2>
      <a:accent3>
        <a:srgbClr val="669933"/>
      </a:accent3>
      <a:accent4>
        <a:srgbClr val="A69911"/>
      </a:accent4>
      <a:accent5>
        <a:srgbClr val="E5730B"/>
      </a:accent5>
      <a:accent6>
        <a:srgbClr val="666666"/>
      </a:accent6>
      <a:hlink>
        <a:srgbClr val="000000"/>
      </a:hlink>
      <a:folHlink>
        <a:srgbClr val="00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</sheetPr>
  <dimension ref="A1:Z44"/>
  <sheetViews>
    <sheetView showGridLines="0" zoomScaleNormal="100" workbookViewId="0"/>
  </sheetViews>
  <sheetFormatPr defaultColWidth="8" defaultRowHeight="12"/>
  <cols>
    <col min="1" max="1" width="5" style="4" customWidth="1"/>
    <col min="2" max="2" width="22.140625" style="4" customWidth="1"/>
    <col min="3" max="3" width="5.85546875" style="4" customWidth="1"/>
    <col min="4" max="23" width="5.5703125" style="4" customWidth="1"/>
    <col min="24" max="25" width="8" style="4" customWidth="1"/>
    <col min="26" max="16384" width="8" style="4"/>
  </cols>
  <sheetData>
    <row r="1" spans="1:26" s="1" customFormat="1" ht="24.95" customHeight="1">
      <c r="A1" s="27" t="s">
        <v>40</v>
      </c>
      <c r="X1" s="2"/>
      <c r="Z1" s="3"/>
    </row>
    <row r="3" spans="1:26" ht="15" customHeight="1">
      <c r="B3" s="28"/>
      <c r="C3" s="24"/>
      <c r="D3" s="69" t="s">
        <v>35</v>
      </c>
      <c r="E3" s="69"/>
      <c r="F3" s="69"/>
      <c r="G3" s="69"/>
      <c r="H3" s="24"/>
      <c r="I3" s="69" t="s">
        <v>92</v>
      </c>
      <c r="J3" s="69"/>
      <c r="K3" s="69"/>
      <c r="L3" s="69"/>
      <c r="M3" s="24"/>
      <c r="N3" s="69" t="s">
        <v>95</v>
      </c>
      <c r="O3" s="69"/>
      <c r="P3" s="69"/>
      <c r="Q3" s="69"/>
      <c r="R3" s="24"/>
      <c r="S3" s="69" t="s">
        <v>156</v>
      </c>
      <c r="T3" s="69"/>
      <c r="U3" s="69"/>
      <c r="V3" s="69"/>
      <c r="W3" s="24"/>
      <c r="X3" s="68" t="s">
        <v>7</v>
      </c>
      <c r="Y3" s="68"/>
    </row>
    <row r="4" spans="1:26" ht="24.95" customHeight="1">
      <c r="B4" s="29"/>
      <c r="C4" s="25">
        <v>2015</v>
      </c>
      <c r="D4" s="26" t="s">
        <v>84</v>
      </c>
      <c r="E4" s="26" t="s">
        <v>85</v>
      </c>
      <c r="F4" s="26" t="s">
        <v>86</v>
      </c>
      <c r="G4" s="26" t="s">
        <v>87</v>
      </c>
      <c r="H4" s="25">
        <v>2016</v>
      </c>
      <c r="I4" s="26" t="s">
        <v>84</v>
      </c>
      <c r="J4" s="26" t="s">
        <v>85</v>
      </c>
      <c r="K4" s="26" t="s">
        <v>86</v>
      </c>
      <c r="L4" s="26" t="s">
        <v>87</v>
      </c>
      <c r="M4" s="25">
        <v>2017</v>
      </c>
      <c r="N4" s="26" t="s">
        <v>84</v>
      </c>
      <c r="O4" s="26" t="s">
        <v>85</v>
      </c>
      <c r="P4" s="26" t="s">
        <v>86</v>
      </c>
      <c r="Q4" s="26" t="s">
        <v>87</v>
      </c>
      <c r="R4" s="25">
        <v>2018</v>
      </c>
      <c r="S4" s="26" t="s">
        <v>84</v>
      </c>
      <c r="T4" s="26" t="s">
        <v>85</v>
      </c>
      <c r="U4" s="26" t="s">
        <v>86</v>
      </c>
      <c r="V4" s="26" t="s">
        <v>87</v>
      </c>
      <c r="W4" s="25">
        <v>2019</v>
      </c>
      <c r="X4" s="25">
        <f>R4</f>
        <v>2018</v>
      </c>
      <c r="Y4" s="30">
        <f>W4</f>
        <v>2019</v>
      </c>
    </row>
    <row r="5" spans="1:26">
      <c r="B5" s="31" t="s">
        <v>0</v>
      </c>
      <c r="C5" s="32">
        <v>15.348467515013699</v>
      </c>
      <c r="D5" s="33">
        <v>15.186791445384614</v>
      </c>
      <c r="E5" s="33">
        <v>14.112667307692309</v>
      </c>
      <c r="F5" s="33">
        <v>14.57435004347826</v>
      </c>
      <c r="G5" s="33">
        <v>14.879587608695653</v>
      </c>
      <c r="H5" s="32">
        <v>14.688560138060106</v>
      </c>
      <c r="I5" s="33">
        <v>15.073750655555553</v>
      </c>
      <c r="J5" s="33">
        <v>14.835426395604394</v>
      </c>
      <c r="K5" s="33">
        <v>15.250461423913043</v>
      </c>
      <c r="L5" s="33">
        <v>15.956231684782608</v>
      </c>
      <c r="M5" s="32">
        <v>15.281307197260272</v>
      </c>
      <c r="N5" s="33">
        <v>16.371926344444443</v>
      </c>
      <c r="O5" s="33">
        <v>16.525580186876677</v>
      </c>
      <c r="P5" s="33">
        <v>16.784765138408705</v>
      </c>
      <c r="Q5" s="33">
        <v>17.015842087063557</v>
      </c>
      <c r="R5" s="32">
        <v>16.676594610271852</v>
      </c>
      <c r="S5" s="33">
        <v>17.15133822360475</v>
      </c>
      <c r="T5" s="33">
        <v>17.201873152201316</v>
      </c>
      <c r="U5" s="33">
        <v>17.534224675479429</v>
      </c>
      <c r="V5" s="33">
        <v>17.752364991037684</v>
      </c>
      <c r="W5" s="32">
        <v>17.411937387107731</v>
      </c>
      <c r="X5" s="33">
        <f>R5-M5</f>
        <v>1.3952874130115802</v>
      </c>
      <c r="Y5" s="33">
        <f>W5-R5</f>
        <v>0.73534277683587845</v>
      </c>
      <c r="Z5" s="5"/>
    </row>
    <row r="6" spans="1:26">
      <c r="A6" s="7"/>
      <c r="B6" s="34" t="s">
        <v>43</v>
      </c>
      <c r="C6" s="35">
        <v>9.4081698630136987</v>
      </c>
      <c r="D6" s="36">
        <v>9.1431098901098906</v>
      </c>
      <c r="E6" s="36">
        <v>8.8230659340659354</v>
      </c>
      <c r="F6" s="36">
        <v>8.6513913043478254</v>
      </c>
      <c r="G6" s="36">
        <v>8.8119782608695658</v>
      </c>
      <c r="H6" s="35">
        <v>8.8566994535519132</v>
      </c>
      <c r="I6" s="36">
        <v>9.007022222222222</v>
      </c>
      <c r="J6" s="36">
        <v>9.1331538461538457</v>
      </c>
      <c r="K6" s="36">
        <v>9.3349239130434789</v>
      </c>
      <c r="L6" s="36">
        <v>9.9349021739130432</v>
      </c>
      <c r="M6" s="35">
        <v>9.3549945205479457</v>
      </c>
      <c r="N6" s="36">
        <v>10.238222222222223</v>
      </c>
      <c r="O6" s="36">
        <v>10.568368369909827</v>
      </c>
      <c r="P6" s="36">
        <v>10.750119738810694</v>
      </c>
      <c r="Q6" s="36">
        <v>10.970977708404419</v>
      </c>
      <c r="R6" s="35">
        <v>10.634253388508451</v>
      </c>
      <c r="S6" s="36">
        <v>11.181552983382527</v>
      </c>
      <c r="T6" s="36">
        <v>11.360296671082992</v>
      </c>
      <c r="U6" s="36">
        <v>11.560292930518482</v>
      </c>
      <c r="V6" s="36">
        <v>11.770274620461212</v>
      </c>
      <c r="W6" s="35">
        <v>11.46996980894003</v>
      </c>
      <c r="X6" s="36">
        <f t="shared" ref="X6:X44" si="0">R6-M6</f>
        <v>1.2792588679605057</v>
      </c>
      <c r="Y6" s="36">
        <f>W6-R6</f>
        <v>0.83571642043157901</v>
      </c>
    </row>
    <row r="7" spans="1:26">
      <c r="B7" s="34" t="s">
        <v>41</v>
      </c>
      <c r="C7" s="35">
        <v>3.6736236793972599</v>
      </c>
      <c r="D7" s="36">
        <v>3.8133299069230766</v>
      </c>
      <c r="E7" s="36">
        <v>3.1129640109890113</v>
      </c>
      <c r="F7" s="36">
        <v>3.7843609130434785</v>
      </c>
      <c r="G7" s="36">
        <v>3.9969680434782604</v>
      </c>
      <c r="H7" s="35">
        <v>3.6780737992622949</v>
      </c>
      <c r="I7" s="36">
        <v>4.0490062111111103</v>
      </c>
      <c r="J7" s="36">
        <v>3.6888659560439563</v>
      </c>
      <c r="K7" s="36">
        <v>4.0318853369565222</v>
      </c>
      <c r="L7" s="36">
        <v>4.1408403804347831</v>
      </c>
      <c r="M7" s="35">
        <v>3.9780496630136981</v>
      </c>
      <c r="N7" s="36">
        <v>4.2379818999999985</v>
      </c>
      <c r="O7" s="36">
        <v>4.0687239872965177</v>
      </c>
      <c r="P7" s="36">
        <v>4.285344068076272</v>
      </c>
      <c r="Q7" s="36">
        <v>4.3125995960504424</v>
      </c>
      <c r="R7" s="35">
        <v>4.2265289614894268</v>
      </c>
      <c r="S7" s="36">
        <v>4.2377671291111119</v>
      </c>
      <c r="T7" s="36">
        <v>4.1156167670798629</v>
      </c>
      <c r="U7" s="36">
        <v>4.3754780333576839</v>
      </c>
      <c r="V7" s="36">
        <v>4.3974403153590806</v>
      </c>
      <c r="W7" s="35">
        <v>4.2822702890581086</v>
      </c>
      <c r="X7" s="36">
        <f t="shared" si="0"/>
        <v>0.24847929847572869</v>
      </c>
      <c r="Y7" s="36">
        <f t="shared" ref="Y7:Y44" si="1">W7-R7</f>
        <v>5.5741327568681776E-2</v>
      </c>
    </row>
    <row r="8" spans="1:26">
      <c r="B8" s="34" t="s">
        <v>42</v>
      </c>
      <c r="C8" s="35">
        <v>2.2666739726027401</v>
      </c>
      <c r="D8" s="36">
        <v>2.2303516483516481</v>
      </c>
      <c r="E8" s="36">
        <v>2.1766373626373623</v>
      </c>
      <c r="F8" s="36">
        <v>2.1385978260869565</v>
      </c>
      <c r="G8" s="36">
        <v>2.0706413043478262</v>
      </c>
      <c r="H8" s="35">
        <v>2.1537868852459012</v>
      </c>
      <c r="I8" s="36">
        <v>2.017722222222222</v>
      </c>
      <c r="J8" s="36">
        <v>2.0134065934065934</v>
      </c>
      <c r="K8" s="36">
        <v>1.8836521739130434</v>
      </c>
      <c r="L8" s="36">
        <v>1.8804891304347826</v>
      </c>
      <c r="M8" s="35">
        <v>1.9482630136986301</v>
      </c>
      <c r="N8" s="36">
        <v>1.8957222222222221</v>
      </c>
      <c r="O8" s="36">
        <v>1.8884878296703291</v>
      </c>
      <c r="P8" s="36">
        <v>1.7493013315217387</v>
      </c>
      <c r="Q8" s="36">
        <v>1.7322647826086954</v>
      </c>
      <c r="R8" s="35">
        <v>1.8158122602739726</v>
      </c>
      <c r="S8" s="36">
        <v>1.7320181111111113</v>
      </c>
      <c r="T8" s="36">
        <v>1.7259597140384617</v>
      </c>
      <c r="U8" s="36">
        <v>1.5984537116032607</v>
      </c>
      <c r="V8" s="36">
        <v>1.5846500552173917</v>
      </c>
      <c r="W8" s="35">
        <v>1.6596972891095891</v>
      </c>
      <c r="X8" s="36">
        <f t="shared" si="0"/>
        <v>-0.13245075342465751</v>
      </c>
      <c r="Y8" s="36">
        <f t="shared" si="1"/>
        <v>-0.15611497116438344</v>
      </c>
    </row>
    <row r="9" spans="1:26">
      <c r="B9" s="31" t="s">
        <v>6</v>
      </c>
      <c r="C9" s="32">
        <v>4.25422763862551</v>
      </c>
      <c r="D9" s="33">
        <v>4.0459764250053185</v>
      </c>
      <c r="E9" s="33">
        <v>4.0947875906583509</v>
      </c>
      <c r="F9" s="33">
        <v>4.1959379327372286</v>
      </c>
      <c r="G9" s="33">
        <v>4.2249434314504777</v>
      </c>
      <c r="H9" s="32">
        <v>4.1407940189362371</v>
      </c>
      <c r="I9" s="33">
        <v>4.1968765282185103</v>
      </c>
      <c r="J9" s="33">
        <v>4.1644705585269666</v>
      </c>
      <c r="K9" s="33">
        <v>4.176649826103457</v>
      </c>
      <c r="L9" s="33">
        <v>4.1824104904768378</v>
      </c>
      <c r="M9" s="32">
        <v>4.1800527602493336</v>
      </c>
      <c r="N9" s="33">
        <v>4.1456397173162776</v>
      </c>
      <c r="O9" s="33">
        <v>4.1438679914509722</v>
      </c>
      <c r="P9" s="33">
        <v>4.1858629377397198</v>
      </c>
      <c r="Q9" s="33">
        <v>4.2425894527248804</v>
      </c>
      <c r="R9" s="32">
        <v>4.1797731005568401</v>
      </c>
      <c r="S9" s="33">
        <v>4.269353435206038</v>
      </c>
      <c r="T9" s="33">
        <v>4.3534473806593121</v>
      </c>
      <c r="U9" s="33">
        <v>4.4887100653272674</v>
      </c>
      <c r="V9" s="33">
        <v>4.6478762567364909</v>
      </c>
      <c r="W9" s="32">
        <v>4.4410177053107036</v>
      </c>
      <c r="X9" s="33">
        <f t="shared" si="0"/>
        <v>-2.7965969249343914E-4</v>
      </c>
      <c r="Y9" s="33">
        <f t="shared" si="1"/>
        <v>0.26124460475386346</v>
      </c>
      <c r="Z9" s="5"/>
    </row>
    <row r="10" spans="1:26">
      <c r="B10" s="34" t="s">
        <v>45</v>
      </c>
      <c r="C10" s="35">
        <v>2.4659564992750687</v>
      </c>
      <c r="D10" s="36">
        <v>2.3430937163714285</v>
      </c>
      <c r="E10" s="36">
        <v>2.4727871190131863</v>
      </c>
      <c r="F10" s="36">
        <v>2.6450520582866859</v>
      </c>
      <c r="G10" s="36">
        <v>2.6754410856760864</v>
      </c>
      <c r="H10" s="35">
        <v>2.534782855914139</v>
      </c>
      <c r="I10" s="36">
        <v>2.658242210422221</v>
      </c>
      <c r="J10" s="36">
        <v>2.6448645540351641</v>
      </c>
      <c r="K10" s="36">
        <v>2.6413378694521739</v>
      </c>
      <c r="L10" s="36">
        <v>2.6349231909282609</v>
      </c>
      <c r="M10" s="35">
        <v>2.6447684682471229</v>
      </c>
      <c r="N10" s="36">
        <v>2.6201784747477777</v>
      </c>
      <c r="O10" s="36">
        <v>2.6578498083656616</v>
      </c>
      <c r="P10" s="36">
        <v>2.713237345700767</v>
      </c>
      <c r="Q10" s="36">
        <v>2.7584363889979651</v>
      </c>
      <c r="R10" s="35">
        <v>2.6878750106324896</v>
      </c>
      <c r="S10" s="36">
        <v>2.7976419997839996</v>
      </c>
      <c r="T10" s="36">
        <v>2.9185602177427219</v>
      </c>
      <c r="U10" s="36">
        <v>3.0667695258764871</v>
      </c>
      <c r="V10" s="36">
        <v>3.214948999264255</v>
      </c>
      <c r="W10" s="35">
        <v>3.0008078468714956</v>
      </c>
      <c r="X10" s="36">
        <f t="shared" si="0"/>
        <v>4.3106542385366708E-2</v>
      </c>
      <c r="Y10" s="36">
        <f t="shared" si="1"/>
        <v>0.31293283623900603</v>
      </c>
      <c r="Z10" s="6"/>
    </row>
    <row r="11" spans="1:26">
      <c r="B11" s="34" t="s">
        <v>46</v>
      </c>
      <c r="C11" s="35">
        <v>1.0026013698630136</v>
      </c>
      <c r="D11" s="36">
        <v>0.95227472527472523</v>
      </c>
      <c r="E11" s="36">
        <v>0.90202197802197803</v>
      </c>
      <c r="F11" s="36">
        <v>0.8365716413043478</v>
      </c>
      <c r="G11" s="36">
        <v>0.84630246391304342</v>
      </c>
      <c r="H11" s="35">
        <v>0.88405851825136594</v>
      </c>
      <c r="I11" s="36">
        <v>0.84238932711111103</v>
      </c>
      <c r="J11" s="36">
        <v>0.85592625439560421</v>
      </c>
      <c r="K11" s="36">
        <v>0.85522021336956522</v>
      </c>
      <c r="L11" s="36">
        <v>0.86185786054347846</v>
      </c>
      <c r="M11" s="35">
        <v>0.85390551065753428</v>
      </c>
      <c r="N11" s="36">
        <v>0.84712666666666658</v>
      </c>
      <c r="O11" s="36">
        <v>0.84663373939560405</v>
      </c>
      <c r="P11" s="36">
        <v>0.83811580910217376</v>
      </c>
      <c r="Q11" s="36">
        <v>0.84462070333260886</v>
      </c>
      <c r="R11" s="35">
        <v>0.84410090254520564</v>
      </c>
      <c r="S11" s="36">
        <v>0.83865540000000005</v>
      </c>
      <c r="T11" s="36">
        <v>0.83816740200164819</v>
      </c>
      <c r="U11" s="36">
        <v>0.82973465101115207</v>
      </c>
      <c r="V11" s="36">
        <v>0.83617449629928287</v>
      </c>
      <c r="W11" s="35">
        <v>0.83565989351975345</v>
      </c>
      <c r="X11" s="36">
        <f t="shared" si="0"/>
        <v>-9.8046081123286388E-3</v>
      </c>
      <c r="Y11" s="36">
        <f t="shared" si="1"/>
        <v>-8.4410090254521952E-3</v>
      </c>
    </row>
    <row r="12" spans="1:26">
      <c r="B12" s="34" t="s">
        <v>44</v>
      </c>
      <c r="C12" s="35">
        <v>0.50012789551482473</v>
      </c>
      <c r="D12" s="36">
        <v>0.48757844489762653</v>
      </c>
      <c r="E12" s="36">
        <v>0.46853099911769225</v>
      </c>
      <c r="F12" s="36">
        <v>0.46951460271141293</v>
      </c>
      <c r="G12" s="36">
        <v>0.45932679490482625</v>
      </c>
      <c r="H12" s="35">
        <v>0.47120045897838264</v>
      </c>
      <c r="I12" s="36">
        <v>0.44780181290740018</v>
      </c>
      <c r="J12" s="36">
        <v>0.41767456328301106</v>
      </c>
      <c r="K12" s="36">
        <v>0.43386799328171743</v>
      </c>
      <c r="L12" s="36">
        <v>0.44353864552683664</v>
      </c>
      <c r="M12" s="35">
        <v>0.43570399778303276</v>
      </c>
      <c r="N12" s="36">
        <v>0.43443800923516662</v>
      </c>
      <c r="O12" s="36">
        <v>0.40549102962377132</v>
      </c>
      <c r="P12" s="36">
        <v>0.40349723375199709</v>
      </c>
      <c r="Q12" s="36">
        <v>0.41249094033995803</v>
      </c>
      <c r="R12" s="35">
        <v>0.41389045628325494</v>
      </c>
      <c r="S12" s="36">
        <v>0.40402734858870504</v>
      </c>
      <c r="T12" s="36">
        <v>0.37710665755010736</v>
      </c>
      <c r="U12" s="36">
        <v>0.37525242738935732</v>
      </c>
      <c r="V12" s="36">
        <v>0.38361657451616094</v>
      </c>
      <c r="W12" s="35">
        <v>0.38491812434342709</v>
      </c>
      <c r="X12" s="36">
        <f t="shared" si="0"/>
        <v>-2.1813541499777822E-2</v>
      </c>
      <c r="Y12" s="36">
        <f t="shared" si="1"/>
        <v>-2.8972331939827844E-2</v>
      </c>
    </row>
    <row r="13" spans="1:26">
      <c r="B13" s="34" t="s">
        <v>64</v>
      </c>
      <c r="C13" s="35">
        <v>0.285541873972603</v>
      </c>
      <c r="D13" s="36">
        <v>0.26302953846153843</v>
      </c>
      <c r="E13" s="36">
        <v>0.25144749450549408</v>
      </c>
      <c r="F13" s="36">
        <v>0.2447996304347817</v>
      </c>
      <c r="G13" s="36">
        <v>0.24387308695652177</v>
      </c>
      <c r="H13" s="35">
        <v>0.25075218579234981</v>
      </c>
      <c r="I13" s="36">
        <v>0.24844317777777825</v>
      </c>
      <c r="J13" s="36">
        <v>0.24600518681318695</v>
      </c>
      <c r="K13" s="36">
        <v>0.24622375000000041</v>
      </c>
      <c r="L13" s="36">
        <v>0.2420907934782619</v>
      </c>
      <c r="M13" s="35">
        <v>0.24567478356164374</v>
      </c>
      <c r="N13" s="36">
        <v>0.24389656666666681</v>
      </c>
      <c r="O13" s="36">
        <v>0.233893414065935</v>
      </c>
      <c r="P13" s="36">
        <v>0.23101254918478187</v>
      </c>
      <c r="Q13" s="36">
        <v>0.22704142005434846</v>
      </c>
      <c r="R13" s="35">
        <v>0.23390673109588977</v>
      </c>
      <c r="S13" s="36">
        <v>0.22902868683333377</v>
      </c>
      <c r="T13" s="36">
        <v>0.21961310336483475</v>
      </c>
      <c r="U13" s="36">
        <v>0.21695346105027102</v>
      </c>
      <c r="V13" s="36">
        <v>0.21313618665679179</v>
      </c>
      <c r="W13" s="35">
        <v>0.21963184057602714</v>
      </c>
      <c r="X13" s="36">
        <f t="shared" si="0"/>
        <v>-1.1768052465753964E-2</v>
      </c>
      <c r="Y13" s="36">
        <f t="shared" si="1"/>
        <v>-1.4274890519862637E-2</v>
      </c>
    </row>
    <row r="14" spans="1:26">
      <c r="B14" s="31" t="s">
        <v>1</v>
      </c>
      <c r="C14" s="32">
        <v>3.1054421937598367</v>
      </c>
      <c r="D14" s="33">
        <v>3.2062375009707584</v>
      </c>
      <c r="E14" s="33">
        <v>3.0403897538203144</v>
      </c>
      <c r="F14" s="33">
        <v>3.0043848913521782</v>
      </c>
      <c r="G14" s="33">
        <v>3.2015020889146011</v>
      </c>
      <c r="H14" s="32">
        <v>3.1130729026517252</v>
      </c>
      <c r="I14" s="33">
        <v>3.1959368189017772</v>
      </c>
      <c r="J14" s="33">
        <v>3.0606523991820773</v>
      </c>
      <c r="K14" s="33">
        <v>2.9688421340199684</v>
      </c>
      <c r="L14" s="33">
        <v>2.9694332431338535</v>
      </c>
      <c r="M14" s="32">
        <v>3.0478767581503576</v>
      </c>
      <c r="N14" s="33">
        <v>3.0692904502057679</v>
      </c>
      <c r="O14" s="33">
        <v>2.935949645318122</v>
      </c>
      <c r="P14" s="33">
        <v>3.0291495134485786</v>
      </c>
      <c r="Q14" s="33">
        <v>3.1032183870925798</v>
      </c>
      <c r="R14" s="32">
        <v>3.0344805618965882</v>
      </c>
      <c r="S14" s="33">
        <v>3.0910430545012209</v>
      </c>
      <c r="T14" s="33">
        <v>2.9517655822730799</v>
      </c>
      <c r="U14" s="33">
        <v>3.0359699796213953</v>
      </c>
      <c r="V14" s="33">
        <v>3.1119167076475103</v>
      </c>
      <c r="W14" s="32">
        <v>3.0476989537553409</v>
      </c>
      <c r="X14" s="33">
        <f t="shared" si="0"/>
        <v>-1.3396196253769421E-2</v>
      </c>
      <c r="Y14" s="33">
        <f t="shared" si="1"/>
        <v>1.3218391858752732E-2</v>
      </c>
      <c r="Z14" s="5"/>
    </row>
    <row r="15" spans="1:26">
      <c r="B15" s="34" t="s">
        <v>58</v>
      </c>
      <c r="C15" s="35">
        <v>1.6100817872383562</v>
      </c>
      <c r="D15" s="36">
        <v>1.6532124143736266</v>
      </c>
      <c r="E15" s="36">
        <v>1.5810034368131869</v>
      </c>
      <c r="F15" s="36">
        <v>1.6031633668695655</v>
      </c>
      <c r="G15" s="36">
        <v>1.7540084953695654</v>
      </c>
      <c r="H15" s="35">
        <v>1.6480149010491802</v>
      </c>
      <c r="I15" s="36">
        <v>1.696571515466667</v>
      </c>
      <c r="J15" s="36">
        <v>1.6498490993406589</v>
      </c>
      <c r="K15" s="36">
        <v>1.5710874378913038</v>
      </c>
      <c r="L15" s="36">
        <v>1.5542663249347823</v>
      </c>
      <c r="M15" s="35">
        <v>1.6174253441424655</v>
      </c>
      <c r="N15" s="36">
        <v>1.5989831718666663</v>
      </c>
      <c r="O15" s="36">
        <v>1.4729057829598284</v>
      </c>
      <c r="P15" s="36">
        <v>1.5479748164569591</v>
      </c>
      <c r="Q15" s="36">
        <v>1.5258099966551046</v>
      </c>
      <c r="R15" s="35">
        <v>1.5362496288319294</v>
      </c>
      <c r="S15" s="36">
        <v>1.5404219492605089</v>
      </c>
      <c r="T15" s="36">
        <v>1.4177351198829489</v>
      </c>
      <c r="U15" s="36">
        <v>1.4982948110075029</v>
      </c>
      <c r="V15" s="36">
        <v>1.501249585269093</v>
      </c>
      <c r="W15" s="35">
        <v>1.4893423446581944</v>
      </c>
      <c r="X15" s="36">
        <f t="shared" si="0"/>
        <v>-8.1175715310536134E-2</v>
      </c>
      <c r="Y15" s="36">
        <f t="shared" si="1"/>
        <v>-4.690728417373502E-2</v>
      </c>
    </row>
    <row r="16" spans="1:26">
      <c r="B16" s="34" t="s">
        <v>63</v>
      </c>
      <c r="C16" s="35">
        <v>0.90745457748038494</v>
      </c>
      <c r="D16" s="36">
        <v>1.0016949426410879</v>
      </c>
      <c r="E16" s="36">
        <v>0.96229816316097394</v>
      </c>
      <c r="F16" s="36">
        <v>0.8874170049173955</v>
      </c>
      <c r="G16" s="36">
        <v>0.88895080332764431</v>
      </c>
      <c r="H16" s="35">
        <v>0.93483390979926595</v>
      </c>
      <c r="I16" s="36">
        <v>0.95054515343511026</v>
      </c>
      <c r="J16" s="36">
        <v>0.92464892731394577</v>
      </c>
      <c r="K16" s="36">
        <v>0.87718484504170824</v>
      </c>
      <c r="L16" s="36">
        <v>0.88458653667733234</v>
      </c>
      <c r="M16" s="35">
        <v>0.90897283099419368</v>
      </c>
      <c r="N16" s="36">
        <v>0.94905093389465656</v>
      </c>
      <c r="O16" s="36">
        <v>0.97474256965499662</v>
      </c>
      <c r="P16" s="36">
        <v>0.98995412964379359</v>
      </c>
      <c r="Q16" s="36">
        <v>1.0761042220461707</v>
      </c>
      <c r="R16" s="35">
        <v>0.99779048286191929</v>
      </c>
      <c r="S16" s="36">
        <v>1.0604697746629346</v>
      </c>
      <c r="T16" s="36">
        <v>1.0754971691590096</v>
      </c>
      <c r="U16" s="36">
        <v>1.0764151001057189</v>
      </c>
      <c r="V16" s="36">
        <v>1.1392794397185908</v>
      </c>
      <c r="W16" s="35">
        <v>1.0880997802108781</v>
      </c>
      <c r="X16" s="36">
        <f t="shared" si="0"/>
        <v>8.8817651867725611E-2</v>
      </c>
      <c r="Y16" s="36">
        <f t="shared" si="1"/>
        <v>9.0309297348958761E-2</v>
      </c>
    </row>
    <row r="17" spans="2:26">
      <c r="B17" s="34" t="s">
        <v>51</v>
      </c>
      <c r="C17" s="35">
        <v>0.15379624</v>
      </c>
      <c r="D17" s="36">
        <v>0.13068179230769228</v>
      </c>
      <c r="E17" s="36">
        <v>0.14601123076923078</v>
      </c>
      <c r="F17" s="36">
        <v>0.13581538913043478</v>
      </c>
      <c r="G17" s="36">
        <v>0.13991235543478261</v>
      </c>
      <c r="H17" s="35">
        <v>0.13810387322404372</v>
      </c>
      <c r="I17" s="36">
        <v>0.13419792777777775</v>
      </c>
      <c r="J17" s="36">
        <v>0.13762689999999997</v>
      </c>
      <c r="K17" s="36">
        <v>0.13679811195652172</v>
      </c>
      <c r="L17" s="36">
        <v>0.1302325554347826</v>
      </c>
      <c r="M17" s="35">
        <v>0.13470872</v>
      </c>
      <c r="N17" s="36">
        <v>0.11738967777777777</v>
      </c>
      <c r="O17" s="36">
        <v>0.12072766632967033</v>
      </c>
      <c r="P17" s="36">
        <v>0.12585426299999997</v>
      </c>
      <c r="Q17" s="36">
        <v>0.11981395099999999</v>
      </c>
      <c r="R17" s="35">
        <v>0.12096647760000001</v>
      </c>
      <c r="S17" s="36">
        <v>0.10705938613333335</v>
      </c>
      <c r="T17" s="36">
        <v>0.11010363169265935</v>
      </c>
      <c r="U17" s="36">
        <v>0.11477908785599999</v>
      </c>
      <c r="V17" s="36">
        <v>0.10927032331199998</v>
      </c>
      <c r="W17" s="35">
        <v>0.1103214275712</v>
      </c>
      <c r="X17" s="36">
        <f t="shared" si="0"/>
        <v>-1.3742242399999993E-2</v>
      </c>
      <c r="Y17" s="36">
        <f t="shared" si="1"/>
        <v>-1.0645050028800007E-2</v>
      </c>
    </row>
    <row r="18" spans="2:26">
      <c r="B18" s="34" t="s">
        <v>150</v>
      </c>
      <c r="C18" s="35">
        <v>0.43410958904109531</v>
      </c>
      <c r="D18" s="36">
        <v>0.42064835164835168</v>
      </c>
      <c r="E18" s="36">
        <v>0.35107692307692284</v>
      </c>
      <c r="F18" s="36">
        <v>0.37798913043478288</v>
      </c>
      <c r="G18" s="36">
        <v>0.41863043478260886</v>
      </c>
      <c r="H18" s="35">
        <v>0.39212021857923496</v>
      </c>
      <c r="I18" s="36">
        <v>0.41462222222222245</v>
      </c>
      <c r="J18" s="36">
        <v>0.34852747252747251</v>
      </c>
      <c r="K18" s="36">
        <v>0.38377173913043494</v>
      </c>
      <c r="L18" s="36">
        <v>0.40034782608695618</v>
      </c>
      <c r="M18" s="35">
        <v>0.38676986301369842</v>
      </c>
      <c r="N18" s="36">
        <v>0.40386666666666748</v>
      </c>
      <c r="O18" s="36">
        <v>0.36757362637362689</v>
      </c>
      <c r="P18" s="36">
        <v>0.36536630434782591</v>
      </c>
      <c r="Q18" s="36">
        <v>0.3814902173913044</v>
      </c>
      <c r="R18" s="35">
        <v>0.37947397260273918</v>
      </c>
      <c r="S18" s="36">
        <v>0.38309194444444383</v>
      </c>
      <c r="T18" s="36">
        <v>0.34842966153846211</v>
      </c>
      <c r="U18" s="36">
        <v>0.34648098065217336</v>
      </c>
      <c r="V18" s="36">
        <v>0.36211735934782663</v>
      </c>
      <c r="W18" s="35">
        <v>0.3599354013150684</v>
      </c>
      <c r="X18" s="36">
        <f t="shared" si="0"/>
        <v>-7.2958904109592382E-3</v>
      </c>
      <c r="Y18" s="36">
        <f t="shared" si="1"/>
        <v>-1.9538571287670781E-2</v>
      </c>
    </row>
    <row r="19" spans="2:26">
      <c r="B19" s="31" t="s">
        <v>5</v>
      </c>
      <c r="C19" s="32">
        <v>13.483442960465753</v>
      </c>
      <c r="D19" s="33">
        <v>13.68623402210989</v>
      </c>
      <c r="E19" s="33">
        <v>13.49999901098901</v>
      </c>
      <c r="F19" s="33">
        <v>13.444909239130434</v>
      </c>
      <c r="G19" s="33">
        <v>13.959755869565218</v>
      </c>
      <c r="H19" s="32">
        <v>13.6480229399235</v>
      </c>
      <c r="I19" s="33">
        <v>13.872281777777776</v>
      </c>
      <c r="J19" s="33">
        <v>13.766070219780218</v>
      </c>
      <c r="K19" s="33">
        <v>13.682893369565218</v>
      </c>
      <c r="L19" s="33">
        <v>13.780326086956523</v>
      </c>
      <c r="M19" s="32">
        <v>13.774887506849316</v>
      </c>
      <c r="N19" s="33">
        <v>13.870335041362006</v>
      </c>
      <c r="O19" s="33">
        <v>13.911350689081832</v>
      </c>
      <c r="P19" s="33">
        <v>13.808036342808887</v>
      </c>
      <c r="Q19" s="33">
        <v>13.888376333618769</v>
      </c>
      <c r="R19" s="32">
        <v>13.869405568932523</v>
      </c>
      <c r="S19" s="33">
        <v>13.954359137941855</v>
      </c>
      <c r="T19" s="33">
        <v>13.936894114708503</v>
      </c>
      <c r="U19" s="33">
        <v>13.785730987869925</v>
      </c>
      <c r="V19" s="33">
        <v>13.841139244490376</v>
      </c>
      <c r="W19" s="32">
        <v>13.878963693781888</v>
      </c>
      <c r="X19" s="33">
        <f t="shared" si="0"/>
        <v>9.45180620832069E-2</v>
      </c>
      <c r="Y19" s="33">
        <f t="shared" si="1"/>
        <v>9.5581248493648019E-3</v>
      </c>
    </row>
    <row r="20" spans="2:26">
      <c r="B20" s="34" t="s">
        <v>67</v>
      </c>
      <c r="C20" s="35">
        <v>10.717863013698631</v>
      </c>
      <c r="D20" s="36">
        <v>10.903406593406594</v>
      </c>
      <c r="E20" s="36">
        <v>10.836703296703297</v>
      </c>
      <c r="F20" s="36">
        <v>10.897717391304347</v>
      </c>
      <c r="G20" s="36">
        <v>11.216739130434782</v>
      </c>
      <c r="H20" s="35">
        <v>10.96415300546448</v>
      </c>
      <c r="I20" s="36">
        <v>11.089333333333334</v>
      </c>
      <c r="J20" s="36">
        <v>10.966483516483517</v>
      </c>
      <c r="K20" s="36">
        <v>10.923478260869565</v>
      </c>
      <c r="L20" s="36">
        <v>10.946630434782609</v>
      </c>
      <c r="M20" s="35">
        <v>10.980931506849315</v>
      </c>
      <c r="N20" s="36">
        <v>10.96</v>
      </c>
      <c r="O20" s="36">
        <v>10.978496446886448</v>
      </c>
      <c r="P20" s="36">
        <v>10.942638855978261</v>
      </c>
      <c r="Q20" s="36">
        <v>10.958571226086956</v>
      </c>
      <c r="R20" s="35">
        <v>10.959875354018266</v>
      </c>
      <c r="S20" s="36">
        <v>11.015395333333334</v>
      </c>
      <c r="T20" s="36">
        <v>11.031091303263736</v>
      </c>
      <c r="U20" s="36">
        <v>10.993530357024456</v>
      </c>
      <c r="V20" s="36">
        <v>10.99233319409565</v>
      </c>
      <c r="W20" s="35">
        <v>11.007984480274109</v>
      </c>
      <c r="X20" s="36">
        <f t="shared" si="0"/>
        <v>-2.1056152831048891E-2</v>
      </c>
      <c r="Y20" s="36">
        <f t="shared" si="1"/>
        <v>4.8109126255843293E-2</v>
      </c>
      <c r="Z20" s="5"/>
    </row>
    <row r="21" spans="2:26">
      <c r="B21" s="34" t="s">
        <v>66</v>
      </c>
      <c r="C21" s="35">
        <v>1.5964461111506849</v>
      </c>
      <c r="D21" s="36">
        <v>1.6169043957362637</v>
      </c>
      <c r="E21" s="36">
        <v>1.5058241758241759</v>
      </c>
      <c r="F21" s="36">
        <v>1.4347391304347825</v>
      </c>
      <c r="G21" s="36">
        <v>1.6663478260869564</v>
      </c>
      <c r="H21" s="35">
        <v>1.5559243169726775</v>
      </c>
      <c r="I21" s="36">
        <v>1.7193111111111112</v>
      </c>
      <c r="J21" s="36">
        <v>1.72310989010989</v>
      </c>
      <c r="K21" s="36">
        <v>1.7065217391304348</v>
      </c>
      <c r="L21" s="36">
        <v>1.7650708695652173</v>
      </c>
      <c r="M21" s="35">
        <v>1.7285685479452055</v>
      </c>
      <c r="N21" s="36">
        <v>1.8403413106666664</v>
      </c>
      <c r="O21" s="36">
        <v>1.8701726463186812</v>
      </c>
      <c r="P21" s="36">
        <v>1.8526838253043476</v>
      </c>
      <c r="Q21" s="36">
        <v>1.9017331060326088</v>
      </c>
      <c r="R21" s="35">
        <v>1.8663637985150681</v>
      </c>
      <c r="S21" s="36">
        <v>1.9182894818319995</v>
      </c>
      <c r="T21" s="36">
        <v>1.8922759880996702</v>
      </c>
      <c r="U21" s="36">
        <v>1.826182093973739</v>
      </c>
      <c r="V21" s="36">
        <v>1.867953577699891</v>
      </c>
      <c r="W21" s="35">
        <v>1.8759004111669149</v>
      </c>
      <c r="X21" s="36">
        <f t="shared" si="0"/>
        <v>0.13779525056986253</v>
      </c>
      <c r="Y21" s="36">
        <f t="shared" si="1"/>
        <v>9.5366126518467986E-3</v>
      </c>
    </row>
    <row r="22" spans="2:26">
      <c r="B22" s="34" t="s">
        <v>65</v>
      </c>
      <c r="C22" s="35">
        <v>0.83169000000000004</v>
      </c>
      <c r="D22" s="36">
        <v>0.83384610989010988</v>
      </c>
      <c r="E22" s="36">
        <v>0.84685615384615387</v>
      </c>
      <c r="F22" s="36">
        <v>0.81256141304347818</v>
      </c>
      <c r="G22" s="36">
        <v>0.77203847826086958</v>
      </c>
      <c r="H22" s="35">
        <v>0.81619425136612034</v>
      </c>
      <c r="I22" s="36">
        <v>0.76594844444444443</v>
      </c>
      <c r="J22" s="36">
        <v>0.77847681318681317</v>
      </c>
      <c r="K22" s="36">
        <v>0.76652380434782608</v>
      </c>
      <c r="L22" s="36">
        <v>0.78297260869565222</v>
      </c>
      <c r="M22" s="35">
        <v>0.7735080000000002</v>
      </c>
      <c r="N22" s="36">
        <v>0.78883817513978483</v>
      </c>
      <c r="O22" s="36">
        <v>0.78286840906351518</v>
      </c>
      <c r="P22" s="36">
        <v>0.74301431370019011</v>
      </c>
      <c r="Q22" s="36">
        <v>0.75897200149920252</v>
      </c>
      <c r="R22" s="35">
        <v>0.76827178626220438</v>
      </c>
      <c r="S22" s="36">
        <v>0.75702745610985733</v>
      </c>
      <c r="T22" s="36">
        <v>0.75129798378465484</v>
      </c>
      <c r="U22" s="36">
        <v>0.71304969730651202</v>
      </c>
      <c r="V22" s="36">
        <v>0.72837019269483394</v>
      </c>
      <c r="W22" s="35">
        <v>0.73729100672442349</v>
      </c>
      <c r="X22" s="36">
        <f t="shared" si="0"/>
        <v>-5.236213737795814E-3</v>
      </c>
      <c r="Y22" s="36">
        <f t="shared" si="1"/>
        <v>-3.0980779537780889E-2</v>
      </c>
    </row>
    <row r="23" spans="2:26">
      <c r="B23" s="34" t="s">
        <v>64</v>
      </c>
      <c r="C23" s="35">
        <v>0.33744383561643687</v>
      </c>
      <c r="D23" s="36">
        <v>0.33207692307692227</v>
      </c>
      <c r="E23" s="36">
        <v>0.31061538461538341</v>
      </c>
      <c r="F23" s="36">
        <v>0.29989130434782574</v>
      </c>
      <c r="G23" s="36">
        <v>0.30463043478260943</v>
      </c>
      <c r="H23" s="35">
        <v>0.31175136612022314</v>
      </c>
      <c r="I23" s="36">
        <v>0.29768888888888689</v>
      </c>
      <c r="J23" s="36">
        <v>0.29799999999999649</v>
      </c>
      <c r="K23" s="36">
        <v>0.28636956521738988</v>
      </c>
      <c r="L23" s="36">
        <v>0.28565217391304287</v>
      </c>
      <c r="M23" s="35">
        <v>0.29187945205479693</v>
      </c>
      <c r="N23" s="36">
        <v>0.2811555555555536</v>
      </c>
      <c r="O23" s="36">
        <v>0.27981318681318967</v>
      </c>
      <c r="P23" s="36">
        <v>0.26969934782608718</v>
      </c>
      <c r="Q23" s="36">
        <v>0.26910000000000167</v>
      </c>
      <c r="R23" s="35">
        <v>0.2748946301369859</v>
      </c>
      <c r="S23" s="36">
        <v>0.26364686666666337</v>
      </c>
      <c r="T23" s="36">
        <v>0.26222883956044285</v>
      </c>
      <c r="U23" s="36">
        <v>0.25296883956521832</v>
      </c>
      <c r="V23" s="36">
        <v>0.25248228000000061</v>
      </c>
      <c r="W23" s="35">
        <v>0.25778779561644072</v>
      </c>
      <c r="X23" s="36">
        <f t="shared" si="0"/>
        <v>-1.6984821917811033E-2</v>
      </c>
      <c r="Y23" s="36">
        <f t="shared" si="1"/>
        <v>-1.7106834520545178E-2</v>
      </c>
    </row>
    <row r="24" spans="2:26">
      <c r="B24" s="31" t="s">
        <v>3</v>
      </c>
      <c r="C24" s="32">
        <v>1.0718517933789955</v>
      </c>
      <c r="D24" s="33">
        <v>1.0651756510989012</v>
      </c>
      <c r="E24" s="33">
        <v>1.0679921153846152</v>
      </c>
      <c r="F24" s="33">
        <v>1.0844098994565217</v>
      </c>
      <c r="G24" s="33">
        <v>1.0870927826086956</v>
      </c>
      <c r="H24" s="32">
        <v>1.076219982240437</v>
      </c>
      <c r="I24" s="33">
        <v>1.0555633333333332</v>
      </c>
      <c r="J24" s="33">
        <v>1.0565602930402931</v>
      </c>
      <c r="K24" s="33">
        <v>1.0573527898550723</v>
      </c>
      <c r="L24" s="33">
        <v>1.0606268840579709</v>
      </c>
      <c r="M24" s="32">
        <v>1.0575392237442922</v>
      </c>
      <c r="N24" s="33">
        <v>1.0529644444444446</v>
      </c>
      <c r="O24" s="33">
        <v>1.0517374688644687</v>
      </c>
      <c r="P24" s="33">
        <v>1.0500851429347828</v>
      </c>
      <c r="Q24" s="33">
        <v>1.0534000152173912</v>
      </c>
      <c r="R24" s="32">
        <v>1.052042586894977</v>
      </c>
      <c r="S24" s="33">
        <v>1.0549672311111116</v>
      </c>
      <c r="T24" s="33">
        <v>1.0538281946080585</v>
      </c>
      <c r="U24" s="33">
        <v>1.0523693798739129</v>
      </c>
      <c r="V24" s="33">
        <v>1.055749410417391</v>
      </c>
      <c r="W24" s="32">
        <v>1.054225603331872</v>
      </c>
      <c r="X24" s="33">
        <f t="shared" si="0"/>
        <v>-5.4966368493152284E-3</v>
      </c>
      <c r="Y24" s="33">
        <f t="shared" si="1"/>
        <v>2.1830164368950022E-3</v>
      </c>
    </row>
    <row r="25" spans="2:26">
      <c r="B25" s="34" t="s">
        <v>70</v>
      </c>
      <c r="C25" s="35">
        <v>0.98108987397260294</v>
      </c>
      <c r="D25" s="36">
        <v>0.99845624175824177</v>
      </c>
      <c r="E25" s="36">
        <v>1.0021286153846154</v>
      </c>
      <c r="F25" s="36">
        <v>1.0091141304347826</v>
      </c>
      <c r="G25" s="36">
        <v>1.0072597826086955</v>
      </c>
      <c r="H25" s="35">
        <v>1.0042612622950819</v>
      </c>
      <c r="I25" s="36">
        <v>0.96762666666666652</v>
      </c>
      <c r="J25" s="36">
        <v>0.9688736263736264</v>
      </c>
      <c r="K25" s="36">
        <v>0.97024130434782607</v>
      </c>
      <c r="L25" s="36">
        <v>0.97444021739130438</v>
      </c>
      <c r="M25" s="35">
        <v>0.97031397260273966</v>
      </c>
      <c r="N25" s="36">
        <v>0.96702777777777782</v>
      </c>
      <c r="O25" s="36">
        <v>0.96707414285714288</v>
      </c>
      <c r="P25" s="36">
        <v>0.96804507336956536</v>
      </c>
      <c r="Q25" s="36">
        <v>0.97222081521739134</v>
      </c>
      <c r="R25" s="35">
        <v>0.96860468150684931</v>
      </c>
      <c r="S25" s="36">
        <v>0.97452777777777788</v>
      </c>
      <c r="T25" s="36">
        <v>0.97457414285714283</v>
      </c>
      <c r="U25" s="36">
        <v>0.97554507336956531</v>
      </c>
      <c r="V25" s="36">
        <v>0.97972081521739129</v>
      </c>
      <c r="W25" s="35">
        <v>0.97610468150684926</v>
      </c>
      <c r="X25" s="36">
        <f t="shared" si="0"/>
        <v>-1.7092910958903529E-3</v>
      </c>
      <c r="Y25" s="36">
        <f t="shared" si="1"/>
        <v>7.4999999999999512E-3</v>
      </c>
    </row>
    <row r="26" spans="2:26">
      <c r="B26" s="34" t="s">
        <v>69</v>
      </c>
      <c r="C26" s="35">
        <v>5.0509864611872152E-2</v>
      </c>
      <c r="D26" s="36">
        <v>4.9378749999999999E-2</v>
      </c>
      <c r="E26" s="36">
        <v>4.886349999999999E-2</v>
      </c>
      <c r="F26" s="36">
        <v>4.8350116847826072E-2</v>
      </c>
      <c r="G26" s="36">
        <v>4.7832999999999966E-2</v>
      </c>
      <c r="H26" s="35">
        <v>4.8603528688524578E-2</v>
      </c>
      <c r="I26" s="36">
        <v>4.7936666666666669E-2</v>
      </c>
      <c r="J26" s="36">
        <v>4.7686666666666662E-2</v>
      </c>
      <c r="K26" s="36">
        <v>4.7437572463768098E-2</v>
      </c>
      <c r="L26" s="36">
        <v>4.7186666666666648E-2</v>
      </c>
      <c r="M26" s="35">
        <v>4.7559497716894959E-2</v>
      </c>
      <c r="N26" s="36">
        <v>4.6936666666666668E-2</v>
      </c>
      <c r="O26" s="36">
        <v>4.6388600732600718E-2</v>
      </c>
      <c r="P26" s="36">
        <v>4.5540069565217382E-2</v>
      </c>
      <c r="Q26" s="36">
        <v>4.5299199999999977E-2</v>
      </c>
      <c r="R26" s="35">
        <v>4.6035275251141546E-2</v>
      </c>
      <c r="S26" s="36">
        <v>4.4871453333333332E-2</v>
      </c>
      <c r="T26" s="36">
        <v>4.4347502300366284E-2</v>
      </c>
      <c r="U26" s="36">
        <v>4.3536306504347803E-2</v>
      </c>
      <c r="V26" s="36">
        <v>4.3306035199999975E-2</v>
      </c>
      <c r="W26" s="35">
        <v>4.4009723140091314E-2</v>
      </c>
      <c r="X26" s="36">
        <f t="shared" si="0"/>
        <v>-1.5242224657534137E-3</v>
      </c>
      <c r="Y26" s="36">
        <f t="shared" si="1"/>
        <v>-2.0255521110502314E-3</v>
      </c>
    </row>
    <row r="27" spans="2:26">
      <c r="B27" s="34" t="s">
        <v>71</v>
      </c>
      <c r="C27" s="35">
        <v>2.1594520547945206E-2</v>
      </c>
      <c r="D27" s="36">
        <v>0</v>
      </c>
      <c r="E27" s="36">
        <v>0</v>
      </c>
      <c r="F27" s="36">
        <v>9.945652173913043E-3</v>
      </c>
      <c r="G27" s="36">
        <v>1.4999999999999999E-2</v>
      </c>
      <c r="H27" s="35">
        <v>6.2704918032786888E-3</v>
      </c>
      <c r="I27" s="36">
        <v>2.3E-2</v>
      </c>
      <c r="J27" s="36">
        <v>2.3E-2</v>
      </c>
      <c r="K27" s="36">
        <v>2.3E-2</v>
      </c>
      <c r="L27" s="36">
        <v>2.3E-2</v>
      </c>
      <c r="M27" s="35">
        <v>2.3E-2</v>
      </c>
      <c r="N27" s="36">
        <v>2.3E-2</v>
      </c>
      <c r="O27" s="36">
        <v>2.2393406593406592E-2</v>
      </c>
      <c r="P27" s="36">
        <v>2.1160000000000002E-2</v>
      </c>
      <c r="Q27" s="36">
        <v>2.1160000000000002E-2</v>
      </c>
      <c r="R27" s="35">
        <v>2.1921205479452057E-2</v>
      </c>
      <c r="S27" s="36">
        <v>2.0975999999999995E-2</v>
      </c>
      <c r="T27" s="36">
        <v>2.0422786813186818E-2</v>
      </c>
      <c r="U27" s="36">
        <v>1.929792E-2</v>
      </c>
      <c r="V27" s="36">
        <v>1.929792E-2</v>
      </c>
      <c r="W27" s="35">
        <v>1.9992139397260276E-2</v>
      </c>
      <c r="X27" s="36">
        <f t="shared" si="0"/>
        <v>-1.0787945205479425E-3</v>
      </c>
      <c r="Y27" s="36">
        <f t="shared" si="1"/>
        <v>-1.9290660821917813E-3</v>
      </c>
      <c r="Z27" s="5"/>
    </row>
    <row r="28" spans="2:26">
      <c r="B28" s="34" t="s">
        <v>143</v>
      </c>
      <c r="C28" s="35">
        <v>1.865753424657534E-2</v>
      </c>
      <c r="D28" s="36">
        <v>1.7340659340659339E-2</v>
      </c>
      <c r="E28" s="36">
        <v>1.7000000000000001E-2</v>
      </c>
      <c r="F28" s="36">
        <v>1.7000000000000001E-2</v>
      </c>
      <c r="G28" s="36">
        <v>1.7000000000000001E-2</v>
      </c>
      <c r="H28" s="35">
        <v>1.7084699453551913E-2</v>
      </c>
      <c r="I28" s="36">
        <v>1.7000000000000001E-2</v>
      </c>
      <c r="J28" s="36">
        <v>1.7000000000000001E-2</v>
      </c>
      <c r="K28" s="36">
        <v>1.6673913043478261E-2</v>
      </c>
      <c r="L28" s="36">
        <v>1.6E-2</v>
      </c>
      <c r="M28" s="35">
        <v>1.6665753424657533E-2</v>
      </c>
      <c r="N28" s="36">
        <v>1.6E-2</v>
      </c>
      <c r="O28" s="36">
        <v>1.588131868131868E-2</v>
      </c>
      <c r="P28" s="36">
        <v>1.5340000000000001E-2</v>
      </c>
      <c r="Q28" s="36">
        <v>1.472E-2</v>
      </c>
      <c r="R28" s="35">
        <v>1.5481424657534248E-2</v>
      </c>
      <c r="S28" s="36">
        <v>1.4592000000000003E-2</v>
      </c>
      <c r="T28" s="36">
        <v>1.4483762637362637E-2</v>
      </c>
      <c r="U28" s="36">
        <v>1.399008E-2</v>
      </c>
      <c r="V28" s="36">
        <v>1.3424640000000003E-2</v>
      </c>
      <c r="W28" s="35">
        <v>1.4119059287671234E-2</v>
      </c>
      <c r="X28" s="36">
        <f t="shared" si="0"/>
        <v>-1.1843287671232852E-3</v>
      </c>
      <c r="Y28" s="36">
        <f t="shared" si="1"/>
        <v>-1.3623653698630143E-3</v>
      </c>
      <c r="Z28" s="5"/>
    </row>
    <row r="29" spans="2:26">
      <c r="B29" s="31" t="s">
        <v>4</v>
      </c>
      <c r="C29" s="32">
        <v>1.6165983447186716</v>
      </c>
      <c r="D29" s="33">
        <v>1.5416870846804767</v>
      </c>
      <c r="E29" s="33">
        <v>1.4805428102590843</v>
      </c>
      <c r="F29" s="33">
        <v>1.4844241672338216</v>
      </c>
      <c r="G29" s="33">
        <v>1.4585738148675453</v>
      </c>
      <c r="H29" s="32">
        <v>1.4911987289421473</v>
      </c>
      <c r="I29" s="33">
        <v>1.4738719879858184</v>
      </c>
      <c r="J29" s="33">
        <v>1.4727947885884007</v>
      </c>
      <c r="K29" s="33">
        <v>1.5012434592386577</v>
      </c>
      <c r="L29" s="33">
        <v>1.4675510374171252</v>
      </c>
      <c r="M29" s="32">
        <v>1.4789093106098632</v>
      </c>
      <c r="N29" s="33">
        <v>1.5111066684349355</v>
      </c>
      <c r="O29" s="33">
        <v>1.4621277751373662</v>
      </c>
      <c r="P29" s="33">
        <v>1.5342764101904891</v>
      </c>
      <c r="Q29" s="33">
        <v>1.4808314605872508</v>
      </c>
      <c r="R29" s="32">
        <v>1.4971045255019086</v>
      </c>
      <c r="S29" s="33">
        <v>1.4988576231323614</v>
      </c>
      <c r="T29" s="33">
        <v>1.4343323293128318</v>
      </c>
      <c r="U29" s="33">
        <v>1.4997267783354071</v>
      </c>
      <c r="V29" s="33">
        <v>1.4519543673853599</v>
      </c>
      <c r="W29" s="32">
        <v>1.4711673793306597</v>
      </c>
      <c r="X29" s="33">
        <f t="shared" si="0"/>
        <v>1.8195214892045453E-2</v>
      </c>
      <c r="Y29" s="33">
        <f t="shared" si="1"/>
        <v>-2.5937146171248981E-2</v>
      </c>
    </row>
    <row r="30" spans="2:26">
      <c r="B30" s="34" t="s">
        <v>120</v>
      </c>
      <c r="C30" s="35">
        <v>0.68880204707100878</v>
      </c>
      <c r="D30" s="36">
        <v>0.67557185239451922</v>
      </c>
      <c r="E30" s="36">
        <v>0.66327937362637368</v>
      </c>
      <c r="F30" s="36">
        <v>0.65529730434782607</v>
      </c>
      <c r="G30" s="36">
        <v>0.63561394565217377</v>
      </c>
      <c r="H30" s="35">
        <v>0.65737512723470282</v>
      </c>
      <c r="I30" s="36">
        <v>0.6270973677777778</v>
      </c>
      <c r="J30" s="36">
        <v>0.62421610256410254</v>
      </c>
      <c r="K30" s="36">
        <v>0.64396591304347828</v>
      </c>
      <c r="L30" s="36">
        <v>0.62438506702898555</v>
      </c>
      <c r="M30" s="35">
        <v>0.62994717424657543</v>
      </c>
      <c r="N30" s="36">
        <v>0.63558026985928584</v>
      </c>
      <c r="O30" s="36">
        <v>0.56629618637362633</v>
      </c>
      <c r="P30" s="36">
        <v>0.61820727652173912</v>
      </c>
      <c r="Q30" s="36">
        <v>0.59940966434782605</v>
      </c>
      <c r="R30" s="35">
        <v>0.60481078303379654</v>
      </c>
      <c r="S30" s="36">
        <v>0.6098488835085889</v>
      </c>
      <c r="T30" s="36">
        <v>0.54344241624439549</v>
      </c>
      <c r="U30" s="36">
        <v>0.59317543577739129</v>
      </c>
      <c r="V30" s="36">
        <v>0.57514901115826078</v>
      </c>
      <c r="W30" s="35">
        <v>0.58034385893724105</v>
      </c>
      <c r="X30" s="36">
        <f t="shared" si="0"/>
        <v>-2.5136391212778886E-2</v>
      </c>
      <c r="Y30" s="36">
        <f t="shared" si="1"/>
        <v>-2.4466924096555487E-2</v>
      </c>
    </row>
    <row r="31" spans="2:26">
      <c r="B31" s="34" t="s">
        <v>134</v>
      </c>
      <c r="C31" s="35">
        <v>0.2525917808219178</v>
      </c>
      <c r="D31" s="36">
        <v>0.21934065934065933</v>
      </c>
      <c r="E31" s="36">
        <v>0.18462637362637363</v>
      </c>
      <c r="F31" s="36">
        <v>0.19763043478260869</v>
      </c>
      <c r="G31" s="36">
        <v>0.19159782608695652</v>
      </c>
      <c r="H31" s="35">
        <v>0.19827868852459016</v>
      </c>
      <c r="I31" s="36">
        <v>0.183</v>
      </c>
      <c r="J31" s="36">
        <v>0.18260439560439559</v>
      </c>
      <c r="K31" s="36">
        <v>0.18730434782608696</v>
      </c>
      <c r="L31" s="36">
        <v>0.15079347826086956</v>
      </c>
      <c r="M31" s="35">
        <v>0.17586849315068495</v>
      </c>
      <c r="N31" s="36">
        <v>0.20513333333333333</v>
      </c>
      <c r="O31" s="36">
        <v>0.20276703296703294</v>
      </c>
      <c r="P31" s="36">
        <v>0.17232</v>
      </c>
      <c r="Q31" s="36">
        <v>0.13872999999999999</v>
      </c>
      <c r="R31" s="35">
        <v>0.17953534246575345</v>
      </c>
      <c r="S31" s="36">
        <v>0.18790213333333333</v>
      </c>
      <c r="T31" s="36">
        <v>0.18573460219780219</v>
      </c>
      <c r="U31" s="36">
        <v>0.15784512000000003</v>
      </c>
      <c r="V31" s="36">
        <v>0.12707668</v>
      </c>
      <c r="W31" s="35">
        <v>0.16445437369863011</v>
      </c>
      <c r="X31" s="36">
        <f t="shared" si="0"/>
        <v>3.6668493150684989E-3</v>
      </c>
      <c r="Y31" s="36">
        <f t="shared" si="1"/>
        <v>-1.5080968767123337E-2</v>
      </c>
    </row>
    <row r="32" spans="2:26">
      <c r="B32" s="34" t="s">
        <v>129</v>
      </c>
      <c r="C32" s="35">
        <v>0.23024905417185557</v>
      </c>
      <c r="D32" s="36">
        <v>0.20102406846240176</v>
      </c>
      <c r="E32" s="36">
        <v>0.18669789001122328</v>
      </c>
      <c r="F32" s="36">
        <v>0.18536927017762153</v>
      </c>
      <c r="G32" s="36">
        <v>0.18604553310886632</v>
      </c>
      <c r="H32" s="35">
        <v>0.18976191290561953</v>
      </c>
      <c r="I32" s="36">
        <v>0.20463871773288442</v>
      </c>
      <c r="J32" s="36">
        <v>0.20013512345679024</v>
      </c>
      <c r="K32" s="36">
        <v>0.19564784655126158</v>
      </c>
      <c r="L32" s="36">
        <v>0.19112793490460189</v>
      </c>
      <c r="M32" s="35">
        <v>0.19784425403963543</v>
      </c>
      <c r="N32" s="36">
        <v>0.1881817703142537</v>
      </c>
      <c r="O32" s="36">
        <v>0.20918645314068654</v>
      </c>
      <c r="P32" s="36">
        <v>0.25454172697933458</v>
      </c>
      <c r="Q32" s="36">
        <v>0.23915950011223372</v>
      </c>
      <c r="R32" s="35">
        <v>0.22299408070276602</v>
      </c>
      <c r="S32" s="36">
        <v>0.22192191163910638</v>
      </c>
      <c r="T32" s="36">
        <v>0.22643473146606088</v>
      </c>
      <c r="U32" s="36">
        <v>0.25776024657103819</v>
      </c>
      <c r="V32" s="36">
        <v>0.24278803291668571</v>
      </c>
      <c r="W32" s="35">
        <v>0.23733965568164855</v>
      </c>
      <c r="X32" s="36">
        <f t="shared" si="0"/>
        <v>2.5149826663130592E-2</v>
      </c>
      <c r="Y32" s="36">
        <f t="shared" si="1"/>
        <v>1.434557497888253E-2</v>
      </c>
    </row>
    <row r="33" spans="1:26">
      <c r="B33" s="34" t="s">
        <v>132</v>
      </c>
      <c r="C33" s="35">
        <v>0.10257630136986304</v>
      </c>
      <c r="D33" s="36">
        <v>9.8166666666666652E-2</v>
      </c>
      <c r="E33" s="36">
        <v>9.6266666666666667E-2</v>
      </c>
      <c r="F33" s="36">
        <v>9.4373550724637684E-2</v>
      </c>
      <c r="G33" s="36">
        <v>9.2466666666666683E-2</v>
      </c>
      <c r="H33" s="35">
        <v>9.5308014571948999E-2</v>
      </c>
      <c r="I33" s="36">
        <v>0.12591666666666665</v>
      </c>
      <c r="J33" s="36">
        <v>0.13916666666666669</v>
      </c>
      <c r="K33" s="36">
        <v>0.15236865942028988</v>
      </c>
      <c r="L33" s="36">
        <v>0.16566666666666674</v>
      </c>
      <c r="M33" s="35">
        <v>0.14590662100456619</v>
      </c>
      <c r="N33" s="36">
        <v>0.16870833333333332</v>
      </c>
      <c r="O33" s="36">
        <v>0.18024542124542123</v>
      </c>
      <c r="P33" s="36">
        <v>0.19183173583662716</v>
      </c>
      <c r="Q33" s="36">
        <v>0.19353333333333339</v>
      </c>
      <c r="R33" s="35">
        <v>0.1836703279369033</v>
      </c>
      <c r="S33" s="36">
        <v>0.186921196969697</v>
      </c>
      <c r="T33" s="36">
        <v>0.195743714951715</v>
      </c>
      <c r="U33" s="36">
        <v>0.21358503998682479</v>
      </c>
      <c r="V33" s="36">
        <v>0.21792453333333342</v>
      </c>
      <c r="W33" s="35">
        <v>0.20365607269406399</v>
      </c>
      <c r="X33" s="36">
        <f t="shared" si="0"/>
        <v>3.7763706932337104E-2</v>
      </c>
      <c r="Y33" s="36">
        <f t="shared" si="1"/>
        <v>1.9985744757160695E-2</v>
      </c>
    </row>
    <row r="34" spans="1:26">
      <c r="B34" s="34" t="s">
        <v>64</v>
      </c>
      <c r="C34" s="35">
        <v>0.34237916128402635</v>
      </c>
      <c r="D34" s="36">
        <v>0.34758383781622948</v>
      </c>
      <c r="E34" s="36">
        <v>0.34967250632844693</v>
      </c>
      <c r="F34" s="36">
        <v>0.35175360720112758</v>
      </c>
      <c r="G34" s="36">
        <v>0.35284984335288194</v>
      </c>
      <c r="H34" s="35">
        <v>0.35047498570528579</v>
      </c>
      <c r="I34" s="36">
        <v>0.33321923580848956</v>
      </c>
      <c r="J34" s="36">
        <v>0.32667250029644568</v>
      </c>
      <c r="K34" s="36">
        <v>0.32195669239754099</v>
      </c>
      <c r="L34" s="36">
        <v>0.33557789055600162</v>
      </c>
      <c r="M34" s="35">
        <v>0.32934276816840113</v>
      </c>
      <c r="N34" s="36">
        <v>0.31350296159472935</v>
      </c>
      <c r="O34" s="36">
        <v>0.30363268141059918</v>
      </c>
      <c r="P34" s="36">
        <v>0.29737567085278838</v>
      </c>
      <c r="Q34" s="36">
        <v>0.30999896279385752</v>
      </c>
      <c r="R34" s="35">
        <v>0.30609399136268922</v>
      </c>
      <c r="S34" s="36">
        <v>0.29226349768163562</v>
      </c>
      <c r="T34" s="36">
        <v>0.2829768644528583</v>
      </c>
      <c r="U34" s="36">
        <v>0.27736093600015277</v>
      </c>
      <c r="V34" s="36">
        <v>0.28901610997708005</v>
      </c>
      <c r="W34" s="35">
        <v>0.28537341831907592</v>
      </c>
      <c r="X34" s="36">
        <f t="shared" si="0"/>
        <v>-2.3248776805711913E-2</v>
      </c>
      <c r="Y34" s="36">
        <f t="shared" si="1"/>
        <v>-2.07205730436133E-2</v>
      </c>
    </row>
    <row r="35" spans="1:26">
      <c r="B35" s="31" t="s">
        <v>2</v>
      </c>
      <c r="C35" s="32">
        <v>7.5934589600010183</v>
      </c>
      <c r="D35" s="33">
        <v>7.4792648470827663</v>
      </c>
      <c r="E35" s="33">
        <v>7.2743342218150611</v>
      </c>
      <c r="F35" s="33">
        <v>7.1624250377212331</v>
      </c>
      <c r="G35" s="33">
        <v>7.1126380695645812</v>
      </c>
      <c r="H35" s="32">
        <v>7.2565118063934353</v>
      </c>
      <c r="I35" s="33">
        <v>7.0923384843210648</v>
      </c>
      <c r="J35" s="33">
        <v>7.0037541215942447</v>
      </c>
      <c r="K35" s="33">
        <v>6.8679625644310986</v>
      </c>
      <c r="L35" s="33">
        <v>6.8406177730519939</v>
      </c>
      <c r="M35" s="32">
        <v>6.9502506293216904</v>
      </c>
      <c r="N35" s="33">
        <v>6.8486565230277385</v>
      </c>
      <c r="O35" s="33">
        <v>6.7619333441819949</v>
      </c>
      <c r="P35" s="33">
        <v>6.587442095323337</v>
      </c>
      <c r="Q35" s="33">
        <v>6.5520441893776944</v>
      </c>
      <c r="R35" s="32">
        <v>6.6864322180426106</v>
      </c>
      <c r="S35" s="33">
        <v>6.5550445633937642</v>
      </c>
      <c r="T35" s="33">
        <v>6.4778691260679961</v>
      </c>
      <c r="U35" s="33">
        <v>6.3103539697244866</v>
      </c>
      <c r="V35" s="33">
        <v>6.2751245817502532</v>
      </c>
      <c r="W35" s="32">
        <v>6.4035729531871315</v>
      </c>
      <c r="X35" s="33">
        <f t="shared" si="0"/>
        <v>-0.26381841127907979</v>
      </c>
      <c r="Y35" s="33">
        <f t="shared" si="1"/>
        <v>-0.28285926485547908</v>
      </c>
      <c r="Z35" s="5"/>
    </row>
    <row r="36" spans="1:26">
      <c r="B36" s="34" t="s">
        <v>75</v>
      </c>
      <c r="C36" s="35">
        <v>4.2428234397786957</v>
      </c>
      <c r="D36" s="36">
        <v>4.0902317671524848</v>
      </c>
      <c r="E36" s="36">
        <v>3.9753909223185953</v>
      </c>
      <c r="F36" s="36">
        <v>3.8596610545870447</v>
      </c>
      <c r="G36" s="36">
        <v>3.8411872128357625</v>
      </c>
      <c r="H36" s="35">
        <v>3.9411194135102918</v>
      </c>
      <c r="I36" s="36">
        <v>3.8448200713863852</v>
      </c>
      <c r="J36" s="36">
        <v>3.8228711629213383</v>
      </c>
      <c r="K36" s="36">
        <v>3.7104799315480492</v>
      </c>
      <c r="L36" s="36">
        <v>3.6921504321275695</v>
      </c>
      <c r="M36" s="35">
        <v>3.7670056868733526</v>
      </c>
      <c r="N36" s="36">
        <v>3.6576103808426867</v>
      </c>
      <c r="O36" s="36">
        <v>3.6901850644128582</v>
      </c>
      <c r="P36" s="36">
        <v>3.5872395777937656</v>
      </c>
      <c r="Q36" s="36">
        <v>3.563443997769483</v>
      </c>
      <c r="R36" s="35">
        <v>3.6242593536691254</v>
      </c>
      <c r="S36" s="36">
        <v>3.5538928016995759</v>
      </c>
      <c r="T36" s="36">
        <v>3.5763998781994704</v>
      </c>
      <c r="U36" s="36">
        <v>3.4717797428531649</v>
      </c>
      <c r="V36" s="36">
        <v>3.449450917054353</v>
      </c>
      <c r="W36" s="35">
        <v>3.5124820870701519</v>
      </c>
      <c r="X36" s="36">
        <f t="shared" si="0"/>
        <v>-0.14274633320422714</v>
      </c>
      <c r="Y36" s="36">
        <f t="shared" si="1"/>
        <v>-0.11177726659897358</v>
      </c>
    </row>
    <row r="37" spans="1:26">
      <c r="B37" s="34" t="s">
        <v>76</v>
      </c>
      <c r="C37" s="35">
        <v>0.74782065753424654</v>
      </c>
      <c r="D37" s="36">
        <v>0.72447037703296713</v>
      </c>
      <c r="E37" s="36">
        <v>0.72503680076923083</v>
      </c>
      <c r="F37" s="36">
        <v>0.73551307456521753</v>
      </c>
      <c r="G37" s="36">
        <v>0.70497486043478264</v>
      </c>
      <c r="H37" s="35">
        <v>0.7224864568306012</v>
      </c>
      <c r="I37" s="36">
        <v>0.73001343222222215</v>
      </c>
      <c r="J37" s="36">
        <v>0.72686334010989007</v>
      </c>
      <c r="K37" s="36">
        <v>0.71715771880434798</v>
      </c>
      <c r="L37" s="36">
        <v>0.7098673167391305</v>
      </c>
      <c r="M37" s="35">
        <v>0.72090979758904106</v>
      </c>
      <c r="N37" s="36">
        <v>0.71260036566666662</v>
      </c>
      <c r="O37" s="36">
        <v>0.71499436246153847</v>
      </c>
      <c r="P37" s="36">
        <v>0.7026017275206522</v>
      </c>
      <c r="Q37" s="36">
        <v>0.69559443953478262</v>
      </c>
      <c r="R37" s="35">
        <v>0.70639059524136982</v>
      </c>
      <c r="S37" s="36">
        <v>0.6969038341945557</v>
      </c>
      <c r="T37" s="36">
        <v>0.6992117148612198</v>
      </c>
      <c r="U37" s="36">
        <v>0.68699393867786418</v>
      </c>
      <c r="V37" s="36">
        <v>0.68028802499246743</v>
      </c>
      <c r="W37" s="35">
        <v>0.6907932925686342</v>
      </c>
      <c r="X37" s="36">
        <f t="shared" si="0"/>
        <v>-1.4519202347671234E-2</v>
      </c>
      <c r="Y37" s="36">
        <f t="shared" si="1"/>
        <v>-1.5597302672735625E-2</v>
      </c>
    </row>
    <row r="38" spans="1:26">
      <c r="A38" s="49"/>
      <c r="B38" s="34" t="s">
        <v>100</v>
      </c>
      <c r="C38" s="35">
        <v>0.68414520547945212</v>
      </c>
      <c r="D38" s="36">
        <v>0.73</v>
      </c>
      <c r="E38" s="36">
        <v>0.73670329670329671</v>
      </c>
      <c r="F38" s="36">
        <v>0.74168478260869564</v>
      </c>
      <c r="G38" s="36">
        <v>0.73831521739130435</v>
      </c>
      <c r="H38" s="35">
        <v>0.73669398907103822</v>
      </c>
      <c r="I38" s="36">
        <v>0.73465555555555562</v>
      </c>
      <c r="J38" s="36">
        <v>0.72967032967032974</v>
      </c>
      <c r="K38" s="36">
        <v>0.72402173913043477</v>
      </c>
      <c r="L38" s="36">
        <v>0.71899999999999997</v>
      </c>
      <c r="M38" s="35">
        <v>0.72678630136986311</v>
      </c>
      <c r="N38" s="36">
        <v>0.71334444444444445</v>
      </c>
      <c r="O38" s="36">
        <v>0.6987252209006839</v>
      </c>
      <c r="P38" s="36">
        <v>0.68053833798128727</v>
      </c>
      <c r="Q38" s="36">
        <v>0.66556210998041032</v>
      </c>
      <c r="R38" s="35">
        <v>0.6893869488066805</v>
      </c>
      <c r="S38" s="36">
        <v>0.64801112726435905</v>
      </c>
      <c r="T38" s="36">
        <v>0.63510730442004304</v>
      </c>
      <c r="U38" s="36">
        <v>0.61525661001053444</v>
      </c>
      <c r="V38" s="36">
        <v>0.6028670882563486</v>
      </c>
      <c r="W38" s="35">
        <v>0.62515930519608076</v>
      </c>
      <c r="X38" s="36">
        <f t="shared" si="0"/>
        <v>-3.7399352563182608E-2</v>
      </c>
      <c r="Y38" s="36">
        <f t="shared" si="1"/>
        <v>-6.4227643610599738E-2</v>
      </c>
    </row>
    <row r="39" spans="1:26">
      <c r="B39" s="34" t="s">
        <v>78</v>
      </c>
      <c r="C39" s="35">
        <v>0.65421945205479448</v>
      </c>
      <c r="D39" s="36">
        <v>0.67905054945054955</v>
      </c>
      <c r="E39" s="36">
        <v>0.66479670329670326</v>
      </c>
      <c r="F39" s="36">
        <v>0.65242391304347824</v>
      </c>
      <c r="G39" s="36">
        <v>0.66656739130434783</v>
      </c>
      <c r="H39" s="35">
        <v>0.66567568306010927</v>
      </c>
      <c r="I39" s="36">
        <v>0.66554777777777785</v>
      </c>
      <c r="J39" s="36">
        <v>0.64060659340659332</v>
      </c>
      <c r="K39" s="36">
        <v>0.63930434782608703</v>
      </c>
      <c r="L39" s="36">
        <v>0.64719565217391295</v>
      </c>
      <c r="M39" s="35">
        <v>0.64808904109589038</v>
      </c>
      <c r="N39" s="36">
        <v>0.66947777777777773</v>
      </c>
      <c r="O39" s="36">
        <v>0.63748004395604396</v>
      </c>
      <c r="P39" s="36">
        <v>0.62088999999999983</v>
      </c>
      <c r="Q39" s="36">
        <v>0.6179079999999999</v>
      </c>
      <c r="R39" s="35">
        <v>0.63625506849315072</v>
      </c>
      <c r="S39" s="36">
        <v>0.62134213333333332</v>
      </c>
      <c r="T39" s="36">
        <v>0.58617759311675832</v>
      </c>
      <c r="U39" s="36">
        <v>0.57035590675990355</v>
      </c>
      <c r="V39" s="36">
        <v>0.56702324693146389</v>
      </c>
      <c r="W39" s="35">
        <v>0.58603242496775565</v>
      </c>
      <c r="X39" s="36">
        <f t="shared" si="0"/>
        <v>-1.1833972602739662E-2</v>
      </c>
      <c r="Y39" s="36">
        <f t="shared" si="1"/>
        <v>-5.0222643525395072E-2</v>
      </c>
    </row>
    <row r="40" spans="1:26">
      <c r="B40" s="34" t="s">
        <v>81</v>
      </c>
      <c r="C40" s="35">
        <v>0.24804710931547344</v>
      </c>
      <c r="D40" s="36">
        <v>0.26939625819621554</v>
      </c>
      <c r="E40" s="36">
        <v>0.25532316430305962</v>
      </c>
      <c r="F40" s="36">
        <v>0.25523645351462387</v>
      </c>
      <c r="G40" s="36">
        <v>0.25031398152229767</v>
      </c>
      <c r="H40" s="35">
        <v>0.25754127724270715</v>
      </c>
      <c r="I40" s="36">
        <v>0.24598701046134663</v>
      </c>
      <c r="J40" s="36">
        <v>0.23352357130587406</v>
      </c>
      <c r="K40" s="36">
        <v>0.23946055205696204</v>
      </c>
      <c r="L40" s="36">
        <v>0.24034037424181426</v>
      </c>
      <c r="M40" s="35">
        <v>0.23981140041052915</v>
      </c>
      <c r="N40" s="36">
        <v>0.23508571137838466</v>
      </c>
      <c r="O40" s="36">
        <v>0.21450620846515553</v>
      </c>
      <c r="P40" s="36">
        <v>0.22182831341297463</v>
      </c>
      <c r="Q40" s="36">
        <v>0.22266643934923505</v>
      </c>
      <c r="R40" s="35">
        <v>0.22348300342056737</v>
      </c>
      <c r="S40" s="36">
        <v>0.21606121160224909</v>
      </c>
      <c r="T40" s="36">
        <v>0.1971043952485034</v>
      </c>
      <c r="U40" s="36">
        <v>0.20388623328017563</v>
      </c>
      <c r="V40" s="36">
        <v>0.20467951591064834</v>
      </c>
      <c r="W40" s="35">
        <v>0.20539741900649869</v>
      </c>
      <c r="X40" s="36">
        <f t="shared" si="0"/>
        <v>-1.6328396989961774E-2</v>
      </c>
      <c r="Y40" s="36">
        <f t="shared" si="1"/>
        <v>-1.8085584414068684E-2</v>
      </c>
    </row>
    <row r="41" spans="1:26">
      <c r="B41" s="34" t="s">
        <v>74</v>
      </c>
      <c r="C41" s="35">
        <v>0.32225049309863008</v>
      </c>
      <c r="D41" s="36">
        <v>0.29953347766813188</v>
      </c>
      <c r="E41" s="36">
        <v>0.27467674101758238</v>
      </c>
      <c r="F41" s="36">
        <v>0.30026445505434785</v>
      </c>
      <c r="G41" s="36">
        <v>0.28426853651086958</v>
      </c>
      <c r="H41" s="35">
        <v>0.28969990471147544</v>
      </c>
      <c r="I41" s="36">
        <v>0.26047019247333331</v>
      </c>
      <c r="J41" s="36">
        <v>0.26649384945494503</v>
      </c>
      <c r="K41" s="36">
        <v>0.27004914463043472</v>
      </c>
      <c r="L41" s="36">
        <v>0.25594878037826091</v>
      </c>
      <c r="M41" s="35">
        <v>0.26324675814739729</v>
      </c>
      <c r="N41" s="36">
        <v>0.28788673180666668</v>
      </c>
      <c r="O41" s="36">
        <v>0.26402738904065931</v>
      </c>
      <c r="P41" s="36">
        <v>0.26443142122335256</v>
      </c>
      <c r="Q41" s="36">
        <v>0.26926035491769701</v>
      </c>
      <c r="R41" s="35">
        <v>0.27133134704185352</v>
      </c>
      <c r="S41" s="36">
        <v>0.31015621752191264</v>
      </c>
      <c r="T41" s="36">
        <v>0.30226833659562702</v>
      </c>
      <c r="U41" s="36">
        <v>0.30898432412110433</v>
      </c>
      <c r="V41" s="36">
        <v>0.31093965810497171</v>
      </c>
      <c r="W41" s="35">
        <v>0.3080917385533512</v>
      </c>
      <c r="X41" s="36">
        <f t="shared" si="0"/>
        <v>8.084588894456235E-3</v>
      </c>
      <c r="Y41" s="36">
        <f t="shared" si="1"/>
        <v>3.6760391511497681E-2</v>
      </c>
    </row>
    <row r="42" spans="1:26">
      <c r="B42" s="34" t="s">
        <v>82</v>
      </c>
      <c r="C42" s="35">
        <v>0.33418000000000003</v>
      </c>
      <c r="D42" s="36">
        <v>0.32328571428571429</v>
      </c>
      <c r="E42" s="36">
        <v>0.30804395604395601</v>
      </c>
      <c r="F42" s="36">
        <v>0.28644565217391305</v>
      </c>
      <c r="G42" s="36">
        <v>0.29438043478260867</v>
      </c>
      <c r="H42" s="35">
        <v>0.30296994535519128</v>
      </c>
      <c r="I42" s="36">
        <v>0.27983333333333332</v>
      </c>
      <c r="J42" s="36">
        <v>0.27794505494505495</v>
      </c>
      <c r="K42" s="36">
        <v>0.26343478260869563</v>
      </c>
      <c r="L42" s="36">
        <v>0.26284347826086957</v>
      </c>
      <c r="M42" s="35">
        <v>0.27094684931506852</v>
      </c>
      <c r="N42" s="36">
        <v>0.26364000000000004</v>
      </c>
      <c r="O42" s="36">
        <v>0.24522164835164834</v>
      </c>
      <c r="P42" s="36">
        <v>0.23445695652173912</v>
      </c>
      <c r="Q42" s="36">
        <v>0.23393069565217392</v>
      </c>
      <c r="R42" s="35">
        <v>0.24420392876712327</v>
      </c>
      <c r="S42" s="36">
        <v>0.23173956000000001</v>
      </c>
      <c r="T42" s="36">
        <v>0.21554982890109889</v>
      </c>
      <c r="U42" s="36">
        <v>0.20608766478260873</v>
      </c>
      <c r="V42" s="36">
        <v>0.20562508147826089</v>
      </c>
      <c r="W42" s="35">
        <v>0.21465525338630134</v>
      </c>
      <c r="X42" s="36">
        <f t="shared" si="0"/>
        <v>-2.6742920547945248E-2</v>
      </c>
      <c r="Y42" s="36">
        <f t="shared" si="1"/>
        <v>-2.9548675380821926E-2</v>
      </c>
    </row>
    <row r="43" spans="1:26">
      <c r="B43" s="34" t="s">
        <v>64</v>
      </c>
      <c r="C43" s="35">
        <v>0.35997260273972564</v>
      </c>
      <c r="D43" s="36">
        <v>0.36329670329670272</v>
      </c>
      <c r="E43" s="36">
        <v>0.33436263736263605</v>
      </c>
      <c r="F43" s="36">
        <v>0.33119565217391322</v>
      </c>
      <c r="G43" s="36">
        <v>0.33263043478260901</v>
      </c>
      <c r="H43" s="35">
        <v>0.34032513661202124</v>
      </c>
      <c r="I43" s="36">
        <v>0.3310111111111107</v>
      </c>
      <c r="J43" s="36">
        <v>0.30578021978022019</v>
      </c>
      <c r="K43" s="36">
        <v>0.30405434782608687</v>
      </c>
      <c r="L43" s="36">
        <v>0.31327173913043627</v>
      </c>
      <c r="M43" s="35">
        <v>0.31345479452054814</v>
      </c>
      <c r="N43" s="36">
        <v>0.30901111111111224</v>
      </c>
      <c r="O43" s="36">
        <v>0.29679340659340614</v>
      </c>
      <c r="P43" s="36">
        <v>0.27545576086956469</v>
      </c>
      <c r="Q43" s="36">
        <v>0.28367815217391179</v>
      </c>
      <c r="R43" s="35">
        <v>0.2911219726027392</v>
      </c>
      <c r="S43" s="36">
        <v>0.27693767777777811</v>
      </c>
      <c r="T43" s="36">
        <v>0.26605007472527564</v>
      </c>
      <c r="U43" s="36">
        <v>0.24700954923913176</v>
      </c>
      <c r="V43" s="36">
        <v>0.25425104902173956</v>
      </c>
      <c r="W43" s="35">
        <v>0.26096143243835801</v>
      </c>
      <c r="X43" s="36">
        <f t="shared" si="0"/>
        <v>-2.2332821917808943E-2</v>
      </c>
      <c r="Y43" s="36">
        <f t="shared" si="1"/>
        <v>-3.0160540164381189E-2</v>
      </c>
      <c r="Z43" s="5"/>
    </row>
    <row r="44" spans="1:26">
      <c r="B44" s="31" t="s">
        <v>93</v>
      </c>
      <c r="C44" s="32">
        <v>46.473489405963477</v>
      </c>
      <c r="D44" s="33">
        <v>46.211366976332727</v>
      </c>
      <c r="E44" s="33">
        <v>44.570712810618744</v>
      </c>
      <c r="F44" s="33">
        <v>44.950841211109676</v>
      </c>
      <c r="G44" s="33">
        <v>45.924093665666774</v>
      </c>
      <c r="H44" s="32">
        <v>45.414380517147585</v>
      </c>
      <c r="I44" s="33">
        <v>45.960619586093834</v>
      </c>
      <c r="J44" s="33">
        <v>45.359728776316594</v>
      </c>
      <c r="K44" s="33">
        <v>45.505405567126516</v>
      </c>
      <c r="L44" s="33">
        <v>46.257197199876913</v>
      </c>
      <c r="M44" s="32">
        <v>45.770823386185128</v>
      </c>
      <c r="N44" s="33">
        <v>46.869919189235617</v>
      </c>
      <c r="O44" s="33">
        <v>46.792547100911435</v>
      </c>
      <c r="P44" s="33">
        <v>46.979617580854502</v>
      </c>
      <c r="Q44" s="33">
        <v>47.336301925682122</v>
      </c>
      <c r="R44" s="32">
        <v>46.995833172097299</v>
      </c>
      <c r="S44" s="33">
        <v>47.574963268891103</v>
      </c>
      <c r="T44" s="33">
        <v>47.410009879831094</v>
      </c>
      <c r="U44" s="33">
        <v>47.707085836231826</v>
      </c>
      <c r="V44" s="33">
        <v>48.136125559465064</v>
      </c>
      <c r="W44" s="32">
        <v>47.708583675805329</v>
      </c>
      <c r="X44" s="33">
        <f t="shared" si="0"/>
        <v>1.2250097859121709</v>
      </c>
      <c r="Y44" s="33">
        <f t="shared" si="1"/>
        <v>0.71275050370802973</v>
      </c>
    </row>
  </sheetData>
  <mergeCells count="5">
    <mergeCell ref="X3:Y3"/>
    <mergeCell ref="D3:G3"/>
    <mergeCell ref="I3:L3"/>
    <mergeCell ref="N3:Q3"/>
    <mergeCell ref="S3:V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CP180"/>
  <sheetViews>
    <sheetView showGridLines="0" tabSelected="1" zoomScaleNormal="100" workbookViewId="0">
      <pane xSplit="2" ySplit="5" topLeftCell="X152" activePane="bottomRight" state="frozen"/>
      <selection pane="topRight" activeCell="B1" sqref="B1"/>
      <selection pane="bottomLeft" activeCell="A3" sqref="A3"/>
      <selection pane="bottomRight" activeCell="AM174" sqref="AM174"/>
    </sheetView>
  </sheetViews>
  <sheetFormatPr defaultColWidth="8" defaultRowHeight="12" outlineLevelCol="1"/>
  <cols>
    <col min="1" max="1" width="1.7109375" customWidth="1"/>
    <col min="2" max="2" width="15" style="22" customWidth="1"/>
    <col min="3" max="3" width="1.7109375" customWidth="1"/>
    <col min="4" max="6" width="12.7109375" style="21" hidden="1" customWidth="1"/>
    <col min="7" max="7" width="2.42578125" style="15" hidden="1" customWidth="1"/>
    <col min="8" max="10" width="9.7109375" style="15" customWidth="1"/>
    <col min="11" max="11" width="2.42578125" style="15" customWidth="1"/>
    <col min="12" max="21" width="9.7109375" style="15" customWidth="1"/>
    <col min="22" max="22" width="2.42578125" style="15" customWidth="1"/>
    <col min="23" max="33" width="9.7109375" style="15" customWidth="1"/>
    <col min="34" max="34" width="2.42578125" style="15" customWidth="1"/>
    <col min="35" max="48" width="9.7109375" style="15" customWidth="1"/>
    <col min="49" max="49" width="10.85546875" style="15" bestFit="1" customWidth="1"/>
    <col min="50" max="50" width="9.7109375" style="15" customWidth="1"/>
    <col min="51" max="51" width="9.7109375" style="15" hidden="1" customWidth="1" outlineLevel="1"/>
    <col min="52" max="52" width="9.7109375" style="15" customWidth="1" collapsed="1"/>
    <col min="53" max="54" width="9.7109375" style="15" customWidth="1"/>
    <col min="55" max="55" width="2.42578125" style="15" customWidth="1"/>
    <col min="56" max="60" width="9.7109375" style="15" customWidth="1"/>
    <col min="61" max="61" width="10.140625" style="15" bestFit="1" customWidth="1"/>
    <col min="62" max="63" width="9.7109375" style="15" customWidth="1"/>
    <col min="64" max="64" width="2.42578125" style="15" customWidth="1"/>
    <col min="65" max="68" width="9.7109375" style="15" customWidth="1"/>
    <col min="69" max="69" width="2.42578125" style="15" customWidth="1"/>
    <col min="70" max="70" width="9.7109375" style="15" customWidth="1"/>
    <col min="71" max="71" width="10.42578125" style="15" bestFit="1" customWidth="1"/>
    <col min="72" max="82" width="9.7109375" style="15" customWidth="1"/>
    <col min="83" max="83" width="9.7109375" style="15" hidden="1" customWidth="1" outlineLevel="1"/>
    <col min="84" max="84" width="9.7109375" style="15" customWidth="1" collapsed="1"/>
    <col min="85" max="85" width="9.7109375" style="15" customWidth="1"/>
    <col min="86" max="86" width="5" style="15" customWidth="1"/>
    <col min="87" max="94" width="9.7109375" style="15" customWidth="1"/>
    <col min="95" max="16384" width="8" style="15"/>
  </cols>
  <sheetData>
    <row r="1" spans="1:94" s="1" customFormat="1" ht="5.65" customHeight="1"/>
    <row r="3" spans="1:94" s="1" customFormat="1" ht="5.65" customHeight="1"/>
    <row r="4" spans="1:94" s="9" customFormat="1" ht="16.5">
      <c r="A4" s="1"/>
      <c r="C4" s="1"/>
      <c r="D4" s="8"/>
      <c r="E4" s="8"/>
      <c r="F4" s="8"/>
      <c r="H4" s="45" t="s">
        <v>0</v>
      </c>
      <c r="I4" s="45"/>
      <c r="J4" s="45"/>
      <c r="L4" s="45" t="s">
        <v>6</v>
      </c>
      <c r="M4" s="45"/>
      <c r="N4" s="45"/>
      <c r="O4" s="45"/>
      <c r="P4" s="45"/>
      <c r="Q4" s="45"/>
      <c r="R4" s="45"/>
      <c r="S4" s="45"/>
      <c r="T4" s="45"/>
      <c r="U4" s="45"/>
      <c r="W4" s="45" t="s">
        <v>4</v>
      </c>
      <c r="X4" s="45"/>
      <c r="Y4" s="45"/>
      <c r="Z4" s="45"/>
      <c r="AA4" s="45"/>
      <c r="AB4" s="45"/>
      <c r="AC4" s="45"/>
      <c r="AD4" s="45"/>
      <c r="AE4" s="45"/>
      <c r="AF4" s="45"/>
      <c r="AG4" s="45"/>
      <c r="AI4" s="45" t="s">
        <v>1</v>
      </c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D4" s="45" t="s">
        <v>5</v>
      </c>
      <c r="BE4" s="45"/>
      <c r="BF4" s="45"/>
      <c r="BG4" s="45"/>
      <c r="BH4" s="45"/>
      <c r="BI4" s="45"/>
      <c r="BJ4" s="45"/>
      <c r="BK4" s="45"/>
      <c r="BM4" s="45" t="s">
        <v>3</v>
      </c>
      <c r="BN4" s="45"/>
      <c r="BO4" s="45"/>
      <c r="BP4" s="45"/>
      <c r="BR4" s="45" t="s">
        <v>102</v>
      </c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10"/>
      <c r="CI4" s="45" t="s">
        <v>104</v>
      </c>
      <c r="CJ4" s="45"/>
      <c r="CK4" s="45"/>
      <c r="CL4" s="45"/>
      <c r="CM4" s="45"/>
      <c r="CN4" s="45"/>
      <c r="CO4" s="45"/>
      <c r="CP4" s="45"/>
    </row>
    <row r="5" spans="1:94" s="12" customFormat="1" ht="24.95" customHeight="1">
      <c r="A5"/>
      <c r="B5" s="42" t="s">
        <v>101</v>
      </c>
      <c r="C5"/>
      <c r="D5" s="11" t="s">
        <v>32</v>
      </c>
      <c r="E5" s="11" t="s">
        <v>33</v>
      </c>
      <c r="F5" s="11" t="s">
        <v>34</v>
      </c>
      <c r="H5" s="13" t="s">
        <v>41</v>
      </c>
      <c r="I5" s="13" t="s">
        <v>42</v>
      </c>
      <c r="J5" s="13" t="s">
        <v>43</v>
      </c>
      <c r="L5" s="13" t="s">
        <v>44</v>
      </c>
      <c r="M5" s="37" t="s">
        <v>45</v>
      </c>
      <c r="N5" s="37" t="s">
        <v>121</v>
      </c>
      <c r="O5" s="37" t="s">
        <v>122</v>
      </c>
      <c r="P5" s="37" t="s">
        <v>46</v>
      </c>
      <c r="Q5" s="37" t="s">
        <v>123</v>
      </c>
      <c r="R5" s="37" t="s">
        <v>124</v>
      </c>
      <c r="S5" s="37" t="s">
        <v>47</v>
      </c>
      <c r="T5" s="37" t="s">
        <v>125</v>
      </c>
      <c r="U5" s="37" t="s">
        <v>126</v>
      </c>
      <c r="W5" s="37" t="s">
        <v>127</v>
      </c>
      <c r="X5" s="37" t="s">
        <v>128</v>
      </c>
      <c r="Y5" s="37" t="s">
        <v>129</v>
      </c>
      <c r="Z5" s="37" t="s">
        <v>130</v>
      </c>
      <c r="AA5" s="37" t="s">
        <v>131</v>
      </c>
      <c r="AB5" s="37" t="s">
        <v>120</v>
      </c>
      <c r="AC5" s="37" t="s">
        <v>132</v>
      </c>
      <c r="AD5" s="37" t="s">
        <v>133</v>
      </c>
      <c r="AE5" s="37" t="s">
        <v>134</v>
      </c>
      <c r="AF5" s="37" t="s">
        <v>72</v>
      </c>
      <c r="AG5" s="37" t="s">
        <v>73</v>
      </c>
      <c r="AI5" s="38" t="s">
        <v>135</v>
      </c>
      <c r="AJ5" s="38" t="s">
        <v>48</v>
      </c>
      <c r="AK5" s="38" t="s">
        <v>49</v>
      </c>
      <c r="AL5" s="38" t="s">
        <v>50</v>
      </c>
      <c r="AM5" s="38" t="s">
        <v>51</v>
      </c>
      <c r="AN5" s="38" t="s">
        <v>52</v>
      </c>
      <c r="AO5" s="37" t="s">
        <v>53</v>
      </c>
      <c r="AP5" s="37" t="s">
        <v>54</v>
      </c>
      <c r="AQ5" s="37" t="s">
        <v>55</v>
      </c>
      <c r="AR5" s="37" t="s">
        <v>56</v>
      </c>
      <c r="AS5" s="37" t="s">
        <v>57</v>
      </c>
      <c r="AT5" s="37" t="s">
        <v>58</v>
      </c>
      <c r="AU5" s="37" t="s">
        <v>59</v>
      </c>
      <c r="AV5" s="37" t="s">
        <v>136</v>
      </c>
      <c r="AW5" s="37" t="s">
        <v>60</v>
      </c>
      <c r="AX5" s="37" t="s">
        <v>137</v>
      </c>
      <c r="AY5" s="37" t="s">
        <v>138</v>
      </c>
      <c r="AZ5" s="37" t="s">
        <v>61</v>
      </c>
      <c r="BA5" s="37" t="s">
        <v>62</v>
      </c>
      <c r="BB5" s="37" t="s">
        <v>63</v>
      </c>
      <c r="BD5" s="37" t="s">
        <v>65</v>
      </c>
      <c r="BE5" s="37" t="s">
        <v>139</v>
      </c>
      <c r="BF5" s="37" t="s">
        <v>66</v>
      </c>
      <c r="BG5" s="37" t="s">
        <v>140</v>
      </c>
      <c r="BH5" s="37" t="s">
        <v>94</v>
      </c>
      <c r="BI5" s="37" t="s">
        <v>141</v>
      </c>
      <c r="BJ5" s="37" t="s">
        <v>68</v>
      </c>
      <c r="BK5" s="37" t="s">
        <v>142</v>
      </c>
      <c r="BM5" s="37" t="s">
        <v>69</v>
      </c>
      <c r="BN5" s="37" t="s">
        <v>70</v>
      </c>
      <c r="BO5" s="37" t="s">
        <v>143</v>
      </c>
      <c r="BP5" s="37" t="s">
        <v>71</v>
      </c>
      <c r="BR5" s="37" t="s">
        <v>74</v>
      </c>
      <c r="BS5" s="37" t="s">
        <v>144</v>
      </c>
      <c r="BT5" s="37" t="s">
        <v>145</v>
      </c>
      <c r="BU5" s="37" t="s">
        <v>146</v>
      </c>
      <c r="BV5" s="37" t="s">
        <v>75</v>
      </c>
      <c r="BW5" s="37" t="s">
        <v>76</v>
      </c>
      <c r="BX5" s="37" t="s">
        <v>100</v>
      </c>
      <c r="BY5" s="37" t="s">
        <v>77</v>
      </c>
      <c r="BZ5" s="37" t="s">
        <v>78</v>
      </c>
      <c r="CA5" s="37" t="s">
        <v>79</v>
      </c>
      <c r="CB5" s="37" t="s">
        <v>147</v>
      </c>
      <c r="CC5" s="37" t="s">
        <v>148</v>
      </c>
      <c r="CD5" s="37" t="s">
        <v>80</v>
      </c>
      <c r="CE5" s="37" t="s">
        <v>149</v>
      </c>
      <c r="CF5" s="37" t="s">
        <v>81</v>
      </c>
      <c r="CG5" s="37" t="s">
        <v>82</v>
      </c>
      <c r="CI5" s="13" t="s">
        <v>0</v>
      </c>
      <c r="CJ5" s="13" t="s">
        <v>6</v>
      </c>
      <c r="CK5" s="13" t="s">
        <v>5</v>
      </c>
      <c r="CL5" s="13" t="s">
        <v>1</v>
      </c>
      <c r="CM5" s="13" t="s">
        <v>2</v>
      </c>
      <c r="CN5" s="13" t="s">
        <v>3</v>
      </c>
      <c r="CO5" s="13" t="s">
        <v>4</v>
      </c>
      <c r="CP5" s="14" t="s">
        <v>83</v>
      </c>
    </row>
    <row r="6" spans="1:94">
      <c r="A6" s="1"/>
      <c r="B6" s="43">
        <v>40179</v>
      </c>
      <c r="D6" s="44">
        <f>EOMONTH(DATE(YEAR(B6),MONTH(B6),1),0)-DATE(YEAR(B6),MONTH(B6),1)+1</f>
        <v>31</v>
      </c>
      <c r="E6" s="44">
        <f t="shared" ref="E6" si="0">YEAR(B6)</f>
        <v>2010</v>
      </c>
      <c r="F6" s="44" t="str">
        <f t="shared" ref="F6" si="1">TEXT(B6,"yy")&amp;"Q"&amp;IF(MONTH(B6)&gt;=10,4,IF(MONTH(B6)&gt;=7,3,IF(MONTH(B6)&gt;=4,2,1)))</f>
        <v>10Q1</v>
      </c>
      <c r="H6" s="16">
        <v>2449.4797683870966</v>
      </c>
      <c r="I6" s="16">
        <v>2616</v>
      </c>
      <c r="J6" s="16">
        <v>5391</v>
      </c>
      <c r="K6" s="17"/>
      <c r="L6" s="16">
        <v>602</v>
      </c>
      <c r="M6" s="16">
        <v>1996.6483425634426</v>
      </c>
      <c r="N6" s="16">
        <v>37</v>
      </c>
      <c r="O6" s="16">
        <v>4</v>
      </c>
      <c r="P6" s="16">
        <v>743</v>
      </c>
      <c r="Q6" s="16">
        <v>53</v>
      </c>
      <c r="R6" s="16">
        <v>12</v>
      </c>
      <c r="S6" s="16">
        <v>73</v>
      </c>
      <c r="T6" s="16">
        <v>21</v>
      </c>
      <c r="U6" s="16">
        <v>106</v>
      </c>
      <c r="V6" s="17"/>
      <c r="W6" s="16">
        <v>67</v>
      </c>
      <c r="X6" s="16">
        <v>120</v>
      </c>
      <c r="Y6" s="16">
        <v>307.78954545454536</v>
      </c>
      <c r="Z6" s="16">
        <v>29</v>
      </c>
      <c r="AA6" s="16">
        <v>46.481696947511061</v>
      </c>
      <c r="AB6" s="16">
        <v>657</v>
      </c>
      <c r="AC6" s="16">
        <v>0.8</v>
      </c>
      <c r="AD6" s="16">
        <v>10</v>
      </c>
      <c r="AE6" s="16">
        <v>467</v>
      </c>
      <c r="AF6" s="16">
        <v>4</v>
      </c>
      <c r="AG6" s="16">
        <v>80.55</v>
      </c>
      <c r="AH6" s="17"/>
      <c r="AI6" s="16">
        <v>11</v>
      </c>
      <c r="AJ6" s="16">
        <v>17</v>
      </c>
      <c r="AK6" s="16">
        <v>15</v>
      </c>
      <c r="AL6" s="16">
        <v>4</v>
      </c>
      <c r="AM6" s="16">
        <v>257.83223225806455</v>
      </c>
      <c r="AN6" s="16">
        <v>17</v>
      </c>
      <c r="AO6" s="16">
        <v>40</v>
      </c>
      <c r="AP6" s="16">
        <v>2</v>
      </c>
      <c r="AQ6" s="16">
        <v>15</v>
      </c>
      <c r="AR6" s="16">
        <v>89</v>
      </c>
      <c r="AS6" s="16">
        <v>24</v>
      </c>
      <c r="AT6" s="16">
        <v>2059.6558790322574</v>
      </c>
      <c r="AU6" s="16">
        <v>18</v>
      </c>
      <c r="AV6" s="16">
        <v>1</v>
      </c>
      <c r="AW6" s="16">
        <v>88</v>
      </c>
      <c r="AX6" s="16">
        <v>18</v>
      </c>
      <c r="AY6" s="16">
        <v>0</v>
      </c>
      <c r="AZ6" s="16">
        <v>3</v>
      </c>
      <c r="BA6" s="16">
        <v>47</v>
      </c>
      <c r="BB6" s="16">
        <v>1371.7081905584027</v>
      </c>
      <c r="BC6" s="17"/>
      <c r="BD6" s="16">
        <v>1028.4664031620553</v>
      </c>
      <c r="BE6" s="16">
        <v>34</v>
      </c>
      <c r="BF6" s="16">
        <v>1615</v>
      </c>
      <c r="BG6" s="16">
        <v>1</v>
      </c>
      <c r="BH6" s="16">
        <v>10042</v>
      </c>
      <c r="BI6" s="16">
        <v>163</v>
      </c>
      <c r="BJ6" s="16">
        <v>52</v>
      </c>
      <c r="BK6" s="16">
        <v>50</v>
      </c>
      <c r="BL6" s="17"/>
      <c r="BM6" s="16">
        <v>32</v>
      </c>
      <c r="BN6" s="16">
        <v>850</v>
      </c>
      <c r="BO6" s="16">
        <v>350</v>
      </c>
      <c r="BP6" s="16">
        <v>232</v>
      </c>
      <c r="BQ6" s="17"/>
      <c r="BR6" s="16">
        <v>401</v>
      </c>
      <c r="BS6" s="16">
        <v>5</v>
      </c>
      <c r="BT6" s="16">
        <v>159</v>
      </c>
      <c r="BU6" s="16">
        <v>19</v>
      </c>
      <c r="BV6" s="16">
        <v>3975.4043480397781</v>
      </c>
      <c r="BW6" s="16">
        <v>702</v>
      </c>
      <c r="BX6" s="16">
        <v>825</v>
      </c>
      <c r="BY6" s="16">
        <v>5</v>
      </c>
      <c r="BZ6" s="16">
        <v>679</v>
      </c>
      <c r="CA6" s="16">
        <v>46</v>
      </c>
      <c r="CB6" s="16">
        <v>66</v>
      </c>
      <c r="CC6" s="16">
        <v>38</v>
      </c>
      <c r="CD6" s="16">
        <v>20</v>
      </c>
      <c r="CE6" s="16">
        <v>0</v>
      </c>
      <c r="CF6" s="16">
        <v>232.6740431034483</v>
      </c>
      <c r="CG6" s="16">
        <v>311.0453</v>
      </c>
      <c r="CH6" s="17"/>
      <c r="CI6" s="16">
        <f t="shared" ref="CI6:CI37" si="2">SUM(H6:J6)</f>
        <v>10456.479768387097</v>
      </c>
      <c r="CJ6" s="16">
        <f t="shared" ref="CJ6:CJ37" si="3">SUM(L6:U6)</f>
        <v>3647.6483425634424</v>
      </c>
      <c r="CK6" s="16">
        <f t="shared" ref="CK6:CK37" si="4">SUM(BD6:BK6)</f>
        <v>12985.466403162056</v>
      </c>
      <c r="CL6" s="16">
        <f t="shared" ref="CL6:CL37" si="5">SUM(AI6:BB6)</f>
        <v>4098.1963018487249</v>
      </c>
      <c r="CM6" s="16">
        <f t="shared" ref="CM6:CM37" si="6">SUM(BR6:CG6)</f>
        <v>7484.1236911432261</v>
      </c>
      <c r="CN6" s="16">
        <f t="shared" ref="CN6:CN37" si="7">SUM(BM6:BP6)</f>
        <v>1464</v>
      </c>
      <c r="CO6" s="16">
        <f t="shared" ref="CO6:CO37" si="8">SUM(W6:AG6)</f>
        <v>1789.6212424020564</v>
      </c>
      <c r="CP6" s="18">
        <f>SUM(CI6:CO6)</f>
        <v>41925.535749506605</v>
      </c>
    </row>
    <row r="7" spans="1:94">
      <c r="B7" s="43">
        <v>40210</v>
      </c>
      <c r="D7" s="44">
        <f t="shared" ref="D7:D70" si="9">EOMONTH(DATE(YEAR(B7),MONTH(B7),1),0)-DATE(YEAR(B7),MONTH(B7),1)+1</f>
        <v>28</v>
      </c>
      <c r="E7" s="44">
        <f t="shared" ref="E7:E70" si="10">YEAR(B7)</f>
        <v>2010</v>
      </c>
      <c r="F7" s="44" t="str">
        <f t="shared" ref="F7:F70" si="11">TEXT(B7,"yy")&amp;"Q"&amp;IF(MONTH(B7)&gt;=10,4,IF(MONTH(B7)&gt;=7,3,IF(MONTH(B7)&gt;=4,2,1)))</f>
        <v>10Q1</v>
      </c>
      <c r="H7" s="16">
        <v>2669.6266489285713</v>
      </c>
      <c r="I7" s="16">
        <v>2610</v>
      </c>
      <c r="J7" s="16">
        <v>5546</v>
      </c>
      <c r="K7" s="17"/>
      <c r="L7" s="16">
        <v>601</v>
      </c>
      <c r="M7" s="16">
        <v>2016.4771162185787</v>
      </c>
      <c r="N7" s="16">
        <v>42</v>
      </c>
      <c r="O7" s="16">
        <v>4</v>
      </c>
      <c r="P7" s="16">
        <v>759</v>
      </c>
      <c r="Q7" s="16">
        <v>53</v>
      </c>
      <c r="R7" s="16">
        <v>13</v>
      </c>
      <c r="S7" s="16">
        <v>76</v>
      </c>
      <c r="T7" s="16">
        <v>21</v>
      </c>
      <c r="U7" s="16">
        <v>106</v>
      </c>
      <c r="V7" s="17"/>
      <c r="W7" s="16">
        <v>66</v>
      </c>
      <c r="X7" s="16">
        <v>120</v>
      </c>
      <c r="Y7" s="16">
        <v>310.38189393939388</v>
      </c>
      <c r="Z7" s="16">
        <v>24</v>
      </c>
      <c r="AA7" s="16">
        <v>45.878646438762907</v>
      </c>
      <c r="AB7" s="16">
        <v>654</v>
      </c>
      <c r="AC7" s="16">
        <v>0.93333333333333335</v>
      </c>
      <c r="AD7" s="16">
        <v>10</v>
      </c>
      <c r="AE7" s="16">
        <v>466</v>
      </c>
      <c r="AF7" s="16">
        <v>4</v>
      </c>
      <c r="AG7" s="16">
        <v>80.224999999999994</v>
      </c>
      <c r="AH7" s="17"/>
      <c r="AI7" s="16">
        <v>11</v>
      </c>
      <c r="AJ7" s="16">
        <v>17</v>
      </c>
      <c r="AK7" s="16">
        <v>15</v>
      </c>
      <c r="AL7" s="16">
        <v>3</v>
      </c>
      <c r="AM7" s="16">
        <v>244.19725357142858</v>
      </c>
      <c r="AN7" s="16">
        <v>17</v>
      </c>
      <c r="AO7" s="16">
        <v>57</v>
      </c>
      <c r="AP7" s="16">
        <v>2</v>
      </c>
      <c r="AQ7" s="16">
        <v>15</v>
      </c>
      <c r="AR7" s="16">
        <v>82</v>
      </c>
      <c r="AS7" s="16">
        <v>20</v>
      </c>
      <c r="AT7" s="16">
        <v>2037.4344721500001</v>
      </c>
      <c r="AU7" s="16">
        <v>14</v>
      </c>
      <c r="AV7" s="16">
        <v>0</v>
      </c>
      <c r="AW7" s="16">
        <v>87</v>
      </c>
      <c r="AX7" s="16">
        <v>18</v>
      </c>
      <c r="AY7" s="16">
        <v>0</v>
      </c>
      <c r="AZ7" s="16">
        <v>4</v>
      </c>
      <c r="BA7" s="16">
        <v>47</v>
      </c>
      <c r="BB7" s="16">
        <v>1264.3219772482332</v>
      </c>
      <c r="BC7" s="17"/>
      <c r="BD7" s="16">
        <v>998.57403651115612</v>
      </c>
      <c r="BE7" s="16">
        <v>34</v>
      </c>
      <c r="BF7" s="16">
        <v>1692</v>
      </c>
      <c r="BG7" s="16">
        <v>1</v>
      </c>
      <c r="BH7" s="16">
        <v>10079</v>
      </c>
      <c r="BI7" s="16">
        <v>181</v>
      </c>
      <c r="BJ7" s="16">
        <v>52</v>
      </c>
      <c r="BK7" s="16">
        <v>50</v>
      </c>
      <c r="BL7" s="17"/>
      <c r="BM7" s="16">
        <v>32</v>
      </c>
      <c r="BN7" s="16">
        <v>855</v>
      </c>
      <c r="BO7" s="16">
        <v>350</v>
      </c>
      <c r="BP7" s="16">
        <v>214</v>
      </c>
      <c r="BQ7" s="17"/>
      <c r="BR7" s="16">
        <v>387</v>
      </c>
      <c r="BS7" s="16">
        <v>5</v>
      </c>
      <c r="BT7" s="16">
        <v>157</v>
      </c>
      <c r="BU7" s="16">
        <v>19</v>
      </c>
      <c r="BV7" s="16">
        <v>3942.0952161509763</v>
      </c>
      <c r="BW7" s="16">
        <v>709</v>
      </c>
      <c r="BX7" s="16">
        <v>825</v>
      </c>
      <c r="BY7" s="16">
        <v>6</v>
      </c>
      <c r="BZ7" s="16">
        <v>663</v>
      </c>
      <c r="CA7" s="16">
        <v>62</v>
      </c>
      <c r="CB7" s="16">
        <v>66</v>
      </c>
      <c r="CC7" s="16">
        <v>24</v>
      </c>
      <c r="CD7" s="16">
        <v>20</v>
      </c>
      <c r="CE7" s="16">
        <v>0</v>
      </c>
      <c r="CF7" s="16">
        <v>235.69883829787236</v>
      </c>
      <c r="CG7" s="16">
        <v>342.7955</v>
      </c>
      <c r="CH7" s="17"/>
      <c r="CI7" s="16">
        <f t="shared" si="2"/>
        <v>10825.626648928572</v>
      </c>
      <c r="CJ7" s="16">
        <f t="shared" si="3"/>
        <v>3691.4771162185789</v>
      </c>
      <c r="CK7" s="16">
        <f t="shared" si="4"/>
        <v>13087.574036511156</v>
      </c>
      <c r="CL7" s="16">
        <f t="shared" si="5"/>
        <v>3954.9537029696621</v>
      </c>
      <c r="CM7" s="16">
        <f t="shared" si="6"/>
        <v>7463.5895544488485</v>
      </c>
      <c r="CN7" s="16">
        <f t="shared" si="7"/>
        <v>1451</v>
      </c>
      <c r="CO7" s="16">
        <f t="shared" si="8"/>
        <v>1781.4188737114901</v>
      </c>
      <c r="CP7" s="18">
        <f t="shared" ref="CP7:CP70" si="12">SUM(CI7:CO7)</f>
        <v>42255.639932788305</v>
      </c>
    </row>
    <row r="8" spans="1:94">
      <c r="B8" s="43">
        <v>40238</v>
      </c>
      <c r="D8" s="44">
        <f t="shared" si="9"/>
        <v>31</v>
      </c>
      <c r="E8" s="44">
        <f t="shared" si="10"/>
        <v>2010</v>
      </c>
      <c r="F8" s="44" t="str">
        <f t="shared" si="11"/>
        <v>10Q1</v>
      </c>
      <c r="H8" s="16">
        <v>2698.0596667741938</v>
      </c>
      <c r="I8" s="16">
        <v>2595</v>
      </c>
      <c r="J8" s="16">
        <v>5502</v>
      </c>
      <c r="K8" s="17"/>
      <c r="L8" s="16">
        <v>603</v>
      </c>
      <c r="M8" s="16">
        <v>2036.7328167661306</v>
      </c>
      <c r="N8" s="16">
        <v>42</v>
      </c>
      <c r="O8" s="16">
        <v>4</v>
      </c>
      <c r="P8" s="16">
        <v>767</v>
      </c>
      <c r="Q8" s="16">
        <v>53</v>
      </c>
      <c r="R8" s="16">
        <v>13</v>
      </c>
      <c r="S8" s="16">
        <v>73</v>
      </c>
      <c r="T8" s="16">
        <v>21</v>
      </c>
      <c r="U8" s="16">
        <v>105</v>
      </c>
      <c r="V8" s="17"/>
      <c r="W8" s="16">
        <v>65</v>
      </c>
      <c r="X8" s="16">
        <v>120</v>
      </c>
      <c r="Y8" s="16">
        <v>312.97424242424233</v>
      </c>
      <c r="Z8" s="16">
        <v>25</v>
      </c>
      <c r="AA8" s="16">
        <v>45.275595930014752</v>
      </c>
      <c r="AB8" s="16">
        <v>644</v>
      </c>
      <c r="AC8" s="16">
        <v>1.0666666666666667</v>
      </c>
      <c r="AD8" s="16">
        <v>10</v>
      </c>
      <c r="AE8" s="16">
        <v>465</v>
      </c>
      <c r="AF8" s="16">
        <v>5</v>
      </c>
      <c r="AG8" s="16">
        <v>79.899999999999991</v>
      </c>
      <c r="AH8" s="17"/>
      <c r="AI8" s="16">
        <v>11</v>
      </c>
      <c r="AJ8" s="16">
        <v>17</v>
      </c>
      <c r="AK8" s="16">
        <v>15</v>
      </c>
      <c r="AL8" s="16">
        <v>4</v>
      </c>
      <c r="AM8" s="16">
        <v>238.70199354838707</v>
      </c>
      <c r="AN8" s="16">
        <v>17</v>
      </c>
      <c r="AO8" s="16">
        <v>53</v>
      </c>
      <c r="AP8" s="16">
        <v>3</v>
      </c>
      <c r="AQ8" s="16">
        <v>16</v>
      </c>
      <c r="AR8" s="16">
        <v>99</v>
      </c>
      <c r="AS8" s="16">
        <v>20</v>
      </c>
      <c r="AT8" s="16">
        <v>1982.8647253161298</v>
      </c>
      <c r="AU8" s="16">
        <v>13</v>
      </c>
      <c r="AV8" s="16">
        <v>1</v>
      </c>
      <c r="AW8" s="16">
        <v>88</v>
      </c>
      <c r="AX8" s="16">
        <v>18</v>
      </c>
      <c r="AY8" s="16">
        <v>0</v>
      </c>
      <c r="AZ8" s="16">
        <v>3</v>
      </c>
      <c r="BA8" s="16">
        <v>48</v>
      </c>
      <c r="BB8" s="16">
        <v>1416.8757182622282</v>
      </c>
      <c r="BC8" s="17"/>
      <c r="BD8" s="16">
        <v>942.11483253588517</v>
      </c>
      <c r="BE8" s="16">
        <v>34</v>
      </c>
      <c r="BF8" s="16">
        <v>1696</v>
      </c>
      <c r="BG8" s="16">
        <v>1</v>
      </c>
      <c r="BH8" s="16">
        <v>10130</v>
      </c>
      <c r="BI8" s="16">
        <v>167</v>
      </c>
      <c r="BJ8" s="16">
        <v>52</v>
      </c>
      <c r="BK8" s="16">
        <v>50</v>
      </c>
      <c r="BL8" s="17"/>
      <c r="BM8" s="16">
        <v>32</v>
      </c>
      <c r="BN8" s="16">
        <v>862</v>
      </c>
      <c r="BO8" s="16">
        <v>350</v>
      </c>
      <c r="BP8" s="16">
        <v>215</v>
      </c>
      <c r="BQ8" s="17"/>
      <c r="BR8" s="16">
        <v>511</v>
      </c>
      <c r="BS8" s="16">
        <v>5</v>
      </c>
      <c r="BT8" s="16">
        <v>152</v>
      </c>
      <c r="BU8" s="16">
        <v>19</v>
      </c>
      <c r="BV8" s="16">
        <v>3986.2668206732615</v>
      </c>
      <c r="BW8" s="16">
        <v>711</v>
      </c>
      <c r="BX8" s="16">
        <v>825</v>
      </c>
      <c r="BY8" s="16">
        <v>5</v>
      </c>
      <c r="BZ8" s="16">
        <v>658</v>
      </c>
      <c r="CA8" s="16">
        <v>60</v>
      </c>
      <c r="CB8" s="16">
        <v>66</v>
      </c>
      <c r="CC8" s="16">
        <v>22</v>
      </c>
      <c r="CD8" s="16">
        <v>20</v>
      </c>
      <c r="CE8" s="16">
        <v>0</v>
      </c>
      <c r="CF8" s="16">
        <v>250.49712350597608</v>
      </c>
      <c r="CG8" s="16">
        <v>313.26580000000001</v>
      </c>
      <c r="CH8" s="17"/>
      <c r="CI8" s="16">
        <f t="shared" si="2"/>
        <v>10795.059666774194</v>
      </c>
      <c r="CJ8" s="16">
        <f t="shared" si="3"/>
        <v>3717.7328167661308</v>
      </c>
      <c r="CK8" s="16">
        <f t="shared" si="4"/>
        <v>13072.114832535884</v>
      </c>
      <c r="CL8" s="16">
        <f t="shared" si="5"/>
        <v>4064.4424371267451</v>
      </c>
      <c r="CM8" s="16">
        <f t="shared" si="6"/>
        <v>7604.0297441792372</v>
      </c>
      <c r="CN8" s="16">
        <f t="shared" si="7"/>
        <v>1459</v>
      </c>
      <c r="CO8" s="16">
        <f t="shared" si="8"/>
        <v>1773.2165050209237</v>
      </c>
      <c r="CP8" s="18">
        <f t="shared" si="12"/>
        <v>42485.596002403116</v>
      </c>
    </row>
    <row r="9" spans="1:94">
      <c r="A9" s="1"/>
      <c r="B9" s="43">
        <v>40269</v>
      </c>
      <c r="D9" s="44">
        <f t="shared" si="9"/>
        <v>30</v>
      </c>
      <c r="E9" s="44">
        <f t="shared" si="10"/>
        <v>2010</v>
      </c>
      <c r="F9" s="44" t="str">
        <f t="shared" si="11"/>
        <v>10Q2</v>
      </c>
      <c r="H9" s="16">
        <v>2668.9340339999999</v>
      </c>
      <c r="I9" s="16">
        <v>2593</v>
      </c>
      <c r="J9" s="16">
        <v>5381</v>
      </c>
      <c r="K9" s="17"/>
      <c r="L9" s="16">
        <v>602</v>
      </c>
      <c r="M9" s="16">
        <v>2077.1408150640882</v>
      </c>
      <c r="N9" s="16">
        <v>40</v>
      </c>
      <c r="O9" s="16">
        <v>5</v>
      </c>
      <c r="P9" s="16">
        <v>777</v>
      </c>
      <c r="Q9" s="16">
        <v>53</v>
      </c>
      <c r="R9" s="16">
        <v>12</v>
      </c>
      <c r="S9" s="16">
        <v>74</v>
      </c>
      <c r="T9" s="16">
        <v>21</v>
      </c>
      <c r="U9" s="16">
        <v>102</v>
      </c>
      <c r="V9" s="17"/>
      <c r="W9" s="16">
        <v>64</v>
      </c>
      <c r="X9" s="16">
        <v>120</v>
      </c>
      <c r="Y9" s="16">
        <v>315.56659090909079</v>
      </c>
      <c r="Z9" s="16">
        <v>26</v>
      </c>
      <c r="AA9" s="16">
        <v>44.672545421266598</v>
      </c>
      <c r="AB9" s="16">
        <v>650</v>
      </c>
      <c r="AC9" s="16">
        <v>1.2</v>
      </c>
      <c r="AD9" s="16">
        <v>10</v>
      </c>
      <c r="AE9" s="16">
        <v>463</v>
      </c>
      <c r="AF9" s="16">
        <v>2</v>
      </c>
      <c r="AG9" s="16">
        <v>79.574999999999989</v>
      </c>
      <c r="AH9" s="17"/>
      <c r="AI9" s="16">
        <v>12</v>
      </c>
      <c r="AJ9" s="16">
        <v>17</v>
      </c>
      <c r="AK9" s="16">
        <v>15</v>
      </c>
      <c r="AL9" s="16">
        <v>3</v>
      </c>
      <c r="AM9" s="16">
        <v>271.58068333333335</v>
      </c>
      <c r="AN9" s="16">
        <v>18</v>
      </c>
      <c r="AO9" s="16">
        <v>47</v>
      </c>
      <c r="AP9" s="16">
        <v>3</v>
      </c>
      <c r="AQ9" s="16">
        <v>16</v>
      </c>
      <c r="AR9" s="16">
        <v>100</v>
      </c>
      <c r="AS9" s="16">
        <v>22</v>
      </c>
      <c r="AT9" s="16">
        <v>1966.5361610400003</v>
      </c>
      <c r="AU9" s="16">
        <v>13</v>
      </c>
      <c r="AV9" s="16">
        <v>0</v>
      </c>
      <c r="AW9" s="16">
        <v>87</v>
      </c>
      <c r="AX9" s="16">
        <v>18</v>
      </c>
      <c r="AY9" s="16">
        <v>0</v>
      </c>
      <c r="AZ9" s="16">
        <v>3</v>
      </c>
      <c r="BA9" s="16">
        <v>49</v>
      </c>
      <c r="BB9" s="16">
        <v>1367.4336536663595</v>
      </c>
      <c r="BC9" s="17"/>
      <c r="BD9" s="16">
        <v>1078.9164345403899</v>
      </c>
      <c r="BE9" s="16">
        <v>34</v>
      </c>
      <c r="BF9" s="16">
        <v>1642</v>
      </c>
      <c r="BG9" s="16">
        <v>1</v>
      </c>
      <c r="BH9" s="16">
        <v>10076</v>
      </c>
      <c r="BI9" s="16">
        <v>175</v>
      </c>
      <c r="BJ9" s="16">
        <v>52</v>
      </c>
      <c r="BK9" s="16">
        <v>50</v>
      </c>
      <c r="BL9" s="17"/>
      <c r="BM9" s="16">
        <v>32</v>
      </c>
      <c r="BN9" s="16">
        <v>853</v>
      </c>
      <c r="BO9" s="16">
        <v>350</v>
      </c>
      <c r="BP9" s="16">
        <v>218</v>
      </c>
      <c r="BQ9" s="17"/>
      <c r="BR9" s="16">
        <v>557</v>
      </c>
      <c r="BS9" s="16">
        <v>5</v>
      </c>
      <c r="BT9" s="16">
        <v>124</v>
      </c>
      <c r="BU9" s="16">
        <v>19</v>
      </c>
      <c r="BV9" s="16">
        <v>3959.8363803211832</v>
      </c>
      <c r="BW9" s="16">
        <v>713</v>
      </c>
      <c r="BX9" s="16">
        <v>825</v>
      </c>
      <c r="BY9" s="16">
        <v>5</v>
      </c>
      <c r="BZ9" s="16">
        <v>635</v>
      </c>
      <c r="CA9" s="16">
        <v>59</v>
      </c>
      <c r="CB9" s="16">
        <v>66</v>
      </c>
      <c r="CC9" s="16">
        <v>33</v>
      </c>
      <c r="CD9" s="16">
        <v>20</v>
      </c>
      <c r="CE9" s="16">
        <v>0</v>
      </c>
      <c r="CF9" s="16">
        <v>236.38932489451474</v>
      </c>
      <c r="CG9" s="16">
        <v>318.67329999999998</v>
      </c>
      <c r="CH9" s="17"/>
      <c r="CI9" s="16">
        <f t="shared" si="2"/>
        <v>10642.934034</v>
      </c>
      <c r="CJ9" s="16">
        <f t="shared" si="3"/>
        <v>3763.1408150640882</v>
      </c>
      <c r="CK9" s="16">
        <f t="shared" si="4"/>
        <v>13108.91643454039</v>
      </c>
      <c r="CL9" s="16">
        <f t="shared" si="5"/>
        <v>4028.5504980396931</v>
      </c>
      <c r="CM9" s="16">
        <f t="shared" si="6"/>
        <v>7575.8990052156987</v>
      </c>
      <c r="CN9" s="16">
        <f t="shared" si="7"/>
        <v>1453</v>
      </c>
      <c r="CO9" s="16">
        <f t="shared" si="8"/>
        <v>1776.0141363303574</v>
      </c>
      <c r="CP9" s="18">
        <f t="shared" si="12"/>
        <v>42348.45492319022</v>
      </c>
    </row>
    <row r="10" spans="1:94">
      <c r="B10" s="43">
        <v>40299</v>
      </c>
      <c r="D10" s="44">
        <f t="shared" si="9"/>
        <v>31</v>
      </c>
      <c r="E10" s="44">
        <f t="shared" si="10"/>
        <v>2010</v>
      </c>
      <c r="F10" s="44" t="str">
        <f t="shared" si="11"/>
        <v>10Q2</v>
      </c>
      <c r="H10" s="16">
        <v>2725.4612177419358</v>
      </c>
      <c r="I10" s="16">
        <v>2593</v>
      </c>
      <c r="J10" s="16">
        <v>5389</v>
      </c>
      <c r="K10" s="17"/>
      <c r="L10" s="16">
        <v>600</v>
      </c>
      <c r="M10" s="16">
        <v>2075.1235135489956</v>
      </c>
      <c r="N10" s="16">
        <v>45</v>
      </c>
      <c r="O10" s="16">
        <v>4</v>
      </c>
      <c r="P10" s="16">
        <v>777</v>
      </c>
      <c r="Q10" s="16">
        <v>53</v>
      </c>
      <c r="R10" s="16">
        <v>12</v>
      </c>
      <c r="S10" s="16">
        <v>70</v>
      </c>
      <c r="T10" s="16">
        <v>21</v>
      </c>
      <c r="U10" s="16">
        <v>101</v>
      </c>
      <c r="V10" s="17"/>
      <c r="W10" s="16">
        <v>64</v>
      </c>
      <c r="X10" s="16">
        <v>120</v>
      </c>
      <c r="Y10" s="16">
        <v>318.15893939393931</v>
      </c>
      <c r="Z10" s="16">
        <v>25</v>
      </c>
      <c r="AA10" s="16">
        <v>44.069494912518444</v>
      </c>
      <c r="AB10" s="16">
        <v>676</v>
      </c>
      <c r="AC10" s="16">
        <v>1.3333333333333333</v>
      </c>
      <c r="AD10" s="16">
        <v>10</v>
      </c>
      <c r="AE10" s="16">
        <v>462</v>
      </c>
      <c r="AF10" s="16">
        <v>2</v>
      </c>
      <c r="AG10" s="16">
        <v>79.249999999999986</v>
      </c>
      <c r="AH10" s="17"/>
      <c r="AI10" s="16">
        <v>13</v>
      </c>
      <c r="AJ10" s="16">
        <v>17</v>
      </c>
      <c r="AK10" s="16">
        <v>15</v>
      </c>
      <c r="AL10" s="16">
        <v>4</v>
      </c>
      <c r="AM10" s="16">
        <v>249.77114838709676</v>
      </c>
      <c r="AN10" s="16">
        <v>17</v>
      </c>
      <c r="AO10" s="16">
        <v>49</v>
      </c>
      <c r="AP10" s="16">
        <v>3</v>
      </c>
      <c r="AQ10" s="16">
        <v>15</v>
      </c>
      <c r="AR10" s="16">
        <v>95</v>
      </c>
      <c r="AS10" s="16">
        <v>22</v>
      </c>
      <c r="AT10" s="16">
        <v>1920.9246009870972</v>
      </c>
      <c r="AU10" s="16">
        <v>6</v>
      </c>
      <c r="AV10" s="16">
        <v>0</v>
      </c>
      <c r="AW10" s="16">
        <v>86</v>
      </c>
      <c r="AX10" s="16">
        <v>18</v>
      </c>
      <c r="AY10" s="16">
        <v>0</v>
      </c>
      <c r="AZ10" s="16">
        <v>3</v>
      </c>
      <c r="BA10" s="16">
        <v>49</v>
      </c>
      <c r="BB10" s="16">
        <v>1289.0483346202752</v>
      </c>
      <c r="BC10" s="17"/>
      <c r="BD10" s="16">
        <v>1069.0559701492537</v>
      </c>
      <c r="BE10" s="16">
        <v>34</v>
      </c>
      <c r="BF10" s="16">
        <v>1596</v>
      </c>
      <c r="BG10" s="16">
        <v>1</v>
      </c>
      <c r="BH10" s="16">
        <v>10132</v>
      </c>
      <c r="BI10" s="16">
        <v>174</v>
      </c>
      <c r="BJ10" s="16">
        <v>52</v>
      </c>
      <c r="BK10" s="16">
        <v>50</v>
      </c>
      <c r="BL10" s="17"/>
      <c r="BM10" s="16">
        <v>32</v>
      </c>
      <c r="BN10" s="16">
        <v>877</v>
      </c>
      <c r="BO10" s="16">
        <v>350</v>
      </c>
      <c r="BP10" s="16">
        <v>213</v>
      </c>
      <c r="BQ10" s="17"/>
      <c r="BR10" s="16">
        <v>505</v>
      </c>
      <c r="BS10" s="16">
        <v>5</v>
      </c>
      <c r="BT10" s="16">
        <v>146</v>
      </c>
      <c r="BU10" s="16">
        <v>19</v>
      </c>
      <c r="BV10" s="16">
        <v>4041.5237888123715</v>
      </c>
      <c r="BW10" s="16">
        <v>708</v>
      </c>
      <c r="BX10" s="16">
        <v>825</v>
      </c>
      <c r="BY10" s="16">
        <v>5</v>
      </c>
      <c r="BZ10" s="16">
        <v>662</v>
      </c>
      <c r="CA10" s="16">
        <v>58</v>
      </c>
      <c r="CB10" s="16">
        <v>66</v>
      </c>
      <c r="CC10" s="16">
        <v>32</v>
      </c>
      <c r="CD10" s="16">
        <v>20</v>
      </c>
      <c r="CE10" s="16">
        <v>0</v>
      </c>
      <c r="CF10" s="16">
        <v>246.0995731707317</v>
      </c>
      <c r="CG10" s="16">
        <v>296.65320000000003</v>
      </c>
      <c r="CH10" s="17"/>
      <c r="CI10" s="16">
        <f t="shared" si="2"/>
        <v>10707.461217741937</v>
      </c>
      <c r="CJ10" s="16">
        <f t="shared" si="3"/>
        <v>3758.1235135489956</v>
      </c>
      <c r="CK10" s="16">
        <f t="shared" si="4"/>
        <v>13108.055970149253</v>
      </c>
      <c r="CL10" s="16">
        <f t="shared" si="5"/>
        <v>3871.7440839944693</v>
      </c>
      <c r="CM10" s="16">
        <f t="shared" si="6"/>
        <v>7635.2765619831034</v>
      </c>
      <c r="CN10" s="16">
        <f t="shared" si="7"/>
        <v>1472</v>
      </c>
      <c r="CO10" s="16">
        <f t="shared" si="8"/>
        <v>1801.811767639791</v>
      </c>
      <c r="CP10" s="18">
        <f t="shared" si="12"/>
        <v>42354.473115057546</v>
      </c>
    </row>
    <row r="11" spans="1:94">
      <c r="B11" s="43">
        <v>40330</v>
      </c>
      <c r="D11" s="44">
        <f t="shared" si="9"/>
        <v>30</v>
      </c>
      <c r="E11" s="44">
        <f t="shared" si="10"/>
        <v>2010</v>
      </c>
      <c r="F11" s="44" t="str">
        <f t="shared" si="11"/>
        <v>10Q2</v>
      </c>
      <c r="H11" s="16">
        <v>2750.695506</v>
      </c>
      <c r="I11" s="16">
        <v>2545</v>
      </c>
      <c r="J11" s="16">
        <v>5380</v>
      </c>
      <c r="K11" s="17"/>
      <c r="L11" s="16">
        <v>603</v>
      </c>
      <c r="M11" s="16">
        <v>2051.2779389494663</v>
      </c>
      <c r="N11" s="16">
        <v>45</v>
      </c>
      <c r="O11" s="16">
        <v>4</v>
      </c>
      <c r="P11" s="16">
        <v>784</v>
      </c>
      <c r="Q11" s="16">
        <v>53</v>
      </c>
      <c r="R11" s="16">
        <v>12</v>
      </c>
      <c r="S11" s="16">
        <v>68</v>
      </c>
      <c r="T11" s="16">
        <v>21</v>
      </c>
      <c r="U11" s="16">
        <v>101</v>
      </c>
      <c r="V11" s="17"/>
      <c r="W11" s="16">
        <v>64</v>
      </c>
      <c r="X11" s="16">
        <v>120</v>
      </c>
      <c r="Y11" s="16">
        <v>320.75128787878776</v>
      </c>
      <c r="Z11" s="16">
        <v>25</v>
      </c>
      <c r="AA11" s="16">
        <v>43.466444403770289</v>
      </c>
      <c r="AB11" s="16">
        <v>685</v>
      </c>
      <c r="AC11" s="16">
        <v>1.4666666666666666</v>
      </c>
      <c r="AD11" s="16">
        <v>10</v>
      </c>
      <c r="AE11" s="16">
        <v>470</v>
      </c>
      <c r="AF11" s="16">
        <v>4</v>
      </c>
      <c r="AG11" s="16">
        <v>78.924999999999983</v>
      </c>
      <c r="AH11" s="17"/>
      <c r="AI11" s="16">
        <v>13</v>
      </c>
      <c r="AJ11" s="16">
        <v>17</v>
      </c>
      <c r="AK11" s="16">
        <v>14</v>
      </c>
      <c r="AL11" s="16">
        <v>4</v>
      </c>
      <c r="AM11" s="16">
        <v>220.47484333333333</v>
      </c>
      <c r="AN11" s="16">
        <v>19</v>
      </c>
      <c r="AO11" s="16">
        <v>50</v>
      </c>
      <c r="AP11" s="16">
        <v>3</v>
      </c>
      <c r="AQ11" s="16">
        <v>15</v>
      </c>
      <c r="AR11" s="16">
        <v>99</v>
      </c>
      <c r="AS11" s="16">
        <v>17</v>
      </c>
      <c r="AT11" s="16">
        <v>1611.19432936</v>
      </c>
      <c r="AU11" s="16">
        <v>10</v>
      </c>
      <c r="AV11" s="16">
        <v>0</v>
      </c>
      <c r="AW11" s="16">
        <v>86</v>
      </c>
      <c r="AX11" s="16">
        <v>18</v>
      </c>
      <c r="AY11" s="16">
        <v>0</v>
      </c>
      <c r="AZ11" s="16">
        <v>3</v>
      </c>
      <c r="BA11" s="16">
        <v>51</v>
      </c>
      <c r="BB11" s="16">
        <v>1073.1753744147572</v>
      </c>
      <c r="BC11" s="17"/>
      <c r="BD11" s="16">
        <v>1069</v>
      </c>
      <c r="BE11" s="16">
        <v>34</v>
      </c>
      <c r="BF11" s="16">
        <v>1627</v>
      </c>
      <c r="BG11" s="16">
        <v>1</v>
      </c>
      <c r="BH11" s="16">
        <v>10152</v>
      </c>
      <c r="BI11" s="16">
        <v>174</v>
      </c>
      <c r="BJ11" s="16">
        <v>52</v>
      </c>
      <c r="BK11" s="16">
        <v>50</v>
      </c>
      <c r="BL11" s="17"/>
      <c r="BM11" s="16">
        <v>32</v>
      </c>
      <c r="BN11" s="16">
        <v>844</v>
      </c>
      <c r="BO11" s="16">
        <v>350</v>
      </c>
      <c r="BP11" s="16">
        <v>212</v>
      </c>
      <c r="BQ11" s="17"/>
      <c r="BR11" s="16">
        <v>501</v>
      </c>
      <c r="BS11" s="16">
        <v>5</v>
      </c>
      <c r="BT11" s="16">
        <v>148</v>
      </c>
      <c r="BU11" s="16">
        <v>19</v>
      </c>
      <c r="BV11" s="16">
        <v>4110.6282121807471</v>
      </c>
      <c r="BW11" s="16">
        <v>731</v>
      </c>
      <c r="BX11" s="16">
        <v>825</v>
      </c>
      <c r="BY11" s="16">
        <v>5</v>
      </c>
      <c r="BZ11" s="16">
        <v>629</v>
      </c>
      <c r="CA11" s="16">
        <v>58</v>
      </c>
      <c r="CB11" s="16">
        <v>66</v>
      </c>
      <c r="CC11" s="16">
        <v>32</v>
      </c>
      <c r="CD11" s="16">
        <v>20</v>
      </c>
      <c r="CE11" s="16">
        <v>0</v>
      </c>
      <c r="CF11" s="16">
        <v>256.85833463035021</v>
      </c>
      <c r="CG11" s="16">
        <v>326.24900000000002</v>
      </c>
      <c r="CH11" s="17"/>
      <c r="CI11" s="16">
        <f t="shared" si="2"/>
        <v>10675.695506</v>
      </c>
      <c r="CJ11" s="16">
        <f t="shared" si="3"/>
        <v>3742.2779389494663</v>
      </c>
      <c r="CK11" s="16">
        <f t="shared" si="4"/>
        <v>13159</v>
      </c>
      <c r="CL11" s="16">
        <f t="shared" si="5"/>
        <v>3323.8445471080904</v>
      </c>
      <c r="CM11" s="16">
        <f t="shared" si="6"/>
        <v>7732.7355468110973</v>
      </c>
      <c r="CN11" s="16">
        <f t="shared" si="7"/>
        <v>1438</v>
      </c>
      <c r="CO11" s="16">
        <f t="shared" si="8"/>
        <v>1822.6093989492247</v>
      </c>
      <c r="CP11" s="18">
        <f t="shared" si="12"/>
        <v>41894.162937817877</v>
      </c>
    </row>
    <row r="12" spans="1:94">
      <c r="B12" s="43">
        <v>40360</v>
      </c>
      <c r="D12" s="44">
        <f t="shared" si="9"/>
        <v>31</v>
      </c>
      <c r="E12" s="44">
        <f t="shared" si="10"/>
        <v>2010</v>
      </c>
      <c r="F12" s="44" t="str">
        <f t="shared" si="11"/>
        <v>10Q3</v>
      </c>
      <c r="H12" s="16">
        <v>2734.4802193548385</v>
      </c>
      <c r="I12" s="16">
        <v>2573</v>
      </c>
      <c r="J12" s="16">
        <v>5297</v>
      </c>
      <c r="K12" s="17"/>
      <c r="L12" s="16">
        <v>600</v>
      </c>
      <c r="M12" s="16">
        <v>2055.5513962216814</v>
      </c>
      <c r="N12" s="16">
        <v>45</v>
      </c>
      <c r="O12" s="16">
        <v>4</v>
      </c>
      <c r="P12" s="16">
        <v>783</v>
      </c>
      <c r="Q12" s="16">
        <v>53</v>
      </c>
      <c r="R12" s="16">
        <v>12</v>
      </c>
      <c r="S12" s="16">
        <v>71</v>
      </c>
      <c r="T12" s="16">
        <v>21</v>
      </c>
      <c r="U12" s="16">
        <v>101</v>
      </c>
      <c r="V12" s="17"/>
      <c r="W12" s="16">
        <v>64</v>
      </c>
      <c r="X12" s="16">
        <v>120</v>
      </c>
      <c r="Y12" s="16">
        <v>323.34363636363622</v>
      </c>
      <c r="Z12" s="16">
        <v>25</v>
      </c>
      <c r="AA12" s="16">
        <v>42.863393895022135</v>
      </c>
      <c r="AB12" s="16">
        <v>676</v>
      </c>
      <c r="AC12" s="16">
        <v>1.5999999999999999</v>
      </c>
      <c r="AD12" s="16">
        <v>9</v>
      </c>
      <c r="AE12" s="16">
        <v>467</v>
      </c>
      <c r="AF12" s="16">
        <v>3</v>
      </c>
      <c r="AG12" s="16">
        <v>78.59999999999998</v>
      </c>
      <c r="AH12" s="17"/>
      <c r="AI12" s="16">
        <v>13</v>
      </c>
      <c r="AJ12" s="16">
        <v>17</v>
      </c>
      <c r="AK12" s="16">
        <v>14</v>
      </c>
      <c r="AL12" s="16">
        <v>3</v>
      </c>
      <c r="AM12" s="16">
        <v>261.42383225806452</v>
      </c>
      <c r="AN12" s="16">
        <v>19</v>
      </c>
      <c r="AO12" s="16">
        <v>48</v>
      </c>
      <c r="AP12" s="16">
        <v>2</v>
      </c>
      <c r="AQ12" s="16">
        <v>13</v>
      </c>
      <c r="AR12" s="16">
        <v>99</v>
      </c>
      <c r="AS12" s="16">
        <v>17</v>
      </c>
      <c r="AT12" s="16">
        <v>1872.7437185032256</v>
      </c>
      <c r="AU12" s="16">
        <v>13</v>
      </c>
      <c r="AV12" s="16">
        <v>0</v>
      </c>
      <c r="AW12" s="16">
        <v>85</v>
      </c>
      <c r="AX12" s="16">
        <v>18</v>
      </c>
      <c r="AY12" s="16">
        <v>0</v>
      </c>
      <c r="AZ12" s="16">
        <v>2</v>
      </c>
      <c r="BA12" s="16">
        <v>49</v>
      </c>
      <c r="BB12" s="16">
        <v>1048.7228959165272</v>
      </c>
      <c r="BC12" s="17"/>
      <c r="BD12" s="16">
        <v>1059.1688555347091</v>
      </c>
      <c r="BE12" s="16">
        <v>34</v>
      </c>
      <c r="BF12" s="16">
        <v>1670</v>
      </c>
      <c r="BG12" s="16">
        <v>1</v>
      </c>
      <c r="BH12" s="16">
        <v>10137</v>
      </c>
      <c r="BI12" s="16">
        <v>164</v>
      </c>
      <c r="BJ12" s="16">
        <v>52</v>
      </c>
      <c r="BK12" s="16">
        <v>50</v>
      </c>
      <c r="BL12" s="17"/>
      <c r="BM12" s="16">
        <v>32</v>
      </c>
      <c r="BN12" s="16">
        <v>871</v>
      </c>
      <c r="BO12" s="16">
        <v>350</v>
      </c>
      <c r="BP12" s="16">
        <v>213</v>
      </c>
      <c r="BQ12" s="17"/>
      <c r="BR12" s="16">
        <v>534.70502835483865</v>
      </c>
      <c r="BS12" s="16">
        <v>5</v>
      </c>
      <c r="BT12" s="16">
        <v>150</v>
      </c>
      <c r="BU12" s="16">
        <v>19</v>
      </c>
      <c r="BV12" s="16">
        <v>4053.9603036806875</v>
      </c>
      <c r="BW12" s="16">
        <v>776</v>
      </c>
      <c r="BX12" s="16">
        <v>825</v>
      </c>
      <c r="BY12" s="16">
        <v>5</v>
      </c>
      <c r="BZ12" s="16">
        <v>600</v>
      </c>
      <c r="CA12" s="16">
        <v>59</v>
      </c>
      <c r="CB12" s="16">
        <v>66</v>
      </c>
      <c r="CC12" s="16">
        <v>32</v>
      </c>
      <c r="CD12" s="16">
        <v>20</v>
      </c>
      <c r="CE12" s="16">
        <v>0</v>
      </c>
      <c r="CF12" s="16">
        <v>254.96100000000001</v>
      </c>
      <c r="CG12" s="16">
        <v>320.38549999999998</v>
      </c>
      <c r="CH12" s="17"/>
      <c r="CI12" s="16">
        <f t="shared" si="2"/>
        <v>10604.480219354838</v>
      </c>
      <c r="CJ12" s="16">
        <f t="shared" si="3"/>
        <v>3745.5513962216814</v>
      </c>
      <c r="CK12" s="16">
        <f t="shared" si="4"/>
        <v>13167.16885553471</v>
      </c>
      <c r="CL12" s="16">
        <f t="shared" si="5"/>
        <v>3594.8904466778172</v>
      </c>
      <c r="CM12" s="16">
        <f t="shared" si="6"/>
        <v>7721.0118320355268</v>
      </c>
      <c r="CN12" s="16">
        <f t="shared" si="7"/>
        <v>1466</v>
      </c>
      <c r="CO12" s="16">
        <f t="shared" si="8"/>
        <v>1810.4070302586583</v>
      </c>
      <c r="CP12" s="18">
        <f t="shared" si="12"/>
        <v>42109.50978008323</v>
      </c>
    </row>
    <row r="13" spans="1:94">
      <c r="B13" s="43">
        <v>40391</v>
      </c>
      <c r="D13" s="44">
        <f t="shared" si="9"/>
        <v>31</v>
      </c>
      <c r="E13" s="44">
        <f t="shared" si="10"/>
        <v>2010</v>
      </c>
      <c r="F13" s="44" t="str">
        <f t="shared" si="11"/>
        <v>10Q3</v>
      </c>
      <c r="H13" s="16">
        <v>2766.7054161290321</v>
      </c>
      <c r="I13" s="16">
        <v>2558</v>
      </c>
      <c r="J13" s="16">
        <v>5440</v>
      </c>
      <c r="K13" s="17"/>
      <c r="L13" s="16">
        <v>601</v>
      </c>
      <c r="M13" s="16">
        <v>2078.0317302516105</v>
      </c>
      <c r="N13" s="16">
        <v>45</v>
      </c>
      <c r="O13" s="16">
        <v>4</v>
      </c>
      <c r="P13" s="16">
        <v>789</v>
      </c>
      <c r="Q13" s="16">
        <v>53</v>
      </c>
      <c r="R13" s="16">
        <v>12</v>
      </c>
      <c r="S13" s="16">
        <v>71</v>
      </c>
      <c r="T13" s="16">
        <v>21</v>
      </c>
      <c r="U13" s="16">
        <v>102</v>
      </c>
      <c r="V13" s="17"/>
      <c r="W13" s="16">
        <v>63</v>
      </c>
      <c r="X13" s="16">
        <v>120</v>
      </c>
      <c r="Y13" s="16">
        <v>325.93598484848474</v>
      </c>
      <c r="Z13" s="16">
        <v>25</v>
      </c>
      <c r="AA13" s="16">
        <v>42.260343386273973</v>
      </c>
      <c r="AB13" s="16">
        <v>683</v>
      </c>
      <c r="AC13" s="16">
        <v>1.7333333333333332</v>
      </c>
      <c r="AD13" s="16">
        <v>9</v>
      </c>
      <c r="AE13" s="16">
        <v>467</v>
      </c>
      <c r="AF13" s="16">
        <v>3</v>
      </c>
      <c r="AG13" s="16">
        <v>78.274999999999977</v>
      </c>
      <c r="AH13" s="17"/>
      <c r="AI13" s="16">
        <v>14</v>
      </c>
      <c r="AJ13" s="16">
        <v>17</v>
      </c>
      <c r="AK13" s="16">
        <v>15</v>
      </c>
      <c r="AL13" s="16">
        <v>4</v>
      </c>
      <c r="AM13" s="16">
        <v>167.11183548387098</v>
      </c>
      <c r="AN13" s="16">
        <v>18</v>
      </c>
      <c r="AO13" s="16">
        <v>47</v>
      </c>
      <c r="AP13" s="16">
        <v>2</v>
      </c>
      <c r="AQ13" s="16">
        <v>13</v>
      </c>
      <c r="AR13" s="16">
        <v>95</v>
      </c>
      <c r="AS13" s="16">
        <v>23</v>
      </c>
      <c r="AT13" s="16">
        <v>1655.6961116903224</v>
      </c>
      <c r="AU13" s="16">
        <v>14</v>
      </c>
      <c r="AV13" s="16">
        <v>0</v>
      </c>
      <c r="AW13" s="16">
        <v>85</v>
      </c>
      <c r="AX13" s="16">
        <v>18</v>
      </c>
      <c r="AY13" s="16">
        <v>0</v>
      </c>
      <c r="AZ13" s="16">
        <v>2</v>
      </c>
      <c r="BA13" s="16">
        <v>49</v>
      </c>
      <c r="BB13" s="16">
        <v>1063.6761112130278</v>
      </c>
      <c r="BC13" s="17"/>
      <c r="BD13" s="16">
        <v>1088.8617511520738</v>
      </c>
      <c r="BE13" s="16">
        <v>34</v>
      </c>
      <c r="BF13" s="16">
        <v>1685</v>
      </c>
      <c r="BG13" s="16">
        <v>1</v>
      </c>
      <c r="BH13" s="16">
        <v>10063</v>
      </c>
      <c r="BI13" s="16">
        <v>168</v>
      </c>
      <c r="BJ13" s="16">
        <v>52</v>
      </c>
      <c r="BK13" s="16">
        <v>50</v>
      </c>
      <c r="BL13" s="17"/>
      <c r="BM13" s="16">
        <v>32</v>
      </c>
      <c r="BN13" s="16">
        <v>854</v>
      </c>
      <c r="BO13" s="16">
        <v>350</v>
      </c>
      <c r="BP13" s="16">
        <v>210</v>
      </c>
      <c r="BQ13" s="17"/>
      <c r="BR13" s="16">
        <v>490.40556116129028</v>
      </c>
      <c r="BS13" s="16">
        <v>5</v>
      </c>
      <c r="BT13" s="16">
        <v>148</v>
      </c>
      <c r="BU13" s="16">
        <v>19</v>
      </c>
      <c r="BV13" s="16">
        <v>4102.5990991490207</v>
      </c>
      <c r="BW13" s="16">
        <v>768</v>
      </c>
      <c r="BX13" s="16">
        <v>825</v>
      </c>
      <c r="BY13" s="16">
        <v>5</v>
      </c>
      <c r="BZ13" s="16">
        <v>613</v>
      </c>
      <c r="CA13" s="16">
        <v>57</v>
      </c>
      <c r="CB13" s="16">
        <v>66</v>
      </c>
      <c r="CC13" s="16">
        <v>32</v>
      </c>
      <c r="CD13" s="16">
        <v>20</v>
      </c>
      <c r="CE13" s="16">
        <v>0</v>
      </c>
      <c r="CF13" s="16">
        <v>250.69741035856572</v>
      </c>
      <c r="CG13" s="16">
        <v>337.42680000000001</v>
      </c>
      <c r="CH13" s="17"/>
      <c r="CI13" s="16">
        <f t="shared" si="2"/>
        <v>10764.705416129033</v>
      </c>
      <c r="CJ13" s="16">
        <f t="shared" si="3"/>
        <v>3776.0317302516105</v>
      </c>
      <c r="CK13" s="16">
        <f t="shared" si="4"/>
        <v>13141.861751152073</v>
      </c>
      <c r="CL13" s="16">
        <f t="shared" si="5"/>
        <v>3302.484058387221</v>
      </c>
      <c r="CM13" s="16">
        <f t="shared" si="6"/>
        <v>7739.1288706688765</v>
      </c>
      <c r="CN13" s="16">
        <f t="shared" si="7"/>
        <v>1446</v>
      </c>
      <c r="CO13" s="16">
        <f t="shared" si="8"/>
        <v>1818.204661568092</v>
      </c>
      <c r="CP13" s="18">
        <f t="shared" si="12"/>
        <v>41988.416488156901</v>
      </c>
    </row>
    <row r="14" spans="1:94">
      <c r="B14" s="43">
        <v>40422</v>
      </c>
      <c r="D14" s="44">
        <f t="shared" si="9"/>
        <v>30</v>
      </c>
      <c r="E14" s="44">
        <f t="shared" si="10"/>
        <v>2010</v>
      </c>
      <c r="F14" s="44" t="str">
        <f t="shared" si="11"/>
        <v>10Q3</v>
      </c>
      <c r="H14" s="16">
        <v>2634.0639389999997</v>
      </c>
      <c r="I14" s="16">
        <v>2569</v>
      </c>
      <c r="J14" s="16">
        <v>5609</v>
      </c>
      <c r="K14" s="17"/>
      <c r="L14" s="16">
        <v>591</v>
      </c>
      <c r="M14" s="16">
        <v>1997.5665427710117</v>
      </c>
      <c r="N14" s="16">
        <v>45</v>
      </c>
      <c r="O14" s="16">
        <v>4</v>
      </c>
      <c r="P14" s="16">
        <v>800</v>
      </c>
      <c r="Q14" s="16">
        <v>53</v>
      </c>
      <c r="R14" s="16">
        <v>12</v>
      </c>
      <c r="S14" s="16">
        <v>77</v>
      </c>
      <c r="T14" s="16">
        <v>21</v>
      </c>
      <c r="U14" s="16">
        <v>97</v>
      </c>
      <c r="V14" s="17"/>
      <c r="W14" s="16">
        <v>63</v>
      </c>
      <c r="X14" s="16">
        <v>120</v>
      </c>
      <c r="Y14" s="16">
        <v>328.52833333333319</v>
      </c>
      <c r="Z14" s="16">
        <v>25</v>
      </c>
      <c r="AA14" s="16">
        <v>41.657292877525819</v>
      </c>
      <c r="AB14" s="16">
        <v>697</v>
      </c>
      <c r="AC14" s="16">
        <v>1.8666666666666665</v>
      </c>
      <c r="AD14" s="16">
        <v>9</v>
      </c>
      <c r="AE14" s="16">
        <v>467</v>
      </c>
      <c r="AF14" s="16">
        <v>4</v>
      </c>
      <c r="AG14" s="16">
        <v>77.949999999999974</v>
      </c>
      <c r="AH14" s="17"/>
      <c r="AI14" s="16">
        <v>15</v>
      </c>
      <c r="AJ14" s="16">
        <v>17</v>
      </c>
      <c r="AK14" s="16">
        <v>13</v>
      </c>
      <c r="AL14" s="16">
        <v>3</v>
      </c>
      <c r="AM14" s="16">
        <v>246.67308333333335</v>
      </c>
      <c r="AN14" s="16">
        <v>19</v>
      </c>
      <c r="AO14" s="16">
        <v>48</v>
      </c>
      <c r="AP14" s="16">
        <v>2</v>
      </c>
      <c r="AQ14" s="16">
        <v>14</v>
      </c>
      <c r="AR14" s="16">
        <v>96</v>
      </c>
      <c r="AS14" s="16">
        <v>20</v>
      </c>
      <c r="AT14" s="16">
        <v>1641.66882968</v>
      </c>
      <c r="AU14" s="16">
        <v>14</v>
      </c>
      <c r="AV14" s="16">
        <v>0</v>
      </c>
      <c r="AW14" s="16">
        <v>84</v>
      </c>
      <c r="AX14" s="16">
        <v>18</v>
      </c>
      <c r="AY14" s="16">
        <v>0</v>
      </c>
      <c r="AZ14" s="16">
        <v>2</v>
      </c>
      <c r="BA14" s="16">
        <v>48</v>
      </c>
      <c r="BB14" s="16">
        <v>1182.8506756959091</v>
      </c>
      <c r="BC14" s="17"/>
      <c r="BD14" s="16">
        <v>1069.3874538745388</v>
      </c>
      <c r="BE14" s="16">
        <v>34</v>
      </c>
      <c r="BF14" s="16">
        <v>1510</v>
      </c>
      <c r="BG14" s="16">
        <v>1</v>
      </c>
      <c r="BH14" s="16">
        <v>10184</v>
      </c>
      <c r="BI14" s="16">
        <v>180</v>
      </c>
      <c r="BJ14" s="16">
        <v>52</v>
      </c>
      <c r="BK14" s="16">
        <v>50</v>
      </c>
      <c r="BL14" s="17"/>
      <c r="BM14" s="16">
        <v>32</v>
      </c>
      <c r="BN14" s="16">
        <v>875</v>
      </c>
      <c r="BO14" s="16">
        <v>350</v>
      </c>
      <c r="BP14" s="16">
        <v>210</v>
      </c>
      <c r="BQ14" s="17"/>
      <c r="BR14" s="16">
        <v>486.52714198000001</v>
      </c>
      <c r="BS14" s="16">
        <v>5</v>
      </c>
      <c r="BT14" s="16">
        <v>170</v>
      </c>
      <c r="BU14" s="16">
        <v>19</v>
      </c>
      <c r="BV14" s="16">
        <v>4181.7201656234956</v>
      </c>
      <c r="BW14" s="16">
        <v>774</v>
      </c>
      <c r="BX14" s="16">
        <v>825</v>
      </c>
      <c r="BY14" s="16">
        <v>4</v>
      </c>
      <c r="BZ14" s="16">
        <v>659</v>
      </c>
      <c r="CA14" s="16">
        <v>51</v>
      </c>
      <c r="CB14" s="16">
        <v>66</v>
      </c>
      <c r="CC14" s="16">
        <v>31</v>
      </c>
      <c r="CD14" s="16">
        <v>20</v>
      </c>
      <c r="CE14" s="16">
        <v>0</v>
      </c>
      <c r="CF14" s="16">
        <v>248.11096774193547</v>
      </c>
      <c r="CG14" s="16">
        <v>331.065</v>
      </c>
      <c r="CH14" s="17"/>
      <c r="CI14" s="16">
        <f t="shared" si="2"/>
        <v>10812.063939</v>
      </c>
      <c r="CJ14" s="16">
        <f t="shared" si="3"/>
        <v>3697.5665427710119</v>
      </c>
      <c r="CK14" s="16">
        <f t="shared" si="4"/>
        <v>13080.387453874539</v>
      </c>
      <c r="CL14" s="16">
        <f t="shared" si="5"/>
        <v>3484.1925887092425</v>
      </c>
      <c r="CM14" s="16">
        <f t="shared" si="6"/>
        <v>7871.4232753454307</v>
      </c>
      <c r="CN14" s="16">
        <f t="shared" si="7"/>
        <v>1467</v>
      </c>
      <c r="CO14" s="16">
        <f t="shared" si="8"/>
        <v>1835.0022928775256</v>
      </c>
      <c r="CP14" s="18">
        <f t="shared" si="12"/>
        <v>42247.636092577755</v>
      </c>
    </row>
    <row r="15" spans="1:94">
      <c r="B15" s="43">
        <v>40452</v>
      </c>
      <c r="D15" s="44">
        <f t="shared" si="9"/>
        <v>31</v>
      </c>
      <c r="E15" s="44">
        <f t="shared" si="10"/>
        <v>2010</v>
      </c>
      <c r="F15" s="44" t="str">
        <f t="shared" si="11"/>
        <v>10Q4</v>
      </c>
      <c r="H15" s="16">
        <v>2691.8781038709676</v>
      </c>
      <c r="I15" s="16">
        <v>2571</v>
      </c>
      <c r="J15" s="16">
        <v>5619</v>
      </c>
      <c r="K15" s="17"/>
      <c r="L15" s="16">
        <v>585</v>
      </c>
      <c r="M15" s="16">
        <v>1997.596424617052</v>
      </c>
      <c r="N15" s="16">
        <v>44</v>
      </c>
      <c r="O15" s="16">
        <v>4</v>
      </c>
      <c r="P15" s="16">
        <v>800</v>
      </c>
      <c r="Q15" s="16">
        <v>53</v>
      </c>
      <c r="R15" s="16">
        <v>12</v>
      </c>
      <c r="S15" s="16">
        <v>74</v>
      </c>
      <c r="T15" s="16">
        <v>21</v>
      </c>
      <c r="U15" s="16">
        <v>86</v>
      </c>
      <c r="V15" s="17"/>
      <c r="W15" s="16">
        <v>63</v>
      </c>
      <c r="X15" s="16">
        <v>120</v>
      </c>
      <c r="Y15" s="16">
        <v>331.12068181818171</v>
      </c>
      <c r="Z15" s="16">
        <v>24</v>
      </c>
      <c r="AA15" s="16">
        <v>41.054242368777665</v>
      </c>
      <c r="AB15" s="16">
        <v>685</v>
      </c>
      <c r="AC15" s="16">
        <v>1.9999999999999998</v>
      </c>
      <c r="AD15" s="16">
        <v>8</v>
      </c>
      <c r="AE15" s="16">
        <v>465</v>
      </c>
      <c r="AF15" s="16">
        <v>2</v>
      </c>
      <c r="AG15" s="16">
        <v>77.624999999999972</v>
      </c>
      <c r="AH15" s="17"/>
      <c r="AI15" s="16">
        <v>15</v>
      </c>
      <c r="AJ15" s="16">
        <v>17</v>
      </c>
      <c r="AK15" s="16">
        <v>14</v>
      </c>
      <c r="AL15" s="16">
        <v>4</v>
      </c>
      <c r="AM15" s="16">
        <v>254.27148064516126</v>
      </c>
      <c r="AN15" s="16">
        <v>19</v>
      </c>
      <c r="AO15" s="16">
        <v>48</v>
      </c>
      <c r="AP15" s="16">
        <v>2</v>
      </c>
      <c r="AQ15" s="16">
        <v>14</v>
      </c>
      <c r="AR15" s="16">
        <v>97</v>
      </c>
      <c r="AS15" s="16">
        <v>18</v>
      </c>
      <c r="AT15" s="16">
        <v>1949.9104341483869</v>
      </c>
      <c r="AU15" s="16">
        <v>13</v>
      </c>
      <c r="AV15" s="16">
        <v>1</v>
      </c>
      <c r="AW15" s="16">
        <v>84</v>
      </c>
      <c r="AX15" s="16">
        <v>18</v>
      </c>
      <c r="AY15" s="16">
        <v>0</v>
      </c>
      <c r="AZ15" s="16">
        <v>2</v>
      </c>
      <c r="BA15" s="16">
        <v>49</v>
      </c>
      <c r="BB15" s="16">
        <v>1186.4486988956683</v>
      </c>
      <c r="BC15" s="17"/>
      <c r="BD15" s="16">
        <v>1059.0583804143128</v>
      </c>
      <c r="BE15" s="16">
        <v>34</v>
      </c>
      <c r="BF15" s="16">
        <v>1649</v>
      </c>
      <c r="BG15" s="16">
        <v>1</v>
      </c>
      <c r="BH15" s="16">
        <v>10269</v>
      </c>
      <c r="BI15" s="16">
        <v>168</v>
      </c>
      <c r="BJ15" s="16">
        <v>52</v>
      </c>
      <c r="BK15" s="16">
        <v>50</v>
      </c>
      <c r="BL15" s="17"/>
      <c r="BM15" s="16">
        <v>32</v>
      </c>
      <c r="BN15" s="16">
        <v>866</v>
      </c>
      <c r="BO15" s="16">
        <v>350</v>
      </c>
      <c r="BP15" s="16">
        <v>208</v>
      </c>
      <c r="BQ15" s="17"/>
      <c r="BR15" s="16">
        <v>464.65938079354839</v>
      </c>
      <c r="BS15" s="16">
        <v>5</v>
      </c>
      <c r="BT15" s="16">
        <v>155</v>
      </c>
      <c r="BU15" s="16">
        <v>19</v>
      </c>
      <c r="BV15" s="16">
        <v>4179.3379261562386</v>
      </c>
      <c r="BW15" s="16">
        <v>780</v>
      </c>
      <c r="BX15" s="16">
        <v>825</v>
      </c>
      <c r="BY15" s="16">
        <v>5</v>
      </c>
      <c r="BZ15" s="16">
        <v>625</v>
      </c>
      <c r="CA15" s="16">
        <v>49</v>
      </c>
      <c r="CB15" s="16">
        <v>66</v>
      </c>
      <c r="CC15" s="16">
        <v>31</v>
      </c>
      <c r="CD15" s="16">
        <v>20</v>
      </c>
      <c r="CE15" s="16">
        <v>0</v>
      </c>
      <c r="CF15" s="16">
        <v>235.44489361702128</v>
      </c>
      <c r="CG15" s="16">
        <v>319</v>
      </c>
      <c r="CH15" s="17"/>
      <c r="CI15" s="16">
        <f t="shared" si="2"/>
        <v>10881.878103870968</v>
      </c>
      <c r="CJ15" s="16">
        <f t="shared" si="3"/>
        <v>3676.596424617052</v>
      </c>
      <c r="CK15" s="16">
        <f t="shared" si="4"/>
        <v>13282.058380414313</v>
      </c>
      <c r="CL15" s="16">
        <f t="shared" si="5"/>
        <v>3805.6306136892163</v>
      </c>
      <c r="CM15" s="16">
        <f t="shared" si="6"/>
        <v>7778.4422005668084</v>
      </c>
      <c r="CN15" s="16">
        <f t="shared" si="7"/>
        <v>1456</v>
      </c>
      <c r="CO15" s="16">
        <f t="shared" si="8"/>
        <v>1818.7999241869593</v>
      </c>
      <c r="CP15" s="18">
        <f t="shared" si="12"/>
        <v>42699.405647345317</v>
      </c>
    </row>
    <row r="16" spans="1:94">
      <c r="B16" s="43">
        <v>40483</v>
      </c>
      <c r="D16" s="44">
        <f t="shared" si="9"/>
        <v>30</v>
      </c>
      <c r="E16" s="44">
        <f t="shared" si="10"/>
        <v>2010</v>
      </c>
      <c r="F16" s="44" t="str">
        <f t="shared" si="11"/>
        <v>10Q4</v>
      </c>
      <c r="H16" s="16">
        <v>2940.3134279999995</v>
      </c>
      <c r="I16" s="16">
        <v>2511</v>
      </c>
      <c r="J16" s="16">
        <v>5561</v>
      </c>
      <c r="K16" s="17"/>
      <c r="L16" s="16">
        <v>585</v>
      </c>
      <c r="M16" s="16">
        <v>2088.9538349101249</v>
      </c>
      <c r="N16" s="16">
        <v>44</v>
      </c>
      <c r="O16" s="16">
        <v>5</v>
      </c>
      <c r="P16" s="16">
        <v>821</v>
      </c>
      <c r="Q16" s="16">
        <v>53</v>
      </c>
      <c r="R16" s="16">
        <v>12</v>
      </c>
      <c r="S16" s="16">
        <v>71</v>
      </c>
      <c r="T16" s="16">
        <v>21</v>
      </c>
      <c r="U16" s="16">
        <v>88</v>
      </c>
      <c r="V16" s="17"/>
      <c r="W16" s="16">
        <v>63</v>
      </c>
      <c r="X16" s="16">
        <v>120</v>
      </c>
      <c r="Y16" s="16">
        <v>333.71303030303017</v>
      </c>
      <c r="Z16" s="16">
        <v>24</v>
      </c>
      <c r="AA16" s="16">
        <v>40.45119186002951</v>
      </c>
      <c r="AB16" s="16">
        <v>673</v>
      </c>
      <c r="AC16" s="16">
        <v>2.1333333333333333</v>
      </c>
      <c r="AD16" s="16">
        <v>8</v>
      </c>
      <c r="AE16" s="16">
        <v>460</v>
      </c>
      <c r="AF16" s="16">
        <v>4</v>
      </c>
      <c r="AG16" s="16">
        <v>77.299999999999969</v>
      </c>
      <c r="AH16" s="17"/>
      <c r="AI16" s="16">
        <v>15</v>
      </c>
      <c r="AJ16" s="16">
        <v>17</v>
      </c>
      <c r="AK16" s="16">
        <v>15</v>
      </c>
      <c r="AL16" s="16">
        <v>3</v>
      </c>
      <c r="AM16" s="16">
        <v>245.48002</v>
      </c>
      <c r="AN16" s="16">
        <v>19</v>
      </c>
      <c r="AO16" s="16">
        <v>52</v>
      </c>
      <c r="AP16" s="16">
        <v>2</v>
      </c>
      <c r="AQ16" s="16">
        <v>14</v>
      </c>
      <c r="AR16" s="16">
        <v>98</v>
      </c>
      <c r="AS16" s="16">
        <v>17</v>
      </c>
      <c r="AT16" s="16">
        <v>1875.5711865000003</v>
      </c>
      <c r="AU16" s="16">
        <v>14</v>
      </c>
      <c r="AV16" s="16">
        <v>0</v>
      </c>
      <c r="AW16" s="16">
        <v>85</v>
      </c>
      <c r="AX16" s="16">
        <v>18</v>
      </c>
      <c r="AY16" s="16">
        <v>0</v>
      </c>
      <c r="AZ16" s="16">
        <v>2</v>
      </c>
      <c r="BA16" s="16">
        <v>48</v>
      </c>
      <c r="BB16" s="16">
        <v>1234.5924967071708</v>
      </c>
      <c r="BC16" s="17"/>
      <c r="BD16" s="16">
        <v>1009.6679574056147</v>
      </c>
      <c r="BE16" s="16">
        <v>34</v>
      </c>
      <c r="BF16" s="16">
        <v>1712</v>
      </c>
      <c r="BG16" s="16">
        <v>1</v>
      </c>
      <c r="BH16" s="16">
        <v>10242</v>
      </c>
      <c r="BI16" s="16">
        <v>190</v>
      </c>
      <c r="BJ16" s="16">
        <v>52</v>
      </c>
      <c r="BK16" s="16">
        <v>50</v>
      </c>
      <c r="BL16" s="17"/>
      <c r="BM16" s="16">
        <v>32</v>
      </c>
      <c r="BN16" s="16">
        <v>882</v>
      </c>
      <c r="BO16" s="16">
        <v>350</v>
      </c>
      <c r="BP16" s="16">
        <v>207</v>
      </c>
      <c r="BQ16" s="17"/>
      <c r="BR16" s="16">
        <v>460.92136618000001</v>
      </c>
      <c r="BS16" s="16">
        <v>5</v>
      </c>
      <c r="BT16" s="16">
        <v>158</v>
      </c>
      <c r="BU16" s="16">
        <v>19</v>
      </c>
      <c r="BV16" s="16">
        <v>4261.7482797731573</v>
      </c>
      <c r="BW16" s="16">
        <v>812</v>
      </c>
      <c r="BX16" s="16">
        <v>825</v>
      </c>
      <c r="BY16" s="16">
        <v>5</v>
      </c>
      <c r="BZ16" s="16">
        <v>614</v>
      </c>
      <c r="CA16" s="16">
        <v>45</v>
      </c>
      <c r="CB16" s="16">
        <v>66</v>
      </c>
      <c r="CC16" s="16">
        <v>31</v>
      </c>
      <c r="CD16" s="16">
        <v>20</v>
      </c>
      <c r="CE16" s="16">
        <v>0</v>
      </c>
      <c r="CF16" s="16">
        <v>232.35789270386266</v>
      </c>
      <c r="CG16" s="16">
        <v>317</v>
      </c>
      <c r="CH16" s="17"/>
      <c r="CI16" s="16">
        <f t="shared" si="2"/>
        <v>11012.313427999999</v>
      </c>
      <c r="CJ16" s="16">
        <f t="shared" si="3"/>
        <v>3788.9538349101249</v>
      </c>
      <c r="CK16" s="16">
        <f t="shared" si="4"/>
        <v>13290.667957405614</v>
      </c>
      <c r="CL16" s="16">
        <f t="shared" si="5"/>
        <v>3774.6437032071708</v>
      </c>
      <c r="CM16" s="16">
        <f t="shared" si="6"/>
        <v>7872.0275386570202</v>
      </c>
      <c r="CN16" s="16">
        <f t="shared" si="7"/>
        <v>1471</v>
      </c>
      <c r="CO16" s="16">
        <f t="shared" si="8"/>
        <v>1805.5975554963929</v>
      </c>
      <c r="CP16" s="18">
        <f t="shared" si="12"/>
        <v>43015.204017676326</v>
      </c>
    </row>
    <row r="17" spans="2:94">
      <c r="B17" s="43">
        <v>40513</v>
      </c>
      <c r="D17" s="44">
        <f t="shared" si="9"/>
        <v>31</v>
      </c>
      <c r="E17" s="44">
        <f t="shared" si="10"/>
        <v>2010</v>
      </c>
      <c r="F17" s="44" t="str">
        <f t="shared" si="11"/>
        <v>10Q4</v>
      </c>
      <c r="H17" s="16">
        <v>2925.5411816129035</v>
      </c>
      <c r="I17" s="16">
        <v>2573</v>
      </c>
      <c r="J17" s="16">
        <v>5595</v>
      </c>
      <c r="K17" s="17"/>
      <c r="L17" s="16">
        <v>497</v>
      </c>
      <c r="M17" s="16">
        <v>2180.037000910369</v>
      </c>
      <c r="N17" s="16">
        <v>44</v>
      </c>
      <c r="O17" s="16">
        <v>4</v>
      </c>
      <c r="P17" s="16">
        <v>829</v>
      </c>
      <c r="Q17" s="16">
        <v>53</v>
      </c>
      <c r="R17" s="16">
        <v>12</v>
      </c>
      <c r="S17" s="16">
        <v>74</v>
      </c>
      <c r="T17" s="16">
        <v>21</v>
      </c>
      <c r="U17" s="16">
        <v>85</v>
      </c>
      <c r="V17" s="17"/>
      <c r="W17" s="16">
        <v>62</v>
      </c>
      <c r="X17" s="16">
        <v>120</v>
      </c>
      <c r="Y17" s="16">
        <v>336.30537878787862</v>
      </c>
      <c r="Z17" s="16">
        <v>24</v>
      </c>
      <c r="AA17" s="16">
        <v>39.848141351281349</v>
      </c>
      <c r="AB17" s="16">
        <v>676</v>
      </c>
      <c r="AC17" s="16">
        <v>2.2666666666666666</v>
      </c>
      <c r="AD17" s="16">
        <v>8</v>
      </c>
      <c r="AE17" s="16">
        <v>460</v>
      </c>
      <c r="AF17" s="16">
        <v>4</v>
      </c>
      <c r="AG17" s="16">
        <v>76.974999999999966</v>
      </c>
      <c r="AH17" s="17"/>
      <c r="AI17" s="16">
        <v>8</v>
      </c>
      <c r="AJ17" s="16">
        <v>16</v>
      </c>
      <c r="AK17" s="16">
        <v>15</v>
      </c>
      <c r="AL17" s="16">
        <v>4</v>
      </c>
      <c r="AM17" s="16">
        <v>260.53982580645163</v>
      </c>
      <c r="AN17" s="16">
        <v>18</v>
      </c>
      <c r="AO17" s="16">
        <v>50</v>
      </c>
      <c r="AP17" s="16">
        <v>2</v>
      </c>
      <c r="AQ17" s="16">
        <v>13</v>
      </c>
      <c r="AR17" s="16">
        <v>102</v>
      </c>
      <c r="AS17" s="16">
        <v>17</v>
      </c>
      <c r="AT17" s="16">
        <v>1867.8587757677417</v>
      </c>
      <c r="AU17" s="16">
        <v>13</v>
      </c>
      <c r="AV17" s="16">
        <v>0</v>
      </c>
      <c r="AW17" s="16">
        <v>84</v>
      </c>
      <c r="AX17" s="16">
        <v>18</v>
      </c>
      <c r="AY17" s="16">
        <v>0</v>
      </c>
      <c r="AZ17" s="16">
        <v>2</v>
      </c>
      <c r="BA17" s="16">
        <v>46</v>
      </c>
      <c r="BB17" s="16">
        <v>1179.3336709054111</v>
      </c>
      <c r="BC17" s="17"/>
      <c r="BD17" s="16">
        <v>1064.2178217821781</v>
      </c>
      <c r="BE17" s="16">
        <v>34</v>
      </c>
      <c r="BF17" s="16">
        <v>1751</v>
      </c>
      <c r="BG17" s="16">
        <v>1</v>
      </c>
      <c r="BH17" s="16">
        <v>10163</v>
      </c>
      <c r="BI17" s="16">
        <v>186</v>
      </c>
      <c r="BJ17" s="16">
        <v>52</v>
      </c>
      <c r="BK17" s="16">
        <v>50</v>
      </c>
      <c r="BL17" s="17"/>
      <c r="BM17" s="16">
        <v>32</v>
      </c>
      <c r="BN17" s="16">
        <v>885</v>
      </c>
      <c r="BO17" s="16">
        <v>350</v>
      </c>
      <c r="BP17" s="16">
        <v>205</v>
      </c>
      <c r="BQ17" s="17"/>
      <c r="BR17" s="16">
        <v>437.3143738451613</v>
      </c>
      <c r="BS17" s="16">
        <v>5</v>
      </c>
      <c r="BT17" s="16">
        <v>170</v>
      </c>
      <c r="BU17" s="16">
        <v>19</v>
      </c>
      <c r="BV17" s="16">
        <v>4123.3766144393248</v>
      </c>
      <c r="BW17" s="16">
        <v>808</v>
      </c>
      <c r="BX17" s="16">
        <v>825</v>
      </c>
      <c r="BY17" s="16">
        <v>5</v>
      </c>
      <c r="BZ17" s="16">
        <v>624</v>
      </c>
      <c r="CA17" s="16">
        <v>54</v>
      </c>
      <c r="CB17" s="16">
        <v>66</v>
      </c>
      <c r="CC17" s="16">
        <v>31</v>
      </c>
      <c r="CD17" s="16">
        <v>20</v>
      </c>
      <c r="CE17" s="16">
        <v>0</v>
      </c>
      <c r="CF17" s="16">
        <v>221.41918552036199</v>
      </c>
      <c r="CG17" s="16">
        <v>315</v>
      </c>
      <c r="CH17" s="17"/>
      <c r="CI17" s="16">
        <f t="shared" si="2"/>
        <v>11093.541181612904</v>
      </c>
      <c r="CJ17" s="16">
        <f t="shared" si="3"/>
        <v>3799.037000910369</v>
      </c>
      <c r="CK17" s="16">
        <f t="shared" si="4"/>
        <v>13301.217821782178</v>
      </c>
      <c r="CL17" s="16">
        <f t="shared" si="5"/>
        <v>3715.7322724796045</v>
      </c>
      <c r="CM17" s="16">
        <f t="shared" si="6"/>
        <v>7724.1101738048483</v>
      </c>
      <c r="CN17" s="16">
        <f t="shared" si="7"/>
        <v>1472</v>
      </c>
      <c r="CO17" s="16">
        <f t="shared" si="8"/>
        <v>1809.3951868058266</v>
      </c>
      <c r="CP17" s="18">
        <f t="shared" si="12"/>
        <v>42915.033637395733</v>
      </c>
    </row>
    <row r="18" spans="2:94">
      <c r="B18" s="43">
        <v>40544</v>
      </c>
      <c r="D18" s="44">
        <f t="shared" si="9"/>
        <v>31</v>
      </c>
      <c r="E18" s="44">
        <f t="shared" si="10"/>
        <v>2011</v>
      </c>
      <c r="F18" s="44" t="str">
        <f t="shared" si="11"/>
        <v>11Q1</v>
      </c>
      <c r="H18" s="16">
        <v>2834.7228754838707</v>
      </c>
      <c r="I18" s="16">
        <v>2585</v>
      </c>
      <c r="J18" s="16">
        <v>5484</v>
      </c>
      <c r="K18" s="17"/>
      <c r="L18" s="16">
        <v>578</v>
      </c>
      <c r="M18" s="16">
        <v>2122.1805751025513</v>
      </c>
      <c r="N18" s="16">
        <v>39</v>
      </c>
      <c r="O18" s="16">
        <v>3</v>
      </c>
      <c r="P18" s="16">
        <v>840</v>
      </c>
      <c r="Q18" s="16">
        <v>53</v>
      </c>
      <c r="R18" s="16">
        <v>12</v>
      </c>
      <c r="S18" s="16">
        <v>71</v>
      </c>
      <c r="T18" s="16">
        <v>22</v>
      </c>
      <c r="U18" s="16">
        <v>95</v>
      </c>
      <c r="V18" s="17"/>
      <c r="W18" s="16">
        <v>62</v>
      </c>
      <c r="X18" s="16">
        <v>122</v>
      </c>
      <c r="Y18" s="16">
        <v>308.28318181818179</v>
      </c>
      <c r="Z18" s="16">
        <v>24</v>
      </c>
      <c r="AA18" s="16">
        <v>40.935146651767084</v>
      </c>
      <c r="AB18" s="16">
        <v>676</v>
      </c>
      <c r="AC18" s="16">
        <v>33.799999999999997</v>
      </c>
      <c r="AD18" s="16">
        <v>8</v>
      </c>
      <c r="AE18" s="16">
        <v>458</v>
      </c>
      <c r="AF18" s="16">
        <v>3</v>
      </c>
      <c r="AG18" s="16">
        <v>72.699999999999989</v>
      </c>
      <c r="AH18" s="17"/>
      <c r="AI18" s="16">
        <v>13</v>
      </c>
      <c r="AJ18" s="16">
        <v>16</v>
      </c>
      <c r="AK18" s="16">
        <v>14</v>
      </c>
      <c r="AL18" s="16">
        <v>4</v>
      </c>
      <c r="AM18" s="16">
        <v>232.53184516129031</v>
      </c>
      <c r="AN18" s="16">
        <v>18</v>
      </c>
      <c r="AO18" s="16">
        <v>52</v>
      </c>
      <c r="AP18" s="16">
        <v>2</v>
      </c>
      <c r="AQ18" s="16">
        <v>13</v>
      </c>
      <c r="AR18" s="16">
        <v>102</v>
      </c>
      <c r="AS18" s="16">
        <v>19</v>
      </c>
      <c r="AT18" s="16">
        <v>1890.6087794709681</v>
      </c>
      <c r="AU18" s="16">
        <v>13</v>
      </c>
      <c r="AV18" s="16">
        <v>1</v>
      </c>
      <c r="AW18" s="16">
        <v>85</v>
      </c>
      <c r="AX18" s="16">
        <v>21</v>
      </c>
      <c r="AY18" s="16">
        <v>0</v>
      </c>
      <c r="AZ18" s="16">
        <v>2</v>
      </c>
      <c r="BA18" s="16">
        <v>46</v>
      </c>
      <c r="BB18" s="16">
        <v>1298.4342224312709</v>
      </c>
      <c r="BC18" s="17"/>
      <c r="BD18" s="16">
        <v>989.09063444108767</v>
      </c>
      <c r="BE18" s="16">
        <v>34</v>
      </c>
      <c r="BF18" s="16">
        <v>1735</v>
      </c>
      <c r="BG18" s="16">
        <v>2</v>
      </c>
      <c r="BH18" s="16">
        <v>10215</v>
      </c>
      <c r="BI18" s="16">
        <v>186</v>
      </c>
      <c r="BJ18" s="16">
        <v>49</v>
      </c>
      <c r="BK18" s="16">
        <v>38</v>
      </c>
      <c r="BL18" s="17"/>
      <c r="BM18" s="16">
        <v>37.5</v>
      </c>
      <c r="BN18" s="16">
        <v>886</v>
      </c>
      <c r="BO18" s="16">
        <v>350</v>
      </c>
      <c r="BP18" s="16">
        <v>204</v>
      </c>
      <c r="BQ18" s="17"/>
      <c r="BR18" s="16">
        <v>364.82260277419357</v>
      </c>
      <c r="BS18" s="16">
        <v>5</v>
      </c>
      <c r="BT18" s="16">
        <v>164</v>
      </c>
      <c r="BU18" s="16">
        <v>17</v>
      </c>
      <c r="BV18" s="16">
        <v>4182.9324635308694</v>
      </c>
      <c r="BW18" s="16">
        <v>779</v>
      </c>
      <c r="BX18" s="16">
        <v>794</v>
      </c>
      <c r="BY18" s="16">
        <v>5</v>
      </c>
      <c r="BZ18" s="16">
        <v>619.27</v>
      </c>
      <c r="CA18" s="16">
        <v>51</v>
      </c>
      <c r="CB18" s="16">
        <v>67</v>
      </c>
      <c r="CC18" s="16">
        <v>30</v>
      </c>
      <c r="CD18" s="16">
        <v>18</v>
      </c>
      <c r="CE18" s="16">
        <v>0</v>
      </c>
      <c r="CF18" s="16">
        <v>227.97905263157895</v>
      </c>
      <c r="CG18" s="16">
        <v>336</v>
      </c>
      <c r="CH18" s="17"/>
      <c r="CI18" s="16">
        <f t="shared" si="2"/>
        <v>10903.722875483871</v>
      </c>
      <c r="CJ18" s="16">
        <f t="shared" si="3"/>
        <v>3835.1805751025513</v>
      </c>
      <c r="CK18" s="16">
        <f t="shared" si="4"/>
        <v>13248.090634441087</v>
      </c>
      <c r="CL18" s="16">
        <f t="shared" si="5"/>
        <v>3842.5748470635294</v>
      </c>
      <c r="CM18" s="16">
        <f t="shared" si="6"/>
        <v>7661.004118936642</v>
      </c>
      <c r="CN18" s="16">
        <f t="shared" si="7"/>
        <v>1477.5</v>
      </c>
      <c r="CO18" s="16">
        <f t="shared" si="8"/>
        <v>1808.718328469949</v>
      </c>
      <c r="CP18" s="18">
        <f t="shared" si="12"/>
        <v>42776.791379497627</v>
      </c>
    </row>
    <row r="19" spans="2:94">
      <c r="B19" s="43">
        <v>40575</v>
      </c>
      <c r="D19" s="44">
        <f t="shared" si="9"/>
        <v>28</v>
      </c>
      <c r="E19" s="44">
        <f t="shared" si="10"/>
        <v>2011</v>
      </c>
      <c r="F19" s="44" t="str">
        <f t="shared" si="11"/>
        <v>11Q1</v>
      </c>
      <c r="H19" s="16">
        <v>2879.0042914285714</v>
      </c>
      <c r="I19" s="16">
        <v>2558</v>
      </c>
      <c r="J19" s="16">
        <v>5392</v>
      </c>
      <c r="K19" s="17"/>
      <c r="L19" s="16">
        <v>582</v>
      </c>
      <c r="M19" s="16">
        <v>2062.0280542716428</v>
      </c>
      <c r="N19" s="16">
        <v>46</v>
      </c>
      <c r="O19" s="16">
        <v>4</v>
      </c>
      <c r="P19" s="16">
        <v>862</v>
      </c>
      <c r="Q19" s="16">
        <v>53</v>
      </c>
      <c r="R19" s="16">
        <v>11</v>
      </c>
      <c r="S19" s="16">
        <v>70</v>
      </c>
      <c r="T19" s="16">
        <v>22</v>
      </c>
      <c r="U19" s="16">
        <v>100</v>
      </c>
      <c r="V19" s="17"/>
      <c r="W19" s="16">
        <v>62</v>
      </c>
      <c r="X19" s="16">
        <v>122</v>
      </c>
      <c r="Y19" s="16">
        <v>307.07477272727272</v>
      </c>
      <c r="Z19" s="16">
        <v>24</v>
      </c>
      <c r="AA19" s="16">
        <v>40.61377211122457</v>
      </c>
      <c r="AB19" s="16">
        <v>663</v>
      </c>
      <c r="AC19" s="16">
        <v>39.166666666666664</v>
      </c>
      <c r="AD19" s="16">
        <v>8</v>
      </c>
      <c r="AE19" s="16">
        <v>471</v>
      </c>
      <c r="AF19" s="16">
        <v>4</v>
      </c>
      <c r="AG19" s="16">
        <v>71.716666666666654</v>
      </c>
      <c r="AH19" s="17"/>
      <c r="AI19" s="16">
        <v>13</v>
      </c>
      <c r="AJ19" s="16">
        <v>17</v>
      </c>
      <c r="AK19" s="16">
        <v>15</v>
      </c>
      <c r="AL19" s="16">
        <v>3</v>
      </c>
      <c r="AM19" s="16">
        <v>206.1632107142857</v>
      </c>
      <c r="AN19" s="16">
        <v>18</v>
      </c>
      <c r="AO19" s="16">
        <v>53</v>
      </c>
      <c r="AP19" s="16">
        <v>2</v>
      </c>
      <c r="AQ19" s="16">
        <v>14</v>
      </c>
      <c r="AR19" s="16">
        <v>103</v>
      </c>
      <c r="AS19" s="16">
        <v>32</v>
      </c>
      <c r="AT19" s="16">
        <v>1910.889312042857</v>
      </c>
      <c r="AU19" s="16">
        <v>14</v>
      </c>
      <c r="AV19" s="16">
        <v>4</v>
      </c>
      <c r="AW19" s="16">
        <v>85</v>
      </c>
      <c r="AX19" s="16">
        <v>21</v>
      </c>
      <c r="AY19" s="16">
        <v>0</v>
      </c>
      <c r="AZ19" s="16">
        <v>2</v>
      </c>
      <c r="BA19" s="16">
        <v>47</v>
      </c>
      <c r="BB19" s="16">
        <v>1066.2499580098663</v>
      </c>
      <c r="BC19" s="17"/>
      <c r="BD19" s="16">
        <v>1018.6428571428571</v>
      </c>
      <c r="BE19" s="16">
        <v>34</v>
      </c>
      <c r="BF19" s="16">
        <v>1726</v>
      </c>
      <c r="BG19" s="16">
        <v>2</v>
      </c>
      <c r="BH19" s="16">
        <v>10220</v>
      </c>
      <c r="BI19" s="16">
        <v>205</v>
      </c>
      <c r="BJ19" s="16">
        <v>49</v>
      </c>
      <c r="BK19" s="16">
        <v>38</v>
      </c>
      <c r="BL19" s="17"/>
      <c r="BM19" s="16">
        <v>38.416666666666664</v>
      </c>
      <c r="BN19" s="16">
        <v>891</v>
      </c>
      <c r="BO19" s="16">
        <v>350</v>
      </c>
      <c r="BP19" s="16">
        <v>205</v>
      </c>
      <c r="BQ19" s="17"/>
      <c r="BR19" s="16">
        <v>381.48647860714289</v>
      </c>
      <c r="BS19" s="16">
        <v>5</v>
      </c>
      <c r="BT19" s="16">
        <v>162</v>
      </c>
      <c r="BU19" s="16">
        <v>17</v>
      </c>
      <c r="BV19" s="16">
        <v>4134.1243510737631</v>
      </c>
      <c r="BW19" s="16">
        <v>794</v>
      </c>
      <c r="BX19" s="16">
        <v>794</v>
      </c>
      <c r="BY19" s="16">
        <v>5</v>
      </c>
      <c r="BZ19" s="16">
        <v>622.22</v>
      </c>
      <c r="CA19" s="16">
        <v>50</v>
      </c>
      <c r="CB19" s="16">
        <v>67</v>
      </c>
      <c r="CC19" s="16">
        <v>30</v>
      </c>
      <c r="CD19" s="16">
        <v>18</v>
      </c>
      <c r="CE19" s="16">
        <v>0</v>
      </c>
      <c r="CF19" s="16">
        <v>229.1755458515284</v>
      </c>
      <c r="CG19" s="16">
        <v>333</v>
      </c>
      <c r="CH19" s="17"/>
      <c r="CI19" s="16">
        <f t="shared" si="2"/>
        <v>10829.004291428571</v>
      </c>
      <c r="CJ19" s="16">
        <f t="shared" si="3"/>
        <v>3812.0280542716428</v>
      </c>
      <c r="CK19" s="16">
        <f t="shared" si="4"/>
        <v>13292.642857142857</v>
      </c>
      <c r="CL19" s="16">
        <f t="shared" si="5"/>
        <v>3626.302480767009</v>
      </c>
      <c r="CM19" s="16">
        <f t="shared" si="6"/>
        <v>7642.0063755324345</v>
      </c>
      <c r="CN19" s="16">
        <f t="shared" si="7"/>
        <v>1484.4166666666665</v>
      </c>
      <c r="CO19" s="16">
        <f t="shared" si="8"/>
        <v>1812.5718781718308</v>
      </c>
      <c r="CP19" s="18">
        <f t="shared" si="12"/>
        <v>42498.972603981012</v>
      </c>
    </row>
    <row r="20" spans="2:94">
      <c r="B20" s="43">
        <v>40603</v>
      </c>
      <c r="D20" s="44">
        <f t="shared" si="9"/>
        <v>31</v>
      </c>
      <c r="E20" s="44">
        <f t="shared" si="10"/>
        <v>2011</v>
      </c>
      <c r="F20" s="44" t="str">
        <f t="shared" si="11"/>
        <v>11Q1</v>
      </c>
      <c r="H20" s="16">
        <v>2855.1321667741936</v>
      </c>
      <c r="I20" s="16">
        <v>2575</v>
      </c>
      <c r="J20" s="16">
        <v>5604</v>
      </c>
      <c r="K20" s="17"/>
      <c r="L20" s="16">
        <v>578</v>
      </c>
      <c r="M20" s="16">
        <v>2081.9540114701135</v>
      </c>
      <c r="N20" s="16">
        <v>44</v>
      </c>
      <c r="O20" s="16">
        <v>3</v>
      </c>
      <c r="P20" s="16">
        <v>887</v>
      </c>
      <c r="Q20" s="16">
        <v>53</v>
      </c>
      <c r="R20" s="16">
        <v>11</v>
      </c>
      <c r="S20" s="16">
        <v>74</v>
      </c>
      <c r="T20" s="16">
        <v>22</v>
      </c>
      <c r="U20" s="16">
        <v>95</v>
      </c>
      <c r="V20" s="17"/>
      <c r="W20" s="16">
        <v>61</v>
      </c>
      <c r="X20" s="16">
        <v>121</v>
      </c>
      <c r="Y20" s="16">
        <v>305.86636363636364</v>
      </c>
      <c r="Z20" s="16">
        <v>24</v>
      </c>
      <c r="AA20" s="16">
        <v>40.29239757068207</v>
      </c>
      <c r="AB20" s="16">
        <v>670</v>
      </c>
      <c r="AC20" s="16">
        <v>44.533333333333331</v>
      </c>
      <c r="AD20" s="16">
        <v>8</v>
      </c>
      <c r="AE20" s="16">
        <v>438</v>
      </c>
      <c r="AF20" s="16">
        <v>6</v>
      </c>
      <c r="AG20" s="16">
        <v>70.73333333333332</v>
      </c>
      <c r="AH20" s="17"/>
      <c r="AI20" s="16">
        <v>14</v>
      </c>
      <c r="AJ20" s="16">
        <v>16</v>
      </c>
      <c r="AK20" s="16">
        <v>14</v>
      </c>
      <c r="AL20" s="16">
        <v>3</v>
      </c>
      <c r="AM20" s="16">
        <v>226.98808387096773</v>
      </c>
      <c r="AN20" s="16">
        <v>18</v>
      </c>
      <c r="AO20" s="16">
        <v>51</v>
      </c>
      <c r="AP20" s="16">
        <v>2</v>
      </c>
      <c r="AQ20" s="16">
        <v>14</v>
      </c>
      <c r="AR20" s="16">
        <v>103</v>
      </c>
      <c r="AS20" s="16">
        <v>22</v>
      </c>
      <c r="AT20" s="16">
        <v>1815.969143148387</v>
      </c>
      <c r="AU20" s="16">
        <v>13</v>
      </c>
      <c r="AV20" s="16">
        <v>2</v>
      </c>
      <c r="AW20" s="16">
        <v>85</v>
      </c>
      <c r="AX20" s="16">
        <v>21</v>
      </c>
      <c r="AY20" s="16">
        <v>0</v>
      </c>
      <c r="AZ20" s="16">
        <v>2</v>
      </c>
      <c r="BA20" s="16">
        <v>46</v>
      </c>
      <c r="BB20" s="16">
        <v>1062.8033117478344</v>
      </c>
      <c r="BC20" s="17"/>
      <c r="BD20" s="16">
        <v>998.38775510204073</v>
      </c>
      <c r="BE20" s="16">
        <v>34</v>
      </c>
      <c r="BF20" s="16">
        <v>1720</v>
      </c>
      <c r="BG20" s="16">
        <v>2</v>
      </c>
      <c r="BH20" s="16">
        <v>10196</v>
      </c>
      <c r="BI20" s="16">
        <v>168</v>
      </c>
      <c r="BJ20" s="16">
        <v>49</v>
      </c>
      <c r="BK20" s="16">
        <v>38</v>
      </c>
      <c r="BL20" s="17"/>
      <c r="BM20" s="16">
        <v>39.333333333333329</v>
      </c>
      <c r="BN20" s="16">
        <v>885</v>
      </c>
      <c r="BO20" s="16">
        <v>350</v>
      </c>
      <c r="BP20" s="16">
        <v>204</v>
      </c>
      <c r="BQ20" s="17"/>
      <c r="BR20" s="16">
        <v>428.23372871612901</v>
      </c>
      <c r="BS20" s="16">
        <v>5</v>
      </c>
      <c r="BT20" s="16">
        <v>151</v>
      </c>
      <c r="BU20" s="16">
        <v>17</v>
      </c>
      <c r="BV20" s="16">
        <v>4144.3387009082371</v>
      </c>
      <c r="BW20" s="16">
        <v>797</v>
      </c>
      <c r="BX20" s="16">
        <v>794</v>
      </c>
      <c r="BY20" s="16">
        <v>5</v>
      </c>
      <c r="BZ20" s="16">
        <v>595.22</v>
      </c>
      <c r="CA20" s="16">
        <v>48</v>
      </c>
      <c r="CB20" s="16">
        <v>67</v>
      </c>
      <c r="CC20" s="16">
        <v>30</v>
      </c>
      <c r="CD20" s="16">
        <v>18</v>
      </c>
      <c r="CE20" s="16">
        <v>0</v>
      </c>
      <c r="CF20" s="16">
        <v>235.51670762711865</v>
      </c>
      <c r="CG20" s="16">
        <v>330</v>
      </c>
      <c r="CH20" s="17"/>
      <c r="CI20" s="16">
        <f t="shared" si="2"/>
        <v>11034.132166774194</v>
      </c>
      <c r="CJ20" s="16">
        <f t="shared" si="3"/>
        <v>3848.9540114701135</v>
      </c>
      <c r="CK20" s="16">
        <f t="shared" si="4"/>
        <v>13205.387755102041</v>
      </c>
      <c r="CL20" s="16">
        <f t="shared" si="5"/>
        <v>3531.7605387671892</v>
      </c>
      <c r="CM20" s="16">
        <f t="shared" si="6"/>
        <v>7665.3091372514846</v>
      </c>
      <c r="CN20" s="16">
        <f t="shared" si="7"/>
        <v>1478.3333333333335</v>
      </c>
      <c r="CO20" s="16">
        <f t="shared" si="8"/>
        <v>1789.4254278737124</v>
      </c>
      <c r="CP20" s="18">
        <f t="shared" si="12"/>
        <v>42553.302370572077</v>
      </c>
    </row>
    <row r="21" spans="2:94">
      <c r="B21" s="43">
        <v>40634</v>
      </c>
      <c r="D21" s="44">
        <f t="shared" si="9"/>
        <v>30</v>
      </c>
      <c r="E21" s="44">
        <f t="shared" si="10"/>
        <v>2011</v>
      </c>
      <c r="F21" s="44" t="str">
        <f t="shared" si="11"/>
        <v>11Q2</v>
      </c>
      <c r="H21" s="16">
        <v>2849.2532639999999</v>
      </c>
      <c r="I21" s="16">
        <v>2575</v>
      </c>
      <c r="J21" s="16">
        <v>5546</v>
      </c>
      <c r="K21" s="17"/>
      <c r="L21" s="16">
        <v>483</v>
      </c>
      <c r="M21" s="16">
        <v>2051.8122346008504</v>
      </c>
      <c r="N21" s="16">
        <v>40</v>
      </c>
      <c r="O21" s="16">
        <v>4</v>
      </c>
      <c r="P21" s="16">
        <v>906</v>
      </c>
      <c r="Q21" s="16">
        <v>53</v>
      </c>
      <c r="R21" s="16">
        <v>11</v>
      </c>
      <c r="S21" s="16">
        <v>68</v>
      </c>
      <c r="T21" s="16">
        <v>22</v>
      </c>
      <c r="U21" s="16">
        <v>91</v>
      </c>
      <c r="V21" s="17"/>
      <c r="W21" s="16">
        <v>61</v>
      </c>
      <c r="X21" s="16">
        <v>121</v>
      </c>
      <c r="Y21" s="16">
        <v>304.65795454545457</v>
      </c>
      <c r="Z21" s="16">
        <v>24</v>
      </c>
      <c r="AA21" s="16">
        <v>39.971023030139555</v>
      </c>
      <c r="AB21" s="16">
        <v>658</v>
      </c>
      <c r="AC21" s="16">
        <v>49.9</v>
      </c>
      <c r="AD21" s="16">
        <v>8</v>
      </c>
      <c r="AE21" s="16">
        <v>451</v>
      </c>
      <c r="AF21" s="16">
        <v>4</v>
      </c>
      <c r="AG21" s="16">
        <v>69.749999999999986</v>
      </c>
      <c r="AH21" s="17"/>
      <c r="AI21" s="16">
        <v>14</v>
      </c>
      <c r="AJ21" s="16">
        <v>16</v>
      </c>
      <c r="AK21" s="16">
        <v>14</v>
      </c>
      <c r="AL21" s="16">
        <v>3</v>
      </c>
      <c r="AM21" s="16">
        <v>225.17604333333333</v>
      </c>
      <c r="AN21" s="16">
        <v>19</v>
      </c>
      <c r="AO21" s="16">
        <v>54</v>
      </c>
      <c r="AP21" s="16">
        <v>1</v>
      </c>
      <c r="AQ21" s="16">
        <v>14</v>
      </c>
      <c r="AR21" s="16">
        <v>100</v>
      </c>
      <c r="AS21" s="16">
        <v>22</v>
      </c>
      <c r="AT21" s="16">
        <v>1854.6989045199998</v>
      </c>
      <c r="AU21" s="16">
        <v>13</v>
      </c>
      <c r="AV21" s="16">
        <v>0</v>
      </c>
      <c r="AW21" s="16">
        <v>86</v>
      </c>
      <c r="AX21" s="16">
        <v>21</v>
      </c>
      <c r="AY21" s="16">
        <v>0</v>
      </c>
      <c r="AZ21" s="16">
        <v>2</v>
      </c>
      <c r="BA21" s="16">
        <v>46</v>
      </c>
      <c r="BB21" s="16">
        <v>1151.437778838032</v>
      </c>
      <c r="BC21" s="17"/>
      <c r="BD21" s="16">
        <v>959.12448132780082</v>
      </c>
      <c r="BE21" s="16">
        <v>34</v>
      </c>
      <c r="BF21" s="16">
        <v>1679</v>
      </c>
      <c r="BG21" s="16">
        <v>2</v>
      </c>
      <c r="BH21" s="16">
        <v>10242</v>
      </c>
      <c r="BI21" s="16">
        <v>168</v>
      </c>
      <c r="BJ21" s="16">
        <v>49</v>
      </c>
      <c r="BK21" s="16">
        <v>38</v>
      </c>
      <c r="BL21" s="17"/>
      <c r="BM21" s="16">
        <v>40.249999999999993</v>
      </c>
      <c r="BN21" s="16">
        <v>872</v>
      </c>
      <c r="BO21" s="16">
        <v>350</v>
      </c>
      <c r="BP21" s="16">
        <v>203</v>
      </c>
      <c r="BQ21" s="17"/>
      <c r="BR21" s="16">
        <v>426.23395782</v>
      </c>
      <c r="BS21" s="16">
        <v>5</v>
      </c>
      <c r="BT21" s="16">
        <v>159</v>
      </c>
      <c r="BU21" s="16">
        <v>17</v>
      </c>
      <c r="BV21" s="16">
        <v>4114.0692139206631</v>
      </c>
      <c r="BW21" s="16">
        <v>791</v>
      </c>
      <c r="BX21" s="16">
        <v>794</v>
      </c>
      <c r="BY21" s="16">
        <v>5</v>
      </c>
      <c r="BZ21" s="16">
        <v>575.12</v>
      </c>
      <c r="CA21" s="16">
        <v>49</v>
      </c>
      <c r="CB21" s="16">
        <v>67</v>
      </c>
      <c r="CC21" s="16">
        <v>30</v>
      </c>
      <c r="CD21" s="16">
        <v>18</v>
      </c>
      <c r="CE21" s="16">
        <v>0</v>
      </c>
      <c r="CF21" s="16">
        <v>226.30488495575221</v>
      </c>
      <c r="CG21" s="16">
        <v>326</v>
      </c>
      <c r="CH21" s="17"/>
      <c r="CI21" s="16">
        <f t="shared" si="2"/>
        <v>10970.253263999999</v>
      </c>
      <c r="CJ21" s="16">
        <f t="shared" si="3"/>
        <v>3729.8122346008504</v>
      </c>
      <c r="CK21" s="16">
        <f t="shared" si="4"/>
        <v>13171.124481327801</v>
      </c>
      <c r="CL21" s="16">
        <f t="shared" si="5"/>
        <v>3656.3127266913652</v>
      </c>
      <c r="CM21" s="16">
        <f t="shared" si="6"/>
        <v>7602.7280566964155</v>
      </c>
      <c r="CN21" s="16">
        <f t="shared" si="7"/>
        <v>1465.25</v>
      </c>
      <c r="CO21" s="16">
        <f t="shared" si="8"/>
        <v>1791.2789775755941</v>
      </c>
      <c r="CP21" s="18">
        <f t="shared" si="12"/>
        <v>42386.759740892026</v>
      </c>
    </row>
    <row r="22" spans="2:94">
      <c r="B22" s="43">
        <v>40664</v>
      </c>
      <c r="D22" s="44">
        <f t="shared" si="9"/>
        <v>31</v>
      </c>
      <c r="E22" s="44">
        <f t="shared" si="10"/>
        <v>2011</v>
      </c>
      <c r="F22" s="44" t="str">
        <f t="shared" si="11"/>
        <v>11Q2</v>
      </c>
      <c r="H22" s="16">
        <v>2564.3149664516127</v>
      </c>
      <c r="I22" s="16">
        <v>2557</v>
      </c>
      <c r="J22" s="16">
        <v>5605</v>
      </c>
      <c r="K22" s="17"/>
      <c r="L22" s="16">
        <v>506</v>
      </c>
      <c r="M22" s="16">
        <v>2071.5763379828495</v>
      </c>
      <c r="N22" s="16">
        <v>42</v>
      </c>
      <c r="O22" s="16">
        <v>4</v>
      </c>
      <c r="P22" s="16">
        <v>928</v>
      </c>
      <c r="Q22" s="16">
        <v>53</v>
      </c>
      <c r="R22" s="16">
        <v>11</v>
      </c>
      <c r="S22" s="16">
        <v>69</v>
      </c>
      <c r="T22" s="16">
        <v>22</v>
      </c>
      <c r="U22" s="16">
        <v>95</v>
      </c>
      <c r="V22" s="17"/>
      <c r="W22" s="16">
        <v>60</v>
      </c>
      <c r="X22" s="16">
        <v>120</v>
      </c>
      <c r="Y22" s="16">
        <v>303.4495454545455</v>
      </c>
      <c r="Z22" s="16">
        <v>24</v>
      </c>
      <c r="AA22" s="16">
        <v>39.649648489597055</v>
      </c>
      <c r="AB22" s="16">
        <v>667</v>
      </c>
      <c r="AC22" s="16">
        <v>55.266666666666666</v>
      </c>
      <c r="AD22" s="16">
        <v>8</v>
      </c>
      <c r="AE22" s="16">
        <v>466</v>
      </c>
      <c r="AF22" s="16">
        <v>4</v>
      </c>
      <c r="AG22" s="16">
        <v>68.766666666666652</v>
      </c>
      <c r="AH22" s="17"/>
      <c r="AI22" s="16">
        <v>15</v>
      </c>
      <c r="AJ22" s="16">
        <v>16</v>
      </c>
      <c r="AK22" s="16">
        <v>14</v>
      </c>
      <c r="AL22" s="16">
        <v>3</v>
      </c>
      <c r="AM22" s="16">
        <v>256.62467096774191</v>
      </c>
      <c r="AN22" s="16">
        <v>18</v>
      </c>
      <c r="AO22" s="16">
        <v>55</v>
      </c>
      <c r="AP22" s="16">
        <v>1</v>
      </c>
      <c r="AQ22" s="16">
        <v>14</v>
      </c>
      <c r="AR22" s="16">
        <v>70</v>
      </c>
      <c r="AS22" s="16">
        <v>22</v>
      </c>
      <c r="AT22" s="16">
        <v>1611.3296885612901</v>
      </c>
      <c r="AU22" s="16">
        <v>7</v>
      </c>
      <c r="AV22" s="16">
        <v>1</v>
      </c>
      <c r="AW22" s="16">
        <v>84</v>
      </c>
      <c r="AX22" s="16">
        <v>21</v>
      </c>
      <c r="AY22" s="16">
        <v>0</v>
      </c>
      <c r="AZ22" s="16">
        <v>3</v>
      </c>
      <c r="BA22" s="16">
        <v>46</v>
      </c>
      <c r="BB22" s="16">
        <v>1019.9139239199343</v>
      </c>
      <c r="BC22" s="17"/>
      <c r="BD22" s="16">
        <v>988.3498452012384</v>
      </c>
      <c r="BE22" s="16">
        <v>34</v>
      </c>
      <c r="BF22" s="16">
        <v>1602</v>
      </c>
      <c r="BG22" s="16">
        <v>2</v>
      </c>
      <c r="BH22" s="16">
        <v>10262</v>
      </c>
      <c r="BI22" s="16">
        <v>158</v>
      </c>
      <c r="BJ22" s="16">
        <v>49</v>
      </c>
      <c r="BK22" s="16">
        <v>38</v>
      </c>
      <c r="BL22" s="17"/>
      <c r="BM22" s="16">
        <v>41.166666666666657</v>
      </c>
      <c r="BN22" s="16">
        <v>866</v>
      </c>
      <c r="BO22" s="16">
        <v>350</v>
      </c>
      <c r="BP22" s="16">
        <v>203</v>
      </c>
      <c r="BQ22" s="17"/>
      <c r="BR22" s="16">
        <v>421.24921016129025</v>
      </c>
      <c r="BS22" s="16">
        <v>5</v>
      </c>
      <c r="BT22" s="16">
        <v>125</v>
      </c>
      <c r="BU22" s="16">
        <v>17</v>
      </c>
      <c r="BV22" s="16">
        <v>4091.3255849783336</v>
      </c>
      <c r="BW22" s="16">
        <v>777</v>
      </c>
      <c r="BX22" s="16">
        <v>794</v>
      </c>
      <c r="BY22" s="16">
        <v>5</v>
      </c>
      <c r="BZ22" s="16">
        <v>488.83</v>
      </c>
      <c r="CA22" s="16">
        <v>46</v>
      </c>
      <c r="CB22" s="16">
        <v>67</v>
      </c>
      <c r="CC22" s="16">
        <v>30</v>
      </c>
      <c r="CD22" s="16">
        <v>18</v>
      </c>
      <c r="CE22" s="16">
        <v>0</v>
      </c>
      <c r="CF22" s="16">
        <v>233.15345064377681</v>
      </c>
      <c r="CG22" s="16">
        <v>324</v>
      </c>
      <c r="CH22" s="17"/>
      <c r="CI22" s="16">
        <f t="shared" si="2"/>
        <v>10726.314966451613</v>
      </c>
      <c r="CJ22" s="16">
        <f t="shared" si="3"/>
        <v>3801.5763379828495</v>
      </c>
      <c r="CK22" s="16">
        <f t="shared" si="4"/>
        <v>13133.349845201239</v>
      </c>
      <c r="CL22" s="16">
        <f t="shared" si="5"/>
        <v>3277.8682834489664</v>
      </c>
      <c r="CM22" s="16">
        <f t="shared" si="6"/>
        <v>7442.5582457834007</v>
      </c>
      <c r="CN22" s="16">
        <f t="shared" si="7"/>
        <v>1460.1666666666665</v>
      </c>
      <c r="CO22" s="16">
        <f t="shared" si="8"/>
        <v>1816.1325272774759</v>
      </c>
      <c r="CP22" s="18">
        <f t="shared" si="12"/>
        <v>41657.966872812212</v>
      </c>
    </row>
    <row r="23" spans="2:94">
      <c r="B23" s="43">
        <v>40695</v>
      </c>
      <c r="D23" s="44">
        <f t="shared" si="9"/>
        <v>30</v>
      </c>
      <c r="E23" s="44">
        <f t="shared" si="10"/>
        <v>2011</v>
      </c>
      <c r="F23" s="44" t="str">
        <f t="shared" si="11"/>
        <v>11Q2</v>
      </c>
      <c r="H23" s="16">
        <v>2664.9129779999998</v>
      </c>
      <c r="I23" s="16">
        <v>2546</v>
      </c>
      <c r="J23" s="16">
        <v>5572</v>
      </c>
      <c r="K23" s="17"/>
      <c r="L23" s="16">
        <v>513</v>
      </c>
      <c r="M23" s="16">
        <v>2136.8696931738086</v>
      </c>
      <c r="N23" s="16">
        <v>47</v>
      </c>
      <c r="O23" s="16">
        <v>4</v>
      </c>
      <c r="P23" s="16">
        <v>940</v>
      </c>
      <c r="Q23" s="16">
        <v>53</v>
      </c>
      <c r="R23" s="16">
        <v>11</v>
      </c>
      <c r="S23" s="16">
        <v>70</v>
      </c>
      <c r="T23" s="16">
        <v>22</v>
      </c>
      <c r="U23" s="16">
        <v>94</v>
      </c>
      <c r="V23" s="17"/>
      <c r="W23" s="16">
        <v>60</v>
      </c>
      <c r="X23" s="16">
        <v>120</v>
      </c>
      <c r="Y23" s="16">
        <v>302.24113636363637</v>
      </c>
      <c r="Z23" s="16">
        <v>24</v>
      </c>
      <c r="AA23" s="16">
        <v>39.328273949054541</v>
      </c>
      <c r="AB23" s="16">
        <v>661</v>
      </c>
      <c r="AC23" s="16">
        <v>60.633333333333333</v>
      </c>
      <c r="AD23" s="16">
        <v>8</v>
      </c>
      <c r="AE23" s="16">
        <v>467</v>
      </c>
      <c r="AF23" s="16">
        <v>5</v>
      </c>
      <c r="AG23" s="16">
        <v>67.783333333333317</v>
      </c>
      <c r="AH23" s="17"/>
      <c r="AI23" s="16">
        <v>15</v>
      </c>
      <c r="AJ23" s="16">
        <v>16</v>
      </c>
      <c r="AK23" s="16">
        <v>14</v>
      </c>
      <c r="AL23" s="16">
        <v>3</v>
      </c>
      <c r="AM23" s="16">
        <v>212.08909</v>
      </c>
      <c r="AN23" s="16">
        <v>18</v>
      </c>
      <c r="AO23" s="16">
        <v>55</v>
      </c>
      <c r="AP23" s="16">
        <v>1</v>
      </c>
      <c r="AQ23" s="16">
        <v>14</v>
      </c>
      <c r="AR23" s="16">
        <v>69</v>
      </c>
      <c r="AS23" s="16">
        <v>16</v>
      </c>
      <c r="AT23" s="16">
        <v>1670.37987974</v>
      </c>
      <c r="AU23" s="16">
        <v>9</v>
      </c>
      <c r="AV23" s="16">
        <v>0</v>
      </c>
      <c r="AW23" s="16">
        <v>84</v>
      </c>
      <c r="AX23" s="16">
        <v>21</v>
      </c>
      <c r="AY23" s="16">
        <v>0</v>
      </c>
      <c r="AZ23" s="16">
        <v>3</v>
      </c>
      <c r="BA23" s="16">
        <v>48</v>
      </c>
      <c r="BB23" s="16">
        <v>1002.7146659500404</v>
      </c>
      <c r="BC23" s="17"/>
      <c r="BD23" s="16">
        <v>968.75051975051986</v>
      </c>
      <c r="BE23" s="16">
        <v>34</v>
      </c>
      <c r="BF23" s="16">
        <v>1695</v>
      </c>
      <c r="BG23" s="16">
        <v>2</v>
      </c>
      <c r="BH23" s="16">
        <v>10203</v>
      </c>
      <c r="BI23" s="16">
        <v>157</v>
      </c>
      <c r="BJ23" s="16">
        <v>49</v>
      </c>
      <c r="BK23" s="16">
        <v>38</v>
      </c>
      <c r="BL23" s="17"/>
      <c r="BM23" s="16">
        <v>42.083333333333321</v>
      </c>
      <c r="BN23" s="16">
        <v>882</v>
      </c>
      <c r="BO23" s="16">
        <v>345</v>
      </c>
      <c r="BP23" s="16">
        <v>202</v>
      </c>
      <c r="BQ23" s="17"/>
      <c r="BR23" s="16">
        <v>387.77937857999996</v>
      </c>
      <c r="BS23" s="16">
        <v>5</v>
      </c>
      <c r="BT23" s="16">
        <v>150</v>
      </c>
      <c r="BU23" s="16">
        <v>17</v>
      </c>
      <c r="BV23" s="16">
        <v>4160.4057335581792</v>
      </c>
      <c r="BW23" s="16">
        <v>785</v>
      </c>
      <c r="BX23" s="16">
        <v>794</v>
      </c>
      <c r="BY23" s="16">
        <v>5</v>
      </c>
      <c r="BZ23" s="16">
        <v>511.86</v>
      </c>
      <c r="CA23" s="16">
        <v>45</v>
      </c>
      <c r="CB23" s="16">
        <v>67</v>
      </c>
      <c r="CC23" s="16">
        <v>29</v>
      </c>
      <c r="CD23" s="16">
        <v>18</v>
      </c>
      <c r="CE23" s="16">
        <v>0</v>
      </c>
      <c r="CF23" s="16">
        <v>225.19658666666666</v>
      </c>
      <c r="CG23" s="16">
        <v>301</v>
      </c>
      <c r="CH23" s="17"/>
      <c r="CI23" s="16">
        <f t="shared" si="2"/>
        <v>10782.912978</v>
      </c>
      <c r="CJ23" s="16">
        <f t="shared" si="3"/>
        <v>3890.8696931738086</v>
      </c>
      <c r="CK23" s="16">
        <f t="shared" si="4"/>
        <v>13146.75051975052</v>
      </c>
      <c r="CL23" s="16">
        <f t="shared" si="5"/>
        <v>3271.1836356900403</v>
      </c>
      <c r="CM23" s="16">
        <f t="shared" si="6"/>
        <v>7501.2416988048453</v>
      </c>
      <c r="CN23" s="16">
        <f t="shared" si="7"/>
        <v>1471.0833333333335</v>
      </c>
      <c r="CO23" s="16">
        <f t="shared" si="8"/>
        <v>1814.9860769793577</v>
      </c>
      <c r="CP23" s="18">
        <f t="shared" si="12"/>
        <v>41879.027935731909</v>
      </c>
    </row>
    <row r="24" spans="2:94">
      <c r="B24" s="43">
        <v>40725</v>
      </c>
      <c r="D24" s="44">
        <f t="shared" si="9"/>
        <v>31</v>
      </c>
      <c r="E24" s="44">
        <f t="shared" si="10"/>
        <v>2011</v>
      </c>
      <c r="F24" s="44" t="str">
        <f t="shared" si="11"/>
        <v>11Q3</v>
      </c>
      <c r="H24" s="16">
        <v>2915.0223909677416</v>
      </c>
      <c r="I24" s="16">
        <v>2535</v>
      </c>
      <c r="J24" s="16">
        <v>5422</v>
      </c>
      <c r="K24" s="17"/>
      <c r="L24" s="16">
        <v>540</v>
      </c>
      <c r="M24" s="16">
        <v>2076.7657624823714</v>
      </c>
      <c r="N24" s="16">
        <v>47</v>
      </c>
      <c r="O24" s="16">
        <v>5</v>
      </c>
      <c r="P24" s="16">
        <v>925</v>
      </c>
      <c r="Q24" s="16">
        <v>52</v>
      </c>
      <c r="R24" s="16">
        <v>11</v>
      </c>
      <c r="S24" s="16">
        <v>69</v>
      </c>
      <c r="T24" s="16">
        <v>22</v>
      </c>
      <c r="U24" s="16">
        <v>90</v>
      </c>
      <c r="V24" s="17"/>
      <c r="W24" s="16">
        <v>59</v>
      </c>
      <c r="X24" s="16">
        <v>119</v>
      </c>
      <c r="Y24" s="16">
        <v>301.0327272727273</v>
      </c>
      <c r="Z24" s="16">
        <v>24</v>
      </c>
      <c r="AA24" s="16">
        <v>39.006899408512041</v>
      </c>
      <c r="AB24" s="16">
        <v>666</v>
      </c>
      <c r="AC24" s="16">
        <v>66</v>
      </c>
      <c r="AD24" s="16">
        <v>8</v>
      </c>
      <c r="AE24" s="16">
        <v>337</v>
      </c>
      <c r="AF24" s="16">
        <v>3</v>
      </c>
      <c r="AG24" s="16">
        <v>66.799999999999983</v>
      </c>
      <c r="AH24" s="17"/>
      <c r="AI24" s="16">
        <v>16</v>
      </c>
      <c r="AJ24" s="16">
        <v>16</v>
      </c>
      <c r="AK24" s="16">
        <v>14</v>
      </c>
      <c r="AL24" s="16">
        <v>3</v>
      </c>
      <c r="AM24" s="16">
        <v>220.69077419354841</v>
      </c>
      <c r="AN24" s="16">
        <v>18</v>
      </c>
      <c r="AO24" s="16">
        <v>51</v>
      </c>
      <c r="AP24" s="16">
        <v>1</v>
      </c>
      <c r="AQ24" s="16">
        <v>12</v>
      </c>
      <c r="AR24" s="16">
        <v>105</v>
      </c>
      <c r="AS24" s="16">
        <v>21</v>
      </c>
      <c r="AT24" s="16">
        <v>1779.1650885870972</v>
      </c>
      <c r="AU24" s="16">
        <v>13</v>
      </c>
      <c r="AV24" s="16">
        <v>1</v>
      </c>
      <c r="AW24" s="16">
        <v>82</v>
      </c>
      <c r="AX24" s="16">
        <v>21</v>
      </c>
      <c r="AY24" s="16">
        <v>0</v>
      </c>
      <c r="AZ24" s="16">
        <v>2</v>
      </c>
      <c r="BA24" s="16">
        <v>46</v>
      </c>
      <c r="BB24" s="16">
        <v>960.70033502230922</v>
      </c>
      <c r="BC24" s="17"/>
      <c r="BD24" s="16">
        <v>918.73684210526312</v>
      </c>
      <c r="BE24" s="16">
        <v>34</v>
      </c>
      <c r="BF24" s="16">
        <v>1528</v>
      </c>
      <c r="BG24" s="16">
        <v>2</v>
      </c>
      <c r="BH24" s="16">
        <v>10253</v>
      </c>
      <c r="BI24" s="16">
        <v>157</v>
      </c>
      <c r="BJ24" s="16">
        <v>49</v>
      </c>
      <c r="BK24" s="16">
        <v>38</v>
      </c>
      <c r="BL24" s="17"/>
      <c r="BM24" s="16">
        <v>42.999999999999986</v>
      </c>
      <c r="BN24" s="16">
        <v>882</v>
      </c>
      <c r="BO24" s="16">
        <v>335</v>
      </c>
      <c r="BP24" s="16">
        <v>202</v>
      </c>
      <c r="BQ24" s="17"/>
      <c r="BR24" s="16">
        <v>367.5844336645161</v>
      </c>
      <c r="BS24" s="16">
        <v>5</v>
      </c>
      <c r="BT24" s="16">
        <v>166</v>
      </c>
      <c r="BU24" s="16">
        <v>17</v>
      </c>
      <c r="BV24" s="16">
        <v>4060.6018775276252</v>
      </c>
      <c r="BW24" s="16">
        <v>787</v>
      </c>
      <c r="BX24" s="16">
        <v>794</v>
      </c>
      <c r="BY24" s="16">
        <v>5</v>
      </c>
      <c r="BZ24" s="16">
        <v>557.16</v>
      </c>
      <c r="CA24" s="16">
        <v>53</v>
      </c>
      <c r="CB24" s="16">
        <v>67</v>
      </c>
      <c r="CC24" s="16">
        <v>29</v>
      </c>
      <c r="CD24" s="16">
        <v>18</v>
      </c>
      <c r="CE24" s="16">
        <v>0</v>
      </c>
      <c r="CF24" s="16">
        <v>213.51675233644858</v>
      </c>
      <c r="CG24" s="16">
        <v>308</v>
      </c>
      <c r="CH24" s="17"/>
      <c r="CI24" s="16">
        <f t="shared" si="2"/>
        <v>10872.022390967741</v>
      </c>
      <c r="CJ24" s="16">
        <f t="shared" si="3"/>
        <v>3837.7657624823714</v>
      </c>
      <c r="CK24" s="16">
        <f t="shared" si="4"/>
        <v>12979.736842105263</v>
      </c>
      <c r="CL24" s="16">
        <f t="shared" si="5"/>
        <v>3382.5561978029546</v>
      </c>
      <c r="CM24" s="16">
        <f t="shared" si="6"/>
        <v>7447.8630635285899</v>
      </c>
      <c r="CN24" s="16">
        <f t="shared" si="7"/>
        <v>1462</v>
      </c>
      <c r="CO24" s="16">
        <f t="shared" si="8"/>
        <v>1688.8396266812395</v>
      </c>
      <c r="CP24" s="18">
        <f t="shared" si="12"/>
        <v>41670.783883568161</v>
      </c>
    </row>
    <row r="25" spans="2:94">
      <c r="B25" s="43">
        <v>40756</v>
      </c>
      <c r="D25" s="44">
        <f t="shared" si="9"/>
        <v>31</v>
      </c>
      <c r="E25" s="44">
        <f t="shared" si="10"/>
        <v>2011</v>
      </c>
      <c r="F25" s="44" t="str">
        <f t="shared" si="11"/>
        <v>11Q3</v>
      </c>
      <c r="H25" s="16">
        <v>3019.9873558064519</v>
      </c>
      <c r="I25" s="16">
        <v>2554</v>
      </c>
      <c r="J25" s="16">
        <v>5639</v>
      </c>
      <c r="K25" s="17"/>
      <c r="L25" s="16">
        <v>570</v>
      </c>
      <c r="M25" s="16">
        <v>2051.9343397749944</v>
      </c>
      <c r="N25" s="16">
        <v>47</v>
      </c>
      <c r="O25" s="16">
        <v>5</v>
      </c>
      <c r="P25" s="16">
        <v>954</v>
      </c>
      <c r="Q25" s="16">
        <v>52</v>
      </c>
      <c r="R25" s="16">
        <v>11</v>
      </c>
      <c r="S25" s="16">
        <v>66</v>
      </c>
      <c r="T25" s="16">
        <v>22</v>
      </c>
      <c r="U25" s="16">
        <v>90</v>
      </c>
      <c r="V25" s="17"/>
      <c r="W25" s="16">
        <v>59</v>
      </c>
      <c r="X25" s="16">
        <v>119</v>
      </c>
      <c r="Y25" s="16">
        <v>299.82431818181823</v>
      </c>
      <c r="Z25" s="16">
        <v>25</v>
      </c>
      <c r="AA25" s="16">
        <v>38.685524867969526</v>
      </c>
      <c r="AB25" s="16">
        <v>676</v>
      </c>
      <c r="AC25" s="16">
        <v>71.366666666666674</v>
      </c>
      <c r="AD25" s="16">
        <v>7</v>
      </c>
      <c r="AE25" s="16">
        <v>341</v>
      </c>
      <c r="AF25" s="16">
        <v>2</v>
      </c>
      <c r="AG25" s="16">
        <v>65.816666666666649</v>
      </c>
      <c r="AH25" s="17"/>
      <c r="AI25" s="16">
        <v>16</v>
      </c>
      <c r="AJ25" s="16">
        <v>16</v>
      </c>
      <c r="AK25" s="16">
        <v>14</v>
      </c>
      <c r="AL25" s="16">
        <v>3</v>
      </c>
      <c r="AM25" s="16">
        <v>213.2659677419355</v>
      </c>
      <c r="AN25" s="16">
        <v>18</v>
      </c>
      <c r="AO25" s="16">
        <v>53</v>
      </c>
      <c r="AP25" s="16">
        <v>3</v>
      </c>
      <c r="AQ25" s="16">
        <v>12</v>
      </c>
      <c r="AR25" s="16">
        <v>112</v>
      </c>
      <c r="AS25" s="16">
        <v>22</v>
      </c>
      <c r="AT25" s="16">
        <v>1714.840724264516</v>
      </c>
      <c r="AU25" s="16">
        <v>13</v>
      </c>
      <c r="AV25" s="16">
        <v>0</v>
      </c>
      <c r="AW25" s="16">
        <v>83</v>
      </c>
      <c r="AX25" s="16">
        <v>21</v>
      </c>
      <c r="AY25" s="16">
        <v>0</v>
      </c>
      <c r="AZ25" s="16">
        <v>2</v>
      </c>
      <c r="BA25" s="16">
        <v>46</v>
      </c>
      <c r="BB25" s="16">
        <v>773.0326874892553</v>
      </c>
      <c r="BC25" s="17"/>
      <c r="BD25" s="16">
        <v>969.24539877300606</v>
      </c>
      <c r="BE25" s="16">
        <v>34</v>
      </c>
      <c r="BF25" s="16">
        <v>1653</v>
      </c>
      <c r="BG25" s="16">
        <v>2</v>
      </c>
      <c r="BH25" s="16">
        <v>10274</v>
      </c>
      <c r="BI25" s="16">
        <v>157</v>
      </c>
      <c r="BJ25" s="16">
        <v>49</v>
      </c>
      <c r="BK25" s="16">
        <v>38</v>
      </c>
      <c r="BL25" s="17"/>
      <c r="BM25" s="16">
        <v>43.91666666666665</v>
      </c>
      <c r="BN25" s="16">
        <v>909</v>
      </c>
      <c r="BO25" s="16">
        <v>345</v>
      </c>
      <c r="BP25" s="16">
        <v>201</v>
      </c>
      <c r="BQ25" s="17"/>
      <c r="BR25" s="16">
        <v>412.1555796387097</v>
      </c>
      <c r="BS25" s="16">
        <v>5</v>
      </c>
      <c r="BT25" s="16">
        <v>167</v>
      </c>
      <c r="BU25" s="16">
        <v>17</v>
      </c>
      <c r="BV25" s="16">
        <v>4015.9932154317567</v>
      </c>
      <c r="BW25" s="16">
        <v>781</v>
      </c>
      <c r="BX25" s="16">
        <v>794</v>
      </c>
      <c r="BY25" s="16">
        <v>5</v>
      </c>
      <c r="BZ25" s="16">
        <v>578.84</v>
      </c>
      <c r="CA25" s="16">
        <v>52</v>
      </c>
      <c r="CB25" s="16">
        <v>67</v>
      </c>
      <c r="CC25" s="16">
        <v>29</v>
      </c>
      <c r="CD25" s="16">
        <v>18</v>
      </c>
      <c r="CE25" s="16">
        <v>0</v>
      </c>
      <c r="CF25" s="16">
        <v>222.42637837837839</v>
      </c>
      <c r="CG25" s="16">
        <v>321</v>
      </c>
      <c r="CH25" s="17"/>
      <c r="CI25" s="16">
        <f t="shared" si="2"/>
        <v>11212.987355806452</v>
      </c>
      <c r="CJ25" s="16">
        <f t="shared" si="3"/>
        <v>3868.9343397749944</v>
      </c>
      <c r="CK25" s="16">
        <f t="shared" si="4"/>
        <v>13176.245398773006</v>
      </c>
      <c r="CL25" s="16">
        <f t="shared" si="5"/>
        <v>3135.1393794957066</v>
      </c>
      <c r="CM25" s="16">
        <f t="shared" si="6"/>
        <v>7485.4151734488451</v>
      </c>
      <c r="CN25" s="16">
        <f t="shared" si="7"/>
        <v>1498.9166666666665</v>
      </c>
      <c r="CO25" s="16">
        <f t="shared" si="8"/>
        <v>1704.6931763831212</v>
      </c>
      <c r="CP25" s="18">
        <f t="shared" si="12"/>
        <v>42082.331490348792</v>
      </c>
    </row>
    <row r="26" spans="2:94">
      <c r="B26" s="43">
        <v>40787</v>
      </c>
      <c r="D26" s="44">
        <f t="shared" si="9"/>
        <v>30</v>
      </c>
      <c r="E26" s="44">
        <f t="shared" si="10"/>
        <v>2011</v>
      </c>
      <c r="F26" s="44" t="str">
        <f t="shared" si="11"/>
        <v>11Q3</v>
      </c>
      <c r="H26" s="16">
        <v>2979.602496</v>
      </c>
      <c r="I26" s="16">
        <v>2493</v>
      </c>
      <c r="J26" s="16">
        <v>5566</v>
      </c>
      <c r="K26" s="17"/>
      <c r="L26" s="16">
        <v>574</v>
      </c>
      <c r="M26" s="16">
        <v>2099.1040090791471</v>
      </c>
      <c r="N26" s="16">
        <v>47</v>
      </c>
      <c r="O26" s="16">
        <v>5</v>
      </c>
      <c r="P26" s="16">
        <v>894</v>
      </c>
      <c r="Q26" s="16">
        <v>52</v>
      </c>
      <c r="R26" s="16">
        <v>11</v>
      </c>
      <c r="S26" s="16">
        <v>69</v>
      </c>
      <c r="T26" s="16">
        <v>22</v>
      </c>
      <c r="U26" s="16">
        <v>93</v>
      </c>
      <c r="V26" s="17"/>
      <c r="W26" s="16">
        <v>58</v>
      </c>
      <c r="X26" s="16">
        <v>118</v>
      </c>
      <c r="Y26" s="16">
        <v>298.61590909090916</v>
      </c>
      <c r="Z26" s="16">
        <v>24</v>
      </c>
      <c r="AA26" s="16">
        <v>38.364150327427026</v>
      </c>
      <c r="AB26" s="16">
        <v>679</v>
      </c>
      <c r="AC26" s="16">
        <v>76.733333333333334</v>
      </c>
      <c r="AD26" s="16">
        <v>7</v>
      </c>
      <c r="AE26" s="16">
        <v>341</v>
      </c>
      <c r="AF26" s="16">
        <v>4</v>
      </c>
      <c r="AG26" s="16">
        <v>64.833333333333314</v>
      </c>
      <c r="AH26" s="17"/>
      <c r="AI26" s="16">
        <v>17</v>
      </c>
      <c r="AJ26" s="16">
        <v>17</v>
      </c>
      <c r="AK26" s="16">
        <v>12</v>
      </c>
      <c r="AL26" s="16">
        <v>3</v>
      </c>
      <c r="AM26" s="16">
        <v>209.57618666666664</v>
      </c>
      <c r="AN26" s="16">
        <v>18</v>
      </c>
      <c r="AO26" s="16">
        <v>52</v>
      </c>
      <c r="AP26" s="16">
        <v>2</v>
      </c>
      <c r="AQ26" s="16">
        <v>12</v>
      </c>
      <c r="AR26" s="16">
        <v>111</v>
      </c>
      <c r="AS26" s="16">
        <v>19</v>
      </c>
      <c r="AT26" s="16">
        <v>1623.9720580599994</v>
      </c>
      <c r="AU26" s="16">
        <v>16</v>
      </c>
      <c r="AV26" s="16">
        <v>0</v>
      </c>
      <c r="AW26" s="16">
        <v>82</v>
      </c>
      <c r="AX26" s="16">
        <v>21</v>
      </c>
      <c r="AY26" s="16">
        <v>0</v>
      </c>
      <c r="AZ26" s="16">
        <v>2</v>
      </c>
      <c r="BA26" s="16">
        <v>45</v>
      </c>
      <c r="BB26" s="16">
        <v>891.8526610968363</v>
      </c>
      <c r="BC26" s="17"/>
      <c r="BD26" s="16">
        <v>938.44745395449627</v>
      </c>
      <c r="BE26" s="16">
        <v>34</v>
      </c>
      <c r="BF26" s="16">
        <v>1631</v>
      </c>
      <c r="BG26" s="16">
        <v>2</v>
      </c>
      <c r="BH26" s="16">
        <v>10318</v>
      </c>
      <c r="BI26" s="16">
        <v>156</v>
      </c>
      <c r="BJ26" s="16">
        <v>49</v>
      </c>
      <c r="BK26" s="16">
        <v>38</v>
      </c>
      <c r="BL26" s="17"/>
      <c r="BM26" s="16">
        <v>44.833333333333314</v>
      </c>
      <c r="BN26" s="16">
        <v>911</v>
      </c>
      <c r="BO26" s="16">
        <v>280</v>
      </c>
      <c r="BP26" s="16">
        <v>198</v>
      </c>
      <c r="BQ26" s="17"/>
      <c r="BR26" s="16">
        <v>408.96719886</v>
      </c>
      <c r="BS26" s="16">
        <v>5</v>
      </c>
      <c r="BT26" s="16">
        <v>154</v>
      </c>
      <c r="BU26" s="16">
        <v>17</v>
      </c>
      <c r="BV26" s="16">
        <v>3950.5912034456551</v>
      </c>
      <c r="BW26" s="16">
        <v>775</v>
      </c>
      <c r="BX26" s="16">
        <v>794</v>
      </c>
      <c r="BY26" s="16">
        <v>5</v>
      </c>
      <c r="BZ26" s="16">
        <v>551.69000000000017</v>
      </c>
      <c r="CA26" s="16">
        <v>46</v>
      </c>
      <c r="CB26" s="16">
        <v>67</v>
      </c>
      <c r="CC26" s="16">
        <v>29</v>
      </c>
      <c r="CD26" s="16">
        <v>18</v>
      </c>
      <c r="CE26" s="16">
        <v>0</v>
      </c>
      <c r="CF26" s="16">
        <v>221.66443243243248</v>
      </c>
      <c r="CG26" s="16">
        <v>324</v>
      </c>
      <c r="CH26" s="17"/>
      <c r="CI26" s="16">
        <f t="shared" si="2"/>
        <v>11038.602496</v>
      </c>
      <c r="CJ26" s="16">
        <f t="shared" si="3"/>
        <v>3866.1040090791471</v>
      </c>
      <c r="CK26" s="16">
        <f t="shared" si="4"/>
        <v>13166.447453954497</v>
      </c>
      <c r="CL26" s="16">
        <f t="shared" si="5"/>
        <v>3154.4009058235024</v>
      </c>
      <c r="CM26" s="16">
        <f t="shared" si="6"/>
        <v>7366.9128347380883</v>
      </c>
      <c r="CN26" s="16">
        <f t="shared" si="7"/>
        <v>1433.8333333333333</v>
      </c>
      <c r="CO26" s="16">
        <f t="shared" si="8"/>
        <v>1709.5467260850028</v>
      </c>
      <c r="CP26" s="18">
        <f t="shared" si="12"/>
        <v>41735.847759013574</v>
      </c>
    </row>
    <row r="27" spans="2:94">
      <c r="B27" s="43">
        <v>40817</v>
      </c>
      <c r="D27" s="44">
        <f t="shared" si="9"/>
        <v>31</v>
      </c>
      <c r="E27" s="44">
        <f t="shared" si="10"/>
        <v>2011</v>
      </c>
      <c r="F27" s="44" t="str">
        <f t="shared" si="11"/>
        <v>11Q4</v>
      </c>
      <c r="H27" s="16">
        <v>2986.1813003225807</v>
      </c>
      <c r="I27" s="16">
        <v>2557</v>
      </c>
      <c r="J27" s="16">
        <v>5859</v>
      </c>
      <c r="K27" s="17"/>
      <c r="L27" s="16">
        <v>578</v>
      </c>
      <c r="M27" s="16">
        <v>2104.7108119080813</v>
      </c>
      <c r="N27" s="16">
        <v>46</v>
      </c>
      <c r="O27" s="16">
        <v>6</v>
      </c>
      <c r="P27" s="16">
        <v>952</v>
      </c>
      <c r="Q27" s="16">
        <v>52</v>
      </c>
      <c r="R27" s="16">
        <v>11</v>
      </c>
      <c r="S27" s="16">
        <v>71</v>
      </c>
      <c r="T27" s="16">
        <v>22</v>
      </c>
      <c r="U27" s="16">
        <v>90</v>
      </c>
      <c r="V27" s="17"/>
      <c r="W27" s="16">
        <v>58</v>
      </c>
      <c r="X27" s="16">
        <v>118</v>
      </c>
      <c r="Y27" s="16">
        <v>297.40750000000008</v>
      </c>
      <c r="Z27" s="16">
        <v>24</v>
      </c>
      <c r="AA27" s="16">
        <v>38.042775786884512</v>
      </c>
      <c r="AB27" s="16">
        <v>663</v>
      </c>
      <c r="AC27" s="16">
        <v>82.1</v>
      </c>
      <c r="AD27" s="16">
        <v>7</v>
      </c>
      <c r="AE27" s="16">
        <v>341</v>
      </c>
      <c r="AF27" s="16">
        <v>2</v>
      </c>
      <c r="AG27" s="16">
        <v>63.84999999999998</v>
      </c>
      <c r="AH27" s="17"/>
      <c r="AI27" s="16">
        <v>17</v>
      </c>
      <c r="AJ27" s="16">
        <v>16</v>
      </c>
      <c r="AK27" s="16">
        <v>12</v>
      </c>
      <c r="AL27" s="16">
        <v>3</v>
      </c>
      <c r="AM27" s="16">
        <v>202.37295483870966</v>
      </c>
      <c r="AN27" s="16">
        <v>17</v>
      </c>
      <c r="AO27" s="16">
        <v>51</v>
      </c>
      <c r="AP27" s="16">
        <v>0</v>
      </c>
      <c r="AQ27" s="16">
        <v>12</v>
      </c>
      <c r="AR27" s="16">
        <v>106</v>
      </c>
      <c r="AS27" s="16">
        <v>19</v>
      </c>
      <c r="AT27" s="16">
        <v>1736.7882712258058</v>
      </c>
      <c r="AU27" s="16">
        <v>13</v>
      </c>
      <c r="AV27" s="16">
        <v>0</v>
      </c>
      <c r="AW27" s="16">
        <v>83</v>
      </c>
      <c r="AX27" s="16">
        <v>21</v>
      </c>
      <c r="AY27" s="16">
        <v>0</v>
      </c>
      <c r="AZ27" s="16">
        <v>2</v>
      </c>
      <c r="BA27" s="16">
        <v>44</v>
      </c>
      <c r="BB27" s="16">
        <v>995.31305922086847</v>
      </c>
      <c r="BC27" s="17"/>
      <c r="BD27" s="16">
        <v>849.3372093023255</v>
      </c>
      <c r="BE27" s="16">
        <v>34</v>
      </c>
      <c r="BF27" s="16">
        <v>1662</v>
      </c>
      <c r="BG27" s="16">
        <v>2</v>
      </c>
      <c r="BH27" s="16">
        <v>10352</v>
      </c>
      <c r="BI27" s="16">
        <v>156</v>
      </c>
      <c r="BJ27" s="16">
        <v>49</v>
      </c>
      <c r="BK27" s="16">
        <v>38</v>
      </c>
      <c r="BL27" s="17"/>
      <c r="BM27" s="16">
        <v>45.749999999999979</v>
      </c>
      <c r="BN27" s="16">
        <v>899</v>
      </c>
      <c r="BO27" s="16">
        <v>270</v>
      </c>
      <c r="BP27" s="16">
        <v>198</v>
      </c>
      <c r="BQ27" s="17"/>
      <c r="BR27" s="16">
        <v>431.52045356129025</v>
      </c>
      <c r="BS27" s="16">
        <v>5</v>
      </c>
      <c r="BT27" s="16">
        <v>139</v>
      </c>
      <c r="BU27" s="16">
        <v>17</v>
      </c>
      <c r="BV27" s="16">
        <v>3912.0911614389393</v>
      </c>
      <c r="BW27" s="16">
        <v>773</v>
      </c>
      <c r="BX27" s="16">
        <v>794</v>
      </c>
      <c r="BY27" s="16">
        <v>5</v>
      </c>
      <c r="BZ27" s="16">
        <v>565.6</v>
      </c>
      <c r="CA27" s="16">
        <v>43</v>
      </c>
      <c r="CB27" s="16">
        <v>67</v>
      </c>
      <c r="CC27" s="16">
        <v>28</v>
      </c>
      <c r="CD27" s="16">
        <v>18</v>
      </c>
      <c r="CE27" s="16">
        <v>0</v>
      </c>
      <c r="CF27" s="16">
        <v>209.60393333333334</v>
      </c>
      <c r="CG27" s="16">
        <v>332</v>
      </c>
      <c r="CH27" s="17"/>
      <c r="CI27" s="16">
        <f t="shared" si="2"/>
        <v>11402.18130032258</v>
      </c>
      <c r="CJ27" s="16">
        <f t="shared" si="3"/>
        <v>3932.7108119080813</v>
      </c>
      <c r="CK27" s="16">
        <f t="shared" si="4"/>
        <v>13142.337209302324</v>
      </c>
      <c r="CL27" s="16">
        <f t="shared" si="5"/>
        <v>3350.4742852853842</v>
      </c>
      <c r="CM27" s="16">
        <f t="shared" si="6"/>
        <v>7339.8155483335631</v>
      </c>
      <c r="CN27" s="16">
        <f t="shared" si="7"/>
        <v>1412.75</v>
      </c>
      <c r="CO27" s="16">
        <f t="shared" si="8"/>
        <v>1694.4002757868843</v>
      </c>
      <c r="CP27" s="18">
        <f t="shared" si="12"/>
        <v>42274.669430938819</v>
      </c>
    </row>
    <row r="28" spans="2:94">
      <c r="B28" s="43">
        <v>40848</v>
      </c>
      <c r="D28" s="44">
        <f t="shared" si="9"/>
        <v>30</v>
      </c>
      <c r="E28" s="44">
        <f t="shared" si="10"/>
        <v>2011</v>
      </c>
      <c r="F28" s="44" t="str">
        <f t="shared" si="11"/>
        <v>11Q4</v>
      </c>
      <c r="H28" s="16">
        <v>3045.0074849999996</v>
      </c>
      <c r="I28" s="16">
        <v>2532</v>
      </c>
      <c r="J28" s="16">
        <v>5972</v>
      </c>
      <c r="K28" s="17"/>
      <c r="L28" s="16">
        <v>576</v>
      </c>
      <c r="M28" s="16">
        <v>2188.3729990621018</v>
      </c>
      <c r="N28" s="16">
        <v>46</v>
      </c>
      <c r="O28" s="16">
        <v>5</v>
      </c>
      <c r="P28" s="16">
        <v>963</v>
      </c>
      <c r="Q28" s="16">
        <v>52</v>
      </c>
      <c r="R28" s="16">
        <v>11</v>
      </c>
      <c r="S28" s="16">
        <v>69</v>
      </c>
      <c r="T28" s="16">
        <v>22</v>
      </c>
      <c r="U28" s="16">
        <v>85</v>
      </c>
      <c r="V28" s="17"/>
      <c r="W28" s="16">
        <v>57</v>
      </c>
      <c r="X28" s="16">
        <v>117</v>
      </c>
      <c r="Y28" s="16">
        <v>296.19909090909096</v>
      </c>
      <c r="Z28" s="16">
        <v>24</v>
      </c>
      <c r="AA28" s="16">
        <v>37.721401246342012</v>
      </c>
      <c r="AB28" s="16">
        <v>669</v>
      </c>
      <c r="AC28" s="16">
        <v>87.466666666666669</v>
      </c>
      <c r="AD28" s="16">
        <v>7</v>
      </c>
      <c r="AE28" s="16">
        <v>336</v>
      </c>
      <c r="AF28" s="16">
        <v>4</v>
      </c>
      <c r="AG28" s="16">
        <v>62.866666666666646</v>
      </c>
      <c r="AH28" s="17"/>
      <c r="AI28" s="16">
        <v>18</v>
      </c>
      <c r="AJ28" s="16">
        <v>16</v>
      </c>
      <c r="AK28" s="16">
        <v>12</v>
      </c>
      <c r="AL28" s="16">
        <v>3</v>
      </c>
      <c r="AM28" s="16">
        <v>226.28004666666666</v>
      </c>
      <c r="AN28" s="16">
        <v>17</v>
      </c>
      <c r="AO28" s="16">
        <v>51</v>
      </c>
      <c r="AP28" s="16">
        <v>2</v>
      </c>
      <c r="AQ28" s="16">
        <v>12</v>
      </c>
      <c r="AR28" s="16">
        <v>102</v>
      </c>
      <c r="AS28" s="16">
        <v>21</v>
      </c>
      <c r="AT28" s="16">
        <v>1763.9188500999999</v>
      </c>
      <c r="AU28" s="16">
        <v>12</v>
      </c>
      <c r="AV28" s="16">
        <v>2</v>
      </c>
      <c r="AW28" s="16">
        <v>83</v>
      </c>
      <c r="AX28" s="16">
        <v>21</v>
      </c>
      <c r="AY28" s="16">
        <v>0</v>
      </c>
      <c r="AZ28" s="16">
        <v>2</v>
      </c>
      <c r="BA28" s="16">
        <v>45</v>
      </c>
      <c r="BB28" s="16">
        <v>1034.2770257921543</v>
      </c>
      <c r="BC28" s="17"/>
      <c r="BD28" s="16">
        <v>798.78085642317376</v>
      </c>
      <c r="BE28" s="16">
        <v>34</v>
      </c>
      <c r="BF28" s="16">
        <v>1719</v>
      </c>
      <c r="BG28" s="16">
        <v>2</v>
      </c>
      <c r="BH28" s="16">
        <v>10348</v>
      </c>
      <c r="BI28" s="16">
        <v>161</v>
      </c>
      <c r="BJ28" s="16">
        <v>49</v>
      </c>
      <c r="BK28" s="16">
        <v>38</v>
      </c>
      <c r="BL28" s="17"/>
      <c r="BM28" s="16">
        <v>46.666666666666643</v>
      </c>
      <c r="BN28" s="16">
        <v>871</v>
      </c>
      <c r="BO28" s="16">
        <v>260</v>
      </c>
      <c r="BP28" s="16">
        <v>197</v>
      </c>
      <c r="BQ28" s="17"/>
      <c r="BR28" s="16">
        <v>451.74916050000002</v>
      </c>
      <c r="BS28" s="16">
        <v>5</v>
      </c>
      <c r="BT28" s="16">
        <v>164</v>
      </c>
      <c r="BU28" s="16">
        <v>17</v>
      </c>
      <c r="BV28" s="16">
        <v>3992.5672300751885</v>
      </c>
      <c r="BW28" s="16">
        <v>765</v>
      </c>
      <c r="BX28" s="16">
        <v>794</v>
      </c>
      <c r="BY28" s="16">
        <v>5</v>
      </c>
      <c r="BZ28" s="16">
        <v>570.54</v>
      </c>
      <c r="CA28" s="16">
        <v>42</v>
      </c>
      <c r="CB28" s="16">
        <v>67</v>
      </c>
      <c r="CC28" s="16">
        <v>28</v>
      </c>
      <c r="CD28" s="16">
        <v>18</v>
      </c>
      <c r="CE28" s="16">
        <v>0</v>
      </c>
      <c r="CF28" s="16">
        <v>224.41627555555556</v>
      </c>
      <c r="CG28" s="16">
        <v>340</v>
      </c>
      <c r="CH28" s="17"/>
      <c r="CI28" s="16">
        <f t="shared" si="2"/>
        <v>11549.007485</v>
      </c>
      <c r="CJ28" s="16">
        <f t="shared" si="3"/>
        <v>4017.3729990621018</v>
      </c>
      <c r="CK28" s="16">
        <f t="shared" si="4"/>
        <v>13149.780856423175</v>
      </c>
      <c r="CL28" s="16">
        <f t="shared" si="5"/>
        <v>3443.4759225588209</v>
      </c>
      <c r="CM28" s="16">
        <f t="shared" si="6"/>
        <v>7484.2726661307433</v>
      </c>
      <c r="CN28" s="16">
        <f t="shared" si="7"/>
        <v>1374.6666666666665</v>
      </c>
      <c r="CO28" s="16">
        <f t="shared" si="8"/>
        <v>1698.2538254887661</v>
      </c>
      <c r="CP28" s="18">
        <f t="shared" si="12"/>
        <v>42716.830421330276</v>
      </c>
    </row>
    <row r="29" spans="2:94">
      <c r="B29" s="43">
        <v>40878</v>
      </c>
      <c r="D29" s="44">
        <f t="shared" si="9"/>
        <v>31</v>
      </c>
      <c r="E29" s="44">
        <f t="shared" si="10"/>
        <v>2011</v>
      </c>
      <c r="F29" s="44" t="str">
        <f t="shared" si="11"/>
        <v>11Q4</v>
      </c>
      <c r="H29" s="16">
        <v>3159.9946887096771</v>
      </c>
      <c r="I29" s="16">
        <v>2560</v>
      </c>
      <c r="J29" s="16">
        <v>6033</v>
      </c>
      <c r="K29" s="17"/>
      <c r="L29" s="16">
        <v>569</v>
      </c>
      <c r="M29" s="16">
        <v>2213.935348624464</v>
      </c>
      <c r="N29" s="16">
        <v>43</v>
      </c>
      <c r="O29" s="16">
        <v>6</v>
      </c>
      <c r="P29" s="16">
        <v>929</v>
      </c>
      <c r="Q29" s="16">
        <v>52</v>
      </c>
      <c r="R29" s="16">
        <v>11</v>
      </c>
      <c r="S29" s="16">
        <v>69</v>
      </c>
      <c r="T29" s="16">
        <v>22</v>
      </c>
      <c r="U29" s="16">
        <v>85</v>
      </c>
      <c r="V29" s="17"/>
      <c r="W29" s="16">
        <v>57</v>
      </c>
      <c r="X29" s="16">
        <v>117</v>
      </c>
      <c r="Y29" s="16">
        <v>294.99068181818188</v>
      </c>
      <c r="Z29" s="16">
        <v>24</v>
      </c>
      <c r="AA29" s="16">
        <v>37.40002670579949</v>
      </c>
      <c r="AB29" s="16">
        <v>664</v>
      </c>
      <c r="AC29" s="16">
        <v>92.833333333333343</v>
      </c>
      <c r="AD29" s="16">
        <v>7</v>
      </c>
      <c r="AE29" s="16">
        <v>436</v>
      </c>
      <c r="AF29" s="16">
        <v>5</v>
      </c>
      <c r="AG29" s="16">
        <v>61.883333333333312</v>
      </c>
      <c r="AH29" s="17"/>
      <c r="AI29" s="16">
        <v>18</v>
      </c>
      <c r="AJ29" s="16">
        <v>16</v>
      </c>
      <c r="AK29" s="16">
        <v>12</v>
      </c>
      <c r="AL29" s="16">
        <v>3</v>
      </c>
      <c r="AM29" s="16">
        <v>192.69715806451612</v>
      </c>
      <c r="AN29" s="16">
        <v>17</v>
      </c>
      <c r="AO29" s="16">
        <v>45</v>
      </c>
      <c r="AP29" s="16">
        <v>4</v>
      </c>
      <c r="AQ29" s="16">
        <v>13</v>
      </c>
      <c r="AR29" s="16">
        <v>107</v>
      </c>
      <c r="AS29" s="16">
        <v>21</v>
      </c>
      <c r="AT29" s="16">
        <v>1743.7242974516125</v>
      </c>
      <c r="AU29" s="16">
        <v>14</v>
      </c>
      <c r="AV29" s="16">
        <v>0</v>
      </c>
      <c r="AW29" s="16">
        <v>84</v>
      </c>
      <c r="AX29" s="16">
        <v>21</v>
      </c>
      <c r="AY29" s="16">
        <v>0</v>
      </c>
      <c r="AZ29" s="16">
        <v>2</v>
      </c>
      <c r="BA29" s="16">
        <v>44</v>
      </c>
      <c r="BB29" s="16">
        <v>1002.2508781410075</v>
      </c>
      <c r="BC29" s="17"/>
      <c r="BD29" s="16">
        <v>768.29161118508648</v>
      </c>
      <c r="BE29" s="16">
        <v>34</v>
      </c>
      <c r="BF29" s="16">
        <v>1640</v>
      </c>
      <c r="BG29" s="16">
        <v>2</v>
      </c>
      <c r="BH29" s="16">
        <v>10316</v>
      </c>
      <c r="BI29" s="16">
        <v>161</v>
      </c>
      <c r="BJ29" s="16">
        <v>49</v>
      </c>
      <c r="BK29" s="16">
        <v>38</v>
      </c>
      <c r="BL29" s="17"/>
      <c r="BM29" s="16">
        <v>47.583333333333307</v>
      </c>
      <c r="BN29" s="16">
        <v>899</v>
      </c>
      <c r="BO29" s="16">
        <v>240</v>
      </c>
      <c r="BP29" s="16">
        <v>195</v>
      </c>
      <c r="BQ29" s="17"/>
      <c r="BR29" s="16">
        <v>451.74500111612895</v>
      </c>
      <c r="BS29" s="16">
        <v>5</v>
      </c>
      <c r="BT29" s="16">
        <v>177</v>
      </c>
      <c r="BU29" s="16">
        <v>17</v>
      </c>
      <c r="BV29" s="16">
        <v>3980.2928854170887</v>
      </c>
      <c r="BW29" s="16">
        <v>762</v>
      </c>
      <c r="BX29" s="16">
        <v>794</v>
      </c>
      <c r="BY29" s="16">
        <v>5</v>
      </c>
      <c r="BZ29" s="16">
        <v>604.65</v>
      </c>
      <c r="CA29" s="16">
        <v>43</v>
      </c>
      <c r="CB29" s="16">
        <v>67</v>
      </c>
      <c r="CC29" s="16">
        <v>28</v>
      </c>
      <c r="CD29" s="16">
        <v>18</v>
      </c>
      <c r="CE29" s="16">
        <v>0</v>
      </c>
      <c r="CF29" s="16">
        <v>221.10085454545455</v>
      </c>
      <c r="CG29" s="16">
        <v>339</v>
      </c>
      <c r="CH29" s="17"/>
      <c r="CI29" s="16">
        <f t="shared" si="2"/>
        <v>11752.994688709678</v>
      </c>
      <c r="CJ29" s="16">
        <f t="shared" si="3"/>
        <v>3999.935348624464</v>
      </c>
      <c r="CK29" s="16">
        <f t="shared" si="4"/>
        <v>13008.291611185086</v>
      </c>
      <c r="CL29" s="16">
        <f t="shared" si="5"/>
        <v>3359.6723336571363</v>
      </c>
      <c r="CM29" s="16">
        <f t="shared" si="6"/>
        <v>7512.7887410786716</v>
      </c>
      <c r="CN29" s="16">
        <f t="shared" si="7"/>
        <v>1381.5833333333333</v>
      </c>
      <c r="CO29" s="16">
        <f t="shared" si="8"/>
        <v>1797.1073751906479</v>
      </c>
      <c r="CP29" s="18">
        <f t="shared" si="12"/>
        <v>42812.373431779022</v>
      </c>
    </row>
    <row r="30" spans="2:94">
      <c r="B30" s="43">
        <v>40909</v>
      </c>
      <c r="D30" s="44">
        <f t="shared" si="9"/>
        <v>31</v>
      </c>
      <c r="E30" s="44">
        <f t="shared" si="10"/>
        <v>2012</v>
      </c>
      <c r="F30" s="44" t="str">
        <f t="shared" si="11"/>
        <v>12Q1</v>
      </c>
      <c r="H30" s="16">
        <v>3158.535434516129</v>
      </c>
      <c r="I30" s="16">
        <v>2521</v>
      </c>
      <c r="J30" s="16">
        <v>6141</v>
      </c>
      <c r="K30" s="17"/>
      <c r="L30" s="16">
        <v>557</v>
      </c>
      <c r="M30" s="16">
        <v>2230.5708432186807</v>
      </c>
      <c r="N30" s="16">
        <v>40</v>
      </c>
      <c r="O30" s="16">
        <v>6</v>
      </c>
      <c r="P30" s="16">
        <v>940</v>
      </c>
      <c r="Q30" s="16">
        <v>51</v>
      </c>
      <c r="R30" s="16">
        <v>10</v>
      </c>
      <c r="S30" s="16">
        <v>68</v>
      </c>
      <c r="T30" s="16">
        <v>20</v>
      </c>
      <c r="U30" s="16">
        <v>85</v>
      </c>
      <c r="V30" s="17"/>
      <c r="W30" s="16">
        <v>58</v>
      </c>
      <c r="X30" s="16">
        <v>122</v>
      </c>
      <c r="Y30" s="16">
        <v>287.84500000000003</v>
      </c>
      <c r="Z30" s="16">
        <v>24</v>
      </c>
      <c r="AA30" s="16">
        <v>37.000002393072663</v>
      </c>
      <c r="AB30" s="16">
        <v>677</v>
      </c>
      <c r="AC30" s="16">
        <v>69</v>
      </c>
      <c r="AD30" s="16">
        <v>7</v>
      </c>
      <c r="AE30" s="16">
        <v>444</v>
      </c>
      <c r="AF30" s="16">
        <v>4</v>
      </c>
      <c r="AG30" s="16">
        <v>66.75</v>
      </c>
      <c r="AH30" s="17"/>
      <c r="AI30" s="16">
        <v>18</v>
      </c>
      <c r="AJ30" s="16">
        <v>17</v>
      </c>
      <c r="AK30" s="16">
        <v>12</v>
      </c>
      <c r="AL30" s="16">
        <v>3</v>
      </c>
      <c r="AM30" s="16">
        <v>194.51674193548388</v>
      </c>
      <c r="AN30" s="16">
        <v>16</v>
      </c>
      <c r="AO30" s="16">
        <v>53</v>
      </c>
      <c r="AP30" s="16">
        <v>1</v>
      </c>
      <c r="AQ30" s="16">
        <v>13</v>
      </c>
      <c r="AR30" s="16">
        <v>105</v>
      </c>
      <c r="AS30" s="16">
        <v>24</v>
      </c>
      <c r="AT30" s="16">
        <v>1761.7681104774192</v>
      </c>
      <c r="AU30" s="16">
        <v>14</v>
      </c>
      <c r="AV30" s="16">
        <v>0</v>
      </c>
      <c r="AW30" s="16">
        <v>81</v>
      </c>
      <c r="AX30" s="16">
        <v>23</v>
      </c>
      <c r="AY30" s="16">
        <v>0</v>
      </c>
      <c r="AZ30" s="16">
        <v>2</v>
      </c>
      <c r="BA30" s="16">
        <v>43</v>
      </c>
      <c r="BB30" s="16">
        <v>1018.106912978226</v>
      </c>
      <c r="BC30" s="17"/>
      <c r="BD30" s="16">
        <v>938.93816631130073</v>
      </c>
      <c r="BE30" s="16">
        <v>33</v>
      </c>
      <c r="BF30" s="16">
        <v>1684</v>
      </c>
      <c r="BG30" s="16">
        <v>2</v>
      </c>
      <c r="BH30" s="16">
        <v>10345</v>
      </c>
      <c r="BI30" s="16">
        <v>176</v>
      </c>
      <c r="BJ30" s="16">
        <v>48</v>
      </c>
      <c r="BK30" s="16">
        <v>31</v>
      </c>
      <c r="BL30" s="17"/>
      <c r="BM30" s="16">
        <v>44</v>
      </c>
      <c r="BN30" s="16">
        <v>894</v>
      </c>
      <c r="BO30" s="16">
        <v>200</v>
      </c>
      <c r="BP30" s="16">
        <v>193</v>
      </c>
      <c r="BQ30" s="17"/>
      <c r="BR30" s="16">
        <v>391.7506568516128</v>
      </c>
      <c r="BS30" s="16">
        <v>5</v>
      </c>
      <c r="BT30" s="16">
        <v>158</v>
      </c>
      <c r="BU30" s="16">
        <v>17</v>
      </c>
      <c r="BV30" s="16">
        <v>4065.6585381627974</v>
      </c>
      <c r="BW30" s="16">
        <v>762</v>
      </c>
      <c r="BX30" s="16">
        <v>763</v>
      </c>
      <c r="BY30" s="16">
        <v>5</v>
      </c>
      <c r="BZ30" s="16">
        <v>608</v>
      </c>
      <c r="CA30" s="16">
        <v>41</v>
      </c>
      <c r="CB30" s="16">
        <v>76</v>
      </c>
      <c r="CC30" s="16">
        <v>28</v>
      </c>
      <c r="CD30" s="16">
        <v>16</v>
      </c>
      <c r="CE30" s="16">
        <v>0</v>
      </c>
      <c r="CF30" s="16">
        <v>222.38291928251118</v>
      </c>
      <c r="CG30" s="16">
        <v>335</v>
      </c>
      <c r="CH30" s="17"/>
      <c r="CI30" s="16">
        <f t="shared" si="2"/>
        <v>11820.535434516129</v>
      </c>
      <c r="CJ30" s="16">
        <f t="shared" si="3"/>
        <v>4007.5708432186807</v>
      </c>
      <c r="CK30" s="16">
        <f t="shared" si="4"/>
        <v>13257.938166311302</v>
      </c>
      <c r="CL30" s="16">
        <f t="shared" si="5"/>
        <v>3399.391765391129</v>
      </c>
      <c r="CM30" s="16">
        <f t="shared" si="6"/>
        <v>7493.7921142969217</v>
      </c>
      <c r="CN30" s="16">
        <f t="shared" si="7"/>
        <v>1331</v>
      </c>
      <c r="CO30" s="16">
        <f t="shared" si="8"/>
        <v>1796.5950023930727</v>
      </c>
      <c r="CP30" s="18">
        <f t="shared" si="12"/>
        <v>43106.823326127233</v>
      </c>
    </row>
    <row r="31" spans="2:94">
      <c r="B31" s="43">
        <v>40940</v>
      </c>
      <c r="D31" s="44">
        <f t="shared" si="9"/>
        <v>29</v>
      </c>
      <c r="E31" s="44">
        <f t="shared" si="10"/>
        <v>2012</v>
      </c>
      <c r="F31" s="44" t="str">
        <f t="shared" si="11"/>
        <v>12Q1</v>
      </c>
      <c r="H31" s="16">
        <v>3138.1785589655169</v>
      </c>
      <c r="I31" s="16">
        <v>2547</v>
      </c>
      <c r="J31" s="16">
        <v>6237</v>
      </c>
      <c r="K31" s="17"/>
      <c r="L31" s="16">
        <v>556</v>
      </c>
      <c r="M31" s="16">
        <v>2205.0749618297855</v>
      </c>
      <c r="N31" s="16">
        <v>47</v>
      </c>
      <c r="O31" s="16">
        <v>6</v>
      </c>
      <c r="P31" s="16">
        <v>899</v>
      </c>
      <c r="Q31" s="16">
        <v>51</v>
      </c>
      <c r="R31" s="16">
        <v>10</v>
      </c>
      <c r="S31" s="16">
        <v>68</v>
      </c>
      <c r="T31" s="16">
        <v>20</v>
      </c>
      <c r="U31" s="16">
        <v>80</v>
      </c>
      <c r="V31" s="17"/>
      <c r="W31" s="16">
        <v>58</v>
      </c>
      <c r="X31" s="16">
        <v>122</v>
      </c>
      <c r="Y31" s="16">
        <v>285.64704545454543</v>
      </c>
      <c r="Z31" s="16">
        <v>25</v>
      </c>
      <c r="AA31" s="16">
        <v>36.665519557166107</v>
      </c>
      <c r="AB31" s="16">
        <v>675</v>
      </c>
      <c r="AC31" s="16">
        <v>69.5</v>
      </c>
      <c r="AD31" s="16">
        <v>7</v>
      </c>
      <c r="AE31" s="16">
        <v>208</v>
      </c>
      <c r="AF31" s="16">
        <v>4</v>
      </c>
      <c r="AG31" s="16">
        <v>66.741666666666674</v>
      </c>
      <c r="AH31" s="17"/>
      <c r="AI31" s="16">
        <v>18</v>
      </c>
      <c r="AJ31" s="16">
        <v>15</v>
      </c>
      <c r="AK31" s="16">
        <v>12</v>
      </c>
      <c r="AL31" s="16">
        <v>3</v>
      </c>
      <c r="AM31" s="16">
        <v>208.85174137931034</v>
      </c>
      <c r="AN31" s="16">
        <v>16</v>
      </c>
      <c r="AO31" s="16">
        <v>53</v>
      </c>
      <c r="AP31" s="16">
        <v>2</v>
      </c>
      <c r="AQ31" s="16">
        <v>13</v>
      </c>
      <c r="AR31" s="16">
        <v>108</v>
      </c>
      <c r="AS31" s="16">
        <v>27</v>
      </c>
      <c r="AT31" s="16">
        <v>1752.3580169586207</v>
      </c>
      <c r="AU31" s="16">
        <v>17</v>
      </c>
      <c r="AV31" s="16">
        <v>0</v>
      </c>
      <c r="AW31" s="16">
        <v>82</v>
      </c>
      <c r="AX31" s="16">
        <v>23</v>
      </c>
      <c r="AY31" s="16">
        <v>0</v>
      </c>
      <c r="AZ31" s="16">
        <v>2</v>
      </c>
      <c r="BA31" s="16">
        <v>43</v>
      </c>
      <c r="BB31" s="16">
        <v>995.87242706576887</v>
      </c>
      <c r="BC31" s="17"/>
      <c r="BD31" s="16">
        <v>928.49234135667405</v>
      </c>
      <c r="BE31" s="16">
        <v>33</v>
      </c>
      <c r="BF31" s="16">
        <v>1690</v>
      </c>
      <c r="BG31" s="16">
        <v>2</v>
      </c>
      <c r="BH31" s="16">
        <v>10338</v>
      </c>
      <c r="BI31" s="16">
        <v>176</v>
      </c>
      <c r="BJ31" s="16">
        <v>49</v>
      </c>
      <c r="BK31" s="16">
        <v>31</v>
      </c>
      <c r="BL31" s="17"/>
      <c r="BM31" s="16">
        <v>44.166666666666664</v>
      </c>
      <c r="BN31" s="16">
        <v>863</v>
      </c>
      <c r="BO31" s="16">
        <v>170</v>
      </c>
      <c r="BP31" s="16">
        <v>192</v>
      </c>
      <c r="BQ31" s="17"/>
      <c r="BR31" s="16">
        <v>391.57345100689645</v>
      </c>
      <c r="BS31" s="16">
        <v>5</v>
      </c>
      <c r="BT31" s="16">
        <v>152</v>
      </c>
      <c r="BU31" s="16">
        <v>17</v>
      </c>
      <c r="BV31" s="16">
        <v>4086.4672085626298</v>
      </c>
      <c r="BW31" s="16">
        <v>769</v>
      </c>
      <c r="BX31" s="16">
        <v>763</v>
      </c>
      <c r="BY31" s="16">
        <v>5</v>
      </c>
      <c r="BZ31" s="16">
        <v>621.20000000000005</v>
      </c>
      <c r="CA31" s="16">
        <v>42</v>
      </c>
      <c r="CB31" s="16">
        <v>76</v>
      </c>
      <c r="CC31" s="16">
        <v>28</v>
      </c>
      <c r="CD31" s="16">
        <v>16</v>
      </c>
      <c r="CE31" s="16">
        <v>0</v>
      </c>
      <c r="CF31" s="16">
        <v>237.04820253164559</v>
      </c>
      <c r="CG31" s="16">
        <v>336</v>
      </c>
      <c r="CH31" s="17"/>
      <c r="CI31" s="16">
        <f t="shared" si="2"/>
        <v>11922.178558965517</v>
      </c>
      <c r="CJ31" s="16">
        <f t="shared" si="3"/>
        <v>3942.0749618297855</v>
      </c>
      <c r="CK31" s="16">
        <f t="shared" si="4"/>
        <v>13247.492341356674</v>
      </c>
      <c r="CL31" s="16">
        <f t="shared" si="5"/>
        <v>3391.0821854036999</v>
      </c>
      <c r="CM31" s="16">
        <f t="shared" si="6"/>
        <v>7545.2888621011716</v>
      </c>
      <c r="CN31" s="16">
        <f t="shared" si="7"/>
        <v>1269.1666666666665</v>
      </c>
      <c r="CO31" s="16">
        <f t="shared" si="8"/>
        <v>1557.5542316783781</v>
      </c>
      <c r="CP31" s="18">
        <f t="shared" si="12"/>
        <v>42874.837808001888</v>
      </c>
    </row>
    <row r="32" spans="2:94">
      <c r="B32" s="43">
        <v>40969</v>
      </c>
      <c r="D32" s="44">
        <f t="shared" si="9"/>
        <v>31</v>
      </c>
      <c r="E32" s="44">
        <f t="shared" si="10"/>
        <v>2012</v>
      </c>
      <c r="F32" s="44" t="str">
        <f t="shared" si="11"/>
        <v>12Q1</v>
      </c>
      <c r="H32" s="16">
        <v>3041.7140293548382</v>
      </c>
      <c r="I32" s="16">
        <v>2554</v>
      </c>
      <c r="J32" s="16">
        <v>6291</v>
      </c>
      <c r="K32" s="17"/>
      <c r="L32" s="16">
        <v>559</v>
      </c>
      <c r="M32" s="16">
        <v>2085.0042047982297</v>
      </c>
      <c r="N32" s="16">
        <v>49</v>
      </c>
      <c r="O32" s="16">
        <v>7</v>
      </c>
      <c r="P32" s="16">
        <v>946</v>
      </c>
      <c r="Q32" s="16">
        <v>51</v>
      </c>
      <c r="R32" s="16">
        <v>10</v>
      </c>
      <c r="S32" s="16">
        <v>66</v>
      </c>
      <c r="T32" s="16">
        <v>20</v>
      </c>
      <c r="U32" s="16">
        <v>81</v>
      </c>
      <c r="V32" s="17"/>
      <c r="W32" s="16">
        <v>58</v>
      </c>
      <c r="X32" s="16">
        <v>121</v>
      </c>
      <c r="Y32" s="16">
        <v>283.4490909090909</v>
      </c>
      <c r="Z32" s="16">
        <v>25</v>
      </c>
      <c r="AA32" s="16">
        <v>36.331036721259551</v>
      </c>
      <c r="AB32" s="16">
        <v>676</v>
      </c>
      <c r="AC32" s="16">
        <v>70</v>
      </c>
      <c r="AD32" s="16">
        <v>7</v>
      </c>
      <c r="AE32" s="16">
        <v>138</v>
      </c>
      <c r="AF32" s="16">
        <v>2</v>
      </c>
      <c r="AG32" s="16">
        <v>66.733333333333348</v>
      </c>
      <c r="AH32" s="17"/>
      <c r="AI32" s="16">
        <v>18</v>
      </c>
      <c r="AJ32" s="16">
        <v>16</v>
      </c>
      <c r="AK32" s="16">
        <v>12</v>
      </c>
      <c r="AL32" s="16">
        <v>3</v>
      </c>
      <c r="AM32" s="16">
        <v>201.042</v>
      </c>
      <c r="AN32" s="16">
        <v>17</v>
      </c>
      <c r="AO32" s="16">
        <v>49</v>
      </c>
      <c r="AP32" s="16">
        <v>3</v>
      </c>
      <c r="AQ32" s="16">
        <v>13</v>
      </c>
      <c r="AR32" s="16">
        <v>106</v>
      </c>
      <c r="AS32" s="16">
        <v>27</v>
      </c>
      <c r="AT32" s="16">
        <v>1707.5275129354834</v>
      </c>
      <c r="AU32" s="16">
        <v>16</v>
      </c>
      <c r="AV32" s="16">
        <v>0</v>
      </c>
      <c r="AW32" s="16">
        <v>84</v>
      </c>
      <c r="AX32" s="16">
        <v>23</v>
      </c>
      <c r="AY32" s="16">
        <v>0</v>
      </c>
      <c r="AZ32" s="16">
        <v>2</v>
      </c>
      <c r="BA32" s="16">
        <v>44</v>
      </c>
      <c r="BB32" s="16">
        <v>971.3998559712652</v>
      </c>
      <c r="BC32" s="17"/>
      <c r="BD32" s="16">
        <v>919.34264232008593</v>
      </c>
      <c r="BE32" s="16">
        <v>33</v>
      </c>
      <c r="BF32" s="16">
        <v>1670</v>
      </c>
      <c r="BG32" s="16">
        <v>2</v>
      </c>
      <c r="BH32" s="16">
        <v>10342</v>
      </c>
      <c r="BI32" s="16">
        <v>176</v>
      </c>
      <c r="BJ32" s="16">
        <v>46</v>
      </c>
      <c r="BK32" s="16">
        <v>31</v>
      </c>
      <c r="BL32" s="17"/>
      <c r="BM32" s="16">
        <v>44.333333333333329</v>
      </c>
      <c r="BN32" s="16">
        <v>909</v>
      </c>
      <c r="BO32" s="16">
        <v>150</v>
      </c>
      <c r="BP32" s="16">
        <v>191</v>
      </c>
      <c r="BQ32" s="17"/>
      <c r="BR32" s="16">
        <v>402.89090713548381</v>
      </c>
      <c r="BS32" s="16">
        <v>5</v>
      </c>
      <c r="BT32" s="16">
        <v>143</v>
      </c>
      <c r="BU32" s="16">
        <v>17</v>
      </c>
      <c r="BV32" s="16">
        <v>4039.0280503134786</v>
      </c>
      <c r="BW32" s="16">
        <v>774</v>
      </c>
      <c r="BX32" s="16">
        <v>763</v>
      </c>
      <c r="BY32" s="16">
        <v>5</v>
      </c>
      <c r="BZ32" s="16">
        <v>611.9</v>
      </c>
      <c r="CA32" s="16">
        <v>35</v>
      </c>
      <c r="CB32" s="16">
        <v>76</v>
      </c>
      <c r="CC32" s="16">
        <v>28</v>
      </c>
      <c r="CD32" s="16">
        <v>16</v>
      </c>
      <c r="CE32" s="16">
        <v>0</v>
      </c>
      <c r="CF32" s="16">
        <v>249.16664658634539</v>
      </c>
      <c r="CG32" s="16">
        <v>339</v>
      </c>
      <c r="CH32" s="17"/>
      <c r="CI32" s="16">
        <f t="shared" si="2"/>
        <v>11886.714029354838</v>
      </c>
      <c r="CJ32" s="16">
        <f t="shared" si="3"/>
        <v>3874.0042047982297</v>
      </c>
      <c r="CK32" s="16">
        <f t="shared" si="4"/>
        <v>13219.342642320085</v>
      </c>
      <c r="CL32" s="16">
        <f t="shared" si="5"/>
        <v>3312.969368906749</v>
      </c>
      <c r="CM32" s="16">
        <f t="shared" si="6"/>
        <v>7503.9856040353079</v>
      </c>
      <c r="CN32" s="16">
        <f t="shared" si="7"/>
        <v>1294.3333333333335</v>
      </c>
      <c r="CO32" s="16">
        <f t="shared" si="8"/>
        <v>1483.5134609636837</v>
      </c>
      <c r="CP32" s="18">
        <f t="shared" si="12"/>
        <v>42574.862643712229</v>
      </c>
    </row>
    <row r="33" spans="1:94">
      <c r="B33" s="43">
        <v>41000</v>
      </c>
      <c r="D33" s="44">
        <f t="shared" si="9"/>
        <v>30</v>
      </c>
      <c r="E33" s="44">
        <f t="shared" si="10"/>
        <v>2012</v>
      </c>
      <c r="F33" s="44" t="str">
        <f t="shared" si="11"/>
        <v>12Q2</v>
      </c>
      <c r="H33" s="16">
        <v>3105.1976669999999</v>
      </c>
      <c r="I33" s="16">
        <v>2544</v>
      </c>
      <c r="J33" s="16">
        <v>6285</v>
      </c>
      <c r="K33" s="17"/>
      <c r="L33" s="16">
        <v>553</v>
      </c>
      <c r="M33" s="16">
        <v>2021.3460193659187</v>
      </c>
      <c r="N33" s="16">
        <v>49</v>
      </c>
      <c r="O33" s="16">
        <v>7</v>
      </c>
      <c r="P33" s="16">
        <v>956</v>
      </c>
      <c r="Q33" s="16">
        <v>51</v>
      </c>
      <c r="R33" s="16">
        <v>10</v>
      </c>
      <c r="S33" s="16">
        <v>69</v>
      </c>
      <c r="T33" s="16">
        <v>20</v>
      </c>
      <c r="U33" s="16">
        <v>82</v>
      </c>
      <c r="V33" s="17"/>
      <c r="W33" s="16">
        <v>59</v>
      </c>
      <c r="X33" s="16">
        <v>120</v>
      </c>
      <c r="Y33" s="16">
        <v>281.25113636363631</v>
      </c>
      <c r="Z33" s="16">
        <v>24</v>
      </c>
      <c r="AA33" s="16">
        <v>35.996553885352988</v>
      </c>
      <c r="AB33" s="16">
        <v>673</v>
      </c>
      <c r="AC33" s="16">
        <v>70.5</v>
      </c>
      <c r="AD33" s="16">
        <v>7</v>
      </c>
      <c r="AE33" s="16">
        <v>119</v>
      </c>
      <c r="AF33" s="16">
        <v>5</v>
      </c>
      <c r="AG33" s="16">
        <v>66.725000000000023</v>
      </c>
      <c r="AH33" s="17"/>
      <c r="AI33" s="16">
        <v>18</v>
      </c>
      <c r="AJ33" s="16">
        <v>17</v>
      </c>
      <c r="AK33" s="16">
        <v>12</v>
      </c>
      <c r="AL33" s="16">
        <v>3</v>
      </c>
      <c r="AM33" s="16">
        <v>210.95418333333333</v>
      </c>
      <c r="AN33" s="16">
        <v>17</v>
      </c>
      <c r="AO33" s="16">
        <v>50</v>
      </c>
      <c r="AP33" s="16">
        <v>1</v>
      </c>
      <c r="AQ33" s="16">
        <v>13</v>
      </c>
      <c r="AR33" s="16">
        <v>105</v>
      </c>
      <c r="AS33" s="16">
        <v>21</v>
      </c>
      <c r="AT33" s="16">
        <v>1735.0174287600003</v>
      </c>
      <c r="AU33" s="16">
        <v>16</v>
      </c>
      <c r="AV33" s="16">
        <v>0</v>
      </c>
      <c r="AW33" s="16">
        <v>83</v>
      </c>
      <c r="AX33" s="16">
        <v>23</v>
      </c>
      <c r="AY33" s="16">
        <v>0</v>
      </c>
      <c r="AZ33" s="16">
        <v>2</v>
      </c>
      <c r="BA33" s="16">
        <v>44</v>
      </c>
      <c r="BB33" s="16">
        <v>975.47900224969669</v>
      </c>
      <c r="BC33" s="17"/>
      <c r="BD33" s="16">
        <v>858.96623981373693</v>
      </c>
      <c r="BE33" s="16">
        <v>33</v>
      </c>
      <c r="BF33" s="16">
        <v>1628</v>
      </c>
      <c r="BG33" s="16">
        <v>2</v>
      </c>
      <c r="BH33" s="16">
        <v>10316</v>
      </c>
      <c r="BI33" s="16">
        <v>177</v>
      </c>
      <c r="BJ33" s="16">
        <v>67</v>
      </c>
      <c r="BK33" s="16">
        <v>31</v>
      </c>
      <c r="BL33" s="17"/>
      <c r="BM33" s="16">
        <v>44.499999999999993</v>
      </c>
      <c r="BN33" s="16">
        <v>889</v>
      </c>
      <c r="BO33" s="16">
        <v>140</v>
      </c>
      <c r="BP33" s="16">
        <v>189</v>
      </c>
      <c r="BQ33" s="17"/>
      <c r="BR33" s="16">
        <v>438.73367736</v>
      </c>
      <c r="BS33" s="16">
        <v>5</v>
      </c>
      <c r="BT33" s="16">
        <v>141</v>
      </c>
      <c r="BU33" s="16">
        <v>17</v>
      </c>
      <c r="BV33" s="16">
        <v>4075.9890798898077</v>
      </c>
      <c r="BW33" s="16">
        <v>780</v>
      </c>
      <c r="BX33" s="16">
        <v>763</v>
      </c>
      <c r="BY33" s="16">
        <v>5</v>
      </c>
      <c r="BZ33" s="16">
        <v>566.20000000000005</v>
      </c>
      <c r="CA33" s="16">
        <v>42</v>
      </c>
      <c r="CB33" s="16">
        <v>76</v>
      </c>
      <c r="CC33" s="16">
        <v>28</v>
      </c>
      <c r="CD33" s="16">
        <v>16</v>
      </c>
      <c r="CE33" s="16">
        <v>0</v>
      </c>
      <c r="CF33" s="16">
        <v>242.24268181818184</v>
      </c>
      <c r="CG33" s="16">
        <v>334</v>
      </c>
      <c r="CH33" s="17"/>
      <c r="CI33" s="16">
        <f t="shared" si="2"/>
        <v>11934.197667</v>
      </c>
      <c r="CJ33" s="16">
        <f t="shared" si="3"/>
        <v>3818.3460193659184</v>
      </c>
      <c r="CK33" s="16">
        <f t="shared" si="4"/>
        <v>13112.966239813737</v>
      </c>
      <c r="CL33" s="16">
        <f t="shared" si="5"/>
        <v>3346.4506143430303</v>
      </c>
      <c r="CM33" s="16">
        <f t="shared" si="6"/>
        <v>7530.1654390679896</v>
      </c>
      <c r="CN33" s="16">
        <f t="shared" si="7"/>
        <v>1262.5</v>
      </c>
      <c r="CO33" s="16">
        <f t="shared" si="8"/>
        <v>1461.4726902489892</v>
      </c>
      <c r="CP33" s="18">
        <f t="shared" si="12"/>
        <v>42466.098669839659</v>
      </c>
    </row>
    <row r="34" spans="1:94">
      <c r="B34" s="43">
        <v>41030</v>
      </c>
      <c r="D34" s="44">
        <f t="shared" si="9"/>
        <v>31</v>
      </c>
      <c r="E34" s="44">
        <f t="shared" si="10"/>
        <v>2012</v>
      </c>
      <c r="F34" s="44" t="str">
        <f t="shared" si="11"/>
        <v>12Q2</v>
      </c>
      <c r="H34" s="16">
        <v>3033.6273290322579</v>
      </c>
      <c r="I34" s="16">
        <v>2546</v>
      </c>
      <c r="J34" s="16">
        <v>6341</v>
      </c>
      <c r="K34" s="17"/>
      <c r="L34" s="16">
        <v>557</v>
      </c>
      <c r="M34" s="16">
        <v>2047.5883351822256</v>
      </c>
      <c r="N34" s="16">
        <v>51</v>
      </c>
      <c r="O34" s="16">
        <v>6</v>
      </c>
      <c r="P34" s="16">
        <v>935</v>
      </c>
      <c r="Q34" s="16">
        <v>51</v>
      </c>
      <c r="R34" s="16">
        <v>10</v>
      </c>
      <c r="S34" s="16">
        <v>65</v>
      </c>
      <c r="T34" s="16">
        <v>20</v>
      </c>
      <c r="U34" s="16">
        <v>85</v>
      </c>
      <c r="V34" s="17"/>
      <c r="W34" s="16">
        <v>59</v>
      </c>
      <c r="X34" s="16">
        <v>119</v>
      </c>
      <c r="Y34" s="16">
        <v>279.05318181818177</v>
      </c>
      <c r="Z34" s="16">
        <v>25</v>
      </c>
      <c r="AA34" s="16">
        <v>35.662071049446432</v>
      </c>
      <c r="AB34" s="16">
        <v>670</v>
      </c>
      <c r="AC34" s="16">
        <v>71</v>
      </c>
      <c r="AD34" s="16">
        <v>7</v>
      </c>
      <c r="AE34" s="16">
        <v>97</v>
      </c>
      <c r="AF34" s="16">
        <v>4</v>
      </c>
      <c r="AG34" s="16">
        <v>66.716666666666697</v>
      </c>
      <c r="AH34" s="17"/>
      <c r="AI34" s="16">
        <v>18</v>
      </c>
      <c r="AJ34" s="16">
        <v>15</v>
      </c>
      <c r="AK34" s="16">
        <v>12</v>
      </c>
      <c r="AL34" s="16">
        <v>3</v>
      </c>
      <c r="AM34" s="16">
        <v>203.83672258064516</v>
      </c>
      <c r="AN34" s="16">
        <v>17</v>
      </c>
      <c r="AO34" s="16">
        <v>50</v>
      </c>
      <c r="AP34" s="16">
        <v>3</v>
      </c>
      <c r="AQ34" s="16">
        <v>12</v>
      </c>
      <c r="AR34" s="16">
        <v>95</v>
      </c>
      <c r="AS34" s="16">
        <v>24</v>
      </c>
      <c r="AT34" s="16">
        <v>1706.1885971225809</v>
      </c>
      <c r="AU34" s="16">
        <v>9</v>
      </c>
      <c r="AV34" s="16">
        <v>0</v>
      </c>
      <c r="AW34" s="16">
        <v>82</v>
      </c>
      <c r="AX34" s="16">
        <v>23</v>
      </c>
      <c r="AY34" s="16">
        <v>0</v>
      </c>
      <c r="AZ34" s="16">
        <v>2</v>
      </c>
      <c r="BA34" s="16">
        <v>45</v>
      </c>
      <c r="BB34" s="16">
        <v>901.26274288723266</v>
      </c>
      <c r="BC34" s="17"/>
      <c r="BD34" s="16">
        <v>898.9677419354839</v>
      </c>
      <c r="BE34" s="16">
        <v>33</v>
      </c>
      <c r="BF34" s="16">
        <v>1587</v>
      </c>
      <c r="BG34" s="16">
        <v>2</v>
      </c>
      <c r="BH34" s="16">
        <v>10328</v>
      </c>
      <c r="BI34" s="16">
        <v>176</v>
      </c>
      <c r="BJ34" s="16">
        <v>46</v>
      </c>
      <c r="BK34" s="16">
        <v>31</v>
      </c>
      <c r="BL34" s="17"/>
      <c r="BM34" s="16">
        <v>44.666666666666657</v>
      </c>
      <c r="BN34" s="16">
        <v>932</v>
      </c>
      <c r="BO34" s="16">
        <v>140</v>
      </c>
      <c r="BP34" s="16">
        <v>188</v>
      </c>
      <c r="BQ34" s="17"/>
      <c r="BR34" s="16">
        <v>408.43729335483863</v>
      </c>
      <c r="BS34" s="16">
        <v>5</v>
      </c>
      <c r="BT34" s="16">
        <v>112</v>
      </c>
      <c r="BU34" s="16">
        <v>17</v>
      </c>
      <c r="BV34" s="16">
        <v>3988.9139182798367</v>
      </c>
      <c r="BW34" s="16">
        <v>781</v>
      </c>
      <c r="BX34" s="16">
        <v>763</v>
      </c>
      <c r="BY34" s="16">
        <v>5</v>
      </c>
      <c r="BZ34" s="16">
        <v>559.70000000000005</v>
      </c>
      <c r="CA34" s="16">
        <v>50</v>
      </c>
      <c r="CB34" s="16">
        <v>76</v>
      </c>
      <c r="CC34" s="16">
        <v>27</v>
      </c>
      <c r="CD34" s="16">
        <v>16</v>
      </c>
      <c r="CE34" s="16">
        <v>0</v>
      </c>
      <c r="CF34" s="16">
        <v>223.25054708520179</v>
      </c>
      <c r="CG34" s="16">
        <v>331</v>
      </c>
      <c r="CH34" s="17"/>
      <c r="CI34" s="16">
        <f t="shared" si="2"/>
        <v>11920.627329032257</v>
      </c>
      <c r="CJ34" s="16">
        <f t="shared" si="3"/>
        <v>3827.5883351822258</v>
      </c>
      <c r="CK34" s="16">
        <f t="shared" si="4"/>
        <v>13101.967741935485</v>
      </c>
      <c r="CL34" s="16">
        <f t="shared" si="5"/>
        <v>3221.288062590459</v>
      </c>
      <c r="CM34" s="16">
        <f t="shared" si="6"/>
        <v>7363.3017587198774</v>
      </c>
      <c r="CN34" s="16">
        <f t="shared" si="7"/>
        <v>1304.6666666666665</v>
      </c>
      <c r="CO34" s="16">
        <f t="shared" si="8"/>
        <v>1433.431919534295</v>
      </c>
      <c r="CP34" s="18">
        <f t="shared" si="12"/>
        <v>42172.871813661266</v>
      </c>
    </row>
    <row r="35" spans="1:94">
      <c r="B35" s="43">
        <v>41061</v>
      </c>
      <c r="D35" s="44">
        <f t="shared" si="9"/>
        <v>30</v>
      </c>
      <c r="E35" s="44">
        <f t="shared" si="10"/>
        <v>2012</v>
      </c>
      <c r="F35" s="44" t="str">
        <f t="shared" si="11"/>
        <v>12Q2</v>
      </c>
      <c r="H35" s="16">
        <v>3004.168635</v>
      </c>
      <c r="I35" s="16">
        <v>2543</v>
      </c>
      <c r="J35" s="16">
        <v>6264</v>
      </c>
      <c r="K35" s="17"/>
      <c r="L35" s="16">
        <v>532</v>
      </c>
      <c r="M35" s="16">
        <v>2032.6323714146904</v>
      </c>
      <c r="N35" s="16">
        <v>51</v>
      </c>
      <c r="O35" s="16">
        <v>6</v>
      </c>
      <c r="P35" s="16">
        <v>936</v>
      </c>
      <c r="Q35" s="16">
        <v>50</v>
      </c>
      <c r="R35" s="16">
        <v>10</v>
      </c>
      <c r="S35" s="16">
        <v>66</v>
      </c>
      <c r="T35" s="16">
        <v>20</v>
      </c>
      <c r="U35" s="16">
        <v>82</v>
      </c>
      <c r="V35" s="17"/>
      <c r="W35" s="16">
        <v>60</v>
      </c>
      <c r="X35" s="16">
        <v>118</v>
      </c>
      <c r="Y35" s="16">
        <v>276.85522727272718</v>
      </c>
      <c r="Z35" s="16">
        <v>24</v>
      </c>
      <c r="AA35" s="16">
        <v>35.327588213539869</v>
      </c>
      <c r="AB35" s="16">
        <v>666</v>
      </c>
      <c r="AC35" s="16">
        <v>71.5</v>
      </c>
      <c r="AD35" s="16">
        <v>7</v>
      </c>
      <c r="AE35" s="16">
        <v>107</v>
      </c>
      <c r="AF35" s="16">
        <v>6</v>
      </c>
      <c r="AG35" s="16">
        <v>66.708333333333371</v>
      </c>
      <c r="AH35" s="17"/>
      <c r="AI35" s="16">
        <v>19</v>
      </c>
      <c r="AJ35" s="16">
        <v>17</v>
      </c>
      <c r="AK35" s="16">
        <v>12</v>
      </c>
      <c r="AL35" s="16">
        <v>3</v>
      </c>
      <c r="AM35" s="16">
        <v>209.27956333333333</v>
      </c>
      <c r="AN35" s="16">
        <v>16</v>
      </c>
      <c r="AO35" s="16">
        <v>49</v>
      </c>
      <c r="AP35" s="16">
        <v>1</v>
      </c>
      <c r="AQ35" s="16">
        <v>13</v>
      </c>
      <c r="AR35" s="16">
        <v>102</v>
      </c>
      <c r="AS35" s="16">
        <v>21</v>
      </c>
      <c r="AT35" s="16">
        <v>1574.0188857800001</v>
      </c>
      <c r="AU35" s="16">
        <v>10</v>
      </c>
      <c r="AV35" s="16">
        <v>1</v>
      </c>
      <c r="AW35" s="16">
        <v>82</v>
      </c>
      <c r="AX35" s="16">
        <v>23</v>
      </c>
      <c r="AY35" s="16">
        <v>0</v>
      </c>
      <c r="AZ35" s="16">
        <v>2</v>
      </c>
      <c r="BA35" s="16">
        <v>44</v>
      </c>
      <c r="BB35" s="16">
        <v>950.69000003061171</v>
      </c>
      <c r="BC35" s="17"/>
      <c r="BD35" s="16">
        <v>918.28953229398667</v>
      </c>
      <c r="BE35" s="16">
        <v>33</v>
      </c>
      <c r="BF35" s="16">
        <v>1670</v>
      </c>
      <c r="BG35" s="16">
        <v>2</v>
      </c>
      <c r="BH35" s="16">
        <v>10308</v>
      </c>
      <c r="BI35" s="16">
        <v>176</v>
      </c>
      <c r="BJ35" s="16">
        <v>46</v>
      </c>
      <c r="BK35" s="16">
        <v>31</v>
      </c>
      <c r="BL35" s="17"/>
      <c r="BM35" s="16">
        <v>44.833333333333321</v>
      </c>
      <c r="BN35" s="16">
        <v>910</v>
      </c>
      <c r="BO35" s="16">
        <v>140</v>
      </c>
      <c r="BP35" s="16">
        <v>186</v>
      </c>
      <c r="BQ35" s="17"/>
      <c r="BR35" s="16">
        <v>395.11726892000001</v>
      </c>
      <c r="BS35" s="16">
        <v>5</v>
      </c>
      <c r="BT35" s="16">
        <v>141</v>
      </c>
      <c r="BU35" s="16">
        <v>17</v>
      </c>
      <c r="BV35" s="16">
        <v>3981.350569064929</v>
      </c>
      <c r="BW35" s="16">
        <v>780</v>
      </c>
      <c r="BX35" s="16">
        <v>763</v>
      </c>
      <c r="BY35" s="16">
        <v>5</v>
      </c>
      <c r="BZ35" s="16">
        <v>538.9</v>
      </c>
      <c r="CA35" s="16">
        <v>46</v>
      </c>
      <c r="CB35" s="16">
        <v>76</v>
      </c>
      <c r="CC35" s="16">
        <v>27</v>
      </c>
      <c r="CD35" s="16">
        <v>16</v>
      </c>
      <c r="CE35" s="16">
        <v>0</v>
      </c>
      <c r="CF35" s="16">
        <v>233.18973504273504</v>
      </c>
      <c r="CG35" s="16">
        <v>328</v>
      </c>
      <c r="CH35" s="17"/>
      <c r="CI35" s="16">
        <f t="shared" si="2"/>
        <v>11811.168635</v>
      </c>
      <c r="CJ35" s="16">
        <f t="shared" si="3"/>
        <v>3785.6323714146902</v>
      </c>
      <c r="CK35" s="16">
        <f t="shared" si="4"/>
        <v>13184.289532293988</v>
      </c>
      <c r="CL35" s="16">
        <f t="shared" si="5"/>
        <v>3148.9884491439452</v>
      </c>
      <c r="CM35" s="16">
        <f t="shared" si="6"/>
        <v>7352.5575730276641</v>
      </c>
      <c r="CN35" s="16">
        <f t="shared" si="7"/>
        <v>1280.8333333333335</v>
      </c>
      <c r="CO35" s="16">
        <f t="shared" si="8"/>
        <v>1438.3911488196004</v>
      </c>
      <c r="CP35" s="18">
        <f t="shared" si="12"/>
        <v>42001.861043033226</v>
      </c>
    </row>
    <row r="36" spans="1:94">
      <c r="B36" s="43">
        <v>41091</v>
      </c>
      <c r="D36" s="44">
        <f t="shared" si="9"/>
        <v>31</v>
      </c>
      <c r="E36" s="44">
        <f t="shared" si="10"/>
        <v>2012</v>
      </c>
      <c r="F36" s="44" t="str">
        <f t="shared" si="11"/>
        <v>12Q3</v>
      </c>
      <c r="H36" s="16">
        <v>3110.0760348387098</v>
      </c>
      <c r="I36" s="16">
        <v>2527</v>
      </c>
      <c r="J36" s="16">
        <v>6418</v>
      </c>
      <c r="K36" s="17"/>
      <c r="L36" s="16">
        <v>537</v>
      </c>
      <c r="M36" s="16">
        <v>2022.8770018329417</v>
      </c>
      <c r="N36" s="16">
        <v>50</v>
      </c>
      <c r="O36" s="16">
        <v>6</v>
      </c>
      <c r="P36" s="16">
        <v>936</v>
      </c>
      <c r="Q36" s="16">
        <v>50</v>
      </c>
      <c r="R36" s="16">
        <v>10</v>
      </c>
      <c r="S36" s="16">
        <v>68</v>
      </c>
      <c r="T36" s="16">
        <v>20</v>
      </c>
      <c r="U36" s="16">
        <v>84</v>
      </c>
      <c r="V36" s="17"/>
      <c r="W36" s="16">
        <v>60</v>
      </c>
      <c r="X36" s="16">
        <v>117</v>
      </c>
      <c r="Y36" s="16">
        <v>274.65727272727264</v>
      </c>
      <c r="Z36" s="16">
        <v>25</v>
      </c>
      <c r="AA36" s="16">
        <v>34.993105377633306</v>
      </c>
      <c r="AB36" s="16">
        <v>668</v>
      </c>
      <c r="AC36" s="16">
        <v>72</v>
      </c>
      <c r="AD36" s="16">
        <v>7</v>
      </c>
      <c r="AE36" s="16">
        <v>107</v>
      </c>
      <c r="AF36" s="16">
        <v>4</v>
      </c>
      <c r="AG36" s="16">
        <v>66.700000000000045</v>
      </c>
      <c r="AH36" s="17"/>
      <c r="AI36" s="16">
        <v>19</v>
      </c>
      <c r="AJ36" s="16">
        <v>16</v>
      </c>
      <c r="AK36" s="16">
        <v>12</v>
      </c>
      <c r="AL36" s="16">
        <v>3</v>
      </c>
      <c r="AM36" s="16">
        <v>200.97159032258062</v>
      </c>
      <c r="AN36" s="16">
        <v>16</v>
      </c>
      <c r="AO36" s="16">
        <v>55</v>
      </c>
      <c r="AP36" s="16">
        <v>2</v>
      </c>
      <c r="AQ36" s="16">
        <v>12</v>
      </c>
      <c r="AR36" s="16">
        <v>99</v>
      </c>
      <c r="AS36" s="16">
        <v>17</v>
      </c>
      <c r="AT36" s="16">
        <v>1571.7534553741934</v>
      </c>
      <c r="AU36" s="16">
        <v>14</v>
      </c>
      <c r="AV36" s="16">
        <v>0</v>
      </c>
      <c r="AW36" s="16">
        <v>82</v>
      </c>
      <c r="AX36" s="16">
        <v>23</v>
      </c>
      <c r="AY36" s="16">
        <v>0</v>
      </c>
      <c r="AZ36" s="16">
        <v>2</v>
      </c>
      <c r="BA36" s="16">
        <v>45</v>
      </c>
      <c r="BB36" s="16">
        <v>950.36053461617485</v>
      </c>
      <c r="BC36" s="17"/>
      <c r="BD36" s="16">
        <v>850.33445566778903</v>
      </c>
      <c r="BE36" s="16">
        <v>33</v>
      </c>
      <c r="BF36" s="16">
        <v>1658</v>
      </c>
      <c r="BG36" s="16">
        <v>2</v>
      </c>
      <c r="BH36" s="16">
        <v>10323</v>
      </c>
      <c r="BI36" s="16">
        <v>177</v>
      </c>
      <c r="BJ36" s="16">
        <v>47</v>
      </c>
      <c r="BK36" s="16">
        <v>31</v>
      </c>
      <c r="BL36" s="17"/>
      <c r="BM36" s="16">
        <v>44.999999999999986</v>
      </c>
      <c r="BN36" s="16">
        <v>929</v>
      </c>
      <c r="BO36" s="16">
        <v>140</v>
      </c>
      <c r="BP36" s="16">
        <v>186</v>
      </c>
      <c r="BQ36" s="17"/>
      <c r="BR36" s="16">
        <v>429.42615305806453</v>
      </c>
      <c r="BS36" s="16">
        <v>5</v>
      </c>
      <c r="BT36" s="16">
        <v>157</v>
      </c>
      <c r="BU36" s="16">
        <v>17</v>
      </c>
      <c r="BV36" s="16">
        <v>3976.2195247365457</v>
      </c>
      <c r="BW36" s="16">
        <v>782</v>
      </c>
      <c r="BX36" s="16">
        <v>763</v>
      </c>
      <c r="BY36" s="16">
        <v>4</v>
      </c>
      <c r="BZ36" s="16">
        <v>537.9</v>
      </c>
      <c r="CA36" s="16">
        <v>45</v>
      </c>
      <c r="CB36" s="16">
        <v>76</v>
      </c>
      <c r="CC36" s="16">
        <v>27</v>
      </c>
      <c r="CD36" s="16">
        <v>16</v>
      </c>
      <c r="CE36" s="16">
        <v>0</v>
      </c>
      <c r="CF36" s="16">
        <v>242.25494650205761</v>
      </c>
      <c r="CG36" s="16">
        <v>330</v>
      </c>
      <c r="CH36" s="17"/>
      <c r="CI36" s="16">
        <f t="shared" si="2"/>
        <v>12055.07603483871</v>
      </c>
      <c r="CJ36" s="16">
        <f t="shared" si="3"/>
        <v>3783.8770018329415</v>
      </c>
      <c r="CK36" s="16">
        <f t="shared" si="4"/>
        <v>13121.334455667789</v>
      </c>
      <c r="CL36" s="16">
        <f t="shared" si="5"/>
        <v>3140.0855803129489</v>
      </c>
      <c r="CM36" s="16">
        <f t="shared" si="6"/>
        <v>7407.8006242966676</v>
      </c>
      <c r="CN36" s="16">
        <f t="shared" si="7"/>
        <v>1300</v>
      </c>
      <c r="CO36" s="16">
        <f t="shared" si="8"/>
        <v>1436.350378104906</v>
      </c>
      <c r="CP36" s="18">
        <f t="shared" si="12"/>
        <v>42244.524075053967</v>
      </c>
    </row>
    <row r="37" spans="1:94">
      <c r="B37" s="43">
        <v>41122</v>
      </c>
      <c r="D37" s="44">
        <f t="shared" si="9"/>
        <v>31</v>
      </c>
      <c r="E37" s="44">
        <f t="shared" si="10"/>
        <v>2012</v>
      </c>
      <c r="F37" s="44" t="str">
        <f t="shared" si="11"/>
        <v>12Q3</v>
      </c>
      <c r="H37" s="16">
        <v>3061.7990419354837</v>
      </c>
      <c r="I37" s="16">
        <v>2555</v>
      </c>
      <c r="J37" s="16">
        <v>6363</v>
      </c>
      <c r="K37" s="17"/>
      <c r="L37" s="16">
        <v>558</v>
      </c>
      <c r="M37" s="16">
        <v>2005.8209055972359</v>
      </c>
      <c r="N37" s="16">
        <v>51</v>
      </c>
      <c r="O37" s="16">
        <v>5</v>
      </c>
      <c r="P37" s="16">
        <v>911</v>
      </c>
      <c r="Q37" s="16">
        <v>50</v>
      </c>
      <c r="R37" s="16">
        <v>10</v>
      </c>
      <c r="S37" s="16">
        <v>67</v>
      </c>
      <c r="T37" s="16">
        <v>20</v>
      </c>
      <c r="U37" s="16">
        <v>82</v>
      </c>
      <c r="V37" s="17"/>
      <c r="W37" s="16">
        <v>60</v>
      </c>
      <c r="X37" s="16">
        <v>116</v>
      </c>
      <c r="Y37" s="16">
        <v>272.45931818181811</v>
      </c>
      <c r="Z37" s="16">
        <v>24</v>
      </c>
      <c r="AA37" s="16">
        <v>34.658622541726743</v>
      </c>
      <c r="AB37" s="16">
        <v>663</v>
      </c>
      <c r="AC37" s="16">
        <v>72.5</v>
      </c>
      <c r="AD37" s="16">
        <v>7</v>
      </c>
      <c r="AE37" s="16">
        <v>106</v>
      </c>
      <c r="AF37" s="16">
        <v>6</v>
      </c>
      <c r="AG37" s="16">
        <v>66.69166666666672</v>
      </c>
      <c r="AH37" s="17"/>
      <c r="AI37" s="16">
        <v>19</v>
      </c>
      <c r="AJ37" s="16">
        <v>16</v>
      </c>
      <c r="AK37" s="16">
        <v>12</v>
      </c>
      <c r="AL37" s="16">
        <v>3</v>
      </c>
      <c r="AM37" s="16">
        <v>193.06262903225806</v>
      </c>
      <c r="AN37" s="16">
        <v>16</v>
      </c>
      <c r="AO37" s="16">
        <v>52</v>
      </c>
      <c r="AP37" s="16">
        <v>1</v>
      </c>
      <c r="AQ37" s="16">
        <v>13</v>
      </c>
      <c r="AR37" s="16">
        <v>95</v>
      </c>
      <c r="AS37" s="16">
        <v>17</v>
      </c>
      <c r="AT37" s="16">
        <v>1571.0138966322584</v>
      </c>
      <c r="AU37" s="16">
        <v>13</v>
      </c>
      <c r="AV37" s="16">
        <v>0</v>
      </c>
      <c r="AW37" s="16">
        <v>82</v>
      </c>
      <c r="AX37" s="16">
        <v>23</v>
      </c>
      <c r="AY37" s="16">
        <v>0</v>
      </c>
      <c r="AZ37" s="16">
        <v>2</v>
      </c>
      <c r="BA37" s="16">
        <v>45</v>
      </c>
      <c r="BB37" s="16">
        <v>796.20848465677557</v>
      </c>
      <c r="BC37" s="17"/>
      <c r="BD37" s="16">
        <v>869.39455782312928</v>
      </c>
      <c r="BE37" s="16">
        <v>33</v>
      </c>
      <c r="BF37" s="16">
        <v>1441</v>
      </c>
      <c r="BG37" s="16">
        <v>2</v>
      </c>
      <c r="BH37" s="16">
        <v>10368</v>
      </c>
      <c r="BI37" s="16">
        <v>177</v>
      </c>
      <c r="BJ37" s="16">
        <v>46</v>
      </c>
      <c r="BK37" s="16">
        <v>31</v>
      </c>
      <c r="BL37" s="17"/>
      <c r="BM37" s="16">
        <v>45.16666666666665</v>
      </c>
      <c r="BN37" s="16">
        <v>936</v>
      </c>
      <c r="BO37" s="16">
        <v>140</v>
      </c>
      <c r="BP37" s="16">
        <v>184</v>
      </c>
      <c r="BQ37" s="17"/>
      <c r="BR37" s="16">
        <v>434.83943899354836</v>
      </c>
      <c r="BS37" s="16">
        <v>5</v>
      </c>
      <c r="BT37" s="16">
        <v>147</v>
      </c>
      <c r="BU37" s="16">
        <v>17</v>
      </c>
      <c r="BV37" s="16">
        <v>4055.5069767441869</v>
      </c>
      <c r="BW37" s="16">
        <v>775</v>
      </c>
      <c r="BX37" s="16">
        <v>763</v>
      </c>
      <c r="BY37" s="16">
        <v>5</v>
      </c>
      <c r="BZ37" s="16">
        <v>579</v>
      </c>
      <c r="CA37" s="16">
        <v>45</v>
      </c>
      <c r="CB37" s="16">
        <v>76</v>
      </c>
      <c r="CC37" s="16">
        <v>27</v>
      </c>
      <c r="CD37" s="16">
        <v>16</v>
      </c>
      <c r="CE37" s="16">
        <v>0</v>
      </c>
      <c r="CF37" s="16">
        <v>239.1209707112971</v>
      </c>
      <c r="CG37" s="16">
        <v>335</v>
      </c>
      <c r="CH37" s="17"/>
      <c r="CI37" s="16">
        <f t="shared" si="2"/>
        <v>11979.799041935483</v>
      </c>
      <c r="CJ37" s="16">
        <f t="shared" si="3"/>
        <v>3759.8209055972357</v>
      </c>
      <c r="CK37" s="16">
        <f t="shared" si="4"/>
        <v>12967.394557823129</v>
      </c>
      <c r="CL37" s="16">
        <f t="shared" si="5"/>
        <v>2969.2850103212918</v>
      </c>
      <c r="CM37" s="16">
        <f t="shared" si="6"/>
        <v>7519.4673864490323</v>
      </c>
      <c r="CN37" s="16">
        <f t="shared" si="7"/>
        <v>1305.1666666666665</v>
      </c>
      <c r="CO37" s="16">
        <f t="shared" si="8"/>
        <v>1428.3096073902116</v>
      </c>
      <c r="CP37" s="18">
        <f t="shared" si="12"/>
        <v>41929.243176183045</v>
      </c>
    </row>
    <row r="38" spans="1:94">
      <c r="B38" s="43">
        <v>41153</v>
      </c>
      <c r="D38" s="44">
        <f t="shared" si="9"/>
        <v>30</v>
      </c>
      <c r="E38" s="44">
        <f t="shared" si="10"/>
        <v>2012</v>
      </c>
      <c r="F38" s="44" t="str">
        <f t="shared" si="11"/>
        <v>12Q3</v>
      </c>
      <c r="H38" s="16">
        <v>3010.9541669999999</v>
      </c>
      <c r="I38" s="16">
        <v>2555</v>
      </c>
      <c r="J38" s="16">
        <v>6556</v>
      </c>
      <c r="K38" s="17"/>
      <c r="L38" s="16">
        <v>558</v>
      </c>
      <c r="M38" s="16">
        <v>1923.3101399063298</v>
      </c>
      <c r="N38" s="16">
        <v>55</v>
      </c>
      <c r="O38" s="16">
        <v>6</v>
      </c>
      <c r="P38" s="16">
        <v>957</v>
      </c>
      <c r="Q38" s="16">
        <v>50</v>
      </c>
      <c r="R38" s="16">
        <v>10</v>
      </c>
      <c r="S38" s="16">
        <v>66</v>
      </c>
      <c r="T38" s="16">
        <v>20</v>
      </c>
      <c r="U38" s="16">
        <v>77</v>
      </c>
      <c r="V38" s="17"/>
      <c r="W38" s="16">
        <v>61</v>
      </c>
      <c r="X38" s="16">
        <v>115</v>
      </c>
      <c r="Y38" s="16">
        <v>270.26136363636351</v>
      </c>
      <c r="Z38" s="16">
        <v>24</v>
      </c>
      <c r="AA38" s="16">
        <v>34.324139705820187</v>
      </c>
      <c r="AB38" s="16">
        <v>672</v>
      </c>
      <c r="AC38" s="16">
        <v>73</v>
      </c>
      <c r="AD38" s="16">
        <v>7</v>
      </c>
      <c r="AE38" s="16">
        <v>126</v>
      </c>
      <c r="AF38" s="16">
        <v>1</v>
      </c>
      <c r="AG38" s="16">
        <v>66.683333333333394</v>
      </c>
      <c r="AH38" s="17"/>
      <c r="AI38" s="16">
        <v>19</v>
      </c>
      <c r="AJ38" s="16">
        <v>16</v>
      </c>
      <c r="AK38" s="16">
        <v>11</v>
      </c>
      <c r="AL38" s="16">
        <v>3</v>
      </c>
      <c r="AM38" s="16">
        <v>176.08719333333332</v>
      </c>
      <c r="AN38" s="16">
        <v>16</v>
      </c>
      <c r="AO38" s="16">
        <v>50</v>
      </c>
      <c r="AP38" s="16">
        <v>2</v>
      </c>
      <c r="AQ38" s="16">
        <v>14</v>
      </c>
      <c r="AR38" s="16">
        <v>98</v>
      </c>
      <c r="AS38" s="16">
        <v>16</v>
      </c>
      <c r="AT38" s="16">
        <v>1310.0502366599997</v>
      </c>
      <c r="AU38" s="16">
        <v>13</v>
      </c>
      <c r="AV38" s="16">
        <v>2</v>
      </c>
      <c r="AW38" s="16">
        <v>82</v>
      </c>
      <c r="AX38" s="16">
        <v>23</v>
      </c>
      <c r="AY38" s="16">
        <v>0</v>
      </c>
      <c r="AZ38" s="16">
        <v>1</v>
      </c>
      <c r="BA38" s="16">
        <v>46</v>
      </c>
      <c r="BB38" s="16">
        <v>611.35139703554228</v>
      </c>
      <c r="BC38" s="17"/>
      <c r="BD38" s="16">
        <v>839.67441860465112</v>
      </c>
      <c r="BE38" s="16">
        <v>33</v>
      </c>
      <c r="BF38" s="16">
        <v>1596</v>
      </c>
      <c r="BG38" s="16">
        <v>2</v>
      </c>
      <c r="BH38" s="16">
        <v>10394</v>
      </c>
      <c r="BI38" s="16">
        <v>177</v>
      </c>
      <c r="BJ38" s="16">
        <v>46</v>
      </c>
      <c r="BK38" s="16">
        <v>31</v>
      </c>
      <c r="BL38" s="17"/>
      <c r="BM38" s="16">
        <v>45.333333333333314</v>
      </c>
      <c r="BN38" s="16">
        <v>926</v>
      </c>
      <c r="BO38" s="16">
        <v>140</v>
      </c>
      <c r="BP38" s="16">
        <v>183</v>
      </c>
      <c r="BQ38" s="17"/>
      <c r="BR38" s="16">
        <v>418.00354485999998</v>
      </c>
      <c r="BS38" s="16">
        <v>4</v>
      </c>
      <c r="BT38" s="16">
        <v>126</v>
      </c>
      <c r="BU38" s="16">
        <v>17</v>
      </c>
      <c r="BV38" s="16">
        <v>4209.2896709099487</v>
      </c>
      <c r="BW38" s="16">
        <v>761</v>
      </c>
      <c r="BX38" s="16">
        <v>763</v>
      </c>
      <c r="BY38" s="16">
        <v>5</v>
      </c>
      <c r="BZ38" s="16">
        <v>561.4</v>
      </c>
      <c r="CA38" s="16">
        <v>41</v>
      </c>
      <c r="CB38" s="16">
        <v>76</v>
      </c>
      <c r="CC38" s="16">
        <v>27</v>
      </c>
      <c r="CD38" s="16">
        <v>16</v>
      </c>
      <c r="CE38" s="16">
        <v>0</v>
      </c>
      <c r="CF38" s="16">
        <v>241.09932644628097</v>
      </c>
      <c r="CG38" s="16">
        <v>335</v>
      </c>
      <c r="CH38" s="17"/>
      <c r="CI38" s="16">
        <f t="shared" ref="CI38:CI69" si="13">SUM(H38:J38)</f>
        <v>12121.954167</v>
      </c>
      <c r="CJ38" s="16">
        <f t="shared" ref="CJ38:CJ69" si="14">SUM(L38:U38)</f>
        <v>3722.3101399063298</v>
      </c>
      <c r="CK38" s="16">
        <f t="shared" ref="CK38:CK69" si="15">SUM(BD38:BK38)</f>
        <v>13118.674418604651</v>
      </c>
      <c r="CL38" s="16">
        <f t="shared" ref="CL38:CL69" si="16">SUM(AI38:BB38)</f>
        <v>2509.4888270288752</v>
      </c>
      <c r="CM38" s="16">
        <f t="shared" ref="CM38:CM69" si="17">SUM(BR38:CG38)</f>
        <v>7600.7925422162298</v>
      </c>
      <c r="CN38" s="16">
        <f t="shared" ref="CN38:CN69" si="18">SUM(BM38:BP38)</f>
        <v>1294.3333333333333</v>
      </c>
      <c r="CO38" s="16">
        <f t="shared" ref="CO38:CO69" si="19">SUM(W38:AG38)</f>
        <v>1450.2688366755172</v>
      </c>
      <c r="CP38" s="18">
        <f t="shared" si="12"/>
        <v>41817.822264764945</v>
      </c>
    </row>
    <row r="39" spans="1:94">
      <c r="B39" s="43">
        <v>41183</v>
      </c>
      <c r="D39" s="44">
        <f t="shared" si="9"/>
        <v>31</v>
      </c>
      <c r="E39" s="44">
        <f t="shared" si="10"/>
        <v>2012</v>
      </c>
      <c r="F39" s="44" t="str">
        <f t="shared" si="11"/>
        <v>12Q4</v>
      </c>
      <c r="H39" s="16">
        <v>3170.1283983870967</v>
      </c>
      <c r="I39" s="16">
        <v>2541</v>
      </c>
      <c r="J39" s="16">
        <v>6940</v>
      </c>
      <c r="K39" s="17"/>
      <c r="L39" s="16">
        <v>552</v>
      </c>
      <c r="M39" s="16">
        <v>2010.9365248778063</v>
      </c>
      <c r="N39" s="16">
        <v>58</v>
      </c>
      <c r="O39" s="16">
        <v>5</v>
      </c>
      <c r="P39" s="16">
        <v>962</v>
      </c>
      <c r="Q39" s="16">
        <v>50</v>
      </c>
      <c r="R39" s="16">
        <v>10</v>
      </c>
      <c r="S39" s="16">
        <v>65</v>
      </c>
      <c r="T39" s="16">
        <v>20</v>
      </c>
      <c r="U39" s="16">
        <v>80</v>
      </c>
      <c r="V39" s="17"/>
      <c r="W39" s="16">
        <v>61</v>
      </c>
      <c r="X39" s="16">
        <v>114</v>
      </c>
      <c r="Y39" s="16">
        <v>268.06340909090898</v>
      </c>
      <c r="Z39" s="16">
        <v>24</v>
      </c>
      <c r="AA39" s="16">
        <v>33.989656869913617</v>
      </c>
      <c r="AB39" s="16">
        <v>668</v>
      </c>
      <c r="AC39" s="16">
        <v>73.5</v>
      </c>
      <c r="AD39" s="16">
        <v>6</v>
      </c>
      <c r="AE39" s="16">
        <v>135</v>
      </c>
      <c r="AF39" s="16">
        <v>1</v>
      </c>
      <c r="AG39" s="16">
        <v>66.675000000000068</v>
      </c>
      <c r="AH39" s="17"/>
      <c r="AI39" s="16">
        <v>19</v>
      </c>
      <c r="AJ39" s="16">
        <v>16</v>
      </c>
      <c r="AK39" s="16">
        <v>12</v>
      </c>
      <c r="AL39" s="16">
        <v>3</v>
      </c>
      <c r="AM39" s="16">
        <v>194.12324838709677</v>
      </c>
      <c r="AN39" s="16">
        <v>16</v>
      </c>
      <c r="AO39" s="16">
        <v>54</v>
      </c>
      <c r="AP39" s="16">
        <v>1</v>
      </c>
      <c r="AQ39" s="16">
        <v>14</v>
      </c>
      <c r="AR39" s="16">
        <v>101</v>
      </c>
      <c r="AS39" s="16">
        <v>19</v>
      </c>
      <c r="AT39" s="16">
        <v>1560.3731782064519</v>
      </c>
      <c r="AU39" s="16">
        <v>13</v>
      </c>
      <c r="AV39" s="16">
        <v>0</v>
      </c>
      <c r="AW39" s="16">
        <v>81</v>
      </c>
      <c r="AX39" s="16">
        <v>23</v>
      </c>
      <c r="AY39" s="16">
        <v>0</v>
      </c>
      <c r="AZ39" s="16">
        <v>3</v>
      </c>
      <c r="BA39" s="16">
        <v>46</v>
      </c>
      <c r="BB39" s="16">
        <v>686.90932310118558</v>
      </c>
      <c r="BC39" s="17"/>
      <c r="BD39" s="16">
        <v>775.66015625</v>
      </c>
      <c r="BE39" s="16">
        <v>33</v>
      </c>
      <c r="BF39" s="16">
        <v>1678</v>
      </c>
      <c r="BG39" s="16">
        <v>2</v>
      </c>
      <c r="BH39" s="16">
        <v>10446</v>
      </c>
      <c r="BI39" s="16">
        <v>178</v>
      </c>
      <c r="BJ39" s="16">
        <v>45</v>
      </c>
      <c r="BK39" s="16">
        <v>31</v>
      </c>
      <c r="BL39" s="17"/>
      <c r="BM39" s="16">
        <v>45.499999999999979</v>
      </c>
      <c r="BN39" s="16">
        <v>934</v>
      </c>
      <c r="BO39" s="16">
        <v>130</v>
      </c>
      <c r="BP39" s="16">
        <v>181</v>
      </c>
      <c r="BQ39" s="17"/>
      <c r="BR39" s="16">
        <v>404.08170830322587</v>
      </c>
      <c r="BS39" s="16">
        <v>4</v>
      </c>
      <c r="BT39" s="16">
        <v>137</v>
      </c>
      <c r="BU39" s="16">
        <v>17</v>
      </c>
      <c r="BV39" s="16">
        <v>4183.9998947175127</v>
      </c>
      <c r="BW39" s="16">
        <v>771</v>
      </c>
      <c r="BX39" s="16">
        <v>763</v>
      </c>
      <c r="BY39" s="16">
        <v>5</v>
      </c>
      <c r="BZ39" s="16">
        <v>605.5</v>
      </c>
      <c r="CA39" s="16">
        <v>34</v>
      </c>
      <c r="CB39" s="16">
        <v>76</v>
      </c>
      <c r="CC39" s="16">
        <v>27</v>
      </c>
      <c r="CD39" s="16">
        <v>16</v>
      </c>
      <c r="CE39" s="16">
        <v>0</v>
      </c>
      <c r="CF39" s="16">
        <v>237.74742857142857</v>
      </c>
      <c r="CG39" s="16">
        <v>335</v>
      </c>
      <c r="CH39" s="17"/>
      <c r="CI39" s="16">
        <f t="shared" si="13"/>
        <v>12651.128398387096</v>
      </c>
      <c r="CJ39" s="16">
        <f t="shared" si="14"/>
        <v>3812.9365248778063</v>
      </c>
      <c r="CK39" s="16">
        <f t="shared" si="15"/>
        <v>13188.66015625</v>
      </c>
      <c r="CL39" s="16">
        <f t="shared" si="16"/>
        <v>2862.4057496947344</v>
      </c>
      <c r="CM39" s="16">
        <f t="shared" si="17"/>
        <v>7616.3290315921677</v>
      </c>
      <c r="CN39" s="16">
        <f t="shared" si="18"/>
        <v>1290.5</v>
      </c>
      <c r="CO39" s="16">
        <f t="shared" si="19"/>
        <v>1451.2280659608227</v>
      </c>
      <c r="CP39" s="18">
        <f t="shared" si="12"/>
        <v>42873.187926762628</v>
      </c>
    </row>
    <row r="40" spans="1:94">
      <c r="B40" s="43">
        <v>41214</v>
      </c>
      <c r="D40" s="44">
        <f t="shared" si="9"/>
        <v>30</v>
      </c>
      <c r="E40" s="44">
        <f t="shared" si="10"/>
        <v>2012</v>
      </c>
      <c r="F40" s="44" t="str">
        <f t="shared" si="11"/>
        <v>12Q4</v>
      </c>
      <c r="H40" s="16">
        <v>3265.3487879999998</v>
      </c>
      <c r="I40" s="16">
        <v>2576</v>
      </c>
      <c r="J40" s="16">
        <v>7029</v>
      </c>
      <c r="K40" s="17"/>
      <c r="L40" s="16">
        <v>532</v>
      </c>
      <c r="M40" s="16">
        <v>2044.5341400410673</v>
      </c>
      <c r="N40" s="16">
        <v>59</v>
      </c>
      <c r="O40" s="16">
        <v>6</v>
      </c>
      <c r="P40" s="16">
        <v>970</v>
      </c>
      <c r="Q40" s="16">
        <v>49</v>
      </c>
      <c r="R40" s="16">
        <v>10</v>
      </c>
      <c r="S40" s="16">
        <v>67</v>
      </c>
      <c r="T40" s="16">
        <v>20</v>
      </c>
      <c r="U40" s="16">
        <v>79</v>
      </c>
      <c r="V40" s="17"/>
      <c r="W40" s="16">
        <v>61</v>
      </c>
      <c r="X40" s="16">
        <v>114</v>
      </c>
      <c r="Y40" s="16">
        <v>265.86545454545438</v>
      </c>
      <c r="Z40" s="16">
        <v>24</v>
      </c>
      <c r="AA40" s="16">
        <v>33.655174034007054</v>
      </c>
      <c r="AB40" s="16">
        <v>681</v>
      </c>
      <c r="AC40" s="16">
        <v>74</v>
      </c>
      <c r="AD40" s="16">
        <v>6</v>
      </c>
      <c r="AE40" s="16">
        <v>135</v>
      </c>
      <c r="AF40" s="16">
        <v>4</v>
      </c>
      <c r="AG40" s="16">
        <v>66.666666666666742</v>
      </c>
      <c r="AH40" s="17"/>
      <c r="AI40" s="16">
        <v>20</v>
      </c>
      <c r="AJ40" s="16">
        <v>16</v>
      </c>
      <c r="AK40" s="16">
        <v>12</v>
      </c>
      <c r="AL40" s="16">
        <v>3</v>
      </c>
      <c r="AM40" s="16">
        <v>199.28440333333333</v>
      </c>
      <c r="AN40" s="16">
        <v>16</v>
      </c>
      <c r="AO40" s="16">
        <v>50</v>
      </c>
      <c r="AP40" s="16">
        <v>1</v>
      </c>
      <c r="AQ40" s="16">
        <v>13</v>
      </c>
      <c r="AR40" s="16">
        <v>97</v>
      </c>
      <c r="AS40" s="16">
        <v>22</v>
      </c>
      <c r="AT40" s="16">
        <v>1517.1115009599998</v>
      </c>
      <c r="AU40" s="16">
        <v>13</v>
      </c>
      <c r="AV40" s="16">
        <v>1</v>
      </c>
      <c r="AW40" s="16">
        <v>80</v>
      </c>
      <c r="AX40" s="16">
        <v>23</v>
      </c>
      <c r="AY40" s="16">
        <v>0</v>
      </c>
      <c r="AZ40" s="16">
        <v>8</v>
      </c>
      <c r="BA40" s="16">
        <v>46</v>
      </c>
      <c r="BB40" s="16">
        <v>866.06989170207396</v>
      </c>
      <c r="BC40" s="17"/>
      <c r="BD40" s="16">
        <v>813.84806722689063</v>
      </c>
      <c r="BE40" s="16">
        <v>33</v>
      </c>
      <c r="BF40" s="16">
        <v>1713</v>
      </c>
      <c r="BG40" s="16">
        <v>2</v>
      </c>
      <c r="BH40" s="16">
        <v>10484</v>
      </c>
      <c r="BI40" s="16">
        <v>179</v>
      </c>
      <c r="BJ40" s="16">
        <v>45</v>
      </c>
      <c r="BK40" s="16">
        <v>31</v>
      </c>
      <c r="BL40" s="17"/>
      <c r="BM40" s="16">
        <v>45.666666666666643</v>
      </c>
      <c r="BN40" s="16">
        <v>947</v>
      </c>
      <c r="BO40" s="16">
        <v>130</v>
      </c>
      <c r="BP40" s="16">
        <v>181</v>
      </c>
      <c r="BQ40" s="17"/>
      <c r="BR40" s="16">
        <v>379.16214291999995</v>
      </c>
      <c r="BS40" s="16">
        <v>4</v>
      </c>
      <c r="BT40" s="16">
        <v>169</v>
      </c>
      <c r="BU40" s="16">
        <v>17</v>
      </c>
      <c r="BV40" s="16">
        <v>4174.8769172576831</v>
      </c>
      <c r="BW40" s="16">
        <v>772</v>
      </c>
      <c r="BX40" s="16">
        <v>763</v>
      </c>
      <c r="BY40" s="16">
        <v>5</v>
      </c>
      <c r="BZ40" s="16">
        <v>614</v>
      </c>
      <c r="CA40" s="16">
        <v>34</v>
      </c>
      <c r="CB40" s="16">
        <v>76</v>
      </c>
      <c r="CC40" s="16">
        <v>27</v>
      </c>
      <c r="CD40" s="16">
        <v>16</v>
      </c>
      <c r="CE40" s="16">
        <v>0</v>
      </c>
      <c r="CF40" s="16">
        <v>250.69636653386453</v>
      </c>
      <c r="CG40" s="16">
        <v>335</v>
      </c>
      <c r="CH40" s="17"/>
      <c r="CI40" s="16">
        <f t="shared" si="13"/>
        <v>12870.348787999999</v>
      </c>
      <c r="CJ40" s="16">
        <f t="shared" si="14"/>
        <v>3836.5341400410671</v>
      </c>
      <c r="CK40" s="16">
        <f t="shared" si="15"/>
        <v>13300.848067226891</v>
      </c>
      <c r="CL40" s="16">
        <f t="shared" si="16"/>
        <v>3003.465795995407</v>
      </c>
      <c r="CM40" s="16">
        <f t="shared" si="17"/>
        <v>7636.7354267115479</v>
      </c>
      <c r="CN40" s="16">
        <f t="shared" si="18"/>
        <v>1303.6666666666665</v>
      </c>
      <c r="CO40" s="16">
        <f t="shared" si="19"/>
        <v>1465.1872952461283</v>
      </c>
      <c r="CP40" s="18">
        <f t="shared" si="12"/>
        <v>43416.786179887706</v>
      </c>
    </row>
    <row r="41" spans="1:94">
      <c r="B41" s="43">
        <v>41244</v>
      </c>
      <c r="D41" s="44">
        <f t="shared" si="9"/>
        <v>31</v>
      </c>
      <c r="E41" s="44">
        <f t="shared" si="10"/>
        <v>2012</v>
      </c>
      <c r="F41" s="44" t="str">
        <f t="shared" si="11"/>
        <v>12Q4</v>
      </c>
      <c r="H41" s="16">
        <v>3423.9170235483871</v>
      </c>
      <c r="I41" s="16">
        <v>2564</v>
      </c>
      <c r="J41" s="16">
        <v>7083</v>
      </c>
      <c r="K41" s="17"/>
      <c r="L41" s="16">
        <v>546</v>
      </c>
      <c r="M41" s="16">
        <v>2104.5299722988048</v>
      </c>
      <c r="N41" s="16">
        <v>57</v>
      </c>
      <c r="O41" s="16">
        <v>7</v>
      </c>
      <c r="P41" s="16">
        <v>980</v>
      </c>
      <c r="Q41" s="16">
        <v>49</v>
      </c>
      <c r="R41" s="16">
        <v>10</v>
      </c>
      <c r="S41" s="16">
        <v>64</v>
      </c>
      <c r="T41" s="16">
        <v>20</v>
      </c>
      <c r="U41" s="16">
        <v>82</v>
      </c>
      <c r="V41" s="17"/>
      <c r="W41" s="16">
        <v>62</v>
      </c>
      <c r="X41" s="16">
        <v>113</v>
      </c>
      <c r="Y41" s="16">
        <v>263.66749999999985</v>
      </c>
      <c r="Z41" s="16">
        <v>24</v>
      </c>
      <c r="AA41" s="16">
        <v>33.320691198100498</v>
      </c>
      <c r="AB41" s="16">
        <v>667</v>
      </c>
      <c r="AC41" s="16">
        <v>74.5</v>
      </c>
      <c r="AD41" s="16">
        <v>6</v>
      </c>
      <c r="AE41" s="16">
        <v>144</v>
      </c>
      <c r="AF41" s="16">
        <v>6</v>
      </c>
      <c r="AG41" s="16">
        <v>66.658333333333417</v>
      </c>
      <c r="AH41" s="17"/>
      <c r="AI41" s="16">
        <v>20</v>
      </c>
      <c r="AJ41" s="16">
        <v>16</v>
      </c>
      <c r="AK41" s="16">
        <v>12</v>
      </c>
      <c r="AL41" s="16">
        <v>3</v>
      </c>
      <c r="AM41" s="16">
        <v>197.25589032258065</v>
      </c>
      <c r="AN41" s="16">
        <v>16</v>
      </c>
      <c r="AO41" s="16">
        <v>50</v>
      </c>
      <c r="AP41" s="16">
        <v>2</v>
      </c>
      <c r="AQ41" s="16">
        <v>12</v>
      </c>
      <c r="AR41" s="16">
        <v>101</v>
      </c>
      <c r="AS41" s="16">
        <v>24</v>
      </c>
      <c r="AT41" s="16">
        <v>1564.5496054064513</v>
      </c>
      <c r="AU41" s="16">
        <v>15</v>
      </c>
      <c r="AV41" s="16">
        <v>0</v>
      </c>
      <c r="AW41" s="16">
        <v>80</v>
      </c>
      <c r="AX41" s="16">
        <v>23</v>
      </c>
      <c r="AY41" s="16">
        <v>0</v>
      </c>
      <c r="AZ41" s="16">
        <v>8</v>
      </c>
      <c r="BA41" s="16">
        <v>46</v>
      </c>
      <c r="BB41" s="16">
        <v>926.39716967575964</v>
      </c>
      <c r="BC41" s="17"/>
      <c r="BD41" s="16">
        <v>866.01849462365578</v>
      </c>
      <c r="BE41" s="16">
        <v>33</v>
      </c>
      <c r="BF41" s="16">
        <v>1692</v>
      </c>
      <c r="BG41" s="16">
        <v>2</v>
      </c>
      <c r="BH41" s="16">
        <v>10472</v>
      </c>
      <c r="BI41" s="16">
        <v>184</v>
      </c>
      <c r="BJ41" s="16">
        <v>43</v>
      </c>
      <c r="BK41" s="16">
        <v>31</v>
      </c>
      <c r="BL41" s="17"/>
      <c r="BM41" s="16">
        <v>45.833333333333307</v>
      </c>
      <c r="BN41" s="16">
        <v>949</v>
      </c>
      <c r="BO41" s="16">
        <v>130</v>
      </c>
      <c r="BP41" s="16">
        <v>178</v>
      </c>
      <c r="BQ41" s="17"/>
      <c r="BR41" s="16">
        <v>370.28417814193546</v>
      </c>
      <c r="BS41" s="16">
        <v>4</v>
      </c>
      <c r="BT41" s="16">
        <v>171</v>
      </c>
      <c r="BU41" s="16">
        <v>17</v>
      </c>
      <c r="BV41" s="16">
        <v>4191.0726498678205</v>
      </c>
      <c r="BW41" s="16">
        <v>771</v>
      </c>
      <c r="BX41" s="16">
        <v>763</v>
      </c>
      <c r="BY41" s="16">
        <v>5</v>
      </c>
      <c r="BZ41" s="16">
        <v>623.4</v>
      </c>
      <c r="CA41" s="16">
        <v>36</v>
      </c>
      <c r="CB41" s="16">
        <v>76</v>
      </c>
      <c r="CC41" s="16">
        <v>27</v>
      </c>
      <c r="CD41" s="16">
        <v>16</v>
      </c>
      <c r="CE41" s="16">
        <v>0</v>
      </c>
      <c r="CF41" s="16">
        <v>245.79027346938776</v>
      </c>
      <c r="CG41" s="16">
        <v>335</v>
      </c>
      <c r="CH41" s="17"/>
      <c r="CI41" s="16">
        <f t="shared" si="13"/>
        <v>13070.917023548387</v>
      </c>
      <c r="CJ41" s="16">
        <f t="shared" si="14"/>
        <v>3919.5299722988048</v>
      </c>
      <c r="CK41" s="16">
        <f t="shared" si="15"/>
        <v>13323.018494623655</v>
      </c>
      <c r="CL41" s="16">
        <f t="shared" si="16"/>
        <v>3116.2026654047913</v>
      </c>
      <c r="CM41" s="16">
        <f t="shared" si="17"/>
        <v>7651.5471014791437</v>
      </c>
      <c r="CN41" s="16">
        <f t="shared" si="18"/>
        <v>1302.8333333333333</v>
      </c>
      <c r="CO41" s="16">
        <f t="shared" si="19"/>
        <v>1460.1465245314339</v>
      </c>
      <c r="CP41" s="18">
        <f t="shared" si="12"/>
        <v>43844.195115219547</v>
      </c>
    </row>
    <row r="42" spans="1:94" s="19" customFormat="1">
      <c r="A42"/>
      <c r="B42" s="43">
        <v>41275</v>
      </c>
      <c r="C42"/>
      <c r="D42" s="44">
        <f t="shared" si="9"/>
        <v>31</v>
      </c>
      <c r="E42" s="44">
        <f t="shared" si="10"/>
        <v>2013</v>
      </c>
      <c r="F42" s="44" t="str">
        <f t="shared" si="11"/>
        <v>13Q1</v>
      </c>
      <c r="H42" s="16">
        <v>3326.4915387096771</v>
      </c>
      <c r="I42" s="16">
        <v>2563</v>
      </c>
      <c r="J42" s="16">
        <v>7073</v>
      </c>
      <c r="K42" s="17"/>
      <c r="L42" s="16">
        <v>534</v>
      </c>
      <c r="M42" s="16">
        <v>2053.3386779712691</v>
      </c>
      <c r="N42" s="16">
        <v>56</v>
      </c>
      <c r="O42" s="16">
        <v>7</v>
      </c>
      <c r="P42" s="16">
        <v>1015</v>
      </c>
      <c r="Q42" s="16">
        <v>49</v>
      </c>
      <c r="R42" s="16">
        <v>10</v>
      </c>
      <c r="S42" s="16">
        <v>62</v>
      </c>
      <c r="T42" s="16">
        <v>21</v>
      </c>
      <c r="U42" s="16">
        <v>83</v>
      </c>
      <c r="V42" s="17"/>
      <c r="W42" s="16">
        <v>63</v>
      </c>
      <c r="X42" s="16">
        <v>114</v>
      </c>
      <c r="Y42" s="16">
        <v>274.28181818181815</v>
      </c>
      <c r="Z42" s="16">
        <v>24</v>
      </c>
      <c r="AA42" s="16">
        <v>33.682740449318608</v>
      </c>
      <c r="AB42" s="16">
        <v>661.46535483870969</v>
      </c>
      <c r="AC42" s="16">
        <v>84.75</v>
      </c>
      <c r="AD42" s="16">
        <v>6</v>
      </c>
      <c r="AE42" s="16">
        <v>108</v>
      </c>
      <c r="AF42" s="16">
        <v>2</v>
      </c>
      <c r="AG42" s="16">
        <v>63.5</v>
      </c>
      <c r="AH42" s="17"/>
      <c r="AI42" s="16">
        <v>20</v>
      </c>
      <c r="AJ42" s="16">
        <v>17</v>
      </c>
      <c r="AK42" s="16">
        <v>11</v>
      </c>
      <c r="AL42" s="16">
        <v>3</v>
      </c>
      <c r="AM42" s="16">
        <v>185.4127</v>
      </c>
      <c r="AN42" s="16">
        <v>16</v>
      </c>
      <c r="AO42" s="16">
        <v>53</v>
      </c>
      <c r="AP42" s="16">
        <v>2</v>
      </c>
      <c r="AQ42" s="16">
        <v>14</v>
      </c>
      <c r="AR42" s="16">
        <v>97</v>
      </c>
      <c r="AS42" s="16">
        <v>23</v>
      </c>
      <c r="AT42" s="16">
        <v>1549.5729829161296</v>
      </c>
      <c r="AU42" s="16">
        <v>19</v>
      </c>
      <c r="AV42" s="16">
        <v>0</v>
      </c>
      <c r="AW42" s="16">
        <v>81</v>
      </c>
      <c r="AX42" s="16">
        <v>24</v>
      </c>
      <c r="AY42" s="16">
        <v>0</v>
      </c>
      <c r="AZ42" s="16">
        <v>8</v>
      </c>
      <c r="BA42" s="16">
        <v>45</v>
      </c>
      <c r="BB42" s="16">
        <v>927.73188925402633</v>
      </c>
      <c r="BC42" s="17"/>
      <c r="BD42" s="16">
        <v>891.06436357155587</v>
      </c>
      <c r="BE42" s="16">
        <v>33</v>
      </c>
      <c r="BF42" s="16">
        <v>1688</v>
      </c>
      <c r="BG42" s="16">
        <v>2</v>
      </c>
      <c r="BH42" s="16">
        <v>10449</v>
      </c>
      <c r="BI42" s="16">
        <v>186</v>
      </c>
      <c r="BJ42" s="16">
        <v>44</v>
      </c>
      <c r="BK42" s="16">
        <v>31</v>
      </c>
      <c r="BL42" s="17"/>
      <c r="BM42" s="16">
        <v>46.4435</v>
      </c>
      <c r="BN42" s="16">
        <v>945</v>
      </c>
      <c r="BO42" s="16">
        <v>73</v>
      </c>
      <c r="BP42" s="16">
        <v>178</v>
      </c>
      <c r="BQ42" s="17"/>
      <c r="BR42" s="16">
        <v>278.7734721483871</v>
      </c>
      <c r="BS42" s="16">
        <v>4</v>
      </c>
      <c r="BT42" s="16">
        <v>150</v>
      </c>
      <c r="BU42" s="16">
        <v>17</v>
      </c>
      <c r="BV42" s="16">
        <v>4123.6597029718305</v>
      </c>
      <c r="BW42" s="16">
        <v>754.34225806451616</v>
      </c>
      <c r="BX42" s="16">
        <v>727</v>
      </c>
      <c r="BY42" s="16">
        <v>5</v>
      </c>
      <c r="BZ42" s="16">
        <v>621.70000000000005</v>
      </c>
      <c r="CA42" s="16">
        <v>39</v>
      </c>
      <c r="CB42" s="16">
        <v>86</v>
      </c>
      <c r="CC42" s="16">
        <v>26</v>
      </c>
      <c r="CD42" s="16">
        <v>16</v>
      </c>
      <c r="CE42" s="16">
        <v>0</v>
      </c>
      <c r="CF42" s="16">
        <v>250.68764143426296</v>
      </c>
      <c r="CG42" s="16">
        <v>342.11096774193544</v>
      </c>
      <c r="CH42" s="17"/>
      <c r="CI42" s="16">
        <f t="shared" si="13"/>
        <v>12962.491538709677</v>
      </c>
      <c r="CJ42" s="16">
        <f t="shared" si="14"/>
        <v>3890.3386779712691</v>
      </c>
      <c r="CK42" s="16">
        <f t="shared" si="15"/>
        <v>13324.064363571557</v>
      </c>
      <c r="CL42" s="16">
        <f t="shared" si="16"/>
        <v>3095.717572170156</v>
      </c>
      <c r="CM42" s="16">
        <f t="shared" si="17"/>
        <v>7441.2740423609321</v>
      </c>
      <c r="CN42" s="16">
        <f t="shared" si="18"/>
        <v>1242.4434999999999</v>
      </c>
      <c r="CO42" s="16">
        <f t="shared" si="19"/>
        <v>1434.6799134698465</v>
      </c>
      <c r="CP42" s="18">
        <f t="shared" si="12"/>
        <v>43391.009608253429</v>
      </c>
    </row>
    <row r="43" spans="1:94" s="19" customFormat="1">
      <c r="A43"/>
      <c r="B43" s="43">
        <v>41306</v>
      </c>
      <c r="C43"/>
      <c r="D43" s="44">
        <f t="shared" si="9"/>
        <v>28</v>
      </c>
      <c r="E43" s="44">
        <f t="shared" si="10"/>
        <v>2013</v>
      </c>
      <c r="F43" s="44" t="str">
        <f t="shared" si="11"/>
        <v>13Q1</v>
      </c>
      <c r="H43" s="16">
        <v>3379.1680092857141</v>
      </c>
      <c r="I43" s="16">
        <v>2555</v>
      </c>
      <c r="J43" s="16">
        <v>7136</v>
      </c>
      <c r="K43" s="17"/>
      <c r="L43" s="16">
        <v>534</v>
      </c>
      <c r="M43" s="16">
        <v>2017.1116553840907</v>
      </c>
      <c r="N43" s="16">
        <v>59</v>
      </c>
      <c r="O43" s="16">
        <v>7</v>
      </c>
      <c r="P43" s="16">
        <v>997</v>
      </c>
      <c r="Q43" s="16">
        <v>49</v>
      </c>
      <c r="R43" s="16">
        <v>11</v>
      </c>
      <c r="S43" s="16">
        <v>64</v>
      </c>
      <c r="T43" s="16">
        <v>21</v>
      </c>
      <c r="U43" s="16">
        <v>83</v>
      </c>
      <c r="V43" s="17"/>
      <c r="W43" s="16">
        <v>63</v>
      </c>
      <c r="X43" s="16">
        <v>113</v>
      </c>
      <c r="Y43" s="16">
        <v>274.2192424242424</v>
      </c>
      <c r="Z43" s="16">
        <v>24</v>
      </c>
      <c r="AA43" s="16">
        <v>33.464346294599494</v>
      </c>
      <c r="AB43" s="16">
        <v>647.42589285714291</v>
      </c>
      <c r="AC43" s="16">
        <v>86.875</v>
      </c>
      <c r="AD43" s="16">
        <v>6</v>
      </c>
      <c r="AE43" s="16">
        <v>114</v>
      </c>
      <c r="AF43" s="16">
        <v>2</v>
      </c>
      <c r="AG43" s="16">
        <v>62.966666666666669</v>
      </c>
      <c r="AH43" s="17"/>
      <c r="AI43" s="16">
        <v>21</v>
      </c>
      <c r="AJ43" s="16">
        <v>16</v>
      </c>
      <c r="AK43" s="16">
        <v>12</v>
      </c>
      <c r="AL43" s="16">
        <v>3</v>
      </c>
      <c r="AM43" s="16">
        <v>196.17628928571426</v>
      </c>
      <c r="AN43" s="16">
        <v>16</v>
      </c>
      <c r="AO43" s="16">
        <v>56</v>
      </c>
      <c r="AP43" s="16">
        <v>2</v>
      </c>
      <c r="AQ43" s="16">
        <v>12</v>
      </c>
      <c r="AR43" s="16">
        <v>93</v>
      </c>
      <c r="AS43" s="16">
        <v>23</v>
      </c>
      <c r="AT43" s="16">
        <v>1512.4118372785708</v>
      </c>
      <c r="AU43" s="16">
        <v>21</v>
      </c>
      <c r="AV43" s="16">
        <v>1</v>
      </c>
      <c r="AW43" s="16">
        <v>81</v>
      </c>
      <c r="AX43" s="16">
        <v>24</v>
      </c>
      <c r="AY43" s="16">
        <v>0</v>
      </c>
      <c r="AZ43" s="16">
        <v>7</v>
      </c>
      <c r="BA43" s="16">
        <v>46</v>
      </c>
      <c r="BB43" s="16">
        <v>830.15026491348453</v>
      </c>
      <c r="BC43" s="17"/>
      <c r="BD43" s="16">
        <v>891.20336013875738</v>
      </c>
      <c r="BE43" s="16">
        <v>33</v>
      </c>
      <c r="BF43" s="16">
        <v>1701</v>
      </c>
      <c r="BG43" s="16">
        <v>2</v>
      </c>
      <c r="BH43" s="16">
        <v>10448</v>
      </c>
      <c r="BI43" s="16">
        <v>185</v>
      </c>
      <c r="BJ43" s="16">
        <v>44</v>
      </c>
      <c r="BK43" s="16">
        <v>31</v>
      </c>
      <c r="BL43" s="17"/>
      <c r="BM43" s="16">
        <v>46.684083333333334</v>
      </c>
      <c r="BN43" s="16">
        <v>949</v>
      </c>
      <c r="BO43" s="16">
        <v>63</v>
      </c>
      <c r="BP43" s="16">
        <v>175</v>
      </c>
      <c r="BQ43" s="17"/>
      <c r="BR43" s="16">
        <v>305.49648454285716</v>
      </c>
      <c r="BS43" s="16">
        <v>4</v>
      </c>
      <c r="BT43" s="16">
        <v>163</v>
      </c>
      <c r="BU43" s="16">
        <v>16</v>
      </c>
      <c r="BV43" s="16">
        <v>4156.4017080745343</v>
      </c>
      <c r="BW43" s="16">
        <v>759.03964285714289</v>
      </c>
      <c r="BX43" s="16">
        <v>727</v>
      </c>
      <c r="BY43" s="16">
        <v>5</v>
      </c>
      <c r="BZ43" s="16">
        <v>602.5</v>
      </c>
      <c r="CA43" s="16">
        <v>34</v>
      </c>
      <c r="CB43" s="16">
        <v>86</v>
      </c>
      <c r="CC43" s="16">
        <v>26</v>
      </c>
      <c r="CD43" s="16">
        <v>16</v>
      </c>
      <c r="CE43" s="16">
        <v>0</v>
      </c>
      <c r="CF43" s="16">
        <v>254.13051181102364</v>
      </c>
      <c r="CG43" s="16">
        <v>340.57107142857143</v>
      </c>
      <c r="CH43" s="17"/>
      <c r="CI43" s="16">
        <f t="shared" si="13"/>
        <v>13070.168009285713</v>
      </c>
      <c r="CJ43" s="16">
        <f t="shared" si="14"/>
        <v>3842.1116553840907</v>
      </c>
      <c r="CK43" s="16">
        <f t="shared" si="15"/>
        <v>13335.203360138757</v>
      </c>
      <c r="CL43" s="16">
        <f t="shared" si="16"/>
        <v>2972.7383914777697</v>
      </c>
      <c r="CM43" s="16">
        <f t="shared" si="17"/>
        <v>7495.1394187141295</v>
      </c>
      <c r="CN43" s="16">
        <f t="shared" si="18"/>
        <v>1233.6840833333333</v>
      </c>
      <c r="CO43" s="16">
        <f t="shared" si="19"/>
        <v>1426.9511482426515</v>
      </c>
      <c r="CP43" s="18">
        <f t="shared" si="12"/>
        <v>43375.996066576445</v>
      </c>
    </row>
    <row r="44" spans="1:94" s="19" customFormat="1">
      <c r="A44"/>
      <c r="B44" s="43">
        <v>41334</v>
      </c>
      <c r="C44"/>
      <c r="D44" s="44">
        <f t="shared" si="9"/>
        <v>31</v>
      </c>
      <c r="E44" s="44">
        <f t="shared" si="10"/>
        <v>2013</v>
      </c>
      <c r="F44" s="44" t="str">
        <f t="shared" si="11"/>
        <v>13Q1</v>
      </c>
      <c r="H44" s="16">
        <v>3425.2546732258061</v>
      </c>
      <c r="I44" s="16">
        <v>2515</v>
      </c>
      <c r="J44" s="16">
        <v>7202</v>
      </c>
      <c r="K44" s="17"/>
      <c r="L44" s="16">
        <v>536</v>
      </c>
      <c r="M44" s="16">
        <v>1852.3711526265151</v>
      </c>
      <c r="N44" s="16">
        <v>59</v>
      </c>
      <c r="O44" s="16">
        <v>8</v>
      </c>
      <c r="P44" s="16">
        <v>1014</v>
      </c>
      <c r="Q44" s="16">
        <v>49</v>
      </c>
      <c r="R44" s="16">
        <v>10</v>
      </c>
      <c r="S44" s="16">
        <v>62</v>
      </c>
      <c r="T44" s="16">
        <v>21</v>
      </c>
      <c r="U44" s="16">
        <v>80</v>
      </c>
      <c r="V44" s="17"/>
      <c r="W44" s="16">
        <v>64</v>
      </c>
      <c r="X44" s="16">
        <v>111</v>
      </c>
      <c r="Y44" s="16">
        <v>274.15666666666664</v>
      </c>
      <c r="Z44" s="16">
        <v>25</v>
      </c>
      <c r="AA44" s="16">
        <v>33.24595213988038</v>
      </c>
      <c r="AB44" s="16">
        <v>663.11635483870964</v>
      </c>
      <c r="AC44" s="16">
        <v>89</v>
      </c>
      <c r="AD44" s="16">
        <v>6</v>
      </c>
      <c r="AE44" s="16">
        <v>117</v>
      </c>
      <c r="AF44" s="16">
        <v>5</v>
      </c>
      <c r="AG44" s="16">
        <v>62.433333333333337</v>
      </c>
      <c r="AH44" s="17"/>
      <c r="AI44" s="16">
        <v>21</v>
      </c>
      <c r="AJ44" s="16">
        <v>16</v>
      </c>
      <c r="AK44" s="16">
        <v>12</v>
      </c>
      <c r="AL44" s="16">
        <v>3</v>
      </c>
      <c r="AM44" s="16">
        <v>190.27544193548388</v>
      </c>
      <c r="AN44" s="16">
        <v>15</v>
      </c>
      <c r="AO44" s="16">
        <v>52</v>
      </c>
      <c r="AP44" s="16">
        <v>1</v>
      </c>
      <c r="AQ44" s="16">
        <v>12</v>
      </c>
      <c r="AR44" s="16">
        <v>93</v>
      </c>
      <c r="AS44" s="16">
        <v>25</v>
      </c>
      <c r="AT44" s="16">
        <v>1506.5746927354835</v>
      </c>
      <c r="AU44" s="16">
        <v>15</v>
      </c>
      <c r="AV44" s="16">
        <v>1</v>
      </c>
      <c r="AW44" s="16">
        <v>83</v>
      </c>
      <c r="AX44" s="16">
        <v>24</v>
      </c>
      <c r="AY44" s="16">
        <v>0</v>
      </c>
      <c r="AZ44" s="16">
        <v>7</v>
      </c>
      <c r="BA44" s="16">
        <v>46</v>
      </c>
      <c r="BB44" s="16">
        <v>814.78021518838511</v>
      </c>
      <c r="BC44" s="17"/>
      <c r="BD44" s="16">
        <v>856.33072284699608</v>
      </c>
      <c r="BE44" s="16">
        <v>33</v>
      </c>
      <c r="BF44" s="16">
        <v>1693</v>
      </c>
      <c r="BG44" s="16">
        <v>2</v>
      </c>
      <c r="BH44" s="16">
        <v>10449</v>
      </c>
      <c r="BI44" s="16">
        <v>186</v>
      </c>
      <c r="BJ44" s="16">
        <v>44</v>
      </c>
      <c r="BK44" s="16">
        <v>30</v>
      </c>
      <c r="BL44" s="17"/>
      <c r="BM44" s="16">
        <v>46.924666666666667</v>
      </c>
      <c r="BN44" s="16">
        <v>939</v>
      </c>
      <c r="BO44" s="16">
        <v>53</v>
      </c>
      <c r="BP44" s="16">
        <v>176</v>
      </c>
      <c r="BQ44" s="17"/>
      <c r="BR44" s="16">
        <v>324.28382729032256</v>
      </c>
      <c r="BS44" s="16">
        <v>4</v>
      </c>
      <c r="BT44" s="16">
        <v>152</v>
      </c>
      <c r="BU44" s="16">
        <v>17</v>
      </c>
      <c r="BV44" s="16">
        <v>4175.4264664869388</v>
      </c>
      <c r="BW44" s="16">
        <v>768.3816129032258</v>
      </c>
      <c r="BX44" s="16">
        <v>727</v>
      </c>
      <c r="BY44" s="16">
        <v>5</v>
      </c>
      <c r="BZ44" s="16">
        <v>594.4</v>
      </c>
      <c r="CA44" s="16">
        <v>39</v>
      </c>
      <c r="CB44" s="16">
        <v>86</v>
      </c>
      <c r="CC44" s="16">
        <v>26</v>
      </c>
      <c r="CD44" s="16">
        <v>16</v>
      </c>
      <c r="CE44" s="16">
        <v>0</v>
      </c>
      <c r="CF44" s="16">
        <v>251.4429482071713</v>
      </c>
      <c r="CG44" s="16">
        <v>336.01193548387101</v>
      </c>
      <c r="CH44" s="17"/>
      <c r="CI44" s="16">
        <f t="shared" si="13"/>
        <v>13142.254673225805</v>
      </c>
      <c r="CJ44" s="16">
        <f t="shared" si="14"/>
        <v>3691.3711526265151</v>
      </c>
      <c r="CK44" s="16">
        <f t="shared" si="15"/>
        <v>13293.330722846997</v>
      </c>
      <c r="CL44" s="16">
        <f t="shared" si="16"/>
        <v>2937.6303498593525</v>
      </c>
      <c r="CM44" s="16">
        <f t="shared" si="17"/>
        <v>7521.9467903715286</v>
      </c>
      <c r="CN44" s="16">
        <f t="shared" si="18"/>
        <v>1214.9246666666668</v>
      </c>
      <c r="CO44" s="16">
        <f t="shared" si="19"/>
        <v>1449.9523069785901</v>
      </c>
      <c r="CP44" s="18">
        <f t="shared" si="12"/>
        <v>43251.41066257545</v>
      </c>
    </row>
    <row r="45" spans="1:94" s="19" customFormat="1">
      <c r="A45"/>
      <c r="B45" s="43">
        <v>41365</v>
      </c>
      <c r="C45"/>
      <c r="D45" s="44">
        <f t="shared" si="9"/>
        <v>30</v>
      </c>
      <c r="E45" s="44">
        <f t="shared" si="10"/>
        <v>2013</v>
      </c>
      <c r="F45" s="44" t="str">
        <f t="shared" si="11"/>
        <v>13Q2</v>
      </c>
      <c r="H45" s="16">
        <v>3236.7615929999997</v>
      </c>
      <c r="I45" s="16">
        <v>2519</v>
      </c>
      <c r="J45" s="16">
        <v>7373</v>
      </c>
      <c r="K45" s="17"/>
      <c r="L45" s="16">
        <v>532</v>
      </c>
      <c r="M45" s="16">
        <v>1922.2549507574463</v>
      </c>
      <c r="N45" s="16">
        <v>55</v>
      </c>
      <c r="O45" s="16">
        <v>8</v>
      </c>
      <c r="P45" s="16">
        <v>1012</v>
      </c>
      <c r="Q45" s="16">
        <v>49</v>
      </c>
      <c r="R45" s="16">
        <v>11</v>
      </c>
      <c r="S45" s="16">
        <v>63</v>
      </c>
      <c r="T45" s="16">
        <v>21</v>
      </c>
      <c r="U45" s="16">
        <v>82</v>
      </c>
      <c r="V45" s="17"/>
      <c r="W45" s="16">
        <v>65</v>
      </c>
      <c r="X45" s="16">
        <v>109</v>
      </c>
      <c r="Y45" s="16">
        <v>274.09409090909088</v>
      </c>
      <c r="Z45" s="16">
        <v>24</v>
      </c>
      <c r="AA45" s="16">
        <v>33.027557985161273</v>
      </c>
      <c r="AB45" s="16">
        <v>657.33586751152075</v>
      </c>
      <c r="AC45" s="16">
        <v>91.125</v>
      </c>
      <c r="AD45" s="16">
        <v>6</v>
      </c>
      <c r="AE45" s="16">
        <v>125</v>
      </c>
      <c r="AF45" s="16">
        <v>3</v>
      </c>
      <c r="AG45" s="16">
        <v>61.900000000000006</v>
      </c>
      <c r="AH45" s="17"/>
      <c r="AI45" s="16">
        <v>21</v>
      </c>
      <c r="AJ45" s="16">
        <v>17</v>
      </c>
      <c r="AK45" s="16">
        <v>12</v>
      </c>
      <c r="AL45" s="16">
        <v>3</v>
      </c>
      <c r="AM45" s="16">
        <v>185.95898333333335</v>
      </c>
      <c r="AN45" s="16">
        <v>16</v>
      </c>
      <c r="AO45" s="16">
        <v>52</v>
      </c>
      <c r="AP45" s="16">
        <v>1</v>
      </c>
      <c r="AQ45" s="16">
        <v>12</v>
      </c>
      <c r="AR45" s="16">
        <v>92</v>
      </c>
      <c r="AS45" s="16">
        <v>23</v>
      </c>
      <c r="AT45" s="16">
        <v>1567.0439168999999</v>
      </c>
      <c r="AU45" s="16">
        <v>19</v>
      </c>
      <c r="AV45" s="16">
        <v>0</v>
      </c>
      <c r="AW45" s="16">
        <v>83</v>
      </c>
      <c r="AX45" s="16">
        <v>24</v>
      </c>
      <c r="AY45" s="16">
        <v>0</v>
      </c>
      <c r="AZ45" s="16">
        <v>8</v>
      </c>
      <c r="BA45" s="16">
        <v>47</v>
      </c>
      <c r="BB45" s="16">
        <v>837.31373655835046</v>
      </c>
      <c r="BC45" s="17"/>
      <c r="BD45" s="16">
        <v>867.22828237070576</v>
      </c>
      <c r="BE45" s="16">
        <v>33</v>
      </c>
      <c r="BF45" s="16">
        <v>1668</v>
      </c>
      <c r="BG45" s="16">
        <v>2</v>
      </c>
      <c r="BH45" s="16">
        <v>10448</v>
      </c>
      <c r="BI45" s="16">
        <v>186</v>
      </c>
      <c r="BJ45" s="16">
        <v>44</v>
      </c>
      <c r="BK45" s="16">
        <v>30</v>
      </c>
      <c r="BL45" s="17"/>
      <c r="BM45" s="16">
        <v>47.16525</v>
      </c>
      <c r="BN45" s="16">
        <v>915</v>
      </c>
      <c r="BO45" s="16">
        <v>53</v>
      </c>
      <c r="BP45" s="16">
        <v>175</v>
      </c>
      <c r="BQ45" s="17"/>
      <c r="BR45" s="16">
        <v>342.81255007999999</v>
      </c>
      <c r="BS45" s="16">
        <v>4</v>
      </c>
      <c r="BT45" s="16">
        <v>132</v>
      </c>
      <c r="BU45" s="16">
        <v>14</v>
      </c>
      <c r="BV45" s="16">
        <v>4145.9375005996644</v>
      </c>
      <c r="BW45" s="16">
        <v>764.44466666666665</v>
      </c>
      <c r="BX45" s="16">
        <v>727</v>
      </c>
      <c r="BY45" s="16">
        <v>5</v>
      </c>
      <c r="BZ45" s="16">
        <v>566.1</v>
      </c>
      <c r="CA45" s="16">
        <v>41</v>
      </c>
      <c r="CB45" s="16">
        <v>86</v>
      </c>
      <c r="CC45" s="16">
        <v>29</v>
      </c>
      <c r="CD45" s="16">
        <v>16</v>
      </c>
      <c r="CE45" s="16">
        <v>0</v>
      </c>
      <c r="CF45" s="16">
        <v>249.78994400000002</v>
      </c>
      <c r="CG45" s="16">
        <v>332.80699999999996</v>
      </c>
      <c r="CH45" s="17"/>
      <c r="CI45" s="16">
        <f t="shared" si="13"/>
        <v>13128.761592999999</v>
      </c>
      <c r="CJ45" s="16">
        <f t="shared" si="14"/>
        <v>3755.2549507574463</v>
      </c>
      <c r="CK45" s="16">
        <f t="shared" si="15"/>
        <v>13278.228282370706</v>
      </c>
      <c r="CL45" s="16">
        <f t="shared" si="16"/>
        <v>3020.3166367916838</v>
      </c>
      <c r="CM45" s="16">
        <f t="shared" si="17"/>
        <v>7455.8916613463307</v>
      </c>
      <c r="CN45" s="16">
        <f t="shared" si="18"/>
        <v>1190.16525</v>
      </c>
      <c r="CO45" s="16">
        <f t="shared" si="19"/>
        <v>1449.4825164057729</v>
      </c>
      <c r="CP45" s="18">
        <f t="shared" si="12"/>
        <v>43278.100890671936</v>
      </c>
    </row>
    <row r="46" spans="1:94" s="19" customFormat="1">
      <c r="A46"/>
      <c r="B46" s="43">
        <v>41395</v>
      </c>
      <c r="C46"/>
      <c r="D46" s="44">
        <f t="shared" si="9"/>
        <v>31</v>
      </c>
      <c r="E46" s="44">
        <f t="shared" si="10"/>
        <v>2013</v>
      </c>
      <c r="F46" s="44" t="str">
        <f t="shared" si="11"/>
        <v>13Q2</v>
      </c>
      <c r="H46" s="16">
        <v>3021.2439358064512</v>
      </c>
      <c r="I46" s="16">
        <v>2511</v>
      </c>
      <c r="J46" s="16">
        <v>7297</v>
      </c>
      <c r="K46" s="17"/>
      <c r="L46" s="16">
        <v>541</v>
      </c>
      <c r="M46" s="16">
        <v>1992.7529391901071</v>
      </c>
      <c r="N46" s="16">
        <v>54</v>
      </c>
      <c r="O46" s="16">
        <v>7</v>
      </c>
      <c r="P46" s="16">
        <v>1018</v>
      </c>
      <c r="Q46" s="16">
        <v>49</v>
      </c>
      <c r="R46" s="16">
        <v>10</v>
      </c>
      <c r="S46" s="16">
        <v>64</v>
      </c>
      <c r="T46" s="16">
        <v>21</v>
      </c>
      <c r="U46" s="16">
        <v>81</v>
      </c>
      <c r="V46" s="17"/>
      <c r="W46" s="16">
        <v>65</v>
      </c>
      <c r="X46" s="16">
        <v>108</v>
      </c>
      <c r="Y46" s="16">
        <v>274.03151515151512</v>
      </c>
      <c r="Z46" s="16">
        <v>24</v>
      </c>
      <c r="AA46" s="16">
        <v>32.809163830442159</v>
      </c>
      <c r="AB46" s="16">
        <v>675.23080645161292</v>
      </c>
      <c r="AC46" s="16">
        <v>93.25</v>
      </c>
      <c r="AD46" s="16">
        <v>6</v>
      </c>
      <c r="AE46" s="16">
        <v>167</v>
      </c>
      <c r="AF46" s="16">
        <v>3</v>
      </c>
      <c r="AG46" s="16">
        <v>61.366666666666674</v>
      </c>
      <c r="AH46" s="17"/>
      <c r="AI46" s="16">
        <v>22</v>
      </c>
      <c r="AJ46" s="16">
        <v>16</v>
      </c>
      <c r="AK46" s="16">
        <v>12</v>
      </c>
      <c r="AL46" s="16">
        <v>3</v>
      </c>
      <c r="AM46" s="16">
        <v>178.13648387096774</v>
      </c>
      <c r="AN46" s="16">
        <v>16</v>
      </c>
      <c r="AO46" s="16">
        <v>53</v>
      </c>
      <c r="AP46" s="16">
        <v>1</v>
      </c>
      <c r="AQ46" s="16">
        <v>12</v>
      </c>
      <c r="AR46" s="16">
        <v>89</v>
      </c>
      <c r="AS46" s="16">
        <v>23</v>
      </c>
      <c r="AT46" s="16">
        <v>1583.2029203419352</v>
      </c>
      <c r="AU46" s="16">
        <v>13</v>
      </c>
      <c r="AV46" s="16">
        <v>0</v>
      </c>
      <c r="AW46" s="16">
        <v>82</v>
      </c>
      <c r="AX46" s="16">
        <v>24</v>
      </c>
      <c r="AY46" s="16">
        <v>0</v>
      </c>
      <c r="AZ46" s="16">
        <v>8</v>
      </c>
      <c r="BA46" s="16">
        <v>47</v>
      </c>
      <c r="BB46" s="16">
        <v>864.07375374158539</v>
      </c>
      <c r="BC46" s="17"/>
      <c r="BD46" s="16">
        <v>909.57999930177357</v>
      </c>
      <c r="BE46" s="16">
        <v>33</v>
      </c>
      <c r="BF46" s="16">
        <v>1590</v>
      </c>
      <c r="BG46" s="16">
        <v>2</v>
      </c>
      <c r="BH46" s="16">
        <v>10472</v>
      </c>
      <c r="BI46" s="16">
        <v>189</v>
      </c>
      <c r="BJ46" s="16">
        <v>45</v>
      </c>
      <c r="BK46" s="16">
        <v>30</v>
      </c>
      <c r="BL46" s="17"/>
      <c r="BM46" s="16">
        <v>47.405833333333334</v>
      </c>
      <c r="BN46" s="16">
        <v>924</v>
      </c>
      <c r="BO46" s="16">
        <v>53</v>
      </c>
      <c r="BP46" s="16">
        <v>172</v>
      </c>
      <c r="BQ46" s="17"/>
      <c r="BR46" s="16">
        <v>336.72992121290315</v>
      </c>
      <c r="BS46" s="16">
        <v>4</v>
      </c>
      <c r="BT46" s="16">
        <v>131</v>
      </c>
      <c r="BU46" s="16">
        <v>18</v>
      </c>
      <c r="BV46" s="16">
        <v>4146.2337993949195</v>
      </c>
      <c r="BW46" s="16">
        <v>755.72645161290325</v>
      </c>
      <c r="BX46" s="16">
        <v>727</v>
      </c>
      <c r="BY46" s="16">
        <v>5</v>
      </c>
      <c r="BZ46" s="16">
        <v>576.29999999999995</v>
      </c>
      <c r="CA46" s="16">
        <v>41</v>
      </c>
      <c r="CB46" s="16">
        <v>86</v>
      </c>
      <c r="CC46" s="16">
        <v>29</v>
      </c>
      <c r="CD46" s="16">
        <v>16</v>
      </c>
      <c r="CE46" s="16">
        <v>0</v>
      </c>
      <c r="CF46" s="16">
        <v>252.49999999999997</v>
      </c>
      <c r="CG46" s="16">
        <v>334.3635483870969</v>
      </c>
      <c r="CH46" s="17"/>
      <c r="CI46" s="16">
        <f t="shared" si="13"/>
        <v>12829.243935806451</v>
      </c>
      <c r="CJ46" s="16">
        <f t="shared" si="14"/>
        <v>3837.7529391901071</v>
      </c>
      <c r="CK46" s="16">
        <f t="shared" si="15"/>
        <v>13270.579999301774</v>
      </c>
      <c r="CL46" s="16">
        <f t="shared" si="16"/>
        <v>3046.4131579544883</v>
      </c>
      <c r="CM46" s="16">
        <f t="shared" si="17"/>
        <v>7458.8537206078227</v>
      </c>
      <c r="CN46" s="16">
        <f t="shared" si="18"/>
        <v>1196.4058333333332</v>
      </c>
      <c r="CO46" s="16">
        <f t="shared" si="19"/>
        <v>1509.6881521002369</v>
      </c>
      <c r="CP46" s="18">
        <f t="shared" si="12"/>
        <v>43148.937738294218</v>
      </c>
    </row>
    <row r="47" spans="1:94" s="19" customFormat="1">
      <c r="A47"/>
      <c r="B47" s="43">
        <v>41426</v>
      </c>
      <c r="C47"/>
      <c r="D47" s="44">
        <f t="shared" si="9"/>
        <v>30</v>
      </c>
      <c r="E47" s="44">
        <f t="shared" si="10"/>
        <v>2013</v>
      </c>
      <c r="F47" s="44" t="str">
        <f t="shared" si="11"/>
        <v>13Q2</v>
      </c>
      <c r="H47" s="16">
        <v>3156.9897059999994</v>
      </c>
      <c r="I47" s="16">
        <v>2519</v>
      </c>
      <c r="J47" s="16">
        <v>7254</v>
      </c>
      <c r="K47" s="17"/>
      <c r="L47" s="16">
        <v>539</v>
      </c>
      <c r="M47" s="16">
        <v>2100.4088721230146</v>
      </c>
      <c r="N47" s="16">
        <v>57</v>
      </c>
      <c r="O47" s="16">
        <v>6</v>
      </c>
      <c r="P47" s="16">
        <v>978</v>
      </c>
      <c r="Q47" s="16">
        <v>49</v>
      </c>
      <c r="R47" s="16">
        <v>10</v>
      </c>
      <c r="S47" s="16">
        <v>64</v>
      </c>
      <c r="T47" s="16">
        <v>21</v>
      </c>
      <c r="U47" s="16">
        <v>77</v>
      </c>
      <c r="V47" s="17"/>
      <c r="W47" s="16">
        <v>66</v>
      </c>
      <c r="X47" s="16">
        <v>106</v>
      </c>
      <c r="Y47" s="16">
        <v>273.96893939393937</v>
      </c>
      <c r="Z47" s="16">
        <v>24</v>
      </c>
      <c r="AA47" s="16">
        <v>32.590769675723038</v>
      </c>
      <c r="AB47" s="16">
        <v>665.22767626728114</v>
      </c>
      <c r="AC47" s="16">
        <v>95.375</v>
      </c>
      <c r="AD47" s="16">
        <v>6</v>
      </c>
      <c r="AE47" s="16">
        <v>228</v>
      </c>
      <c r="AF47" s="16">
        <v>6</v>
      </c>
      <c r="AG47" s="16">
        <v>60.833333333333343</v>
      </c>
      <c r="AH47" s="17"/>
      <c r="AI47" s="16">
        <v>22</v>
      </c>
      <c r="AJ47" s="16">
        <v>16</v>
      </c>
      <c r="AK47" s="16">
        <v>12</v>
      </c>
      <c r="AL47" s="16">
        <v>3</v>
      </c>
      <c r="AM47" s="16">
        <v>165.87692666666666</v>
      </c>
      <c r="AN47" s="16">
        <v>16</v>
      </c>
      <c r="AO47" s="16">
        <v>53</v>
      </c>
      <c r="AP47" s="16">
        <v>1</v>
      </c>
      <c r="AQ47" s="16">
        <v>12</v>
      </c>
      <c r="AR47" s="16">
        <v>102</v>
      </c>
      <c r="AS47" s="16">
        <v>21</v>
      </c>
      <c r="AT47" s="16">
        <v>1389.1769689599998</v>
      </c>
      <c r="AU47" s="16">
        <v>22</v>
      </c>
      <c r="AV47" s="16">
        <v>1</v>
      </c>
      <c r="AW47" s="16">
        <v>82</v>
      </c>
      <c r="AX47" s="16">
        <v>24</v>
      </c>
      <c r="AY47" s="16">
        <v>0</v>
      </c>
      <c r="AZ47" s="16">
        <v>7</v>
      </c>
      <c r="BA47" s="16">
        <v>48</v>
      </c>
      <c r="BB47" s="16">
        <v>788.77410994331603</v>
      </c>
      <c r="BC47" s="17"/>
      <c r="BD47" s="16">
        <v>907.96461971830979</v>
      </c>
      <c r="BE47" s="16">
        <v>33</v>
      </c>
      <c r="BF47" s="16">
        <v>1694</v>
      </c>
      <c r="BG47" s="16">
        <v>2</v>
      </c>
      <c r="BH47" s="16">
        <v>10499</v>
      </c>
      <c r="BI47" s="16">
        <v>196</v>
      </c>
      <c r="BJ47" s="16">
        <v>44</v>
      </c>
      <c r="BK47" s="16">
        <v>30</v>
      </c>
      <c r="BL47" s="17"/>
      <c r="BM47" s="16">
        <v>47.646416666666667</v>
      </c>
      <c r="BN47" s="16">
        <v>965</v>
      </c>
      <c r="BO47" s="16">
        <v>48</v>
      </c>
      <c r="BP47" s="16">
        <v>172</v>
      </c>
      <c r="BQ47" s="17"/>
      <c r="BR47" s="16">
        <v>358.30285986000001</v>
      </c>
      <c r="BS47" s="16">
        <v>4</v>
      </c>
      <c r="BT47" s="16">
        <v>104</v>
      </c>
      <c r="BU47" s="16">
        <v>17</v>
      </c>
      <c r="BV47" s="16">
        <v>4225.8796886058035</v>
      </c>
      <c r="BW47" s="16">
        <v>768.57566666666662</v>
      </c>
      <c r="BX47" s="16">
        <v>727</v>
      </c>
      <c r="BY47" s="16">
        <v>5</v>
      </c>
      <c r="BZ47" s="16">
        <v>577.1</v>
      </c>
      <c r="CA47" s="16">
        <v>42</v>
      </c>
      <c r="CB47" s="16">
        <v>86</v>
      </c>
      <c r="CC47" s="16">
        <v>31</v>
      </c>
      <c r="CD47" s="16">
        <v>16</v>
      </c>
      <c r="CE47" s="16">
        <v>0</v>
      </c>
      <c r="CF47" s="16">
        <v>242.64659670781896</v>
      </c>
      <c r="CG47" s="16">
        <v>330.93333333333334</v>
      </c>
      <c r="CH47" s="17"/>
      <c r="CI47" s="16">
        <f t="shared" si="13"/>
        <v>12929.989706</v>
      </c>
      <c r="CJ47" s="16">
        <f t="shared" si="14"/>
        <v>3901.4088721230146</v>
      </c>
      <c r="CK47" s="16">
        <f t="shared" si="15"/>
        <v>13405.96461971831</v>
      </c>
      <c r="CL47" s="16">
        <f t="shared" si="16"/>
        <v>2785.8280055699825</v>
      </c>
      <c r="CM47" s="16">
        <f t="shared" si="17"/>
        <v>7535.4381451736235</v>
      </c>
      <c r="CN47" s="16">
        <f t="shared" si="18"/>
        <v>1232.6464166666667</v>
      </c>
      <c r="CO47" s="16">
        <f t="shared" si="19"/>
        <v>1563.9957186702768</v>
      </c>
      <c r="CP47" s="18">
        <f t="shared" si="12"/>
        <v>43355.271483921875</v>
      </c>
    </row>
    <row r="48" spans="1:94" s="19" customFormat="1">
      <c r="A48"/>
      <c r="B48" s="43">
        <v>41456</v>
      </c>
      <c r="C48"/>
      <c r="D48" s="44">
        <f t="shared" si="9"/>
        <v>31</v>
      </c>
      <c r="E48" s="44">
        <f t="shared" si="10"/>
        <v>2013</v>
      </c>
      <c r="F48" s="44" t="str">
        <f t="shared" si="11"/>
        <v>13Q3</v>
      </c>
      <c r="H48" s="16">
        <v>3307.4604319354839</v>
      </c>
      <c r="I48" s="16">
        <v>2482</v>
      </c>
      <c r="J48" s="16">
        <v>7464</v>
      </c>
      <c r="K48" s="17"/>
      <c r="L48" s="16">
        <v>545</v>
      </c>
      <c r="M48" s="16">
        <v>1973.9634737315764</v>
      </c>
      <c r="N48" s="16">
        <v>60</v>
      </c>
      <c r="O48" s="16">
        <v>6</v>
      </c>
      <c r="P48" s="16">
        <v>1023</v>
      </c>
      <c r="Q48" s="16">
        <v>49</v>
      </c>
      <c r="R48" s="16">
        <v>10</v>
      </c>
      <c r="S48" s="16">
        <v>62</v>
      </c>
      <c r="T48" s="16">
        <v>21</v>
      </c>
      <c r="U48" s="16">
        <v>81</v>
      </c>
      <c r="V48" s="17"/>
      <c r="W48" s="16">
        <v>66</v>
      </c>
      <c r="X48" s="16">
        <v>105</v>
      </c>
      <c r="Y48" s="16">
        <v>273.90636363636361</v>
      </c>
      <c r="Z48" s="16">
        <v>24</v>
      </c>
      <c r="AA48" s="16">
        <v>32.372375521003931</v>
      </c>
      <c r="AB48" s="16">
        <v>677.27496774193548</v>
      </c>
      <c r="AC48" s="16">
        <v>97.5</v>
      </c>
      <c r="AD48" s="16">
        <v>6</v>
      </c>
      <c r="AE48" s="16">
        <v>268</v>
      </c>
      <c r="AF48" s="16">
        <v>0</v>
      </c>
      <c r="AG48" s="16">
        <v>60.300000000000011</v>
      </c>
      <c r="AH48" s="17"/>
      <c r="AI48" s="16">
        <v>22</v>
      </c>
      <c r="AJ48" s="16">
        <v>16</v>
      </c>
      <c r="AK48" s="16">
        <v>12</v>
      </c>
      <c r="AL48" s="16">
        <v>3</v>
      </c>
      <c r="AM48" s="16">
        <v>174.49095806451612</v>
      </c>
      <c r="AN48" s="16">
        <v>17</v>
      </c>
      <c r="AO48" s="16">
        <v>52</v>
      </c>
      <c r="AP48" s="16">
        <v>1</v>
      </c>
      <c r="AQ48" s="16">
        <v>11</v>
      </c>
      <c r="AR48" s="16">
        <v>107</v>
      </c>
      <c r="AS48" s="16">
        <v>19</v>
      </c>
      <c r="AT48" s="16">
        <v>1642.8247461290321</v>
      </c>
      <c r="AU48" s="16">
        <v>21</v>
      </c>
      <c r="AV48" s="16">
        <v>0</v>
      </c>
      <c r="AW48" s="16">
        <v>82</v>
      </c>
      <c r="AX48" s="16">
        <v>24</v>
      </c>
      <c r="AY48" s="16">
        <v>0</v>
      </c>
      <c r="AZ48" s="16">
        <v>8</v>
      </c>
      <c r="BA48" s="16">
        <v>46</v>
      </c>
      <c r="BB48" s="16">
        <v>798.94783149562795</v>
      </c>
      <c r="BC48" s="17"/>
      <c r="BD48" s="16">
        <v>872.25233561494224</v>
      </c>
      <c r="BE48" s="16">
        <v>33</v>
      </c>
      <c r="BF48" s="16">
        <v>1727</v>
      </c>
      <c r="BG48" s="16">
        <v>1</v>
      </c>
      <c r="BH48" s="16">
        <v>10420</v>
      </c>
      <c r="BI48" s="16">
        <v>197</v>
      </c>
      <c r="BJ48" s="16">
        <v>45</v>
      </c>
      <c r="BK48" s="16">
        <v>30</v>
      </c>
      <c r="BL48" s="17"/>
      <c r="BM48" s="16">
        <v>47.887</v>
      </c>
      <c r="BN48" s="16">
        <v>950</v>
      </c>
      <c r="BO48" s="16">
        <v>43</v>
      </c>
      <c r="BP48" s="16">
        <v>171</v>
      </c>
      <c r="BQ48" s="17"/>
      <c r="BR48" s="16">
        <v>371.37758885806448</v>
      </c>
      <c r="BS48" s="16">
        <v>4</v>
      </c>
      <c r="BT48" s="16">
        <v>104</v>
      </c>
      <c r="BU48" s="16">
        <v>17</v>
      </c>
      <c r="BV48" s="16">
        <v>4015.2478662704311</v>
      </c>
      <c r="BW48" s="16">
        <v>757.72645161290325</v>
      </c>
      <c r="BX48" s="16">
        <v>727</v>
      </c>
      <c r="BY48" s="16">
        <v>5</v>
      </c>
      <c r="BZ48" s="16">
        <v>566.59999999999991</v>
      </c>
      <c r="CA48" s="16">
        <v>39</v>
      </c>
      <c r="CB48" s="16">
        <v>86</v>
      </c>
      <c r="CC48" s="16">
        <v>36</v>
      </c>
      <c r="CD48" s="16">
        <v>16</v>
      </c>
      <c r="CE48" s="16">
        <v>0</v>
      </c>
      <c r="CF48" s="16">
        <v>234.63095319148937</v>
      </c>
      <c r="CG48" s="16">
        <v>321.74161290322564</v>
      </c>
      <c r="CH48" s="17"/>
      <c r="CI48" s="16">
        <f t="shared" si="13"/>
        <v>13253.460431935484</v>
      </c>
      <c r="CJ48" s="16">
        <f t="shared" si="14"/>
        <v>3830.9634737315764</v>
      </c>
      <c r="CK48" s="16">
        <f t="shared" si="15"/>
        <v>13325.252335614943</v>
      </c>
      <c r="CL48" s="16">
        <f t="shared" si="16"/>
        <v>3057.263535689176</v>
      </c>
      <c r="CM48" s="16">
        <f t="shared" si="17"/>
        <v>7301.3244728361133</v>
      </c>
      <c r="CN48" s="16">
        <f t="shared" si="18"/>
        <v>1211.8869999999999</v>
      </c>
      <c r="CO48" s="16">
        <f t="shared" si="19"/>
        <v>1610.353706899303</v>
      </c>
      <c r="CP48" s="18">
        <f t="shared" si="12"/>
        <v>43590.504956706602</v>
      </c>
    </row>
    <row r="49" spans="1:94" s="19" customFormat="1">
      <c r="A49"/>
      <c r="B49" s="43">
        <v>41487</v>
      </c>
      <c r="C49"/>
      <c r="D49" s="44">
        <f t="shared" si="9"/>
        <v>31</v>
      </c>
      <c r="E49" s="44">
        <f t="shared" si="10"/>
        <v>2013</v>
      </c>
      <c r="F49" s="44" t="str">
        <f t="shared" si="11"/>
        <v>13Q3</v>
      </c>
      <c r="H49" s="16">
        <v>3510.9047874193543</v>
      </c>
      <c r="I49" s="16">
        <v>2514</v>
      </c>
      <c r="J49" s="16">
        <v>7513</v>
      </c>
      <c r="K49" s="17"/>
      <c r="L49" s="16">
        <v>542</v>
      </c>
      <c r="M49" s="16">
        <v>2010.509762564162</v>
      </c>
      <c r="N49" s="16">
        <v>61</v>
      </c>
      <c r="O49" s="16">
        <v>6</v>
      </c>
      <c r="P49" s="16">
        <v>1033</v>
      </c>
      <c r="Q49" s="16">
        <v>49</v>
      </c>
      <c r="R49" s="16">
        <v>10</v>
      </c>
      <c r="S49" s="16">
        <v>61</v>
      </c>
      <c r="T49" s="16">
        <v>21</v>
      </c>
      <c r="U49" s="16">
        <v>84</v>
      </c>
      <c r="V49" s="17"/>
      <c r="W49" s="16">
        <v>67</v>
      </c>
      <c r="X49" s="16">
        <v>103</v>
      </c>
      <c r="Y49" s="16">
        <v>273.84378787878785</v>
      </c>
      <c r="Z49" s="16">
        <v>24</v>
      </c>
      <c r="AA49" s="16">
        <v>32.153981366284818</v>
      </c>
      <c r="AB49" s="16">
        <v>680.7598709677419</v>
      </c>
      <c r="AC49" s="16">
        <v>99.625</v>
      </c>
      <c r="AD49" s="16">
        <v>6</v>
      </c>
      <c r="AE49" s="16">
        <v>253</v>
      </c>
      <c r="AF49" s="16">
        <v>5</v>
      </c>
      <c r="AG49" s="16">
        <v>59.76666666666668</v>
      </c>
      <c r="AH49" s="17"/>
      <c r="AI49" s="16">
        <v>23</v>
      </c>
      <c r="AJ49" s="16">
        <v>17</v>
      </c>
      <c r="AK49" s="16">
        <v>12</v>
      </c>
      <c r="AL49" s="16">
        <v>3</v>
      </c>
      <c r="AM49" s="16">
        <v>159.84197741935483</v>
      </c>
      <c r="AN49" s="16">
        <v>17</v>
      </c>
      <c r="AO49" s="16">
        <v>50</v>
      </c>
      <c r="AP49" s="16">
        <v>1</v>
      </c>
      <c r="AQ49" s="16">
        <v>12</v>
      </c>
      <c r="AR49" s="16">
        <v>111</v>
      </c>
      <c r="AS49" s="16">
        <v>19</v>
      </c>
      <c r="AT49" s="16">
        <v>1546.4942272645158</v>
      </c>
      <c r="AU49" s="16">
        <v>21</v>
      </c>
      <c r="AV49" s="16">
        <v>0</v>
      </c>
      <c r="AW49" s="16">
        <v>82</v>
      </c>
      <c r="AX49" s="16">
        <v>24</v>
      </c>
      <c r="AY49" s="16">
        <v>0</v>
      </c>
      <c r="AZ49" s="16">
        <v>7</v>
      </c>
      <c r="BA49" s="16">
        <v>46</v>
      </c>
      <c r="BB49" s="16">
        <v>642.28522492166951</v>
      </c>
      <c r="BC49" s="17"/>
      <c r="BD49" s="16">
        <v>859.42612903225802</v>
      </c>
      <c r="BE49" s="16">
        <v>33</v>
      </c>
      <c r="BF49" s="16">
        <v>1596</v>
      </c>
      <c r="BG49" s="16">
        <v>1</v>
      </c>
      <c r="BH49" s="16">
        <v>10522</v>
      </c>
      <c r="BI49" s="16">
        <v>210</v>
      </c>
      <c r="BJ49" s="16">
        <v>44</v>
      </c>
      <c r="BK49" s="16">
        <v>30</v>
      </c>
      <c r="BL49" s="17"/>
      <c r="BM49" s="16">
        <v>48.127583333333334</v>
      </c>
      <c r="BN49" s="16">
        <v>952</v>
      </c>
      <c r="BO49" s="16">
        <v>43</v>
      </c>
      <c r="BP49" s="16">
        <v>150</v>
      </c>
      <c r="BQ49" s="17"/>
      <c r="BR49" s="16">
        <v>365.67416053548385</v>
      </c>
      <c r="BS49" s="16">
        <v>4</v>
      </c>
      <c r="BT49" s="16">
        <v>117</v>
      </c>
      <c r="BU49" s="16">
        <v>18</v>
      </c>
      <c r="BV49" s="16">
        <v>4054.1224485803027</v>
      </c>
      <c r="BW49" s="16">
        <v>757.90870967741944</v>
      </c>
      <c r="BX49" s="16">
        <v>727</v>
      </c>
      <c r="BY49" s="16">
        <v>4</v>
      </c>
      <c r="BZ49" s="16">
        <v>565</v>
      </c>
      <c r="CA49" s="16">
        <v>32</v>
      </c>
      <c r="CB49" s="16">
        <v>86</v>
      </c>
      <c r="CC49" s="16">
        <v>36</v>
      </c>
      <c r="CD49" s="16">
        <v>16</v>
      </c>
      <c r="CE49" s="16">
        <v>0</v>
      </c>
      <c r="CF49" s="16">
        <v>231.92115948275861</v>
      </c>
      <c r="CG49" s="16">
        <v>324.49677419354839</v>
      </c>
      <c r="CH49" s="17"/>
      <c r="CI49" s="16">
        <f t="shared" si="13"/>
        <v>13537.904787419355</v>
      </c>
      <c r="CJ49" s="16">
        <f t="shared" si="14"/>
        <v>3877.509762564162</v>
      </c>
      <c r="CK49" s="16">
        <f t="shared" si="15"/>
        <v>13295.426129032257</v>
      </c>
      <c r="CL49" s="16">
        <f t="shared" si="16"/>
        <v>2793.62142960554</v>
      </c>
      <c r="CM49" s="16">
        <f t="shared" si="17"/>
        <v>7339.1232524695133</v>
      </c>
      <c r="CN49" s="16">
        <f t="shared" si="18"/>
        <v>1193.1275833333334</v>
      </c>
      <c r="CO49" s="16">
        <f t="shared" si="19"/>
        <v>1604.1493068794812</v>
      </c>
      <c r="CP49" s="18">
        <f t="shared" si="12"/>
        <v>43640.862251303646</v>
      </c>
    </row>
    <row r="50" spans="1:94" s="19" customFormat="1">
      <c r="A50"/>
      <c r="B50" s="43">
        <v>41518</v>
      </c>
      <c r="C50"/>
      <c r="D50" s="44">
        <f t="shared" si="9"/>
        <v>30</v>
      </c>
      <c r="E50" s="44">
        <f t="shared" si="10"/>
        <v>2013</v>
      </c>
      <c r="F50" s="44" t="str">
        <f t="shared" si="11"/>
        <v>13Q3</v>
      </c>
      <c r="H50" s="16">
        <v>3387.7815659999997</v>
      </c>
      <c r="I50" s="16">
        <v>2522</v>
      </c>
      <c r="J50" s="16">
        <v>7761</v>
      </c>
      <c r="K50" s="17"/>
      <c r="L50" s="16">
        <v>546</v>
      </c>
      <c r="M50" s="16">
        <v>2093.529136644695</v>
      </c>
      <c r="N50" s="16">
        <v>60</v>
      </c>
      <c r="O50" s="16">
        <v>6</v>
      </c>
      <c r="P50" s="16">
        <v>999</v>
      </c>
      <c r="Q50" s="16">
        <v>49</v>
      </c>
      <c r="R50" s="16">
        <v>10</v>
      </c>
      <c r="S50" s="16">
        <v>63</v>
      </c>
      <c r="T50" s="16">
        <v>21</v>
      </c>
      <c r="U50" s="16">
        <v>81</v>
      </c>
      <c r="V50" s="17"/>
      <c r="W50" s="16">
        <v>68</v>
      </c>
      <c r="X50" s="16">
        <v>102</v>
      </c>
      <c r="Y50" s="16">
        <v>273.78121212121209</v>
      </c>
      <c r="Z50" s="16">
        <v>24</v>
      </c>
      <c r="AA50" s="16">
        <v>31.935587211565711</v>
      </c>
      <c r="AB50" s="16">
        <v>689.09799999999996</v>
      </c>
      <c r="AC50" s="16">
        <v>101.75</v>
      </c>
      <c r="AD50" s="16">
        <v>6</v>
      </c>
      <c r="AE50" s="16">
        <v>258</v>
      </c>
      <c r="AF50" s="16">
        <v>4</v>
      </c>
      <c r="AG50" s="16">
        <v>59.233333333333348</v>
      </c>
      <c r="AH50" s="17"/>
      <c r="AI50" s="16">
        <v>23</v>
      </c>
      <c r="AJ50" s="16">
        <v>15</v>
      </c>
      <c r="AK50" s="16">
        <v>13</v>
      </c>
      <c r="AL50" s="16">
        <v>3</v>
      </c>
      <c r="AM50" s="16">
        <v>154.57944666666666</v>
      </c>
      <c r="AN50" s="16">
        <v>16</v>
      </c>
      <c r="AO50" s="16">
        <v>47</v>
      </c>
      <c r="AP50" s="16">
        <v>1</v>
      </c>
      <c r="AQ50" s="16">
        <v>12</v>
      </c>
      <c r="AR50" s="16">
        <v>111</v>
      </c>
      <c r="AS50" s="16">
        <v>19</v>
      </c>
      <c r="AT50" s="16">
        <v>1375.1224108599997</v>
      </c>
      <c r="AU50" s="16">
        <v>19</v>
      </c>
      <c r="AV50" s="16">
        <v>1</v>
      </c>
      <c r="AW50" s="16">
        <v>83</v>
      </c>
      <c r="AX50" s="16">
        <v>24</v>
      </c>
      <c r="AY50" s="16">
        <v>0</v>
      </c>
      <c r="AZ50" s="16">
        <v>7</v>
      </c>
      <c r="BA50" s="16">
        <v>47</v>
      </c>
      <c r="BB50" s="16">
        <v>759.14280958404856</v>
      </c>
      <c r="BC50" s="17"/>
      <c r="BD50" s="16">
        <v>843.66289083139077</v>
      </c>
      <c r="BE50" s="16">
        <v>33</v>
      </c>
      <c r="BF50" s="16">
        <v>1670</v>
      </c>
      <c r="BG50" s="16">
        <v>1</v>
      </c>
      <c r="BH50" s="16">
        <v>10536</v>
      </c>
      <c r="BI50" s="16">
        <v>235</v>
      </c>
      <c r="BJ50" s="16">
        <v>43</v>
      </c>
      <c r="BK50" s="16">
        <v>29</v>
      </c>
      <c r="BL50" s="17"/>
      <c r="BM50" s="16">
        <v>48.368166666666667</v>
      </c>
      <c r="BN50" s="16">
        <v>963</v>
      </c>
      <c r="BO50" s="16">
        <v>38</v>
      </c>
      <c r="BP50" s="16">
        <v>131</v>
      </c>
      <c r="BQ50" s="17"/>
      <c r="BR50" s="16">
        <v>355.01769731999997</v>
      </c>
      <c r="BS50" s="16">
        <v>4</v>
      </c>
      <c r="BT50" s="16">
        <v>82</v>
      </c>
      <c r="BU50" s="16">
        <v>18</v>
      </c>
      <c r="BV50" s="16">
        <v>4105.5013181367694</v>
      </c>
      <c r="BW50" s="16">
        <v>758.93333333333339</v>
      </c>
      <c r="BX50" s="16">
        <v>727</v>
      </c>
      <c r="BY50" s="16">
        <v>4</v>
      </c>
      <c r="BZ50" s="16">
        <v>535.6</v>
      </c>
      <c r="CA50" s="16">
        <v>30</v>
      </c>
      <c r="CB50" s="16">
        <v>86</v>
      </c>
      <c r="CC50" s="16">
        <v>36</v>
      </c>
      <c r="CD50" s="16">
        <v>16</v>
      </c>
      <c r="CE50" s="16">
        <v>0</v>
      </c>
      <c r="CF50" s="16">
        <v>225.8586371681416</v>
      </c>
      <c r="CG50" s="16">
        <v>307.11100000000005</v>
      </c>
      <c r="CH50" s="17"/>
      <c r="CI50" s="16">
        <f t="shared" si="13"/>
        <v>13670.781566</v>
      </c>
      <c r="CJ50" s="16">
        <f t="shared" si="14"/>
        <v>3928.529136644695</v>
      </c>
      <c r="CK50" s="16">
        <f t="shared" si="15"/>
        <v>13390.662890831391</v>
      </c>
      <c r="CL50" s="16">
        <f t="shared" si="16"/>
        <v>2729.8446671107149</v>
      </c>
      <c r="CM50" s="16">
        <f t="shared" si="17"/>
        <v>7291.0219859582439</v>
      </c>
      <c r="CN50" s="16">
        <f t="shared" si="18"/>
        <v>1180.3681666666666</v>
      </c>
      <c r="CO50" s="16">
        <f t="shared" si="19"/>
        <v>1617.7981326661111</v>
      </c>
      <c r="CP50" s="18">
        <f t="shared" si="12"/>
        <v>43809.006545877819</v>
      </c>
    </row>
    <row r="51" spans="1:94" s="19" customFormat="1">
      <c r="A51"/>
      <c r="B51" s="43">
        <v>41548</v>
      </c>
      <c r="C51"/>
      <c r="D51" s="44">
        <f t="shared" si="9"/>
        <v>31</v>
      </c>
      <c r="E51" s="44">
        <f t="shared" si="10"/>
        <v>2013</v>
      </c>
      <c r="F51" s="44" t="str">
        <f t="shared" si="11"/>
        <v>13Q4</v>
      </c>
      <c r="H51" s="16">
        <v>3403.1226512903222</v>
      </c>
      <c r="I51" s="16">
        <v>2540</v>
      </c>
      <c r="J51" s="16">
        <v>7709</v>
      </c>
      <c r="K51" s="17"/>
      <c r="L51" s="16">
        <v>547</v>
      </c>
      <c r="M51" s="16">
        <v>2078.5449978866877</v>
      </c>
      <c r="N51" s="16">
        <v>62</v>
      </c>
      <c r="O51" s="16">
        <v>6</v>
      </c>
      <c r="P51" s="16">
        <v>986</v>
      </c>
      <c r="Q51" s="16">
        <v>49</v>
      </c>
      <c r="R51" s="16">
        <v>10</v>
      </c>
      <c r="S51" s="16">
        <v>58</v>
      </c>
      <c r="T51" s="16">
        <v>21</v>
      </c>
      <c r="U51" s="16">
        <v>83</v>
      </c>
      <c r="V51" s="17"/>
      <c r="W51" s="16">
        <v>68</v>
      </c>
      <c r="X51" s="16">
        <v>100</v>
      </c>
      <c r="Y51" s="16">
        <v>273.71863636363634</v>
      </c>
      <c r="Z51" s="16">
        <v>24</v>
      </c>
      <c r="AA51" s="16">
        <v>31.717193056846597</v>
      </c>
      <c r="AB51" s="16">
        <v>688.74125806451616</v>
      </c>
      <c r="AC51" s="16">
        <v>103.875</v>
      </c>
      <c r="AD51" s="16">
        <v>5</v>
      </c>
      <c r="AE51" s="16">
        <v>305</v>
      </c>
      <c r="AF51" s="16">
        <v>0</v>
      </c>
      <c r="AG51" s="16">
        <v>58.700000000000017</v>
      </c>
      <c r="AH51" s="17"/>
      <c r="AI51" s="16">
        <v>24</v>
      </c>
      <c r="AJ51" s="16">
        <v>17</v>
      </c>
      <c r="AK51" s="16">
        <v>12</v>
      </c>
      <c r="AL51" s="16">
        <v>3</v>
      </c>
      <c r="AM51" s="16">
        <v>169.47585806451613</v>
      </c>
      <c r="AN51" s="16">
        <v>16</v>
      </c>
      <c r="AO51" s="16">
        <v>53</v>
      </c>
      <c r="AP51" s="16">
        <v>1</v>
      </c>
      <c r="AQ51" s="16">
        <v>13</v>
      </c>
      <c r="AR51" s="16">
        <v>110</v>
      </c>
      <c r="AS51" s="16">
        <v>21</v>
      </c>
      <c r="AT51" s="16">
        <v>1483.0159424903222</v>
      </c>
      <c r="AU51" s="16">
        <v>20</v>
      </c>
      <c r="AV51" s="16">
        <v>1</v>
      </c>
      <c r="AW51" s="16">
        <v>82</v>
      </c>
      <c r="AX51" s="16">
        <v>24</v>
      </c>
      <c r="AY51" s="16">
        <v>0</v>
      </c>
      <c r="AZ51" s="16">
        <v>7</v>
      </c>
      <c r="BA51" s="16">
        <v>47</v>
      </c>
      <c r="BB51" s="16">
        <v>742.46297301687446</v>
      </c>
      <c r="BC51" s="17"/>
      <c r="BD51" s="16">
        <v>850.46125825097886</v>
      </c>
      <c r="BE51" s="16">
        <v>33</v>
      </c>
      <c r="BF51" s="16">
        <v>1762</v>
      </c>
      <c r="BG51" s="16">
        <v>1</v>
      </c>
      <c r="BH51" s="16">
        <v>10586</v>
      </c>
      <c r="BI51" s="16">
        <v>225</v>
      </c>
      <c r="BJ51" s="16">
        <v>42</v>
      </c>
      <c r="BK51" s="16">
        <v>29</v>
      </c>
      <c r="BL51" s="17"/>
      <c r="BM51" s="16">
        <v>48.608750000000001</v>
      </c>
      <c r="BN51" s="16">
        <v>959</v>
      </c>
      <c r="BO51" s="16">
        <v>32</v>
      </c>
      <c r="BP51" s="16">
        <v>162</v>
      </c>
      <c r="BQ51" s="17"/>
      <c r="BR51" s="16">
        <v>293.83855763225802</v>
      </c>
      <c r="BS51" s="16">
        <v>4</v>
      </c>
      <c r="BT51" s="16">
        <v>105</v>
      </c>
      <c r="BU51" s="16">
        <v>19</v>
      </c>
      <c r="BV51" s="16">
        <v>4227.3905711903435</v>
      </c>
      <c r="BW51" s="16">
        <v>757.36193548387087</v>
      </c>
      <c r="BX51" s="16">
        <v>727</v>
      </c>
      <c r="BY51" s="16">
        <v>4</v>
      </c>
      <c r="BZ51" s="16">
        <v>525.20000000000005</v>
      </c>
      <c r="CA51" s="16">
        <v>27</v>
      </c>
      <c r="CB51" s="16">
        <v>86</v>
      </c>
      <c r="CC51" s="16">
        <v>35</v>
      </c>
      <c r="CD51" s="16">
        <v>16</v>
      </c>
      <c r="CE51" s="16">
        <v>0</v>
      </c>
      <c r="CF51" s="16">
        <v>239.66893333333334</v>
      </c>
      <c r="CG51" s="16">
        <v>344.27741935483874</v>
      </c>
      <c r="CH51" s="17"/>
      <c r="CI51" s="16">
        <f t="shared" si="13"/>
        <v>13652.122651290323</v>
      </c>
      <c r="CJ51" s="16">
        <f t="shared" si="14"/>
        <v>3900.5449978866877</v>
      </c>
      <c r="CK51" s="16">
        <f t="shared" si="15"/>
        <v>13528.46125825098</v>
      </c>
      <c r="CL51" s="16">
        <f t="shared" si="16"/>
        <v>2845.9547735717128</v>
      </c>
      <c r="CM51" s="16">
        <f t="shared" si="17"/>
        <v>7410.7374169946443</v>
      </c>
      <c r="CN51" s="16">
        <f t="shared" si="18"/>
        <v>1201.6087499999999</v>
      </c>
      <c r="CO51" s="16">
        <f t="shared" si="19"/>
        <v>1658.752087484999</v>
      </c>
      <c r="CP51" s="18">
        <f t="shared" si="12"/>
        <v>44198.181935479348</v>
      </c>
    </row>
    <row r="52" spans="1:94" s="19" customFormat="1">
      <c r="A52"/>
      <c r="B52" s="43">
        <v>41579</v>
      </c>
      <c r="C52"/>
      <c r="D52" s="44">
        <f t="shared" si="9"/>
        <v>30</v>
      </c>
      <c r="E52" s="44">
        <f t="shared" si="10"/>
        <v>2013</v>
      </c>
      <c r="F52" s="44" t="str">
        <f t="shared" si="11"/>
        <v>13Q4</v>
      </c>
      <c r="H52" s="16">
        <v>3512.8950479999994</v>
      </c>
      <c r="I52" s="16">
        <v>2513</v>
      </c>
      <c r="J52" s="16">
        <v>7878</v>
      </c>
      <c r="K52" s="17"/>
      <c r="L52" s="16">
        <v>543</v>
      </c>
      <c r="M52" s="16">
        <v>2080.7700433507234</v>
      </c>
      <c r="N52" s="16">
        <v>59</v>
      </c>
      <c r="O52" s="16">
        <v>6</v>
      </c>
      <c r="P52" s="16">
        <v>1014</v>
      </c>
      <c r="Q52" s="16">
        <v>49</v>
      </c>
      <c r="R52" s="16">
        <v>10</v>
      </c>
      <c r="S52" s="16">
        <v>64</v>
      </c>
      <c r="T52" s="16">
        <v>21</v>
      </c>
      <c r="U52" s="16">
        <v>79</v>
      </c>
      <c r="V52" s="17"/>
      <c r="W52" s="16">
        <v>69</v>
      </c>
      <c r="X52" s="16">
        <v>99</v>
      </c>
      <c r="Y52" s="16">
        <v>273.65606060606058</v>
      </c>
      <c r="Z52" s="16">
        <v>24</v>
      </c>
      <c r="AA52" s="16">
        <v>31.498798902127483</v>
      </c>
      <c r="AB52" s="16">
        <v>686.19970967741938</v>
      </c>
      <c r="AC52" s="16">
        <v>106</v>
      </c>
      <c r="AD52" s="16">
        <v>5</v>
      </c>
      <c r="AE52" s="16">
        <v>326</v>
      </c>
      <c r="AF52" s="16">
        <v>0</v>
      </c>
      <c r="AG52" s="16">
        <v>58.166666666666686</v>
      </c>
      <c r="AH52" s="17"/>
      <c r="AI52" s="16">
        <v>24</v>
      </c>
      <c r="AJ52" s="16">
        <v>17</v>
      </c>
      <c r="AK52" s="16">
        <v>12</v>
      </c>
      <c r="AL52" s="16">
        <v>3</v>
      </c>
      <c r="AM52" s="16">
        <v>167.20260666666667</v>
      </c>
      <c r="AN52" s="16">
        <v>15</v>
      </c>
      <c r="AO52" s="16">
        <v>51</v>
      </c>
      <c r="AP52" s="16">
        <v>1</v>
      </c>
      <c r="AQ52" s="16">
        <v>12</v>
      </c>
      <c r="AR52" s="16">
        <v>103</v>
      </c>
      <c r="AS52" s="16">
        <v>24</v>
      </c>
      <c r="AT52" s="16">
        <v>1611.5727656599995</v>
      </c>
      <c r="AU52" s="16">
        <v>21</v>
      </c>
      <c r="AV52" s="16">
        <v>2</v>
      </c>
      <c r="AW52" s="16">
        <v>82</v>
      </c>
      <c r="AX52" s="16">
        <v>24</v>
      </c>
      <c r="AY52" s="16">
        <v>0</v>
      </c>
      <c r="AZ52" s="16">
        <v>7</v>
      </c>
      <c r="BA52" s="16">
        <v>46</v>
      </c>
      <c r="BB52" s="16">
        <v>844.55313388088643</v>
      </c>
      <c r="BC52" s="17"/>
      <c r="BD52" s="16">
        <v>836.60198830409354</v>
      </c>
      <c r="BE52" s="16">
        <v>33</v>
      </c>
      <c r="BF52" s="16">
        <v>1758</v>
      </c>
      <c r="BG52" s="16">
        <v>1</v>
      </c>
      <c r="BH52" s="16">
        <v>10614</v>
      </c>
      <c r="BI52" s="16">
        <v>248</v>
      </c>
      <c r="BJ52" s="16">
        <v>43</v>
      </c>
      <c r="BK52" s="16">
        <v>29</v>
      </c>
      <c r="BL52" s="17"/>
      <c r="BM52" s="16">
        <v>48.849333333333334</v>
      </c>
      <c r="BN52" s="16">
        <v>956</v>
      </c>
      <c r="BO52" s="16">
        <v>23</v>
      </c>
      <c r="BP52" s="16">
        <v>162</v>
      </c>
      <c r="BQ52" s="17"/>
      <c r="BR52" s="16">
        <v>341.32165781999998</v>
      </c>
      <c r="BS52" s="16">
        <v>4</v>
      </c>
      <c r="BT52" s="16">
        <v>119</v>
      </c>
      <c r="BU52" s="16">
        <v>19</v>
      </c>
      <c r="BV52" s="16">
        <v>4176.7742433908043</v>
      </c>
      <c r="BW52" s="16">
        <v>772.41700000000003</v>
      </c>
      <c r="BX52" s="16">
        <v>727</v>
      </c>
      <c r="BY52" s="16">
        <v>4</v>
      </c>
      <c r="BZ52" s="16">
        <v>588.29999999999995</v>
      </c>
      <c r="CA52" s="16">
        <v>26</v>
      </c>
      <c r="CB52" s="16">
        <v>86</v>
      </c>
      <c r="CC52" s="16">
        <v>35</v>
      </c>
      <c r="CD52" s="16">
        <v>16</v>
      </c>
      <c r="CE52" s="16">
        <v>0</v>
      </c>
      <c r="CF52" s="16">
        <v>230.27091304347826</v>
      </c>
      <c r="CG52" s="16">
        <v>360.06033333333352</v>
      </c>
      <c r="CH52" s="17"/>
      <c r="CI52" s="16">
        <f t="shared" si="13"/>
        <v>13903.895047999998</v>
      </c>
      <c r="CJ52" s="16">
        <f t="shared" si="14"/>
        <v>3925.7700433507234</v>
      </c>
      <c r="CK52" s="16">
        <f t="shared" si="15"/>
        <v>13562.601988304094</v>
      </c>
      <c r="CL52" s="16">
        <f t="shared" si="16"/>
        <v>3067.3285062075524</v>
      </c>
      <c r="CM52" s="16">
        <f t="shared" si="17"/>
        <v>7505.1441475876172</v>
      </c>
      <c r="CN52" s="16">
        <f t="shared" si="18"/>
        <v>1189.8493333333333</v>
      </c>
      <c r="CO52" s="16">
        <f t="shared" si="19"/>
        <v>1678.5212358522742</v>
      </c>
      <c r="CP52" s="18">
        <f t="shared" si="12"/>
        <v>44833.1103026356</v>
      </c>
    </row>
    <row r="53" spans="1:94" s="19" customFormat="1">
      <c r="A53"/>
      <c r="B53" s="43">
        <v>41609</v>
      </c>
      <c r="C53"/>
      <c r="D53" s="44">
        <f t="shared" si="9"/>
        <v>31</v>
      </c>
      <c r="E53" s="44">
        <f t="shared" si="10"/>
        <v>2013</v>
      </c>
      <c r="F53" s="44" t="str">
        <f t="shared" si="11"/>
        <v>13Q4</v>
      </c>
      <c r="H53" s="16">
        <v>3587.3737606451609</v>
      </c>
      <c r="I53" s="16">
        <v>2517</v>
      </c>
      <c r="J53" s="16">
        <v>7918</v>
      </c>
      <c r="K53" s="17"/>
      <c r="L53" s="16">
        <v>541</v>
      </c>
      <c r="M53" s="16">
        <v>2108.9821704860283</v>
      </c>
      <c r="N53" s="16">
        <v>61</v>
      </c>
      <c r="O53" s="16">
        <v>7</v>
      </c>
      <c r="P53" s="16">
        <v>1009</v>
      </c>
      <c r="Q53" s="16">
        <v>49</v>
      </c>
      <c r="R53" s="16">
        <v>10</v>
      </c>
      <c r="S53" s="16">
        <v>67</v>
      </c>
      <c r="T53" s="16">
        <v>21</v>
      </c>
      <c r="U53" s="16">
        <v>80</v>
      </c>
      <c r="V53" s="17"/>
      <c r="W53" s="16">
        <v>70</v>
      </c>
      <c r="X53" s="16">
        <v>97</v>
      </c>
      <c r="Y53" s="16">
        <v>273.59348484848482</v>
      </c>
      <c r="Z53" s="16">
        <v>24</v>
      </c>
      <c r="AA53" s="16">
        <v>31.280404747408369</v>
      </c>
      <c r="AB53" s="16">
        <v>688.01298924731191</v>
      </c>
      <c r="AC53" s="16">
        <v>108.125</v>
      </c>
      <c r="AD53" s="16">
        <v>5</v>
      </c>
      <c r="AE53" s="16">
        <v>332</v>
      </c>
      <c r="AF53" s="16">
        <v>2</v>
      </c>
      <c r="AG53" s="16">
        <v>57.633333333333354</v>
      </c>
      <c r="AH53" s="17"/>
      <c r="AI53" s="16">
        <v>24</v>
      </c>
      <c r="AJ53" s="16">
        <v>16</v>
      </c>
      <c r="AK53" s="16">
        <v>12</v>
      </c>
      <c r="AL53" s="16">
        <v>3</v>
      </c>
      <c r="AM53" s="16">
        <v>157.97105806451611</v>
      </c>
      <c r="AN53" s="16">
        <v>16</v>
      </c>
      <c r="AO53" s="16">
        <v>50</v>
      </c>
      <c r="AP53" s="16">
        <v>2</v>
      </c>
      <c r="AQ53" s="16">
        <v>12</v>
      </c>
      <c r="AR53" s="16">
        <v>110</v>
      </c>
      <c r="AS53" s="16">
        <v>21</v>
      </c>
      <c r="AT53" s="16">
        <v>1616.5946569548382</v>
      </c>
      <c r="AU53" s="16">
        <v>20</v>
      </c>
      <c r="AV53" s="16">
        <v>0</v>
      </c>
      <c r="AW53" s="16">
        <v>82</v>
      </c>
      <c r="AX53" s="16">
        <v>24</v>
      </c>
      <c r="AY53" s="16">
        <v>0</v>
      </c>
      <c r="AZ53" s="16">
        <v>7</v>
      </c>
      <c r="BA53" s="16">
        <v>44</v>
      </c>
      <c r="BB53" s="16">
        <v>964.8961097283219</v>
      </c>
      <c r="BC53" s="17"/>
      <c r="BD53" s="16">
        <v>845.47797149287305</v>
      </c>
      <c r="BE53" s="16">
        <v>33</v>
      </c>
      <c r="BF53" s="16">
        <v>1757</v>
      </c>
      <c r="BG53" s="16">
        <v>1</v>
      </c>
      <c r="BH53" s="16">
        <v>10631</v>
      </c>
      <c r="BI53" s="16">
        <v>250</v>
      </c>
      <c r="BJ53" s="16">
        <v>43</v>
      </c>
      <c r="BK53" s="16">
        <v>29</v>
      </c>
      <c r="BL53" s="17"/>
      <c r="BM53" s="16">
        <v>49.089916666666667</v>
      </c>
      <c r="BN53" s="16">
        <v>950</v>
      </c>
      <c r="BO53" s="16">
        <v>23</v>
      </c>
      <c r="BP53" s="16">
        <v>158</v>
      </c>
      <c r="BQ53" s="17"/>
      <c r="BR53" s="16">
        <v>341.55480650322579</v>
      </c>
      <c r="BS53" s="16">
        <v>4</v>
      </c>
      <c r="BT53" s="16">
        <v>109</v>
      </c>
      <c r="BU53" s="16">
        <v>17</v>
      </c>
      <c r="BV53" s="16">
        <v>4186.9934851196667</v>
      </c>
      <c r="BW53" s="16">
        <v>776.15</v>
      </c>
      <c r="BX53" s="16">
        <v>727</v>
      </c>
      <c r="BY53" s="16">
        <v>5</v>
      </c>
      <c r="BZ53" s="16">
        <v>591.9</v>
      </c>
      <c r="CA53" s="16">
        <v>34</v>
      </c>
      <c r="CB53" s="16">
        <v>86</v>
      </c>
      <c r="CC53" s="16">
        <v>35</v>
      </c>
      <c r="CD53" s="16">
        <v>16</v>
      </c>
      <c r="CE53" s="16">
        <v>0</v>
      </c>
      <c r="CF53" s="16">
        <v>225.30706194690265</v>
      </c>
      <c r="CG53" s="16">
        <v>313.45258064516128</v>
      </c>
      <c r="CH53" s="17"/>
      <c r="CI53" s="16">
        <f t="shared" si="13"/>
        <v>14022.373760645161</v>
      </c>
      <c r="CJ53" s="16">
        <f t="shared" si="14"/>
        <v>3953.9821704860283</v>
      </c>
      <c r="CK53" s="16">
        <f t="shared" si="15"/>
        <v>13589.477971492874</v>
      </c>
      <c r="CL53" s="16">
        <f t="shared" si="16"/>
        <v>3182.461824747676</v>
      </c>
      <c r="CM53" s="16">
        <f t="shared" si="17"/>
        <v>7468.3579342149551</v>
      </c>
      <c r="CN53" s="16">
        <f t="shared" si="18"/>
        <v>1180.0899166666668</v>
      </c>
      <c r="CO53" s="16">
        <f t="shared" si="19"/>
        <v>1688.6452121765385</v>
      </c>
      <c r="CP53" s="18">
        <f t="shared" si="12"/>
        <v>45085.388790429897</v>
      </c>
    </row>
    <row r="54" spans="1:94">
      <c r="B54" s="43">
        <v>41640</v>
      </c>
      <c r="D54" s="44">
        <f t="shared" si="9"/>
        <v>31</v>
      </c>
      <c r="E54" s="44">
        <f t="shared" si="10"/>
        <v>2014</v>
      </c>
      <c r="F54" s="44" t="str">
        <f t="shared" si="11"/>
        <v>14Q1</v>
      </c>
      <c r="H54" s="16">
        <v>3556.0808651612906</v>
      </c>
      <c r="I54" s="16">
        <v>2505</v>
      </c>
      <c r="J54" s="16">
        <v>8031</v>
      </c>
      <c r="K54" s="17"/>
      <c r="L54" s="16">
        <v>539</v>
      </c>
      <c r="M54" s="16">
        <v>2052.2887440934287</v>
      </c>
      <c r="N54" s="16">
        <v>63</v>
      </c>
      <c r="O54" s="16">
        <v>7</v>
      </c>
      <c r="P54" s="16">
        <v>1014</v>
      </c>
      <c r="Q54" s="16">
        <v>50</v>
      </c>
      <c r="R54" s="16">
        <v>9</v>
      </c>
      <c r="S54" s="16">
        <v>64</v>
      </c>
      <c r="T54" s="16">
        <v>21</v>
      </c>
      <c r="U54" s="16">
        <v>75</v>
      </c>
      <c r="V54" s="17"/>
      <c r="W54" s="16">
        <v>71</v>
      </c>
      <c r="X54" s="16">
        <v>107</v>
      </c>
      <c r="Y54" s="16">
        <v>265.75681818181818</v>
      </c>
      <c r="Z54" s="16">
        <v>23</v>
      </c>
      <c r="AA54" s="16">
        <v>28.449495469112261</v>
      </c>
      <c r="AB54" s="16">
        <v>669.28112903225804</v>
      </c>
      <c r="AC54" s="16">
        <v>99.75</v>
      </c>
      <c r="AD54" s="16">
        <v>5</v>
      </c>
      <c r="AE54" s="16">
        <v>289</v>
      </c>
      <c r="AF54" s="16">
        <v>0</v>
      </c>
      <c r="AG54" s="16">
        <v>57.3</v>
      </c>
      <c r="AH54" s="17"/>
      <c r="AI54" s="16">
        <v>24</v>
      </c>
      <c r="AJ54" s="16">
        <v>17</v>
      </c>
      <c r="AK54" s="16">
        <v>11</v>
      </c>
      <c r="AL54" s="16">
        <v>3</v>
      </c>
      <c r="AM54" s="16">
        <v>158.84823548387095</v>
      </c>
      <c r="AN54" s="16">
        <v>15</v>
      </c>
      <c r="AO54" s="16">
        <v>50</v>
      </c>
      <c r="AP54" s="16">
        <v>2</v>
      </c>
      <c r="AQ54" s="16">
        <v>12</v>
      </c>
      <c r="AR54" s="16">
        <v>100</v>
      </c>
      <c r="AS54" s="16">
        <v>23</v>
      </c>
      <c r="AT54" s="16">
        <v>1629.2144305161289</v>
      </c>
      <c r="AU54" s="16">
        <v>20</v>
      </c>
      <c r="AV54" s="16">
        <v>3</v>
      </c>
      <c r="AW54" s="16">
        <v>81</v>
      </c>
      <c r="AX54" s="16">
        <v>23</v>
      </c>
      <c r="AY54" s="16">
        <v>0</v>
      </c>
      <c r="AZ54" s="16">
        <v>7</v>
      </c>
      <c r="BA54" s="16">
        <v>46</v>
      </c>
      <c r="BB54" s="16">
        <v>834.04911210878993</v>
      </c>
      <c r="BC54" s="17"/>
      <c r="BD54" s="16">
        <v>856.3198615916956</v>
      </c>
      <c r="BE54" s="16">
        <v>33</v>
      </c>
      <c r="BF54" s="16">
        <v>1715</v>
      </c>
      <c r="BG54" s="16">
        <v>1</v>
      </c>
      <c r="BH54" s="16">
        <v>10638</v>
      </c>
      <c r="BI54" s="16">
        <v>233</v>
      </c>
      <c r="BJ54" s="16">
        <v>42</v>
      </c>
      <c r="BK54" s="16">
        <v>29</v>
      </c>
      <c r="BL54" s="17"/>
      <c r="BM54" s="16">
        <v>48.333500000000001</v>
      </c>
      <c r="BN54" s="16">
        <v>959</v>
      </c>
      <c r="BO54" s="16">
        <v>22</v>
      </c>
      <c r="BP54" s="16">
        <v>159</v>
      </c>
      <c r="BQ54" s="17"/>
      <c r="BR54" s="16">
        <v>338.83720710967737</v>
      </c>
      <c r="BS54" s="16">
        <v>4</v>
      </c>
      <c r="BT54" s="16">
        <v>119</v>
      </c>
      <c r="BU54" s="16">
        <v>11</v>
      </c>
      <c r="BV54" s="16">
        <v>4113.0427643521052</v>
      </c>
      <c r="BW54" s="16">
        <v>777.52935483870965</v>
      </c>
      <c r="BX54" s="16">
        <v>698</v>
      </c>
      <c r="BY54" s="16">
        <v>5</v>
      </c>
      <c r="BZ54" s="16">
        <v>576.9</v>
      </c>
      <c r="CA54" s="16">
        <v>42</v>
      </c>
      <c r="CB54" s="16">
        <v>88</v>
      </c>
      <c r="CC54" s="16">
        <v>33</v>
      </c>
      <c r="CD54" s="16">
        <v>17</v>
      </c>
      <c r="CE54" s="16">
        <v>0</v>
      </c>
      <c r="CF54" s="16">
        <v>219.18787387387388</v>
      </c>
      <c r="CG54" s="16">
        <v>312.01612903225805</v>
      </c>
      <c r="CH54" s="17"/>
      <c r="CI54" s="16">
        <f t="shared" si="13"/>
        <v>14092.08086516129</v>
      </c>
      <c r="CJ54" s="16">
        <f t="shared" si="14"/>
        <v>3894.2887440934287</v>
      </c>
      <c r="CK54" s="16">
        <f t="shared" si="15"/>
        <v>13547.319861591695</v>
      </c>
      <c r="CL54" s="16">
        <f t="shared" si="16"/>
        <v>3059.1117781087896</v>
      </c>
      <c r="CM54" s="16">
        <f t="shared" si="17"/>
        <v>7354.5133292066239</v>
      </c>
      <c r="CN54" s="16">
        <f t="shared" si="18"/>
        <v>1188.3335</v>
      </c>
      <c r="CO54" s="16">
        <f t="shared" si="19"/>
        <v>1615.5374426831884</v>
      </c>
      <c r="CP54" s="18">
        <f t="shared" si="12"/>
        <v>44751.185520845022</v>
      </c>
    </row>
    <row r="55" spans="1:94">
      <c r="B55" s="43">
        <v>41671</v>
      </c>
      <c r="D55" s="44">
        <f t="shared" si="9"/>
        <v>28</v>
      </c>
      <c r="E55" s="44">
        <f t="shared" si="10"/>
        <v>2014</v>
      </c>
      <c r="F55" s="44" t="str">
        <f t="shared" si="11"/>
        <v>14Q1</v>
      </c>
      <c r="H55" s="16">
        <v>3573.6686421428572</v>
      </c>
      <c r="I55" s="16">
        <v>2501</v>
      </c>
      <c r="J55" s="16">
        <v>8145</v>
      </c>
      <c r="K55" s="17"/>
      <c r="L55" s="16">
        <v>539</v>
      </c>
      <c r="M55" s="16">
        <v>2089.3526443769788</v>
      </c>
      <c r="N55" s="16">
        <v>65</v>
      </c>
      <c r="O55" s="16">
        <v>7</v>
      </c>
      <c r="P55" s="16">
        <v>1003</v>
      </c>
      <c r="Q55" s="16">
        <v>50</v>
      </c>
      <c r="R55" s="16">
        <v>10</v>
      </c>
      <c r="S55" s="16">
        <v>70</v>
      </c>
      <c r="T55" s="16">
        <v>21</v>
      </c>
      <c r="U55" s="16">
        <v>82</v>
      </c>
      <c r="V55" s="17"/>
      <c r="W55" s="16">
        <v>71</v>
      </c>
      <c r="X55" s="16">
        <v>106</v>
      </c>
      <c r="Y55" s="16">
        <v>264.39856060606058</v>
      </c>
      <c r="Z55" s="16">
        <v>23</v>
      </c>
      <c r="AA55" s="16">
        <v>27.795682127130313</v>
      </c>
      <c r="AB55" s="16">
        <v>669.69189285714288</v>
      </c>
      <c r="AC55" s="16">
        <v>100.125</v>
      </c>
      <c r="AD55" s="16">
        <v>5</v>
      </c>
      <c r="AE55" s="16">
        <v>290</v>
      </c>
      <c r="AF55" s="16">
        <v>5</v>
      </c>
      <c r="AG55" s="16">
        <v>56.800000000000004</v>
      </c>
      <c r="AH55" s="17"/>
      <c r="AI55" s="16">
        <v>25</v>
      </c>
      <c r="AJ55" s="16">
        <v>17</v>
      </c>
      <c r="AK55" s="16">
        <v>11</v>
      </c>
      <c r="AL55" s="16">
        <v>3</v>
      </c>
      <c r="AM55" s="16">
        <v>166.02520357142856</v>
      </c>
      <c r="AN55" s="16">
        <v>15</v>
      </c>
      <c r="AO55" s="16">
        <v>47</v>
      </c>
      <c r="AP55" s="16">
        <v>2</v>
      </c>
      <c r="AQ55" s="16">
        <v>12</v>
      </c>
      <c r="AR55" s="16">
        <v>106</v>
      </c>
      <c r="AS55" s="16">
        <v>23</v>
      </c>
      <c r="AT55" s="16">
        <v>1610.8335045000003</v>
      </c>
      <c r="AU55" s="16">
        <v>19</v>
      </c>
      <c r="AV55" s="16">
        <v>0</v>
      </c>
      <c r="AW55" s="16">
        <v>82</v>
      </c>
      <c r="AX55" s="16">
        <v>23</v>
      </c>
      <c r="AY55" s="16">
        <v>0</v>
      </c>
      <c r="AZ55" s="16">
        <v>7</v>
      </c>
      <c r="BA55" s="16">
        <v>46</v>
      </c>
      <c r="BB55" s="16">
        <v>935.96226921475261</v>
      </c>
      <c r="BC55" s="17"/>
      <c r="BD55" s="16">
        <v>889.12386636186466</v>
      </c>
      <c r="BE55" s="16">
        <v>33</v>
      </c>
      <c r="BF55" s="16">
        <v>1697</v>
      </c>
      <c r="BG55" s="16">
        <v>1</v>
      </c>
      <c r="BH55" s="16">
        <v>10566</v>
      </c>
      <c r="BI55" s="16">
        <v>233</v>
      </c>
      <c r="BJ55" s="16">
        <v>43</v>
      </c>
      <c r="BK55" s="16">
        <v>29</v>
      </c>
      <c r="BL55" s="17"/>
      <c r="BM55" s="16">
        <v>48.407916666666665</v>
      </c>
      <c r="BN55" s="16">
        <v>947</v>
      </c>
      <c r="BO55" s="16">
        <v>22</v>
      </c>
      <c r="BP55" s="16">
        <v>157</v>
      </c>
      <c r="BQ55" s="17"/>
      <c r="BR55" s="16">
        <v>369.13286213571428</v>
      </c>
      <c r="BS55" s="16">
        <v>4</v>
      </c>
      <c r="BT55" s="16">
        <v>131</v>
      </c>
      <c r="BU55" s="16">
        <v>17</v>
      </c>
      <c r="BV55" s="16">
        <v>4172.4916090584038</v>
      </c>
      <c r="BW55" s="16">
        <v>773.72571428571428</v>
      </c>
      <c r="BX55" s="16">
        <v>698</v>
      </c>
      <c r="BY55" s="16">
        <v>5</v>
      </c>
      <c r="BZ55" s="16">
        <v>584.1</v>
      </c>
      <c r="CA55" s="16">
        <v>39</v>
      </c>
      <c r="CB55" s="16">
        <v>89</v>
      </c>
      <c r="CC55" s="16">
        <v>33</v>
      </c>
      <c r="CD55" s="16">
        <v>17</v>
      </c>
      <c r="CE55" s="16">
        <v>0</v>
      </c>
      <c r="CF55" s="16">
        <v>233.20662660944205</v>
      </c>
      <c r="CG55" s="16">
        <v>311.21464285714279</v>
      </c>
      <c r="CH55" s="17"/>
      <c r="CI55" s="16">
        <f t="shared" si="13"/>
        <v>14219.668642142857</v>
      </c>
      <c r="CJ55" s="16">
        <f t="shared" si="14"/>
        <v>3936.3526443769788</v>
      </c>
      <c r="CK55" s="16">
        <f t="shared" si="15"/>
        <v>13491.123866361864</v>
      </c>
      <c r="CL55" s="16">
        <f t="shared" si="16"/>
        <v>3150.8209772861815</v>
      </c>
      <c r="CM55" s="16">
        <f t="shared" si="17"/>
        <v>7476.8714549464175</v>
      </c>
      <c r="CN55" s="16">
        <f t="shared" si="18"/>
        <v>1174.4079166666666</v>
      </c>
      <c r="CO55" s="16">
        <f t="shared" si="19"/>
        <v>1618.8111355903336</v>
      </c>
      <c r="CP55" s="18">
        <f t="shared" si="12"/>
        <v>45068.056637371294</v>
      </c>
    </row>
    <row r="56" spans="1:94">
      <c r="B56" s="43">
        <v>41699</v>
      </c>
      <c r="D56" s="44">
        <f t="shared" si="9"/>
        <v>31</v>
      </c>
      <c r="E56" s="44">
        <f t="shared" si="10"/>
        <v>2014</v>
      </c>
      <c r="F56" s="44" t="str">
        <f t="shared" si="11"/>
        <v>14Q1</v>
      </c>
      <c r="H56" s="16">
        <v>3670.7539238709674</v>
      </c>
      <c r="I56" s="16">
        <v>2469</v>
      </c>
      <c r="J56" s="16">
        <v>8273</v>
      </c>
      <c r="K56" s="17"/>
      <c r="L56" s="16">
        <v>535</v>
      </c>
      <c r="M56" s="16">
        <v>2118.2593628745776</v>
      </c>
      <c r="N56" s="16">
        <v>62</v>
      </c>
      <c r="O56" s="16">
        <v>7</v>
      </c>
      <c r="P56" s="16">
        <v>978</v>
      </c>
      <c r="Q56" s="16">
        <v>51</v>
      </c>
      <c r="R56" s="16">
        <v>11</v>
      </c>
      <c r="S56" s="16">
        <v>74</v>
      </c>
      <c r="T56" s="16">
        <v>21</v>
      </c>
      <c r="U56" s="16">
        <v>82</v>
      </c>
      <c r="V56" s="17"/>
      <c r="W56" s="16">
        <v>72</v>
      </c>
      <c r="X56" s="16">
        <v>105</v>
      </c>
      <c r="Y56" s="16">
        <v>263.04030303030299</v>
      </c>
      <c r="Z56" s="16">
        <v>23</v>
      </c>
      <c r="AA56" s="16">
        <v>27.141868785148365</v>
      </c>
      <c r="AB56" s="16">
        <v>668.26109677419356</v>
      </c>
      <c r="AC56" s="16">
        <v>100.5</v>
      </c>
      <c r="AD56" s="16">
        <v>5</v>
      </c>
      <c r="AE56" s="16">
        <v>285</v>
      </c>
      <c r="AF56" s="16">
        <v>0</v>
      </c>
      <c r="AG56" s="16">
        <v>56.3</v>
      </c>
      <c r="AH56" s="17"/>
      <c r="AI56" s="16">
        <v>25</v>
      </c>
      <c r="AJ56" s="16">
        <v>19</v>
      </c>
      <c r="AK56" s="16">
        <v>11</v>
      </c>
      <c r="AL56" s="16">
        <v>3</v>
      </c>
      <c r="AM56" s="16">
        <v>162.79518064516128</v>
      </c>
      <c r="AN56" s="16">
        <v>15</v>
      </c>
      <c r="AO56" s="16">
        <v>49</v>
      </c>
      <c r="AP56" s="16">
        <v>1</v>
      </c>
      <c r="AQ56" s="16">
        <v>12</v>
      </c>
      <c r="AR56" s="16">
        <v>109</v>
      </c>
      <c r="AS56" s="16">
        <v>28</v>
      </c>
      <c r="AT56" s="16">
        <v>1597.0958711612905</v>
      </c>
      <c r="AU56" s="16">
        <v>21</v>
      </c>
      <c r="AV56" s="16">
        <v>3</v>
      </c>
      <c r="AW56" s="16">
        <v>82</v>
      </c>
      <c r="AX56" s="16">
        <v>23</v>
      </c>
      <c r="AY56" s="16">
        <v>0</v>
      </c>
      <c r="AZ56" s="16">
        <v>7</v>
      </c>
      <c r="BA56" s="16">
        <v>46</v>
      </c>
      <c r="BB56" s="16">
        <v>915.75355440352541</v>
      </c>
      <c r="BC56" s="17"/>
      <c r="BD56" s="16">
        <v>852.67953038776352</v>
      </c>
      <c r="BE56" s="16">
        <v>33</v>
      </c>
      <c r="BF56" s="16">
        <v>1703</v>
      </c>
      <c r="BG56" s="16">
        <v>1</v>
      </c>
      <c r="BH56" s="16">
        <v>10565</v>
      </c>
      <c r="BI56" s="16">
        <v>200</v>
      </c>
      <c r="BJ56" s="16">
        <v>42</v>
      </c>
      <c r="BK56" s="16">
        <v>28</v>
      </c>
      <c r="BL56" s="17"/>
      <c r="BM56" s="16">
        <v>48.48233333333333</v>
      </c>
      <c r="BN56" s="16">
        <v>941</v>
      </c>
      <c r="BO56" s="16">
        <v>21</v>
      </c>
      <c r="BP56" s="16">
        <v>157</v>
      </c>
      <c r="BQ56" s="17"/>
      <c r="BR56" s="16">
        <v>351.16521510967738</v>
      </c>
      <c r="BS56" s="16">
        <v>4</v>
      </c>
      <c r="BT56" s="16">
        <v>131</v>
      </c>
      <c r="BU56" s="16">
        <v>9</v>
      </c>
      <c r="BV56" s="16">
        <v>4124.6717574305558</v>
      </c>
      <c r="BW56" s="16">
        <v>756.69193548387102</v>
      </c>
      <c r="BX56" s="16">
        <v>698</v>
      </c>
      <c r="BY56" s="16">
        <v>5</v>
      </c>
      <c r="BZ56" s="16">
        <v>596.6</v>
      </c>
      <c r="CA56" s="16">
        <v>42</v>
      </c>
      <c r="CB56" s="16">
        <v>90</v>
      </c>
      <c r="CC56" s="16">
        <v>33</v>
      </c>
      <c r="CD56" s="16">
        <v>17</v>
      </c>
      <c r="CE56" s="16">
        <v>0</v>
      </c>
      <c r="CF56" s="16">
        <v>233.74155982905981</v>
      </c>
      <c r="CG56" s="16">
        <v>302.83225806451611</v>
      </c>
      <c r="CH56" s="17"/>
      <c r="CI56" s="16">
        <f t="shared" si="13"/>
        <v>14412.753923870967</v>
      </c>
      <c r="CJ56" s="16">
        <f t="shared" si="14"/>
        <v>3939.2593628745776</v>
      </c>
      <c r="CK56" s="16">
        <f t="shared" si="15"/>
        <v>13424.679530387762</v>
      </c>
      <c r="CL56" s="16">
        <f t="shared" si="16"/>
        <v>3129.6446062099772</v>
      </c>
      <c r="CM56" s="16">
        <f t="shared" si="17"/>
        <v>7394.7027259176812</v>
      </c>
      <c r="CN56" s="16">
        <f t="shared" si="18"/>
        <v>1167.4823333333334</v>
      </c>
      <c r="CO56" s="16">
        <f t="shared" si="19"/>
        <v>1605.2432685896449</v>
      </c>
      <c r="CP56" s="18">
        <f t="shared" si="12"/>
        <v>45073.765751183942</v>
      </c>
    </row>
    <row r="57" spans="1:94">
      <c r="B57" s="43">
        <v>41730</v>
      </c>
      <c r="D57" s="44">
        <f t="shared" si="9"/>
        <v>30</v>
      </c>
      <c r="E57" s="44">
        <f t="shared" si="10"/>
        <v>2014</v>
      </c>
      <c r="F57" s="44" t="str">
        <f t="shared" si="11"/>
        <v>14Q2</v>
      </c>
      <c r="H57" s="16">
        <v>3529.5447329999997</v>
      </c>
      <c r="I57" s="16">
        <v>2478</v>
      </c>
      <c r="J57" s="16">
        <v>8551</v>
      </c>
      <c r="K57" s="17"/>
      <c r="L57" s="16">
        <v>515</v>
      </c>
      <c r="M57" s="16">
        <v>2145.6885700264693</v>
      </c>
      <c r="N57" s="16">
        <v>63</v>
      </c>
      <c r="O57" s="16">
        <v>7</v>
      </c>
      <c r="P57" s="16">
        <v>938</v>
      </c>
      <c r="Q57" s="16">
        <v>52</v>
      </c>
      <c r="R57" s="16">
        <v>9</v>
      </c>
      <c r="S57" s="16">
        <v>67</v>
      </c>
      <c r="T57" s="16">
        <v>21</v>
      </c>
      <c r="U57" s="16">
        <v>80</v>
      </c>
      <c r="V57" s="17"/>
      <c r="W57" s="16">
        <v>73</v>
      </c>
      <c r="X57" s="16">
        <v>105</v>
      </c>
      <c r="Y57" s="16">
        <v>261.6820454545454</v>
      </c>
      <c r="Z57" s="16">
        <v>23</v>
      </c>
      <c r="AA57" s="16">
        <v>26.48805544316642</v>
      </c>
      <c r="AB57" s="16">
        <v>668.95025460829493</v>
      </c>
      <c r="AC57" s="16">
        <v>100.875</v>
      </c>
      <c r="AD57" s="16">
        <v>5</v>
      </c>
      <c r="AE57" s="16">
        <v>282</v>
      </c>
      <c r="AF57" s="16">
        <v>3</v>
      </c>
      <c r="AG57" s="16">
        <v>55.8</v>
      </c>
      <c r="AH57" s="17"/>
      <c r="AI57" s="16">
        <v>25</v>
      </c>
      <c r="AJ57" s="16">
        <v>18</v>
      </c>
      <c r="AK57" s="16">
        <v>11</v>
      </c>
      <c r="AL57" s="16">
        <v>3</v>
      </c>
      <c r="AM57" s="16">
        <v>160.37175333333332</v>
      </c>
      <c r="AN57" s="16">
        <v>15</v>
      </c>
      <c r="AO57" s="16">
        <v>48</v>
      </c>
      <c r="AP57" s="16">
        <v>1</v>
      </c>
      <c r="AQ57" s="16">
        <v>11</v>
      </c>
      <c r="AR57" s="16">
        <v>101</v>
      </c>
      <c r="AS57" s="16">
        <v>31</v>
      </c>
      <c r="AT57" s="16">
        <v>1612.9605051999999</v>
      </c>
      <c r="AU57" s="16">
        <v>20</v>
      </c>
      <c r="AV57" s="16">
        <v>1</v>
      </c>
      <c r="AW57" s="16">
        <v>81</v>
      </c>
      <c r="AX57" s="16">
        <v>23</v>
      </c>
      <c r="AY57" s="16">
        <v>0</v>
      </c>
      <c r="AZ57" s="16">
        <v>8</v>
      </c>
      <c r="BA57" s="16">
        <v>47</v>
      </c>
      <c r="BB57" s="16">
        <v>826.40375598674291</v>
      </c>
      <c r="BC57" s="17"/>
      <c r="BD57" s="16">
        <v>883.42684259259238</v>
      </c>
      <c r="BE57" s="16">
        <v>33</v>
      </c>
      <c r="BF57" s="16">
        <v>1711</v>
      </c>
      <c r="BG57" s="16">
        <v>1</v>
      </c>
      <c r="BH57" s="16">
        <v>10536</v>
      </c>
      <c r="BI57" s="16">
        <v>202</v>
      </c>
      <c r="BJ57" s="16">
        <v>43</v>
      </c>
      <c r="BK57" s="16">
        <v>28</v>
      </c>
      <c r="BL57" s="17"/>
      <c r="BM57" s="16">
        <v>48.556749999999994</v>
      </c>
      <c r="BN57" s="16">
        <v>924</v>
      </c>
      <c r="BO57" s="16">
        <v>20</v>
      </c>
      <c r="BP57" s="16">
        <v>156</v>
      </c>
      <c r="BQ57" s="17"/>
      <c r="BR57" s="16">
        <v>340.63313438</v>
      </c>
      <c r="BS57" s="16">
        <v>4</v>
      </c>
      <c r="BT57" s="16">
        <v>120</v>
      </c>
      <c r="BU57" s="16">
        <v>17</v>
      </c>
      <c r="BV57" s="16">
        <v>4112.6096484848485</v>
      </c>
      <c r="BW57" s="16">
        <v>764.46233333333339</v>
      </c>
      <c r="BX57" s="16">
        <v>698</v>
      </c>
      <c r="BY57" s="16">
        <v>5</v>
      </c>
      <c r="BZ57" s="16">
        <v>593.6</v>
      </c>
      <c r="CA57" s="16">
        <v>37</v>
      </c>
      <c r="CB57" s="16">
        <v>91</v>
      </c>
      <c r="CC57" s="16">
        <v>46</v>
      </c>
      <c r="CD57" s="16">
        <v>17</v>
      </c>
      <c r="CE57" s="16">
        <v>0</v>
      </c>
      <c r="CF57" s="16">
        <v>227.73733333333334</v>
      </c>
      <c r="CG57" s="16">
        <v>297.18300000000005</v>
      </c>
      <c r="CH57" s="17"/>
      <c r="CI57" s="16">
        <f t="shared" si="13"/>
        <v>14558.544732999999</v>
      </c>
      <c r="CJ57" s="16">
        <f t="shared" si="14"/>
        <v>3897.6885700264693</v>
      </c>
      <c r="CK57" s="16">
        <f t="shared" si="15"/>
        <v>13437.426842592593</v>
      </c>
      <c r="CL57" s="16">
        <f t="shared" si="16"/>
        <v>3043.7360145200764</v>
      </c>
      <c r="CM57" s="16">
        <f t="shared" si="17"/>
        <v>7371.2254495315156</v>
      </c>
      <c r="CN57" s="16">
        <f t="shared" si="18"/>
        <v>1148.55675</v>
      </c>
      <c r="CO57" s="16">
        <f t="shared" si="19"/>
        <v>1604.7953555060067</v>
      </c>
      <c r="CP57" s="18">
        <f t="shared" si="12"/>
        <v>45061.97371517666</v>
      </c>
    </row>
    <row r="58" spans="1:94">
      <c r="B58" s="43">
        <v>41760</v>
      </c>
      <c r="D58" s="44">
        <f t="shared" si="9"/>
        <v>31</v>
      </c>
      <c r="E58" s="44">
        <f t="shared" si="10"/>
        <v>2014</v>
      </c>
      <c r="F58" s="44" t="str">
        <f t="shared" si="11"/>
        <v>14Q2</v>
      </c>
      <c r="H58" s="16">
        <v>3463.8235722580648</v>
      </c>
      <c r="I58" s="16">
        <v>2489</v>
      </c>
      <c r="J58" s="16">
        <v>8618</v>
      </c>
      <c r="K58" s="17"/>
      <c r="L58" s="16">
        <v>528</v>
      </c>
      <c r="M58" s="16">
        <v>2188.950360766808</v>
      </c>
      <c r="N58" s="16">
        <v>65</v>
      </c>
      <c r="O58" s="16">
        <v>7</v>
      </c>
      <c r="P58" s="16">
        <v>952</v>
      </c>
      <c r="Q58" s="16">
        <v>52</v>
      </c>
      <c r="R58" s="16">
        <v>10</v>
      </c>
      <c r="S58" s="16">
        <v>69</v>
      </c>
      <c r="T58" s="16">
        <v>21</v>
      </c>
      <c r="U58" s="16">
        <v>80</v>
      </c>
      <c r="V58" s="17"/>
      <c r="W58" s="16">
        <v>73</v>
      </c>
      <c r="X58" s="16">
        <v>104</v>
      </c>
      <c r="Y58" s="16">
        <v>260.32378787878781</v>
      </c>
      <c r="Z58" s="16">
        <v>23</v>
      </c>
      <c r="AA58" s="16">
        <v>25.834242101184479</v>
      </c>
      <c r="AB58" s="16">
        <v>667.61096774193538</v>
      </c>
      <c r="AC58" s="16">
        <v>101.25</v>
      </c>
      <c r="AD58" s="16">
        <v>5</v>
      </c>
      <c r="AE58" s="16">
        <v>280</v>
      </c>
      <c r="AF58" s="16">
        <v>5</v>
      </c>
      <c r="AG58" s="16">
        <v>55.300000000000004</v>
      </c>
      <c r="AH58" s="17"/>
      <c r="AI58" s="16">
        <v>25</v>
      </c>
      <c r="AJ58" s="16">
        <v>18</v>
      </c>
      <c r="AK58" s="16">
        <v>11</v>
      </c>
      <c r="AL58" s="16">
        <v>3</v>
      </c>
      <c r="AM58" s="16">
        <v>169.6169129032258</v>
      </c>
      <c r="AN58" s="16">
        <v>16</v>
      </c>
      <c r="AO58" s="16">
        <v>47</v>
      </c>
      <c r="AP58" s="16">
        <v>1</v>
      </c>
      <c r="AQ58" s="16">
        <v>11</v>
      </c>
      <c r="AR58" s="16">
        <v>109</v>
      </c>
      <c r="AS58" s="16">
        <v>32</v>
      </c>
      <c r="AT58" s="16">
        <v>1358.0043414193547</v>
      </c>
      <c r="AU58" s="16">
        <v>21</v>
      </c>
      <c r="AV58" s="16">
        <v>0</v>
      </c>
      <c r="AW58" s="16">
        <v>81</v>
      </c>
      <c r="AX58" s="16">
        <v>23</v>
      </c>
      <c r="AY58" s="16">
        <v>0</v>
      </c>
      <c r="AZ58" s="16">
        <v>8</v>
      </c>
      <c r="BA58" s="16">
        <v>49</v>
      </c>
      <c r="BB58" s="16">
        <v>878.38814672320075</v>
      </c>
      <c r="BC58" s="17"/>
      <c r="BD58" s="16">
        <v>872.62955972101145</v>
      </c>
      <c r="BE58" s="16">
        <v>33</v>
      </c>
      <c r="BF58" s="16">
        <v>1616</v>
      </c>
      <c r="BG58" s="16">
        <v>1</v>
      </c>
      <c r="BH58" s="16">
        <v>10539</v>
      </c>
      <c r="BI58" s="16">
        <v>189</v>
      </c>
      <c r="BJ58" s="16">
        <v>42</v>
      </c>
      <c r="BK58" s="16">
        <v>28</v>
      </c>
      <c r="BL58" s="17"/>
      <c r="BM58" s="16">
        <v>48.631166666666658</v>
      </c>
      <c r="BN58" s="16">
        <v>936</v>
      </c>
      <c r="BO58" s="16">
        <v>19</v>
      </c>
      <c r="BP58" s="16">
        <v>156</v>
      </c>
      <c r="BQ58" s="17"/>
      <c r="BR58" s="16">
        <v>331.75428361935479</v>
      </c>
      <c r="BS58" s="16">
        <v>4</v>
      </c>
      <c r="BT58" s="16">
        <v>109</v>
      </c>
      <c r="BU58" s="16">
        <v>17</v>
      </c>
      <c r="BV58" s="16">
        <v>4153.4632888696542</v>
      </c>
      <c r="BW58" s="16">
        <v>753.01225806451612</v>
      </c>
      <c r="BX58" s="16">
        <v>698</v>
      </c>
      <c r="BY58" s="16">
        <v>5</v>
      </c>
      <c r="BZ58" s="16">
        <v>600.29999999999995</v>
      </c>
      <c r="CA58" s="16">
        <v>42</v>
      </c>
      <c r="CB58" s="16">
        <v>92</v>
      </c>
      <c r="CC58" s="16">
        <v>46</v>
      </c>
      <c r="CD58" s="16">
        <v>17</v>
      </c>
      <c r="CE58" s="16">
        <v>0</v>
      </c>
      <c r="CF58" s="16">
        <v>243.40974590163933</v>
      </c>
      <c r="CG58" s="16">
        <v>301.86677419354828</v>
      </c>
      <c r="CH58" s="17"/>
      <c r="CI58" s="16">
        <f t="shared" si="13"/>
        <v>14570.823572258065</v>
      </c>
      <c r="CJ58" s="16">
        <f t="shared" si="14"/>
        <v>3972.950360766808</v>
      </c>
      <c r="CK58" s="16">
        <f t="shared" si="15"/>
        <v>13320.629559721012</v>
      </c>
      <c r="CL58" s="16">
        <f t="shared" si="16"/>
        <v>2861.009401045781</v>
      </c>
      <c r="CM58" s="16">
        <f t="shared" si="17"/>
        <v>7413.8063506487142</v>
      </c>
      <c r="CN58" s="16">
        <f t="shared" si="18"/>
        <v>1159.6311666666666</v>
      </c>
      <c r="CO58" s="16">
        <f t="shared" si="19"/>
        <v>1600.3189977219076</v>
      </c>
      <c r="CP58" s="18">
        <f t="shared" si="12"/>
        <v>44899.169408828959</v>
      </c>
    </row>
    <row r="59" spans="1:94">
      <c r="B59" s="43">
        <v>41791</v>
      </c>
      <c r="D59" s="44">
        <f t="shared" si="9"/>
        <v>30</v>
      </c>
      <c r="E59" s="44">
        <f t="shared" si="10"/>
        <v>2014</v>
      </c>
      <c r="F59" s="44" t="str">
        <f t="shared" si="11"/>
        <v>14Q2</v>
      </c>
      <c r="H59" s="16">
        <v>3542.6969369999997</v>
      </c>
      <c r="I59" s="16">
        <v>2435</v>
      </c>
      <c r="J59" s="16">
        <v>8676</v>
      </c>
      <c r="K59" s="17"/>
      <c r="L59" s="16">
        <v>530</v>
      </c>
      <c r="M59" s="16">
        <v>2245.086779547104</v>
      </c>
      <c r="N59" s="16">
        <v>65</v>
      </c>
      <c r="O59" s="16">
        <v>6</v>
      </c>
      <c r="P59" s="16">
        <v>1010</v>
      </c>
      <c r="Q59" s="16">
        <v>53</v>
      </c>
      <c r="R59" s="16">
        <v>10</v>
      </c>
      <c r="S59" s="16">
        <v>72</v>
      </c>
      <c r="T59" s="16">
        <v>20</v>
      </c>
      <c r="U59" s="16">
        <v>80</v>
      </c>
      <c r="V59" s="17"/>
      <c r="W59" s="16">
        <v>74</v>
      </c>
      <c r="X59" s="16">
        <v>104</v>
      </c>
      <c r="Y59" s="16">
        <v>258.96553030303022</v>
      </c>
      <c r="Z59" s="16">
        <v>23</v>
      </c>
      <c r="AA59" s="16">
        <v>25.180428759202531</v>
      </c>
      <c r="AB59" s="16">
        <v>668.27410637480796</v>
      </c>
      <c r="AC59" s="16">
        <v>101.625</v>
      </c>
      <c r="AD59" s="16">
        <v>5</v>
      </c>
      <c r="AE59" s="16">
        <v>276</v>
      </c>
      <c r="AF59" s="16">
        <v>3</v>
      </c>
      <c r="AG59" s="16">
        <v>54.8</v>
      </c>
      <c r="AH59" s="17"/>
      <c r="AI59" s="16">
        <v>25</v>
      </c>
      <c r="AJ59" s="16">
        <v>17</v>
      </c>
      <c r="AK59" s="16">
        <v>11</v>
      </c>
      <c r="AL59" s="16">
        <v>3</v>
      </c>
      <c r="AM59" s="16">
        <v>107.37691666666667</v>
      </c>
      <c r="AN59" s="16">
        <v>15</v>
      </c>
      <c r="AO59" s="16">
        <v>50</v>
      </c>
      <c r="AP59" s="16">
        <v>1</v>
      </c>
      <c r="AQ59" s="16">
        <v>12</v>
      </c>
      <c r="AR59" s="16">
        <v>104</v>
      </c>
      <c r="AS59" s="16">
        <v>24</v>
      </c>
      <c r="AT59" s="16">
        <v>1459.1203835999995</v>
      </c>
      <c r="AU59" s="16">
        <v>14</v>
      </c>
      <c r="AV59" s="16">
        <v>2</v>
      </c>
      <c r="AW59" s="16">
        <v>81</v>
      </c>
      <c r="AX59" s="16">
        <v>22</v>
      </c>
      <c r="AY59" s="16">
        <v>0</v>
      </c>
      <c r="AZ59" s="16">
        <v>7</v>
      </c>
      <c r="BA59" s="16">
        <v>49</v>
      </c>
      <c r="BB59" s="16">
        <v>760.70472713797017</v>
      </c>
      <c r="BC59" s="17"/>
      <c r="BD59" s="16">
        <v>847.16211511627921</v>
      </c>
      <c r="BE59" s="16">
        <v>33</v>
      </c>
      <c r="BF59" s="16">
        <v>1564</v>
      </c>
      <c r="BG59" s="16">
        <v>1</v>
      </c>
      <c r="BH59" s="16">
        <v>10555</v>
      </c>
      <c r="BI59" s="16">
        <v>199</v>
      </c>
      <c r="BJ59" s="16">
        <v>42</v>
      </c>
      <c r="BK59" s="16">
        <v>28</v>
      </c>
      <c r="BL59" s="17"/>
      <c r="BM59" s="16">
        <v>48.705583333333323</v>
      </c>
      <c r="BN59" s="16">
        <v>953</v>
      </c>
      <c r="BO59" s="16">
        <v>18</v>
      </c>
      <c r="BP59" s="16">
        <v>153</v>
      </c>
      <c r="BQ59" s="17"/>
      <c r="BR59" s="16">
        <v>366.94798029999993</v>
      </c>
      <c r="BS59" s="16">
        <v>4</v>
      </c>
      <c r="BT59" s="16">
        <v>123</v>
      </c>
      <c r="BU59" s="16">
        <v>17</v>
      </c>
      <c r="BV59" s="16">
        <v>4230.2562858621495</v>
      </c>
      <c r="BW59" s="16">
        <v>769.42699999999991</v>
      </c>
      <c r="BX59" s="16">
        <v>698</v>
      </c>
      <c r="BY59" s="16">
        <v>4</v>
      </c>
      <c r="BZ59" s="16">
        <v>587.4</v>
      </c>
      <c r="CA59" s="16">
        <v>40</v>
      </c>
      <c r="CB59" s="16">
        <v>93</v>
      </c>
      <c r="CC59" s="16">
        <v>46</v>
      </c>
      <c r="CD59" s="16">
        <v>17</v>
      </c>
      <c r="CE59" s="16">
        <v>0</v>
      </c>
      <c r="CF59" s="16">
        <v>239.72921666666667</v>
      </c>
      <c r="CG59" s="16">
        <v>300.39500000000004</v>
      </c>
      <c r="CH59" s="17"/>
      <c r="CI59" s="16">
        <f t="shared" si="13"/>
        <v>14653.696937000001</v>
      </c>
      <c r="CJ59" s="16">
        <f t="shared" si="14"/>
        <v>4091.086779547104</v>
      </c>
      <c r="CK59" s="16">
        <f t="shared" si="15"/>
        <v>13269.16211511628</v>
      </c>
      <c r="CL59" s="16">
        <f t="shared" si="16"/>
        <v>2764.2020274046363</v>
      </c>
      <c r="CM59" s="16">
        <f t="shared" si="17"/>
        <v>7536.1554828288154</v>
      </c>
      <c r="CN59" s="16">
        <f t="shared" si="18"/>
        <v>1172.7055833333334</v>
      </c>
      <c r="CO59" s="16">
        <f t="shared" si="19"/>
        <v>1593.8450654370406</v>
      </c>
      <c r="CP59" s="18">
        <f t="shared" si="12"/>
        <v>45080.853990667209</v>
      </c>
    </row>
    <row r="60" spans="1:94">
      <c r="B60" s="43">
        <v>41821</v>
      </c>
      <c r="D60" s="44">
        <f t="shared" si="9"/>
        <v>31</v>
      </c>
      <c r="E60" s="44">
        <f t="shared" si="10"/>
        <v>2014</v>
      </c>
      <c r="F60" s="44" t="str">
        <f t="shared" si="11"/>
        <v>14Q3</v>
      </c>
      <c r="H60" s="16">
        <v>3577.5035274193551</v>
      </c>
      <c r="I60" s="16">
        <v>2389</v>
      </c>
      <c r="J60" s="16">
        <v>8749</v>
      </c>
      <c r="K60" s="17"/>
      <c r="L60" s="16">
        <v>525</v>
      </c>
      <c r="M60" s="16">
        <v>2266.8945268937982</v>
      </c>
      <c r="N60" s="16">
        <v>65</v>
      </c>
      <c r="O60" s="16">
        <v>7</v>
      </c>
      <c r="P60" s="16">
        <v>971</v>
      </c>
      <c r="Q60" s="16">
        <v>54</v>
      </c>
      <c r="R60" s="16">
        <v>10</v>
      </c>
      <c r="S60" s="16">
        <v>68</v>
      </c>
      <c r="T60" s="16">
        <v>20</v>
      </c>
      <c r="U60" s="16">
        <v>83</v>
      </c>
      <c r="V60" s="17"/>
      <c r="W60" s="16">
        <v>75</v>
      </c>
      <c r="X60" s="16">
        <v>103</v>
      </c>
      <c r="Y60" s="16">
        <v>257.60727272727263</v>
      </c>
      <c r="Z60" s="16">
        <v>23</v>
      </c>
      <c r="AA60" s="16">
        <v>24.526615417220583</v>
      </c>
      <c r="AB60" s="16">
        <v>668.95048387096767</v>
      </c>
      <c r="AC60" s="16">
        <v>102</v>
      </c>
      <c r="AD60" s="16">
        <v>5</v>
      </c>
      <c r="AE60" s="16">
        <v>273</v>
      </c>
      <c r="AF60" s="16">
        <v>3</v>
      </c>
      <c r="AG60" s="16">
        <v>54.3</v>
      </c>
      <c r="AH60" s="17"/>
      <c r="AI60" s="16">
        <v>26</v>
      </c>
      <c r="AJ60" s="16">
        <v>17</v>
      </c>
      <c r="AK60" s="16">
        <v>10</v>
      </c>
      <c r="AL60" s="16">
        <v>3</v>
      </c>
      <c r="AM60" s="16">
        <v>157.12072580645162</v>
      </c>
      <c r="AN60" s="16">
        <v>16</v>
      </c>
      <c r="AO60" s="16">
        <v>48</v>
      </c>
      <c r="AP60" s="16">
        <v>1</v>
      </c>
      <c r="AQ60" s="16">
        <v>11</v>
      </c>
      <c r="AR60" s="16">
        <v>105</v>
      </c>
      <c r="AS60" s="16">
        <v>26</v>
      </c>
      <c r="AT60" s="16">
        <v>1587.7869671612902</v>
      </c>
      <c r="AU60" s="16">
        <v>20</v>
      </c>
      <c r="AV60" s="16">
        <v>0</v>
      </c>
      <c r="AW60" s="16">
        <v>79</v>
      </c>
      <c r="AX60" s="16">
        <v>22</v>
      </c>
      <c r="AY60" s="16">
        <v>0</v>
      </c>
      <c r="AZ60" s="16">
        <v>7</v>
      </c>
      <c r="BA60" s="16">
        <v>47</v>
      </c>
      <c r="BB60" s="16">
        <v>711.53921406516372</v>
      </c>
      <c r="BC60" s="17"/>
      <c r="BD60" s="16">
        <v>872.79994641758083</v>
      </c>
      <c r="BE60" s="16">
        <v>33</v>
      </c>
      <c r="BF60" s="16">
        <v>1700</v>
      </c>
      <c r="BG60" s="16">
        <v>1</v>
      </c>
      <c r="BH60" s="16">
        <v>10397</v>
      </c>
      <c r="BI60" s="16">
        <v>209</v>
      </c>
      <c r="BJ60" s="16">
        <v>41</v>
      </c>
      <c r="BK60" s="16">
        <v>28</v>
      </c>
      <c r="BL60" s="17"/>
      <c r="BM60" s="16">
        <v>48.779999999999987</v>
      </c>
      <c r="BN60" s="16">
        <v>956</v>
      </c>
      <c r="BO60" s="16">
        <v>23</v>
      </c>
      <c r="BP60" s="16">
        <v>154</v>
      </c>
      <c r="BQ60" s="17"/>
      <c r="BR60" s="16">
        <v>359.64711185806448</v>
      </c>
      <c r="BS60" s="16">
        <v>4</v>
      </c>
      <c r="BT60" s="16">
        <v>109</v>
      </c>
      <c r="BU60" s="16">
        <v>16</v>
      </c>
      <c r="BV60" s="16">
        <v>4054.7268082318592</v>
      </c>
      <c r="BW60" s="16">
        <v>750.22903225806454</v>
      </c>
      <c r="BX60" s="16">
        <v>698</v>
      </c>
      <c r="BY60" s="16">
        <v>5</v>
      </c>
      <c r="BZ60" s="16">
        <v>566.4</v>
      </c>
      <c r="CA60" s="16">
        <v>42</v>
      </c>
      <c r="CB60" s="16">
        <v>95</v>
      </c>
      <c r="CC60" s="16">
        <v>59</v>
      </c>
      <c r="CD60" s="16">
        <v>17</v>
      </c>
      <c r="CE60" s="16">
        <v>0</v>
      </c>
      <c r="CF60" s="16">
        <v>227.8457236842105</v>
      </c>
      <c r="CG60" s="16">
        <v>300.38322580645172</v>
      </c>
      <c r="CH60" s="17"/>
      <c r="CI60" s="16">
        <f t="shared" si="13"/>
        <v>14715.503527419354</v>
      </c>
      <c r="CJ60" s="16">
        <f t="shared" si="14"/>
        <v>4069.8945268937982</v>
      </c>
      <c r="CK60" s="16">
        <f t="shared" si="15"/>
        <v>13281.799946417581</v>
      </c>
      <c r="CL60" s="16">
        <f t="shared" si="16"/>
        <v>2894.446907032906</v>
      </c>
      <c r="CM60" s="16">
        <f t="shared" si="17"/>
        <v>7304.2319018386497</v>
      </c>
      <c r="CN60" s="16">
        <f t="shared" si="18"/>
        <v>1181.78</v>
      </c>
      <c r="CO60" s="16">
        <f t="shared" si="19"/>
        <v>1589.3843720154607</v>
      </c>
      <c r="CP60" s="18">
        <f t="shared" si="12"/>
        <v>45037.041181617744</v>
      </c>
    </row>
    <row r="61" spans="1:94">
      <c r="B61" s="43">
        <v>41852</v>
      </c>
      <c r="D61" s="44">
        <f t="shared" si="9"/>
        <v>31</v>
      </c>
      <c r="E61" s="44">
        <f t="shared" si="10"/>
        <v>2014</v>
      </c>
      <c r="F61" s="44" t="str">
        <f t="shared" si="11"/>
        <v>14Q3</v>
      </c>
      <c r="H61" s="16">
        <v>3540.1304061290321</v>
      </c>
      <c r="I61" s="16">
        <v>2414</v>
      </c>
      <c r="J61" s="16">
        <v>8837</v>
      </c>
      <c r="K61" s="16"/>
      <c r="L61" s="16">
        <v>529</v>
      </c>
      <c r="M61" s="16">
        <v>2326.1119958434506</v>
      </c>
      <c r="N61" s="16">
        <v>64</v>
      </c>
      <c r="O61" s="16">
        <v>7</v>
      </c>
      <c r="P61" s="16">
        <v>1042</v>
      </c>
      <c r="Q61" s="16">
        <v>54</v>
      </c>
      <c r="R61" s="16">
        <v>10</v>
      </c>
      <c r="S61" s="16">
        <v>69</v>
      </c>
      <c r="T61" s="16">
        <v>20</v>
      </c>
      <c r="U61" s="16">
        <v>82</v>
      </c>
      <c r="V61" s="17"/>
      <c r="W61" s="16">
        <v>76</v>
      </c>
      <c r="X61" s="16">
        <v>103</v>
      </c>
      <c r="Y61" s="16">
        <v>256.24901515151504</v>
      </c>
      <c r="Z61" s="16">
        <v>23</v>
      </c>
      <c r="AA61" s="16">
        <v>23.872802075238642</v>
      </c>
      <c r="AB61" s="16">
        <v>662.12509677419359</v>
      </c>
      <c r="AC61" s="16">
        <v>102.375</v>
      </c>
      <c r="AD61" s="16">
        <v>5</v>
      </c>
      <c r="AE61" s="16">
        <v>271</v>
      </c>
      <c r="AF61" s="16">
        <v>4</v>
      </c>
      <c r="AG61" s="16">
        <v>53.8</v>
      </c>
      <c r="AH61" s="17"/>
      <c r="AI61" s="16">
        <v>26</v>
      </c>
      <c r="AJ61" s="16">
        <v>17</v>
      </c>
      <c r="AK61" s="16">
        <v>11</v>
      </c>
      <c r="AL61" s="16">
        <v>3</v>
      </c>
      <c r="AM61" s="16">
        <v>171.62841612903225</v>
      </c>
      <c r="AN61" s="16">
        <v>15</v>
      </c>
      <c r="AO61" s="16">
        <v>45</v>
      </c>
      <c r="AP61" s="16">
        <v>1</v>
      </c>
      <c r="AQ61" s="16">
        <v>11</v>
      </c>
      <c r="AR61" s="16">
        <v>108</v>
      </c>
      <c r="AS61" s="16">
        <v>33</v>
      </c>
      <c r="AT61" s="16">
        <v>1546.2154470967744</v>
      </c>
      <c r="AU61" s="16">
        <v>15</v>
      </c>
      <c r="AV61" s="16">
        <v>0</v>
      </c>
      <c r="AW61" s="16">
        <v>79</v>
      </c>
      <c r="AX61" s="16">
        <v>22</v>
      </c>
      <c r="AY61" s="16">
        <v>0</v>
      </c>
      <c r="AZ61" s="16">
        <v>7</v>
      </c>
      <c r="BA61" s="16">
        <v>48</v>
      </c>
      <c r="BB61" s="16">
        <v>484.5110596557584</v>
      </c>
      <c r="BC61" s="17"/>
      <c r="BD61" s="16">
        <v>857.77363004377082</v>
      </c>
      <c r="BE61" s="16">
        <v>33</v>
      </c>
      <c r="BF61" s="16">
        <v>1700</v>
      </c>
      <c r="BG61" s="16">
        <v>1</v>
      </c>
      <c r="BH61" s="16">
        <v>10543</v>
      </c>
      <c r="BI61" s="16">
        <v>227</v>
      </c>
      <c r="BJ61" s="16">
        <v>40</v>
      </c>
      <c r="BK61" s="16">
        <v>28</v>
      </c>
      <c r="BL61" s="17"/>
      <c r="BM61" s="16">
        <v>48.854416666666651</v>
      </c>
      <c r="BN61" s="16">
        <v>957</v>
      </c>
      <c r="BO61" s="16">
        <v>27</v>
      </c>
      <c r="BP61" s="16">
        <v>138</v>
      </c>
      <c r="BQ61" s="17"/>
      <c r="BR61" s="16">
        <v>358.29318168387096</v>
      </c>
      <c r="BS61" s="16">
        <v>4</v>
      </c>
      <c r="BT61" s="16">
        <v>91</v>
      </c>
      <c r="BU61" s="16">
        <v>16</v>
      </c>
      <c r="BV61" s="16">
        <v>4089.1517131221512</v>
      </c>
      <c r="BW61" s="16">
        <v>721.67258064516136</v>
      </c>
      <c r="BX61" s="16">
        <v>698</v>
      </c>
      <c r="BY61" s="16">
        <v>5</v>
      </c>
      <c r="BZ61" s="16">
        <v>568.5</v>
      </c>
      <c r="CA61" s="16">
        <v>41</v>
      </c>
      <c r="CB61" s="16">
        <v>96</v>
      </c>
      <c r="CC61" s="16">
        <v>59</v>
      </c>
      <c r="CD61" s="16">
        <v>17</v>
      </c>
      <c r="CE61" s="16">
        <v>0</v>
      </c>
      <c r="CF61" s="16">
        <v>232.44403433476396</v>
      </c>
      <c r="CG61" s="16">
        <v>298.12258064516129</v>
      </c>
      <c r="CH61" s="17"/>
      <c r="CI61" s="16">
        <f t="shared" si="13"/>
        <v>14791.130406129032</v>
      </c>
      <c r="CJ61" s="16">
        <f t="shared" si="14"/>
        <v>4203.1119958434501</v>
      </c>
      <c r="CK61" s="16">
        <f t="shared" si="15"/>
        <v>13429.773630043772</v>
      </c>
      <c r="CL61" s="16">
        <f t="shared" si="16"/>
        <v>2643.354922881565</v>
      </c>
      <c r="CM61" s="16">
        <f t="shared" si="17"/>
        <v>7295.1840904311093</v>
      </c>
      <c r="CN61" s="16">
        <f t="shared" si="18"/>
        <v>1170.8544166666666</v>
      </c>
      <c r="CO61" s="16">
        <f t="shared" si="19"/>
        <v>1580.4219140009473</v>
      </c>
      <c r="CP61" s="18">
        <f t="shared" si="12"/>
        <v>45113.831375996546</v>
      </c>
    </row>
    <row r="62" spans="1:94">
      <c r="B62" s="43">
        <v>41883</v>
      </c>
      <c r="D62" s="44">
        <f t="shared" si="9"/>
        <v>30</v>
      </c>
      <c r="E62" s="44">
        <f t="shared" si="10"/>
        <v>2014</v>
      </c>
      <c r="F62" s="44" t="str">
        <f t="shared" si="11"/>
        <v>14Q3</v>
      </c>
      <c r="H62" s="16">
        <v>3591.2428110000001</v>
      </c>
      <c r="I62" s="16">
        <v>2390</v>
      </c>
      <c r="J62" s="16">
        <v>8960</v>
      </c>
      <c r="K62" s="17"/>
      <c r="L62" s="16">
        <v>540</v>
      </c>
      <c r="M62" s="16">
        <v>2358.3679302063106</v>
      </c>
      <c r="N62" s="16">
        <v>63</v>
      </c>
      <c r="O62" s="16">
        <v>7</v>
      </c>
      <c r="P62" s="16">
        <v>1040</v>
      </c>
      <c r="Q62" s="16">
        <v>55</v>
      </c>
      <c r="R62" s="16">
        <v>10</v>
      </c>
      <c r="S62" s="16">
        <v>70</v>
      </c>
      <c r="T62" s="16">
        <v>20</v>
      </c>
      <c r="U62" s="16">
        <v>84</v>
      </c>
      <c r="V62" s="17"/>
      <c r="W62" s="16">
        <v>76</v>
      </c>
      <c r="X62" s="16">
        <v>102</v>
      </c>
      <c r="Y62" s="16">
        <v>254.8907575757575</v>
      </c>
      <c r="Z62" s="16">
        <v>23</v>
      </c>
      <c r="AA62" s="16">
        <v>23.218988733256698</v>
      </c>
      <c r="AB62" s="16">
        <v>674.91493333333347</v>
      </c>
      <c r="AC62" s="16">
        <v>102.75</v>
      </c>
      <c r="AD62" s="16">
        <v>5</v>
      </c>
      <c r="AE62" s="16">
        <v>268</v>
      </c>
      <c r="AF62" s="16">
        <v>3</v>
      </c>
      <c r="AG62" s="16">
        <v>53.3</v>
      </c>
      <c r="AH62" s="17"/>
      <c r="AI62" s="16">
        <v>26</v>
      </c>
      <c r="AJ62" s="16">
        <v>16</v>
      </c>
      <c r="AK62" s="16">
        <v>10</v>
      </c>
      <c r="AL62" s="16">
        <v>3</v>
      </c>
      <c r="AM62" s="16">
        <v>161.24191333333331</v>
      </c>
      <c r="AN62" s="16">
        <v>16</v>
      </c>
      <c r="AO62" s="16">
        <v>50</v>
      </c>
      <c r="AP62" s="16">
        <v>1</v>
      </c>
      <c r="AQ62" s="16">
        <v>11</v>
      </c>
      <c r="AR62" s="16">
        <v>94</v>
      </c>
      <c r="AS62" s="16">
        <v>33</v>
      </c>
      <c r="AT62" s="16">
        <v>1517.1165327999995</v>
      </c>
      <c r="AU62" s="16">
        <v>21</v>
      </c>
      <c r="AV62" s="16">
        <v>0</v>
      </c>
      <c r="AW62" s="16">
        <v>80</v>
      </c>
      <c r="AX62" s="16">
        <v>22</v>
      </c>
      <c r="AY62" s="16">
        <v>0</v>
      </c>
      <c r="AZ62" s="16">
        <v>4</v>
      </c>
      <c r="BA62" s="16">
        <v>51</v>
      </c>
      <c r="BB62" s="16">
        <v>763.61045502226159</v>
      </c>
      <c r="BC62" s="17"/>
      <c r="BD62" s="16">
        <v>843.55906651108512</v>
      </c>
      <c r="BE62" s="16">
        <v>33</v>
      </c>
      <c r="BF62" s="16">
        <v>1614</v>
      </c>
      <c r="BG62" s="16">
        <v>1</v>
      </c>
      <c r="BH62" s="16">
        <v>10636</v>
      </c>
      <c r="BI62" s="16">
        <v>242</v>
      </c>
      <c r="BJ62" s="16">
        <v>41</v>
      </c>
      <c r="BK62" s="16">
        <v>27</v>
      </c>
      <c r="BL62" s="17"/>
      <c r="BM62" s="16">
        <v>48.928833333333316</v>
      </c>
      <c r="BN62" s="16">
        <v>959</v>
      </c>
      <c r="BO62" s="16">
        <v>26</v>
      </c>
      <c r="BP62" s="16">
        <v>122</v>
      </c>
      <c r="BQ62" s="17"/>
      <c r="BR62" s="16">
        <v>353.11062995999998</v>
      </c>
      <c r="BS62" s="16">
        <v>4</v>
      </c>
      <c r="BT62" s="16">
        <v>107</v>
      </c>
      <c r="BU62" s="16">
        <v>16</v>
      </c>
      <c r="BV62" s="16">
        <v>4146.86691292876</v>
      </c>
      <c r="BW62" s="16">
        <v>749.74433333333332</v>
      </c>
      <c r="BX62" s="16">
        <v>698</v>
      </c>
      <c r="BY62" s="16">
        <v>4</v>
      </c>
      <c r="BZ62" s="16">
        <v>584.29999999999995</v>
      </c>
      <c r="CA62" s="16">
        <v>41</v>
      </c>
      <c r="CB62" s="16">
        <v>97</v>
      </c>
      <c r="CC62" s="16">
        <v>59</v>
      </c>
      <c r="CD62" s="16">
        <v>17</v>
      </c>
      <c r="CE62" s="16">
        <v>0</v>
      </c>
      <c r="CF62" s="16">
        <v>234.37758547008545</v>
      </c>
      <c r="CG62" s="16">
        <v>301.00333333333333</v>
      </c>
      <c r="CH62" s="17"/>
      <c r="CI62" s="16">
        <f t="shared" si="13"/>
        <v>14941.242811</v>
      </c>
      <c r="CJ62" s="16">
        <f t="shared" si="14"/>
        <v>4247.3679302063101</v>
      </c>
      <c r="CK62" s="16">
        <f t="shared" si="15"/>
        <v>13437.559066511085</v>
      </c>
      <c r="CL62" s="16">
        <f t="shared" si="16"/>
        <v>2879.9689011555947</v>
      </c>
      <c r="CM62" s="16">
        <f t="shared" si="17"/>
        <v>7412.4027950255113</v>
      </c>
      <c r="CN62" s="16">
        <f t="shared" si="18"/>
        <v>1155.9288333333334</v>
      </c>
      <c r="CO62" s="16">
        <f t="shared" si="19"/>
        <v>1586.0746796423475</v>
      </c>
      <c r="CP62" s="18">
        <f t="shared" si="12"/>
        <v>45660.545016874181</v>
      </c>
    </row>
    <row r="63" spans="1:94">
      <c r="B63" s="43">
        <v>41913</v>
      </c>
      <c r="D63" s="44">
        <f t="shared" si="9"/>
        <v>31</v>
      </c>
      <c r="E63" s="44">
        <f t="shared" si="10"/>
        <v>2014</v>
      </c>
      <c r="F63" s="44" t="str">
        <f t="shared" si="11"/>
        <v>14Q4</v>
      </c>
      <c r="H63" s="16">
        <v>3724.8679335483876</v>
      </c>
      <c r="I63" s="16">
        <v>2363</v>
      </c>
      <c r="J63" s="16">
        <v>9129</v>
      </c>
      <c r="K63" s="17"/>
      <c r="L63" s="16">
        <v>539</v>
      </c>
      <c r="M63" s="16">
        <v>2392.9896891290159</v>
      </c>
      <c r="N63" s="16">
        <v>63</v>
      </c>
      <c r="O63" s="16">
        <v>6</v>
      </c>
      <c r="P63" s="16">
        <v>1051</v>
      </c>
      <c r="Q63" s="16">
        <v>56</v>
      </c>
      <c r="R63" s="16">
        <v>9</v>
      </c>
      <c r="S63" s="16">
        <v>72</v>
      </c>
      <c r="T63" s="16">
        <v>20</v>
      </c>
      <c r="U63" s="16">
        <v>86</v>
      </c>
      <c r="V63" s="17"/>
      <c r="W63" s="16">
        <v>77</v>
      </c>
      <c r="X63" s="16">
        <v>102</v>
      </c>
      <c r="Y63" s="16">
        <v>253.53249999999991</v>
      </c>
      <c r="Z63" s="16">
        <v>23</v>
      </c>
      <c r="AA63" s="16">
        <v>22.565175391274749</v>
      </c>
      <c r="AB63" s="16">
        <v>675.5481290322582</v>
      </c>
      <c r="AC63" s="16">
        <v>103.125</v>
      </c>
      <c r="AD63" s="16">
        <v>5</v>
      </c>
      <c r="AE63" s="16">
        <v>265</v>
      </c>
      <c r="AF63" s="16">
        <v>3</v>
      </c>
      <c r="AG63" s="16">
        <v>52.800000000000004</v>
      </c>
      <c r="AH63" s="17"/>
      <c r="AI63" s="16">
        <v>26</v>
      </c>
      <c r="AJ63" s="16">
        <v>17</v>
      </c>
      <c r="AK63" s="16">
        <v>11</v>
      </c>
      <c r="AL63" s="16">
        <v>3</v>
      </c>
      <c r="AM63" s="16">
        <v>172.47239032258065</v>
      </c>
      <c r="AN63" s="16">
        <v>16</v>
      </c>
      <c r="AO63" s="16">
        <v>47</v>
      </c>
      <c r="AP63" s="16">
        <v>0</v>
      </c>
      <c r="AQ63" s="16">
        <v>11</v>
      </c>
      <c r="AR63" s="16">
        <v>112</v>
      </c>
      <c r="AS63" s="16">
        <v>34</v>
      </c>
      <c r="AT63" s="16">
        <v>1615.1110757419356</v>
      </c>
      <c r="AU63" s="16">
        <v>20</v>
      </c>
      <c r="AV63" s="16">
        <v>1</v>
      </c>
      <c r="AW63" s="16">
        <v>80</v>
      </c>
      <c r="AX63" s="16">
        <v>22</v>
      </c>
      <c r="AY63" s="16">
        <v>0</v>
      </c>
      <c r="AZ63" s="16">
        <v>6</v>
      </c>
      <c r="BA63" s="16">
        <v>48</v>
      </c>
      <c r="BB63" s="16">
        <v>811.69386322043931</v>
      </c>
      <c r="BC63" s="17"/>
      <c r="BD63" s="16">
        <v>844.94599955093179</v>
      </c>
      <c r="BE63" s="16">
        <v>33</v>
      </c>
      <c r="BF63" s="16">
        <v>1630</v>
      </c>
      <c r="BG63" s="16">
        <v>1</v>
      </c>
      <c r="BH63" s="16">
        <v>10640</v>
      </c>
      <c r="BI63" s="16">
        <v>231</v>
      </c>
      <c r="BJ63" s="16">
        <v>40</v>
      </c>
      <c r="BK63" s="16">
        <v>27</v>
      </c>
      <c r="BL63" s="17"/>
      <c r="BM63" s="16">
        <v>49.00324999999998</v>
      </c>
      <c r="BN63" s="16">
        <v>937</v>
      </c>
      <c r="BO63" s="16">
        <v>26</v>
      </c>
      <c r="BP63" s="16">
        <v>106</v>
      </c>
      <c r="BQ63" s="17"/>
      <c r="BR63" s="16">
        <v>354.72869115483871</v>
      </c>
      <c r="BS63" s="16">
        <v>4</v>
      </c>
      <c r="BT63" s="16">
        <v>109</v>
      </c>
      <c r="BU63" s="16">
        <v>15</v>
      </c>
      <c r="BV63" s="16">
        <v>4193.2515371821682</v>
      </c>
      <c r="BW63" s="16">
        <v>767.37677419354839</v>
      </c>
      <c r="BX63" s="16">
        <v>698</v>
      </c>
      <c r="BY63" s="16">
        <v>4</v>
      </c>
      <c r="BZ63" s="16">
        <v>617.5</v>
      </c>
      <c r="CA63" s="16">
        <v>39</v>
      </c>
      <c r="CB63" s="16">
        <v>98</v>
      </c>
      <c r="CC63" s="16">
        <v>60</v>
      </c>
      <c r="CD63" s="16">
        <v>17</v>
      </c>
      <c r="CE63" s="16">
        <v>0</v>
      </c>
      <c r="CF63" s="16">
        <v>226.14969026548675</v>
      </c>
      <c r="CG63" s="16">
        <v>322.37741935483865</v>
      </c>
      <c r="CH63" s="17"/>
      <c r="CI63" s="16">
        <f t="shared" si="13"/>
        <v>15216.867933548387</v>
      </c>
      <c r="CJ63" s="16">
        <f t="shared" si="14"/>
        <v>4294.9896891290155</v>
      </c>
      <c r="CK63" s="16">
        <f t="shared" si="15"/>
        <v>13446.945999550931</v>
      </c>
      <c r="CL63" s="16">
        <f t="shared" si="16"/>
        <v>3053.2773292849552</v>
      </c>
      <c r="CM63" s="16">
        <f t="shared" si="17"/>
        <v>7525.3841121508813</v>
      </c>
      <c r="CN63" s="16">
        <f t="shared" si="18"/>
        <v>1118.00325</v>
      </c>
      <c r="CO63" s="16">
        <f t="shared" si="19"/>
        <v>1582.5708044235328</v>
      </c>
      <c r="CP63" s="18">
        <f t="shared" si="12"/>
        <v>46238.039118087705</v>
      </c>
    </row>
    <row r="64" spans="1:94">
      <c r="B64" s="43">
        <v>41944</v>
      </c>
      <c r="D64" s="44">
        <f t="shared" si="9"/>
        <v>30</v>
      </c>
      <c r="E64" s="44">
        <f t="shared" si="10"/>
        <v>2014</v>
      </c>
      <c r="F64" s="44" t="str">
        <f t="shared" si="11"/>
        <v>14Q4</v>
      </c>
      <c r="H64" s="16">
        <v>3711.3299729999999</v>
      </c>
      <c r="I64" s="16">
        <v>2363</v>
      </c>
      <c r="J64" s="16">
        <v>9203</v>
      </c>
      <c r="K64" s="17"/>
      <c r="L64" s="16">
        <v>534</v>
      </c>
      <c r="M64" s="16">
        <v>2357.476805363422</v>
      </c>
      <c r="N64" s="16">
        <v>58</v>
      </c>
      <c r="O64" s="16">
        <v>6</v>
      </c>
      <c r="P64" s="16">
        <v>1004</v>
      </c>
      <c r="Q64" s="16">
        <v>56</v>
      </c>
      <c r="R64" s="16">
        <v>11</v>
      </c>
      <c r="S64" s="16">
        <v>70</v>
      </c>
      <c r="T64" s="16">
        <v>20</v>
      </c>
      <c r="U64" s="16">
        <v>79</v>
      </c>
      <c r="V64" s="17"/>
      <c r="W64" s="16">
        <v>78</v>
      </c>
      <c r="X64" s="16">
        <v>101</v>
      </c>
      <c r="Y64" s="16">
        <v>252.17424242424235</v>
      </c>
      <c r="Z64" s="16">
        <v>22</v>
      </c>
      <c r="AA64" s="16">
        <v>21.911362049292805</v>
      </c>
      <c r="AB64" s="16">
        <v>695.40359999999998</v>
      </c>
      <c r="AC64" s="16">
        <v>103.5</v>
      </c>
      <c r="AD64" s="16">
        <v>5</v>
      </c>
      <c r="AE64" s="16">
        <v>262</v>
      </c>
      <c r="AF64" s="16">
        <v>3</v>
      </c>
      <c r="AG64" s="16">
        <v>52.3</v>
      </c>
      <c r="AH64" s="17"/>
      <c r="AI64" s="16">
        <v>26</v>
      </c>
      <c r="AJ64" s="16">
        <v>17</v>
      </c>
      <c r="AK64" s="16">
        <v>12</v>
      </c>
      <c r="AL64" s="16">
        <v>3</v>
      </c>
      <c r="AM64" s="16">
        <v>185.39055666666667</v>
      </c>
      <c r="AN64" s="16">
        <v>15</v>
      </c>
      <c r="AO64" s="16">
        <v>46</v>
      </c>
      <c r="AP64" s="16">
        <v>1</v>
      </c>
      <c r="AQ64" s="16">
        <v>12</v>
      </c>
      <c r="AR64" s="16">
        <v>113</v>
      </c>
      <c r="AS64" s="16">
        <v>34</v>
      </c>
      <c r="AT64" s="16">
        <v>1599.7037033999998</v>
      </c>
      <c r="AU64" s="16">
        <v>20</v>
      </c>
      <c r="AV64" s="16">
        <v>3</v>
      </c>
      <c r="AW64" s="16">
        <v>79</v>
      </c>
      <c r="AX64" s="16">
        <v>21</v>
      </c>
      <c r="AY64" s="16">
        <v>0</v>
      </c>
      <c r="AZ64" s="16">
        <v>4</v>
      </c>
      <c r="BA64" s="16">
        <v>47</v>
      </c>
      <c r="BB64" s="16">
        <v>813.02639075111267</v>
      </c>
      <c r="BC64" s="17"/>
      <c r="BD64" s="16">
        <v>675.63663265306116</v>
      </c>
      <c r="BE64" s="16">
        <v>33</v>
      </c>
      <c r="BF64" s="16">
        <v>1784</v>
      </c>
      <c r="BG64" s="16">
        <v>1</v>
      </c>
      <c r="BH64" s="16">
        <v>10636</v>
      </c>
      <c r="BI64" s="16">
        <v>241</v>
      </c>
      <c r="BJ64" s="16">
        <v>39</v>
      </c>
      <c r="BK64" s="16">
        <v>27</v>
      </c>
      <c r="BL64" s="17"/>
      <c r="BM64" s="16">
        <v>49.077666666666644</v>
      </c>
      <c r="BN64" s="16">
        <v>922</v>
      </c>
      <c r="BO64" s="16">
        <v>23</v>
      </c>
      <c r="BP64" s="16">
        <v>92</v>
      </c>
      <c r="BQ64" s="17"/>
      <c r="BR64" s="16">
        <v>356.34232919999999</v>
      </c>
      <c r="BS64" s="16">
        <v>4</v>
      </c>
      <c r="BT64" s="16">
        <v>108</v>
      </c>
      <c r="BU64" s="16">
        <v>16</v>
      </c>
      <c r="BV64" s="16">
        <v>4290.5611577964519</v>
      </c>
      <c r="BW64" s="16">
        <v>774.67133333333334</v>
      </c>
      <c r="BX64" s="16">
        <v>698</v>
      </c>
      <c r="BY64" s="16">
        <v>4</v>
      </c>
      <c r="BZ64" s="16">
        <v>681.5</v>
      </c>
      <c r="CA64" s="16">
        <v>35</v>
      </c>
      <c r="CB64" s="16">
        <v>99</v>
      </c>
      <c r="CC64" s="16">
        <v>60</v>
      </c>
      <c r="CD64" s="16">
        <v>17</v>
      </c>
      <c r="CE64" s="16">
        <v>0</v>
      </c>
      <c r="CF64" s="16">
        <v>240.38839166666671</v>
      </c>
      <c r="CG64" s="16">
        <v>343.1</v>
      </c>
      <c r="CH64" s="17"/>
      <c r="CI64" s="16">
        <f t="shared" si="13"/>
        <v>15277.329973</v>
      </c>
      <c r="CJ64" s="16">
        <f t="shared" si="14"/>
        <v>4195.4768053634216</v>
      </c>
      <c r="CK64" s="16">
        <f t="shared" si="15"/>
        <v>13436.636632653061</v>
      </c>
      <c r="CL64" s="16">
        <f t="shared" si="16"/>
        <v>3051.1206508177788</v>
      </c>
      <c r="CM64" s="16">
        <f t="shared" si="17"/>
        <v>7727.5632119964521</v>
      </c>
      <c r="CN64" s="16">
        <f t="shared" si="18"/>
        <v>1086.0776666666666</v>
      </c>
      <c r="CO64" s="16">
        <f t="shared" si="19"/>
        <v>1596.2892044735352</v>
      </c>
      <c r="CP64" s="18">
        <f t="shared" si="12"/>
        <v>46370.494144970908</v>
      </c>
    </row>
    <row r="65" spans="1:94">
      <c r="B65" s="43">
        <v>41974</v>
      </c>
      <c r="D65" s="44">
        <f t="shared" si="9"/>
        <v>31</v>
      </c>
      <c r="E65" s="44">
        <f t="shared" si="10"/>
        <v>2014</v>
      </c>
      <c r="F65" s="44" t="str">
        <f t="shared" si="11"/>
        <v>14Q4</v>
      </c>
      <c r="H65" s="16">
        <v>3778.9211409677418</v>
      </c>
      <c r="I65" s="16">
        <v>2354</v>
      </c>
      <c r="J65" s="16">
        <v>9422</v>
      </c>
      <c r="K65" s="17"/>
      <c r="L65" s="16">
        <v>534</v>
      </c>
      <c r="M65" s="16">
        <v>2497.0182328863671</v>
      </c>
      <c r="N65" s="16">
        <v>58</v>
      </c>
      <c r="O65" s="16">
        <v>5</v>
      </c>
      <c r="P65" s="16">
        <v>1009</v>
      </c>
      <c r="Q65" s="16">
        <v>57</v>
      </c>
      <c r="R65" s="16">
        <v>10</v>
      </c>
      <c r="S65" s="16">
        <v>67</v>
      </c>
      <c r="T65" s="16">
        <v>20</v>
      </c>
      <c r="U65" s="16">
        <v>85</v>
      </c>
      <c r="V65" s="17"/>
      <c r="W65" s="16">
        <v>79</v>
      </c>
      <c r="X65" s="16">
        <v>101</v>
      </c>
      <c r="Y65" s="16">
        <v>250.81598484848479</v>
      </c>
      <c r="Z65" s="16">
        <v>22</v>
      </c>
      <c r="AA65" s="16">
        <v>21.257548707310864</v>
      </c>
      <c r="AB65" s="16">
        <v>681.95555412186377</v>
      </c>
      <c r="AC65" s="16">
        <v>103.875</v>
      </c>
      <c r="AD65" s="16">
        <v>5</v>
      </c>
      <c r="AE65" s="16">
        <v>260</v>
      </c>
      <c r="AF65" s="16">
        <v>3</v>
      </c>
      <c r="AG65" s="16">
        <v>51.8</v>
      </c>
      <c r="AH65" s="17"/>
      <c r="AI65" s="16">
        <v>27</v>
      </c>
      <c r="AJ65" s="16">
        <v>16</v>
      </c>
      <c r="AK65" s="16">
        <v>13</v>
      </c>
      <c r="AL65" s="16">
        <v>3</v>
      </c>
      <c r="AM65" s="16">
        <v>177.57768064516128</v>
      </c>
      <c r="AN65" s="16">
        <v>15</v>
      </c>
      <c r="AO65" s="16">
        <v>50</v>
      </c>
      <c r="AP65" s="16">
        <v>1</v>
      </c>
      <c r="AQ65" s="16">
        <v>12</v>
      </c>
      <c r="AR65" s="16">
        <v>114</v>
      </c>
      <c r="AS65" s="16">
        <v>34</v>
      </c>
      <c r="AT65" s="16">
        <v>1615.6893315483867</v>
      </c>
      <c r="AU65" s="16">
        <v>20</v>
      </c>
      <c r="AV65" s="16">
        <v>0</v>
      </c>
      <c r="AW65" s="16">
        <v>78</v>
      </c>
      <c r="AX65" s="16">
        <v>21</v>
      </c>
      <c r="AY65" s="16">
        <v>0</v>
      </c>
      <c r="AZ65" s="16">
        <v>3</v>
      </c>
      <c r="BA65" s="16">
        <v>48</v>
      </c>
      <c r="BB65" s="16">
        <v>851.21625054190349</v>
      </c>
      <c r="BC65" s="17"/>
      <c r="BD65" s="16">
        <v>826.93391061018269</v>
      </c>
      <c r="BE65" s="16">
        <v>33</v>
      </c>
      <c r="BF65" s="16">
        <v>1763</v>
      </c>
      <c r="BG65" s="16">
        <v>1</v>
      </c>
      <c r="BH65" s="16">
        <v>10662</v>
      </c>
      <c r="BI65" s="16">
        <v>201</v>
      </c>
      <c r="BJ65" s="16">
        <v>39</v>
      </c>
      <c r="BK65" s="16">
        <v>27</v>
      </c>
      <c r="BL65" s="17"/>
      <c r="BM65" s="16">
        <v>49.152083333333309</v>
      </c>
      <c r="BN65" s="16">
        <v>932</v>
      </c>
      <c r="BO65" s="16">
        <v>23</v>
      </c>
      <c r="BP65" s="16">
        <v>76</v>
      </c>
      <c r="BQ65" s="17"/>
      <c r="BR65" s="16">
        <v>360.66768263225805</v>
      </c>
      <c r="BS65" s="16">
        <v>4</v>
      </c>
      <c r="BT65" s="16">
        <v>118</v>
      </c>
      <c r="BU65" s="16">
        <v>15</v>
      </c>
      <c r="BV65" s="16">
        <v>4285.689828031921</v>
      </c>
      <c r="BW65" s="16">
        <v>765.59354838709669</v>
      </c>
      <c r="BX65" s="16">
        <v>698</v>
      </c>
      <c r="BY65" s="16">
        <v>5</v>
      </c>
      <c r="BZ65" s="16">
        <v>676.6</v>
      </c>
      <c r="CA65" s="16">
        <v>34</v>
      </c>
      <c r="CB65" s="16">
        <v>101</v>
      </c>
      <c r="CC65" s="16">
        <v>60</v>
      </c>
      <c r="CD65" s="16">
        <v>17</v>
      </c>
      <c r="CE65" s="16">
        <v>0</v>
      </c>
      <c r="CF65" s="16">
        <v>236.93741772151898</v>
      </c>
      <c r="CG65" s="16">
        <v>341.45161290322579</v>
      </c>
      <c r="CH65" s="17"/>
      <c r="CI65" s="16">
        <f t="shared" si="13"/>
        <v>15554.921140967741</v>
      </c>
      <c r="CJ65" s="16">
        <f t="shared" si="14"/>
        <v>4342.0182328863666</v>
      </c>
      <c r="CK65" s="16">
        <f t="shared" si="15"/>
        <v>13552.933910610183</v>
      </c>
      <c r="CL65" s="16">
        <f t="shared" si="16"/>
        <v>3099.4832627354517</v>
      </c>
      <c r="CM65" s="16">
        <f t="shared" si="17"/>
        <v>7718.9400896760208</v>
      </c>
      <c r="CN65" s="16">
        <f t="shared" si="18"/>
        <v>1080.1520833333334</v>
      </c>
      <c r="CO65" s="16">
        <f t="shared" si="19"/>
        <v>1579.7040876776593</v>
      </c>
      <c r="CP65" s="18">
        <f t="shared" si="12"/>
        <v>46928.152807886756</v>
      </c>
    </row>
    <row r="66" spans="1:94" s="19" customFormat="1">
      <c r="A66"/>
      <c r="B66" s="43">
        <v>42005</v>
      </c>
      <c r="C66"/>
      <c r="D66" s="44">
        <f t="shared" si="9"/>
        <v>31</v>
      </c>
      <c r="E66" s="44">
        <f t="shared" si="10"/>
        <v>2015</v>
      </c>
      <c r="F66" s="44" t="str">
        <f t="shared" si="11"/>
        <v>15Q1</v>
      </c>
      <c r="H66" s="16">
        <v>3883.1970135483866</v>
      </c>
      <c r="I66" s="16">
        <v>2251</v>
      </c>
      <c r="J66" s="16">
        <v>9358</v>
      </c>
      <c r="K66" s="20"/>
      <c r="L66" s="16">
        <v>502.79712543912922</v>
      </c>
      <c r="M66" s="16">
        <v>2499.5819413999993</v>
      </c>
      <c r="N66" s="16">
        <v>61</v>
      </c>
      <c r="O66" s="16">
        <v>5</v>
      </c>
      <c r="P66" s="16">
        <v>1034.5</v>
      </c>
      <c r="Q66" s="16">
        <v>55</v>
      </c>
      <c r="R66" s="16">
        <v>10</v>
      </c>
      <c r="S66" s="16">
        <v>62.305999999999997</v>
      </c>
      <c r="T66" s="16">
        <v>20</v>
      </c>
      <c r="U66" s="16">
        <v>84</v>
      </c>
      <c r="V66" s="17"/>
      <c r="W66" s="16">
        <v>83.178972602739719</v>
      </c>
      <c r="X66" s="16">
        <v>114.82500000000002</v>
      </c>
      <c r="Y66" s="16">
        <v>247.02954545454546</v>
      </c>
      <c r="Z66" s="16">
        <v>22</v>
      </c>
      <c r="AA66" s="16">
        <v>30.219337096763837</v>
      </c>
      <c r="AB66" s="16">
        <v>671.86622580645167</v>
      </c>
      <c r="AC66" s="16">
        <v>102.30000000000001</v>
      </c>
      <c r="AD66" s="16">
        <v>5</v>
      </c>
      <c r="AE66" s="16">
        <v>269</v>
      </c>
      <c r="AF66" s="16">
        <v>3</v>
      </c>
      <c r="AG66" s="16">
        <v>51.7</v>
      </c>
      <c r="AH66" s="17"/>
      <c r="AI66" s="16">
        <v>26</v>
      </c>
      <c r="AJ66" s="16">
        <v>17</v>
      </c>
      <c r="AK66" s="16">
        <v>12</v>
      </c>
      <c r="AL66" s="16">
        <v>3</v>
      </c>
      <c r="AM66" s="16">
        <v>156.14111290322583</v>
      </c>
      <c r="AN66" s="16">
        <v>15</v>
      </c>
      <c r="AO66" s="16">
        <v>43</v>
      </c>
      <c r="AP66" s="16">
        <v>1</v>
      </c>
      <c r="AQ66" s="16">
        <v>12</v>
      </c>
      <c r="AR66" s="16">
        <v>97</v>
      </c>
      <c r="AS66" s="16">
        <v>31</v>
      </c>
      <c r="AT66" s="16">
        <v>1578.9426967741936</v>
      </c>
      <c r="AU66" s="16">
        <v>19</v>
      </c>
      <c r="AV66" s="16">
        <v>2</v>
      </c>
      <c r="AW66" s="16">
        <v>79</v>
      </c>
      <c r="AX66" s="16">
        <v>21</v>
      </c>
      <c r="AY66" s="16">
        <v>0</v>
      </c>
      <c r="AZ66" s="16">
        <v>5</v>
      </c>
      <c r="BA66" s="16">
        <v>47</v>
      </c>
      <c r="BB66" s="16">
        <v>896.65004638263758</v>
      </c>
      <c r="BC66" s="17"/>
      <c r="BD66" s="16">
        <v>863.66064516129029</v>
      </c>
      <c r="BE66" s="16">
        <v>33</v>
      </c>
      <c r="BF66" s="16">
        <v>1630</v>
      </c>
      <c r="BG66" s="16">
        <v>1</v>
      </c>
      <c r="BH66" s="16">
        <v>10710</v>
      </c>
      <c r="BI66" s="16">
        <v>213</v>
      </c>
      <c r="BJ66" s="16">
        <v>39</v>
      </c>
      <c r="BK66" s="16">
        <v>27</v>
      </c>
      <c r="BL66" s="17"/>
      <c r="BM66" s="16">
        <v>49.680500000000002</v>
      </c>
      <c r="BN66" s="16">
        <v>960.30980645161287</v>
      </c>
      <c r="BO66" s="16">
        <v>20</v>
      </c>
      <c r="BP66" s="16">
        <v>88</v>
      </c>
      <c r="BQ66" s="17"/>
      <c r="BR66" s="16">
        <v>334.92251674838707</v>
      </c>
      <c r="BS66" s="16">
        <v>4</v>
      </c>
      <c r="BT66" s="16">
        <v>107</v>
      </c>
      <c r="BU66" s="16">
        <v>15</v>
      </c>
      <c r="BV66" s="16">
        <v>4195.4717582475032</v>
      </c>
      <c r="BW66" s="16">
        <v>753.80774193548382</v>
      </c>
      <c r="BX66" s="16">
        <v>689</v>
      </c>
      <c r="BY66" s="16">
        <v>5</v>
      </c>
      <c r="BZ66" s="16">
        <v>679.8</v>
      </c>
      <c r="CA66" s="16">
        <v>36</v>
      </c>
      <c r="CB66" s="16">
        <v>101</v>
      </c>
      <c r="CC66" s="16">
        <v>57</v>
      </c>
      <c r="CD66" s="16">
        <v>17</v>
      </c>
      <c r="CE66" s="16">
        <v>0</v>
      </c>
      <c r="CF66" s="16">
        <v>233.92465811965812</v>
      </c>
      <c r="CG66" s="16">
        <v>345.14870967741939</v>
      </c>
      <c r="CH66" s="17"/>
      <c r="CI66" s="16">
        <f t="shared" si="13"/>
        <v>15492.197013548386</v>
      </c>
      <c r="CJ66" s="16">
        <f t="shared" si="14"/>
        <v>4334.185066839128</v>
      </c>
      <c r="CK66" s="16">
        <f t="shared" si="15"/>
        <v>13516.66064516129</v>
      </c>
      <c r="CL66" s="16">
        <f t="shared" si="16"/>
        <v>3061.7338560600574</v>
      </c>
      <c r="CM66" s="16">
        <f t="shared" si="17"/>
        <v>7574.0753847284523</v>
      </c>
      <c r="CN66" s="16">
        <f t="shared" si="18"/>
        <v>1117.9903064516129</v>
      </c>
      <c r="CO66" s="16">
        <f t="shared" si="19"/>
        <v>1600.1190809605007</v>
      </c>
      <c r="CP66" s="18">
        <f t="shared" si="12"/>
        <v>46696.961353749422</v>
      </c>
    </row>
    <row r="67" spans="1:94" s="19" customFormat="1">
      <c r="A67"/>
      <c r="B67" s="43">
        <v>42036</v>
      </c>
      <c r="C67"/>
      <c r="D67" s="44">
        <f t="shared" si="9"/>
        <v>28</v>
      </c>
      <c r="E67" s="44">
        <f t="shared" si="10"/>
        <v>2015</v>
      </c>
      <c r="F67" s="44" t="str">
        <f t="shared" si="11"/>
        <v>15Q1</v>
      </c>
      <c r="H67" s="16">
        <v>3898.3823775000001</v>
      </c>
      <c r="I67" s="16">
        <v>2331</v>
      </c>
      <c r="J67" s="16">
        <v>9537</v>
      </c>
      <c r="K67" s="20"/>
      <c r="L67" s="16">
        <v>497.99294667167777</v>
      </c>
      <c r="M67" s="16">
        <v>2461.1518443999989</v>
      </c>
      <c r="N67" s="16">
        <v>62</v>
      </c>
      <c r="O67" s="16">
        <v>5</v>
      </c>
      <c r="P67" s="16">
        <v>1027</v>
      </c>
      <c r="Q67" s="16">
        <v>55</v>
      </c>
      <c r="R67" s="16">
        <v>10</v>
      </c>
      <c r="S67" s="16">
        <v>55.612000000000002</v>
      </c>
      <c r="T67" s="16">
        <v>20</v>
      </c>
      <c r="U67" s="16">
        <v>84</v>
      </c>
      <c r="V67" s="17"/>
      <c r="W67" s="16">
        <v>84.883847031963469</v>
      </c>
      <c r="X67" s="16">
        <v>118.56916666666669</v>
      </c>
      <c r="Y67" s="16">
        <v>244.26659090909092</v>
      </c>
      <c r="Z67" s="16">
        <v>22</v>
      </c>
      <c r="AA67" s="16">
        <v>31.168124043354378</v>
      </c>
      <c r="AB67" s="16">
        <v>683.03996428571429</v>
      </c>
      <c r="AC67" s="16">
        <v>102.35</v>
      </c>
      <c r="AD67" s="16">
        <v>5</v>
      </c>
      <c r="AE67" s="16">
        <v>266</v>
      </c>
      <c r="AF67" s="16">
        <v>3</v>
      </c>
      <c r="AG67" s="16">
        <v>51.266666666666673</v>
      </c>
      <c r="AH67" s="17"/>
      <c r="AI67" s="16">
        <v>26</v>
      </c>
      <c r="AJ67" s="16">
        <v>17</v>
      </c>
      <c r="AK67" s="16">
        <v>12</v>
      </c>
      <c r="AL67" s="16">
        <v>3</v>
      </c>
      <c r="AM67" s="16">
        <v>157.76733928571429</v>
      </c>
      <c r="AN67" s="16">
        <v>16</v>
      </c>
      <c r="AO67" s="16">
        <v>50</v>
      </c>
      <c r="AP67" s="16">
        <v>2</v>
      </c>
      <c r="AQ67" s="16">
        <v>12</v>
      </c>
      <c r="AR67" s="16">
        <v>81</v>
      </c>
      <c r="AS67" s="16">
        <v>32</v>
      </c>
      <c r="AT67" s="16">
        <v>1588.8955806428569</v>
      </c>
      <c r="AU67" s="16">
        <v>19</v>
      </c>
      <c r="AV67" s="16">
        <v>3</v>
      </c>
      <c r="AW67" s="16">
        <v>81</v>
      </c>
      <c r="AX67" s="16">
        <v>21</v>
      </c>
      <c r="AY67" s="16">
        <v>0</v>
      </c>
      <c r="AZ67" s="16">
        <v>7</v>
      </c>
      <c r="BA67" s="16">
        <v>47</v>
      </c>
      <c r="BB67" s="16">
        <v>843.62313419051247</v>
      </c>
      <c r="BC67" s="17"/>
      <c r="BD67" s="16">
        <v>858.53214285714296</v>
      </c>
      <c r="BE67" s="16">
        <v>33</v>
      </c>
      <c r="BF67" s="16">
        <v>1680</v>
      </c>
      <c r="BG67" s="16">
        <v>1</v>
      </c>
      <c r="BH67" s="16">
        <v>10660</v>
      </c>
      <c r="BI67" s="16">
        <v>254</v>
      </c>
      <c r="BJ67" s="16">
        <v>38</v>
      </c>
      <c r="BK67" s="16">
        <v>27</v>
      </c>
      <c r="BL67" s="17"/>
      <c r="BM67" s="16">
        <v>49.830583333333337</v>
      </c>
      <c r="BN67" s="16">
        <v>957.56289285714286</v>
      </c>
      <c r="BO67" s="16">
        <v>20</v>
      </c>
      <c r="BP67" s="16">
        <v>82</v>
      </c>
      <c r="BQ67" s="17"/>
      <c r="BR67" s="16">
        <v>311.41630952142856</v>
      </c>
      <c r="BS67" s="16">
        <v>4</v>
      </c>
      <c r="BT67" s="16">
        <v>117</v>
      </c>
      <c r="BU67" s="16">
        <v>15</v>
      </c>
      <c r="BV67" s="16">
        <v>4181.1209391478706</v>
      </c>
      <c r="BW67" s="16">
        <v>752.63392857142856</v>
      </c>
      <c r="BX67" s="16">
        <v>689</v>
      </c>
      <c r="BY67" s="16">
        <v>5</v>
      </c>
      <c r="BZ67" s="16">
        <v>693.3</v>
      </c>
      <c r="CA67" s="16">
        <v>34</v>
      </c>
      <c r="CB67" s="16">
        <v>102</v>
      </c>
      <c r="CC67" s="16">
        <v>57</v>
      </c>
      <c r="CD67" s="16">
        <v>17</v>
      </c>
      <c r="CE67" s="16">
        <v>0</v>
      </c>
      <c r="CF67" s="16">
        <v>235.91271186440679</v>
      </c>
      <c r="CG67" s="16">
        <v>337.99000000000007</v>
      </c>
      <c r="CH67" s="17"/>
      <c r="CI67" s="16">
        <f t="shared" si="13"/>
        <v>15766.3823775</v>
      </c>
      <c r="CJ67" s="16">
        <f t="shared" si="14"/>
        <v>4277.7567910716762</v>
      </c>
      <c r="CK67" s="16">
        <f t="shared" si="15"/>
        <v>13551.532142857142</v>
      </c>
      <c r="CL67" s="16">
        <f t="shared" si="16"/>
        <v>3019.2860541190839</v>
      </c>
      <c r="CM67" s="16">
        <f t="shared" si="17"/>
        <v>7552.3738891051344</v>
      </c>
      <c r="CN67" s="16">
        <f t="shared" si="18"/>
        <v>1109.3934761904761</v>
      </c>
      <c r="CO67" s="16">
        <f t="shared" si="19"/>
        <v>1611.5443596034563</v>
      </c>
      <c r="CP67" s="18">
        <f t="shared" si="12"/>
        <v>46888.269090446964</v>
      </c>
    </row>
    <row r="68" spans="1:94" s="19" customFormat="1">
      <c r="A68"/>
      <c r="B68" s="43">
        <v>42064</v>
      </c>
      <c r="C68"/>
      <c r="D68" s="44">
        <f t="shared" si="9"/>
        <v>31</v>
      </c>
      <c r="E68" s="44">
        <f t="shared" si="10"/>
        <v>2015</v>
      </c>
      <c r="F68" s="44" t="str">
        <f t="shared" si="11"/>
        <v>15Q1</v>
      </c>
      <c r="H68" s="16">
        <v>3769.0306403225804</v>
      </c>
      <c r="I68" s="16">
        <v>2320</v>
      </c>
      <c r="J68" s="16">
        <v>9561</v>
      </c>
      <c r="K68" s="20"/>
      <c r="L68" s="16">
        <v>500.29220176390328</v>
      </c>
      <c r="M68" s="16">
        <v>2443.0920022000005</v>
      </c>
      <c r="N68" s="16">
        <v>62</v>
      </c>
      <c r="O68" s="16">
        <v>5</v>
      </c>
      <c r="P68" s="16">
        <v>1021</v>
      </c>
      <c r="Q68" s="16">
        <v>55</v>
      </c>
      <c r="R68" s="16">
        <v>10</v>
      </c>
      <c r="S68" s="16">
        <v>61.648000000000003</v>
      </c>
      <c r="T68" s="16">
        <v>20</v>
      </c>
      <c r="U68" s="16">
        <v>81</v>
      </c>
      <c r="V68" s="17"/>
      <c r="W68" s="16">
        <v>86.58872146118722</v>
      </c>
      <c r="X68" s="16">
        <v>122.31333333333336</v>
      </c>
      <c r="Y68" s="16">
        <v>241.50363636363639</v>
      </c>
      <c r="Z68" s="16">
        <v>22</v>
      </c>
      <c r="AA68" s="16">
        <v>32.11691098994492</v>
      </c>
      <c r="AB68" s="16">
        <v>693.28032258064513</v>
      </c>
      <c r="AC68" s="16">
        <v>102.4</v>
      </c>
      <c r="AD68" s="16">
        <v>5</v>
      </c>
      <c r="AE68" s="16">
        <v>263</v>
      </c>
      <c r="AF68" s="16">
        <v>3</v>
      </c>
      <c r="AG68" s="16">
        <v>50.833333333333343</v>
      </c>
      <c r="AH68" s="17"/>
      <c r="AI68" s="16">
        <v>26</v>
      </c>
      <c r="AJ68" s="16">
        <v>16</v>
      </c>
      <c r="AK68" s="16">
        <v>12</v>
      </c>
      <c r="AL68" s="16">
        <v>3</v>
      </c>
      <c r="AM68" s="16">
        <v>150.9164322580645</v>
      </c>
      <c r="AN68" s="16">
        <v>17</v>
      </c>
      <c r="AO68" s="16">
        <v>46</v>
      </c>
      <c r="AP68" s="16">
        <v>1</v>
      </c>
      <c r="AQ68" s="16">
        <v>12</v>
      </c>
      <c r="AR68" s="16">
        <v>102</v>
      </c>
      <c r="AS68" s="16">
        <v>33</v>
      </c>
      <c r="AT68" s="16">
        <v>1585.7214779999995</v>
      </c>
      <c r="AU68" s="16">
        <v>19</v>
      </c>
      <c r="AV68" s="16">
        <v>0</v>
      </c>
      <c r="AW68" s="16">
        <v>81</v>
      </c>
      <c r="AX68" s="16">
        <v>21</v>
      </c>
      <c r="AY68" s="16">
        <v>0</v>
      </c>
      <c r="AZ68" s="16">
        <v>7</v>
      </c>
      <c r="BA68" s="16">
        <v>48</v>
      </c>
      <c r="BB68" s="16">
        <v>884.26049428376371</v>
      </c>
      <c r="BC68" s="17"/>
      <c r="BD68" s="16">
        <v>876.4709677419354</v>
      </c>
      <c r="BE68" s="16">
        <v>33</v>
      </c>
      <c r="BF68" s="16">
        <v>1665</v>
      </c>
      <c r="BG68" s="16">
        <v>1</v>
      </c>
      <c r="BH68" s="16">
        <v>10690</v>
      </c>
      <c r="BI68" s="16">
        <v>232</v>
      </c>
      <c r="BJ68" s="16">
        <v>39</v>
      </c>
      <c r="BK68" s="16">
        <v>26</v>
      </c>
      <c r="BL68" s="17"/>
      <c r="BM68" s="16">
        <v>49.980666666666671</v>
      </c>
      <c r="BN68" s="16">
        <v>976.62622580645154</v>
      </c>
      <c r="BO68" s="16">
        <v>20</v>
      </c>
      <c r="BP68" s="16">
        <v>68</v>
      </c>
      <c r="BQ68" s="17"/>
      <c r="BR68" s="16">
        <v>246.67256481290323</v>
      </c>
      <c r="BS68" s="16">
        <v>4</v>
      </c>
      <c r="BT68" s="16">
        <v>114</v>
      </c>
      <c r="BU68" s="16">
        <v>15</v>
      </c>
      <c r="BV68" s="16">
        <v>4216.7659889857878</v>
      </c>
      <c r="BW68" s="16">
        <v>762.79290322580641</v>
      </c>
      <c r="BX68" s="16">
        <v>678</v>
      </c>
      <c r="BY68" s="16">
        <v>5</v>
      </c>
      <c r="BZ68" s="16">
        <v>697.3</v>
      </c>
      <c r="CA68" s="16">
        <v>36</v>
      </c>
      <c r="CB68" s="16">
        <v>103</v>
      </c>
      <c r="CC68" s="16">
        <v>57</v>
      </c>
      <c r="CD68" s="16">
        <v>17</v>
      </c>
      <c r="CE68" s="16">
        <v>0</v>
      </c>
      <c r="CF68" s="16">
        <v>254.21380392156863</v>
      </c>
      <c r="CG68" s="16">
        <v>331.30225806451608</v>
      </c>
      <c r="CH68" s="17"/>
      <c r="CI68" s="16">
        <f t="shared" si="13"/>
        <v>15650.03064032258</v>
      </c>
      <c r="CJ68" s="16">
        <f t="shared" si="14"/>
        <v>4259.0322039639041</v>
      </c>
      <c r="CK68" s="16">
        <f t="shared" si="15"/>
        <v>13562.470967741936</v>
      </c>
      <c r="CL68" s="16">
        <f t="shared" si="16"/>
        <v>3064.8984045418279</v>
      </c>
      <c r="CM68" s="16">
        <f t="shared" si="17"/>
        <v>7538.0475190105826</v>
      </c>
      <c r="CN68" s="16">
        <f t="shared" si="18"/>
        <v>1114.6068924731183</v>
      </c>
      <c r="CO68" s="16">
        <f t="shared" si="19"/>
        <v>1622.0362580620804</v>
      </c>
      <c r="CP68" s="18">
        <f t="shared" si="12"/>
        <v>46811.12288611602</v>
      </c>
    </row>
    <row r="69" spans="1:94" s="19" customFormat="1">
      <c r="A69"/>
      <c r="B69" s="43">
        <v>42095</v>
      </c>
      <c r="C69"/>
      <c r="D69" s="44">
        <f t="shared" si="9"/>
        <v>30</v>
      </c>
      <c r="E69" s="44">
        <f t="shared" si="10"/>
        <v>2015</v>
      </c>
      <c r="F69" s="44" t="str">
        <f t="shared" si="11"/>
        <v>15Q2</v>
      </c>
      <c r="H69" s="16">
        <v>3464.18163</v>
      </c>
      <c r="I69" s="16">
        <v>2201</v>
      </c>
      <c r="J69" s="16">
        <v>9626</v>
      </c>
      <c r="K69" s="20"/>
      <c r="L69" s="16">
        <v>500.84484458823357</v>
      </c>
      <c r="M69" s="16">
        <v>2424.5277527000003</v>
      </c>
      <c r="N69" s="16">
        <v>62</v>
      </c>
      <c r="O69" s="16">
        <v>5</v>
      </c>
      <c r="P69" s="16">
        <v>1025</v>
      </c>
      <c r="Q69" s="16">
        <v>54</v>
      </c>
      <c r="R69" s="16">
        <v>10</v>
      </c>
      <c r="S69" s="16">
        <v>58.265999999999998</v>
      </c>
      <c r="T69" s="16">
        <v>20</v>
      </c>
      <c r="U69" s="16">
        <v>81</v>
      </c>
      <c r="V69" s="17"/>
      <c r="W69" s="16">
        <v>88.29359589041097</v>
      </c>
      <c r="X69" s="16">
        <v>126.05750000000003</v>
      </c>
      <c r="Y69" s="16">
        <v>238.74068181818186</v>
      </c>
      <c r="Z69" s="16">
        <v>22</v>
      </c>
      <c r="AA69" s="16">
        <v>33.065697936535457</v>
      </c>
      <c r="AB69" s="16">
        <v>682.62747196620592</v>
      </c>
      <c r="AC69" s="16">
        <v>102.45000000000002</v>
      </c>
      <c r="AD69" s="16">
        <v>5</v>
      </c>
      <c r="AE69" s="16">
        <v>260</v>
      </c>
      <c r="AF69" s="16">
        <v>3</v>
      </c>
      <c r="AG69" s="16">
        <v>50.400000000000013</v>
      </c>
      <c r="AH69" s="17"/>
      <c r="AI69" s="16">
        <v>26</v>
      </c>
      <c r="AJ69" s="16">
        <v>17</v>
      </c>
      <c r="AK69" s="16">
        <v>12</v>
      </c>
      <c r="AL69" s="16">
        <v>2</v>
      </c>
      <c r="AM69" s="16">
        <v>158.50927999999996</v>
      </c>
      <c r="AN69" s="16">
        <v>17</v>
      </c>
      <c r="AO69" s="16">
        <v>46</v>
      </c>
      <c r="AP69" s="16">
        <v>1</v>
      </c>
      <c r="AQ69" s="16">
        <v>12</v>
      </c>
      <c r="AR69" s="16">
        <v>102</v>
      </c>
      <c r="AS69" s="16">
        <v>28</v>
      </c>
      <c r="AT69" s="16">
        <v>1613.7886622000001</v>
      </c>
      <c r="AU69" s="16">
        <v>19</v>
      </c>
      <c r="AV69" s="16">
        <v>0</v>
      </c>
      <c r="AW69" s="16">
        <v>80</v>
      </c>
      <c r="AX69" s="16">
        <v>21</v>
      </c>
      <c r="AY69" s="16">
        <v>0</v>
      </c>
      <c r="AZ69" s="16">
        <v>6</v>
      </c>
      <c r="BA69" s="16">
        <v>48</v>
      </c>
      <c r="BB69" s="16">
        <v>969.24720517276751</v>
      </c>
      <c r="BC69" s="17"/>
      <c r="BD69" s="16">
        <v>863.66300000000012</v>
      </c>
      <c r="BE69" s="16">
        <v>33</v>
      </c>
      <c r="BF69" s="16">
        <v>1612</v>
      </c>
      <c r="BG69" s="16">
        <v>1</v>
      </c>
      <c r="BH69" s="16">
        <v>10670</v>
      </c>
      <c r="BI69" s="16">
        <v>241</v>
      </c>
      <c r="BJ69" s="16">
        <v>38</v>
      </c>
      <c r="BK69" s="16">
        <v>26</v>
      </c>
      <c r="BL69" s="17"/>
      <c r="BM69" s="16">
        <v>50.130750000000006</v>
      </c>
      <c r="BN69" s="16">
        <v>960.30020000000002</v>
      </c>
      <c r="BO69" s="16">
        <v>19</v>
      </c>
      <c r="BP69" s="16">
        <v>25</v>
      </c>
      <c r="BQ69" s="17"/>
      <c r="BR69" s="16">
        <v>306.34009648</v>
      </c>
      <c r="BS69" s="16">
        <v>4</v>
      </c>
      <c r="BT69" s="16">
        <v>128</v>
      </c>
      <c r="BU69" s="16">
        <v>13</v>
      </c>
      <c r="BV69" s="16">
        <v>4220.7346362137978</v>
      </c>
      <c r="BW69" s="16">
        <v>739.10833333333335</v>
      </c>
      <c r="BX69" s="16">
        <v>685</v>
      </c>
      <c r="BY69" s="16">
        <v>4</v>
      </c>
      <c r="BZ69" s="16">
        <v>675.7</v>
      </c>
      <c r="CA69" s="16">
        <v>52</v>
      </c>
      <c r="CB69" s="16">
        <v>104</v>
      </c>
      <c r="CC69" s="16">
        <v>57</v>
      </c>
      <c r="CD69" s="16">
        <v>17</v>
      </c>
      <c r="CE69" s="16">
        <v>0</v>
      </c>
      <c r="CF69" s="16">
        <v>249.028016064257</v>
      </c>
      <c r="CG69" s="16">
        <v>328.5</v>
      </c>
      <c r="CH69" s="17"/>
      <c r="CI69" s="16">
        <f t="shared" si="13"/>
        <v>15291.181629999999</v>
      </c>
      <c r="CJ69" s="16">
        <f t="shared" si="14"/>
        <v>4240.6385972882335</v>
      </c>
      <c r="CK69" s="16">
        <f t="shared" si="15"/>
        <v>13484.663</v>
      </c>
      <c r="CL69" s="16">
        <f t="shared" si="16"/>
        <v>3178.5451473727671</v>
      </c>
      <c r="CM69" s="16">
        <f t="shared" si="17"/>
        <v>7583.4110820913884</v>
      </c>
      <c r="CN69" s="16">
        <f t="shared" si="18"/>
        <v>1054.4309499999999</v>
      </c>
      <c r="CO69" s="16">
        <f t="shared" si="19"/>
        <v>1611.6349476113344</v>
      </c>
      <c r="CP69" s="18">
        <f t="shared" si="12"/>
        <v>46444.505354363719</v>
      </c>
    </row>
    <row r="70" spans="1:94" s="19" customFormat="1">
      <c r="A70"/>
      <c r="B70" s="43">
        <v>42125</v>
      </c>
      <c r="C70"/>
      <c r="D70" s="44">
        <f t="shared" si="9"/>
        <v>31</v>
      </c>
      <c r="E70" s="44">
        <f t="shared" si="10"/>
        <v>2015</v>
      </c>
      <c r="F70" s="44" t="str">
        <f t="shared" si="11"/>
        <v>15Q2</v>
      </c>
      <c r="H70" s="16">
        <v>3208.0487399999997</v>
      </c>
      <c r="I70" s="16">
        <v>2227</v>
      </c>
      <c r="J70" s="16">
        <v>9428</v>
      </c>
      <c r="K70" s="20"/>
      <c r="L70" s="16">
        <v>503.32025382293494</v>
      </c>
      <c r="M70" s="16">
        <v>2441.1298092000002</v>
      </c>
      <c r="N70" s="16">
        <v>68</v>
      </c>
      <c r="O70" s="16">
        <v>5</v>
      </c>
      <c r="P70" s="16">
        <v>1025</v>
      </c>
      <c r="Q70" s="16">
        <v>54</v>
      </c>
      <c r="R70" s="16">
        <v>9</v>
      </c>
      <c r="S70" s="16">
        <v>59.078000000000003</v>
      </c>
      <c r="T70" s="16">
        <v>20</v>
      </c>
      <c r="U70" s="16">
        <v>78</v>
      </c>
      <c r="V70" s="17"/>
      <c r="W70" s="16">
        <v>89.99847031963472</v>
      </c>
      <c r="X70" s="16">
        <v>129.8016666666667</v>
      </c>
      <c r="Y70" s="16">
        <v>235.97772727272732</v>
      </c>
      <c r="Z70" s="16">
        <v>22</v>
      </c>
      <c r="AA70" s="16">
        <v>34.014484883126002</v>
      </c>
      <c r="AB70" s="16">
        <v>682.77438709677426</v>
      </c>
      <c r="AC70" s="16">
        <v>102.50000000000001</v>
      </c>
      <c r="AD70" s="16">
        <v>5</v>
      </c>
      <c r="AE70" s="16">
        <v>257</v>
      </c>
      <c r="AF70" s="16">
        <v>3</v>
      </c>
      <c r="AG70" s="16">
        <v>49.966666666666683</v>
      </c>
      <c r="AH70" s="17"/>
      <c r="AI70" s="16">
        <v>25</v>
      </c>
      <c r="AJ70" s="16">
        <v>17</v>
      </c>
      <c r="AK70" s="16">
        <v>12</v>
      </c>
      <c r="AL70" s="16">
        <v>3</v>
      </c>
      <c r="AM70" s="16">
        <v>158.51926451612906</v>
      </c>
      <c r="AN70" s="16">
        <v>17</v>
      </c>
      <c r="AO70" s="16">
        <v>46</v>
      </c>
      <c r="AP70" s="16">
        <v>1</v>
      </c>
      <c r="AQ70" s="16">
        <v>12</v>
      </c>
      <c r="AR70" s="16">
        <v>100</v>
      </c>
      <c r="AS70" s="16">
        <v>28</v>
      </c>
      <c r="AT70" s="16">
        <v>1554.7168219354837</v>
      </c>
      <c r="AU70" s="16">
        <v>13</v>
      </c>
      <c r="AV70" s="16">
        <v>1</v>
      </c>
      <c r="AW70" s="16">
        <v>81</v>
      </c>
      <c r="AX70" s="16">
        <v>21</v>
      </c>
      <c r="AY70" s="16">
        <v>0</v>
      </c>
      <c r="AZ70" s="16">
        <v>6</v>
      </c>
      <c r="BA70" s="16">
        <v>49</v>
      </c>
      <c r="BB70" s="16">
        <v>1026.5970532544907</v>
      </c>
      <c r="BC70" s="17"/>
      <c r="BD70" s="16">
        <v>806.83838709677411</v>
      </c>
      <c r="BE70" s="16">
        <v>33</v>
      </c>
      <c r="BF70" s="16">
        <v>1640</v>
      </c>
      <c r="BG70" s="16">
        <v>1</v>
      </c>
      <c r="BH70" s="16">
        <v>10700</v>
      </c>
      <c r="BI70" s="16">
        <v>234</v>
      </c>
      <c r="BJ70" s="16">
        <v>37</v>
      </c>
      <c r="BK70" s="16">
        <v>26</v>
      </c>
      <c r="BL70" s="17"/>
      <c r="BM70" s="16">
        <v>50.280833333333341</v>
      </c>
      <c r="BN70" s="16">
        <v>974.98964516129035</v>
      </c>
      <c r="BO70" s="16">
        <v>19</v>
      </c>
      <c r="BP70" s="16">
        <v>0</v>
      </c>
      <c r="BQ70" s="17"/>
      <c r="BR70" s="16">
        <v>261.86283760645159</v>
      </c>
      <c r="BS70" s="16">
        <v>4</v>
      </c>
      <c r="BT70" s="16">
        <v>119</v>
      </c>
      <c r="BU70" s="16">
        <v>15</v>
      </c>
      <c r="BV70" s="16">
        <v>4245.7475459774041</v>
      </c>
      <c r="BW70" s="16">
        <v>752.86193548387098</v>
      </c>
      <c r="BX70" s="16">
        <v>685</v>
      </c>
      <c r="BY70" s="16">
        <v>4</v>
      </c>
      <c r="BZ70" s="16">
        <v>693.9</v>
      </c>
      <c r="CA70" s="16">
        <v>44</v>
      </c>
      <c r="CB70" s="16">
        <v>105</v>
      </c>
      <c r="CC70" s="16">
        <v>57</v>
      </c>
      <c r="CD70" s="16">
        <v>18</v>
      </c>
      <c r="CE70" s="16">
        <v>0</v>
      </c>
      <c r="CF70" s="16">
        <v>239.85845416666666</v>
      </c>
      <c r="CG70" s="16">
        <v>332.03225806451616</v>
      </c>
      <c r="CH70" s="17"/>
      <c r="CI70" s="16">
        <f t="shared" ref="CI70:CI101" si="20">SUM(H70:J70)</f>
        <v>14863.04874</v>
      </c>
      <c r="CJ70" s="16">
        <f t="shared" ref="CJ70:CJ101" si="21">SUM(L70:U70)</f>
        <v>4262.5280630229354</v>
      </c>
      <c r="CK70" s="16">
        <f t="shared" ref="CK70:CK101" si="22">SUM(BD70:BK70)</f>
        <v>13477.838387096774</v>
      </c>
      <c r="CL70" s="16">
        <f t="shared" ref="CL70:CL101" si="23">SUM(AI70:BB70)</f>
        <v>3171.8331397061033</v>
      </c>
      <c r="CM70" s="16">
        <f t="shared" ref="CM70:CM101" si="24">SUM(BR70:CG70)</f>
        <v>7577.2630312989095</v>
      </c>
      <c r="CN70" s="16">
        <f t="shared" ref="CN70:CN101" si="25">SUM(BM70:BP70)</f>
        <v>1044.2704784946236</v>
      </c>
      <c r="CO70" s="16">
        <f t="shared" ref="CO70:CO101" si="26">SUM(W70:AG70)</f>
        <v>1612.0334029055957</v>
      </c>
      <c r="CP70" s="18">
        <f t="shared" si="12"/>
        <v>46008.815242524943</v>
      </c>
    </row>
    <row r="71" spans="1:94" s="19" customFormat="1">
      <c r="A71"/>
      <c r="B71" s="43">
        <v>42156</v>
      </c>
      <c r="C71"/>
      <c r="D71" s="44">
        <f t="shared" ref="D71:D113" si="27">EOMONTH(DATE(YEAR(B71),MONTH(B71),1),0)-DATE(YEAR(B71),MONTH(B71),1)+1</f>
        <v>30</v>
      </c>
      <c r="E71" s="44">
        <f t="shared" ref="E71:E113" si="28">YEAR(B71)</f>
        <v>2015</v>
      </c>
      <c r="F71" s="44" t="str">
        <f t="shared" ref="F71:F113" si="29">TEXT(B71,"yy")&amp;"Q"&amp;IF(MONTH(B71)&gt;=10,4,IF(MONTH(B71)&gt;=7,3,IF(MONTH(B71)&gt;=4,2,1)))</f>
        <v>15Q2</v>
      </c>
      <c r="H71" s="16">
        <v>3457.8568439999999</v>
      </c>
      <c r="I71" s="16">
        <v>2247</v>
      </c>
      <c r="J71" s="16">
        <v>9329</v>
      </c>
      <c r="K71" s="20"/>
      <c r="L71" s="16">
        <v>501.62079555190007</v>
      </c>
      <c r="M71" s="16">
        <v>2424.8465371000002</v>
      </c>
      <c r="N71" s="16">
        <v>61</v>
      </c>
      <c r="O71" s="16">
        <v>5</v>
      </c>
      <c r="P71" s="16">
        <v>1007</v>
      </c>
      <c r="Q71" s="16">
        <v>53</v>
      </c>
      <c r="R71" s="16">
        <v>10</v>
      </c>
      <c r="S71" s="16">
        <v>55.103000000000002</v>
      </c>
      <c r="T71" s="16">
        <v>19</v>
      </c>
      <c r="U71" s="16">
        <v>81</v>
      </c>
      <c r="V71" s="17"/>
      <c r="W71" s="16">
        <v>91.70334474885847</v>
      </c>
      <c r="X71" s="16">
        <v>133.54583333333338</v>
      </c>
      <c r="Y71" s="16">
        <v>233.21477272727279</v>
      </c>
      <c r="Z71" s="16">
        <v>22</v>
      </c>
      <c r="AA71" s="16">
        <v>34.963271829716547</v>
      </c>
      <c r="AB71" s="16">
        <v>686.2273938812084</v>
      </c>
      <c r="AC71" s="16">
        <v>102.55000000000001</v>
      </c>
      <c r="AD71" s="16">
        <v>5</v>
      </c>
      <c r="AE71" s="16">
        <v>253</v>
      </c>
      <c r="AF71" s="16">
        <v>3</v>
      </c>
      <c r="AG71" s="16">
        <v>49.533333333333353</v>
      </c>
      <c r="AH71" s="17"/>
      <c r="AI71" s="16">
        <v>25</v>
      </c>
      <c r="AJ71" s="16">
        <v>17</v>
      </c>
      <c r="AK71" s="16">
        <v>12</v>
      </c>
      <c r="AL71" s="16">
        <v>2</v>
      </c>
      <c r="AM71" s="16">
        <v>154.67045333333331</v>
      </c>
      <c r="AN71" s="16">
        <v>17</v>
      </c>
      <c r="AO71" s="16">
        <v>44</v>
      </c>
      <c r="AP71" s="16">
        <v>1</v>
      </c>
      <c r="AQ71" s="16">
        <v>12</v>
      </c>
      <c r="AR71" s="16">
        <v>103</v>
      </c>
      <c r="AS71" s="16">
        <v>23</v>
      </c>
      <c r="AT71" s="16">
        <v>1595.5209864000003</v>
      </c>
      <c r="AU71" s="16">
        <v>12</v>
      </c>
      <c r="AV71" s="16">
        <v>2</v>
      </c>
      <c r="AW71" s="16">
        <v>81</v>
      </c>
      <c r="AX71" s="16">
        <v>21</v>
      </c>
      <c r="AY71" s="16">
        <v>0</v>
      </c>
      <c r="AZ71" s="16">
        <v>5</v>
      </c>
      <c r="BA71" s="16">
        <v>50</v>
      </c>
      <c r="BB71" s="16">
        <v>892.53699333175791</v>
      </c>
      <c r="BC71" s="17"/>
      <c r="BD71" s="16">
        <v>806.40666666666664</v>
      </c>
      <c r="BE71" s="16">
        <v>33</v>
      </c>
      <c r="BF71" s="16">
        <v>1559.1569700000002</v>
      </c>
      <c r="BG71" s="16">
        <v>1</v>
      </c>
      <c r="BH71" s="16">
        <v>10720</v>
      </c>
      <c r="BI71" s="16">
        <v>256</v>
      </c>
      <c r="BJ71" s="16">
        <v>36</v>
      </c>
      <c r="BK71" s="16">
        <v>26</v>
      </c>
      <c r="BL71" s="17"/>
      <c r="BM71" s="16">
        <v>50.430916666666675</v>
      </c>
      <c r="BN71" s="16">
        <v>992.72410000000002</v>
      </c>
      <c r="BO71" s="16">
        <v>19</v>
      </c>
      <c r="BP71" s="16">
        <v>0</v>
      </c>
      <c r="BQ71" s="17"/>
      <c r="BR71" s="16">
        <v>337.19953255999997</v>
      </c>
      <c r="BS71" s="16">
        <v>4</v>
      </c>
      <c r="BT71" s="16">
        <v>126</v>
      </c>
      <c r="BU71" s="16">
        <v>14</v>
      </c>
      <c r="BV71" s="16">
        <v>4370.2975800138793</v>
      </c>
      <c r="BW71" s="16">
        <v>757.67766666666671</v>
      </c>
      <c r="BX71" s="16">
        <v>680</v>
      </c>
      <c r="BY71" s="16">
        <v>4</v>
      </c>
      <c r="BZ71" s="16">
        <v>619.70000000000005</v>
      </c>
      <c r="CA71" s="16">
        <v>44</v>
      </c>
      <c r="CB71" s="16">
        <v>106</v>
      </c>
      <c r="CC71" s="16">
        <v>57</v>
      </c>
      <c r="CD71" s="16">
        <v>18</v>
      </c>
      <c r="CE71" s="16">
        <v>0</v>
      </c>
      <c r="CF71" s="16">
        <v>236.61661440677966</v>
      </c>
      <c r="CG71" s="16">
        <v>357.7</v>
      </c>
      <c r="CH71" s="17"/>
      <c r="CI71" s="16">
        <f t="shared" si="20"/>
        <v>15033.856844</v>
      </c>
      <c r="CJ71" s="16">
        <f t="shared" si="21"/>
        <v>4217.5703326519006</v>
      </c>
      <c r="CK71" s="16">
        <f t="shared" si="22"/>
        <v>13437.563636666666</v>
      </c>
      <c r="CL71" s="16">
        <f t="shared" si="23"/>
        <v>3069.7284330650914</v>
      </c>
      <c r="CM71" s="16">
        <f t="shared" si="24"/>
        <v>7732.1913936473247</v>
      </c>
      <c r="CN71" s="16">
        <f t="shared" si="25"/>
        <v>1062.1550166666666</v>
      </c>
      <c r="CO71" s="16">
        <f t="shared" si="26"/>
        <v>1614.7379498537227</v>
      </c>
      <c r="CP71" s="18">
        <f t="shared" ref="CP71:CP100" si="30">SUM(CI71:CO71)</f>
        <v>46167.803606551366</v>
      </c>
    </row>
    <row r="72" spans="1:94" s="19" customFormat="1">
      <c r="A72"/>
      <c r="B72" s="43">
        <v>42186</v>
      </c>
      <c r="C72"/>
      <c r="D72" s="44">
        <f t="shared" si="27"/>
        <v>31</v>
      </c>
      <c r="E72" s="44">
        <f t="shared" si="28"/>
        <v>2015</v>
      </c>
      <c r="F72" s="44" t="str">
        <f t="shared" si="29"/>
        <v>15Q3</v>
      </c>
      <c r="H72" s="16">
        <v>3818.1385974193554</v>
      </c>
      <c r="I72" s="16">
        <v>2272</v>
      </c>
      <c r="J72" s="16">
        <v>9402</v>
      </c>
      <c r="K72" s="20"/>
      <c r="L72" s="16">
        <v>500.82451791012971</v>
      </c>
      <c r="M72" s="16">
        <v>2495.150380300001</v>
      </c>
      <c r="N72" s="16">
        <v>62</v>
      </c>
      <c r="O72" s="16">
        <v>5</v>
      </c>
      <c r="P72" s="16">
        <v>945</v>
      </c>
      <c r="Q72" s="16">
        <v>53</v>
      </c>
      <c r="R72" s="16">
        <v>10</v>
      </c>
      <c r="S72" s="16">
        <v>55.784999999999997</v>
      </c>
      <c r="T72" s="16">
        <v>19</v>
      </c>
      <c r="U72" s="16">
        <v>78</v>
      </c>
      <c r="V72" s="17"/>
      <c r="W72" s="16">
        <v>93.40821917808222</v>
      </c>
      <c r="X72" s="16">
        <v>137.29000000000005</v>
      </c>
      <c r="Y72" s="16">
        <v>230.45181818181825</v>
      </c>
      <c r="Z72" s="16">
        <v>22</v>
      </c>
      <c r="AA72" s="16">
        <v>35.912058776307084</v>
      </c>
      <c r="AB72" s="16">
        <v>697.66025806451626</v>
      </c>
      <c r="AC72" s="16">
        <v>102.60000000000002</v>
      </c>
      <c r="AD72" s="16">
        <v>5</v>
      </c>
      <c r="AE72" s="16">
        <v>251</v>
      </c>
      <c r="AF72" s="16">
        <v>3</v>
      </c>
      <c r="AG72" s="16">
        <v>49.100000000000023</v>
      </c>
      <c r="AH72" s="17"/>
      <c r="AI72" s="16">
        <v>25</v>
      </c>
      <c r="AJ72" s="16">
        <v>17</v>
      </c>
      <c r="AK72" s="16">
        <v>12</v>
      </c>
      <c r="AL72" s="16">
        <v>3</v>
      </c>
      <c r="AM72" s="16">
        <v>152.07713225806449</v>
      </c>
      <c r="AN72" s="16">
        <v>17</v>
      </c>
      <c r="AO72" s="16">
        <v>46</v>
      </c>
      <c r="AP72" s="16">
        <v>1</v>
      </c>
      <c r="AQ72" s="16">
        <v>11</v>
      </c>
      <c r="AR72" s="16">
        <v>103</v>
      </c>
      <c r="AS72" s="16">
        <v>24</v>
      </c>
      <c r="AT72" s="16">
        <v>1611.2621239354835</v>
      </c>
      <c r="AU72" s="16">
        <v>18</v>
      </c>
      <c r="AV72" s="16">
        <v>0</v>
      </c>
      <c r="AW72" s="16">
        <v>78</v>
      </c>
      <c r="AX72" s="16">
        <v>21</v>
      </c>
      <c r="AY72" s="16">
        <v>0</v>
      </c>
      <c r="AZ72" s="16">
        <v>4</v>
      </c>
      <c r="BA72" s="16">
        <v>50</v>
      </c>
      <c r="BB72" s="16">
        <v>844.59663996190386</v>
      </c>
      <c r="BC72" s="17"/>
      <c r="BD72" s="16">
        <v>831.72903225806454</v>
      </c>
      <c r="BE72" s="16">
        <v>33</v>
      </c>
      <c r="BF72" s="16">
        <v>1596.8426280645162</v>
      </c>
      <c r="BG72" s="16">
        <v>1</v>
      </c>
      <c r="BH72" s="16">
        <v>10660</v>
      </c>
      <c r="BI72" s="16">
        <v>242</v>
      </c>
      <c r="BJ72" s="16">
        <v>37</v>
      </c>
      <c r="BK72" s="16">
        <v>26</v>
      </c>
      <c r="BL72" s="17"/>
      <c r="BM72" s="16">
        <v>50.58100000000001</v>
      </c>
      <c r="BN72" s="16">
        <v>1001.0812258064517</v>
      </c>
      <c r="BO72" s="16">
        <v>18</v>
      </c>
      <c r="BP72" s="16">
        <v>0</v>
      </c>
      <c r="BQ72" s="17"/>
      <c r="BR72" s="16">
        <v>361.28245985806444</v>
      </c>
      <c r="BS72" s="16">
        <v>4</v>
      </c>
      <c r="BT72" s="16">
        <v>127</v>
      </c>
      <c r="BU72" s="16">
        <v>14</v>
      </c>
      <c r="BV72" s="16">
        <v>4226.4262029941183</v>
      </c>
      <c r="BW72" s="16">
        <v>741.03935483870964</v>
      </c>
      <c r="BX72" s="16">
        <v>680</v>
      </c>
      <c r="BY72" s="16">
        <v>4</v>
      </c>
      <c r="BZ72" s="16">
        <v>599.20000000000005</v>
      </c>
      <c r="CA72" s="16">
        <v>45</v>
      </c>
      <c r="CB72" s="16">
        <v>106</v>
      </c>
      <c r="CC72" s="16">
        <v>57</v>
      </c>
      <c r="CD72" s="16">
        <v>18</v>
      </c>
      <c r="CE72" s="16">
        <v>0</v>
      </c>
      <c r="CF72" s="16">
        <v>249.27972800000001</v>
      </c>
      <c r="CG72" s="16">
        <v>334.38709677419354</v>
      </c>
      <c r="CH72" s="17"/>
      <c r="CI72" s="16">
        <f t="shared" si="20"/>
        <v>15492.138597419354</v>
      </c>
      <c r="CJ72" s="16">
        <f t="shared" si="21"/>
        <v>4223.7598982101308</v>
      </c>
      <c r="CK72" s="16">
        <f t="shared" si="22"/>
        <v>13427.571660322581</v>
      </c>
      <c r="CL72" s="16">
        <f t="shared" si="23"/>
        <v>3037.9358961554517</v>
      </c>
      <c r="CM72" s="16">
        <f t="shared" si="24"/>
        <v>7566.6148424650855</v>
      </c>
      <c r="CN72" s="16">
        <f t="shared" si="25"/>
        <v>1069.6622258064517</v>
      </c>
      <c r="CO72" s="16">
        <f t="shared" si="26"/>
        <v>1627.4223542007239</v>
      </c>
      <c r="CP72" s="18">
        <f t="shared" si="30"/>
        <v>46445.105474579781</v>
      </c>
    </row>
    <row r="73" spans="1:94" s="19" customFormat="1">
      <c r="A73"/>
      <c r="B73" s="43">
        <v>42217</v>
      </c>
      <c r="C73"/>
      <c r="D73" s="44">
        <f t="shared" si="27"/>
        <v>31</v>
      </c>
      <c r="E73" s="44">
        <f t="shared" si="28"/>
        <v>2015</v>
      </c>
      <c r="F73" s="44" t="str">
        <f t="shared" si="29"/>
        <v>15Q3</v>
      </c>
      <c r="H73" s="16">
        <v>3915.7262216129034</v>
      </c>
      <c r="I73" s="16">
        <v>2254</v>
      </c>
      <c r="J73" s="16">
        <v>9379</v>
      </c>
      <c r="K73" s="20"/>
      <c r="L73" s="16">
        <v>497.84162141616156</v>
      </c>
      <c r="M73" s="16">
        <v>2575.9391432000007</v>
      </c>
      <c r="N73" s="16">
        <v>61</v>
      </c>
      <c r="O73" s="16">
        <v>5</v>
      </c>
      <c r="P73" s="16">
        <v>966</v>
      </c>
      <c r="Q73" s="16">
        <v>53</v>
      </c>
      <c r="R73" s="16">
        <v>10</v>
      </c>
      <c r="S73" s="16">
        <v>60.738999999999997</v>
      </c>
      <c r="T73" s="16">
        <v>19</v>
      </c>
      <c r="U73" s="16">
        <v>75</v>
      </c>
      <c r="V73" s="17"/>
      <c r="W73" s="16">
        <v>95.11309360730597</v>
      </c>
      <c r="X73" s="16">
        <v>141.03416666666672</v>
      </c>
      <c r="Y73" s="16">
        <v>227.68886363636372</v>
      </c>
      <c r="Z73" s="16">
        <v>22</v>
      </c>
      <c r="AA73" s="16">
        <v>36.860845722897622</v>
      </c>
      <c r="AB73" s="16">
        <v>701.24409677419351</v>
      </c>
      <c r="AC73" s="16">
        <v>102.65000000000003</v>
      </c>
      <c r="AD73" s="16">
        <v>5</v>
      </c>
      <c r="AE73" s="16">
        <v>248</v>
      </c>
      <c r="AF73" s="16">
        <v>3</v>
      </c>
      <c r="AG73" s="16">
        <v>48.666666666666693</v>
      </c>
      <c r="AH73" s="17"/>
      <c r="AI73" s="16">
        <v>25</v>
      </c>
      <c r="AJ73" s="16">
        <v>16</v>
      </c>
      <c r="AK73" s="16">
        <v>12</v>
      </c>
      <c r="AL73" s="16">
        <v>3</v>
      </c>
      <c r="AM73" s="16">
        <v>154.81745806451613</v>
      </c>
      <c r="AN73" s="16">
        <v>17</v>
      </c>
      <c r="AO73" s="16">
        <v>54</v>
      </c>
      <c r="AP73" s="16">
        <v>1</v>
      </c>
      <c r="AQ73" s="16">
        <v>11</v>
      </c>
      <c r="AR73" s="16">
        <v>103</v>
      </c>
      <c r="AS73" s="16">
        <v>27</v>
      </c>
      <c r="AT73" s="16">
        <v>1598.9158552258064</v>
      </c>
      <c r="AU73" s="16">
        <v>19</v>
      </c>
      <c r="AV73" s="16">
        <v>0</v>
      </c>
      <c r="AW73" s="16">
        <v>77</v>
      </c>
      <c r="AX73" s="16">
        <v>21</v>
      </c>
      <c r="AY73" s="16">
        <v>0</v>
      </c>
      <c r="AZ73" s="16">
        <v>4</v>
      </c>
      <c r="BA73" s="16">
        <v>48</v>
      </c>
      <c r="BB73" s="16">
        <v>801.08485674864301</v>
      </c>
      <c r="BC73" s="17"/>
      <c r="BD73" s="16">
        <v>797.58387096774197</v>
      </c>
      <c r="BE73" s="16">
        <v>33</v>
      </c>
      <c r="BF73" s="16">
        <v>1511</v>
      </c>
      <c r="BG73" s="16">
        <v>1</v>
      </c>
      <c r="BH73" s="16">
        <v>10700</v>
      </c>
      <c r="BI73" s="16">
        <v>231</v>
      </c>
      <c r="BJ73" s="16">
        <v>35</v>
      </c>
      <c r="BK73" s="16">
        <v>26</v>
      </c>
      <c r="BL73" s="17"/>
      <c r="BM73" s="16">
        <v>50.731083333333345</v>
      </c>
      <c r="BN73" s="16">
        <v>988.82564516129037</v>
      </c>
      <c r="BO73" s="16">
        <v>18</v>
      </c>
      <c r="BP73" s="16">
        <v>0</v>
      </c>
      <c r="BQ73" s="17"/>
      <c r="BR73" s="16">
        <v>359.34682463225806</v>
      </c>
      <c r="BS73" s="16">
        <v>4</v>
      </c>
      <c r="BT73" s="16">
        <v>84</v>
      </c>
      <c r="BU73" s="16">
        <v>14</v>
      </c>
      <c r="BV73" s="16">
        <v>4259.7987750868715</v>
      </c>
      <c r="BW73" s="16">
        <v>754.99</v>
      </c>
      <c r="BX73" s="16">
        <v>684</v>
      </c>
      <c r="BY73" s="16">
        <v>4</v>
      </c>
      <c r="BZ73" s="16">
        <v>591.20000000000005</v>
      </c>
      <c r="CA73" s="16">
        <v>45</v>
      </c>
      <c r="CB73" s="16">
        <v>107</v>
      </c>
      <c r="CC73" s="16">
        <v>57</v>
      </c>
      <c r="CD73" s="16">
        <v>18</v>
      </c>
      <c r="CE73" s="16">
        <v>0</v>
      </c>
      <c r="CF73" s="16">
        <v>244.75684897959184</v>
      </c>
      <c r="CG73" s="16">
        <v>306.12903225806451</v>
      </c>
      <c r="CH73" s="17"/>
      <c r="CI73" s="16">
        <f t="shared" si="20"/>
        <v>15548.726221612904</v>
      </c>
      <c r="CJ73" s="16">
        <f t="shared" si="21"/>
        <v>4323.5197646161614</v>
      </c>
      <c r="CK73" s="16">
        <f t="shared" si="22"/>
        <v>13334.583870967741</v>
      </c>
      <c r="CL73" s="16">
        <f t="shared" si="23"/>
        <v>2992.818170038965</v>
      </c>
      <c r="CM73" s="16">
        <f t="shared" si="24"/>
        <v>7533.2214809567859</v>
      </c>
      <c r="CN73" s="16">
        <f t="shared" si="25"/>
        <v>1057.5567284946237</v>
      </c>
      <c r="CO73" s="16">
        <f t="shared" si="26"/>
        <v>1631.2577330740944</v>
      </c>
      <c r="CP73" s="18">
        <f t="shared" si="30"/>
        <v>46421.683969761281</v>
      </c>
    </row>
    <row r="74" spans="1:94" s="19" customFormat="1">
      <c r="A74"/>
      <c r="B74" s="43">
        <v>42248</v>
      </c>
      <c r="C74"/>
      <c r="D74" s="44">
        <f t="shared" si="27"/>
        <v>30</v>
      </c>
      <c r="E74" s="44">
        <f t="shared" si="28"/>
        <v>2015</v>
      </c>
      <c r="F74" s="44" t="str">
        <f t="shared" si="29"/>
        <v>15Q3</v>
      </c>
      <c r="H74" s="16">
        <v>3416.2849890000002</v>
      </c>
      <c r="I74" s="16">
        <v>2271</v>
      </c>
      <c r="J74" s="16">
        <v>9417</v>
      </c>
      <c r="K74" s="20"/>
      <c r="L74" s="16">
        <v>498.33747822126691</v>
      </c>
      <c r="M74" s="16">
        <v>2423.0865907000007</v>
      </c>
      <c r="N74" s="16">
        <v>60</v>
      </c>
      <c r="O74" s="16">
        <v>5</v>
      </c>
      <c r="P74" s="16">
        <v>1007</v>
      </c>
      <c r="Q74" s="16">
        <v>52</v>
      </c>
      <c r="R74" s="16">
        <v>10</v>
      </c>
      <c r="S74" s="16">
        <v>54.725000000000001</v>
      </c>
      <c r="T74" s="16">
        <v>19</v>
      </c>
      <c r="U74" s="16">
        <v>76</v>
      </c>
      <c r="V74" s="17"/>
      <c r="W74" s="16">
        <v>96.81796803652972</v>
      </c>
      <c r="X74" s="16">
        <v>144.77833333333339</v>
      </c>
      <c r="Y74" s="16">
        <v>224.92590909090919</v>
      </c>
      <c r="Z74" s="16">
        <v>22</v>
      </c>
      <c r="AA74" s="16">
        <v>37.809632669488167</v>
      </c>
      <c r="AB74" s="16">
        <v>693.90433333333328</v>
      </c>
      <c r="AC74" s="16">
        <v>102.70000000000003</v>
      </c>
      <c r="AD74" s="16">
        <v>5</v>
      </c>
      <c r="AE74" s="16">
        <v>246</v>
      </c>
      <c r="AF74" s="16">
        <v>3</v>
      </c>
      <c r="AG74" s="16">
        <v>48.233333333333363</v>
      </c>
      <c r="AH74" s="17"/>
      <c r="AI74" s="16">
        <v>25</v>
      </c>
      <c r="AJ74" s="16">
        <v>16</v>
      </c>
      <c r="AK74" s="16">
        <v>13</v>
      </c>
      <c r="AL74" s="16">
        <v>2</v>
      </c>
      <c r="AM74" s="16">
        <v>152.92672666666667</v>
      </c>
      <c r="AN74" s="16">
        <v>16</v>
      </c>
      <c r="AO74" s="16">
        <v>54</v>
      </c>
      <c r="AP74" s="16">
        <v>1</v>
      </c>
      <c r="AQ74" s="16">
        <v>12</v>
      </c>
      <c r="AR74" s="16">
        <v>101</v>
      </c>
      <c r="AS74" s="16">
        <v>24</v>
      </c>
      <c r="AT74" s="16">
        <v>1580.3982106000001</v>
      </c>
      <c r="AU74" s="16">
        <v>19</v>
      </c>
      <c r="AV74" s="16">
        <v>0</v>
      </c>
      <c r="AW74" s="16">
        <v>78</v>
      </c>
      <c r="AX74" s="16">
        <v>21</v>
      </c>
      <c r="AY74" s="16">
        <v>0</v>
      </c>
      <c r="AZ74" s="16">
        <v>3</v>
      </c>
      <c r="BA74" s="16">
        <v>48</v>
      </c>
      <c r="BB74" s="16">
        <v>852.88343540628318</v>
      </c>
      <c r="BC74" s="17"/>
      <c r="BD74" s="16">
        <v>851.91</v>
      </c>
      <c r="BE74" s="16">
        <v>33</v>
      </c>
      <c r="BF74" s="16">
        <v>1490</v>
      </c>
      <c r="BG74" s="16">
        <v>1</v>
      </c>
      <c r="BH74" s="16">
        <v>10740</v>
      </c>
      <c r="BI74" s="16">
        <v>243</v>
      </c>
      <c r="BJ74" s="16">
        <v>35</v>
      </c>
      <c r="BK74" s="16">
        <v>26</v>
      </c>
      <c r="BL74" s="17"/>
      <c r="BM74" s="16">
        <v>50.88116666666668</v>
      </c>
      <c r="BN74" s="16">
        <v>990.0302333333334</v>
      </c>
      <c r="BO74" s="16">
        <v>18</v>
      </c>
      <c r="BP74" s="16">
        <v>0</v>
      </c>
      <c r="BQ74" s="17"/>
      <c r="BR74" s="16">
        <v>334.85008259999995</v>
      </c>
      <c r="BS74" s="16">
        <v>4</v>
      </c>
      <c r="BT74" s="16">
        <v>119</v>
      </c>
      <c r="BU74" s="16">
        <v>13</v>
      </c>
      <c r="BV74" s="16">
        <v>4278.6894521514232</v>
      </c>
      <c r="BW74" s="16">
        <v>743.26199999999994</v>
      </c>
      <c r="BX74" s="16">
        <v>680</v>
      </c>
      <c r="BY74" s="16">
        <v>4</v>
      </c>
      <c r="BZ74" s="16">
        <v>651.9</v>
      </c>
      <c r="CA74" s="16">
        <v>45</v>
      </c>
      <c r="CB74" s="16">
        <v>108</v>
      </c>
      <c r="CC74" s="16">
        <v>57</v>
      </c>
      <c r="CD74" s="16">
        <v>18</v>
      </c>
      <c r="CE74" s="16">
        <v>0</v>
      </c>
      <c r="CF74" s="16">
        <v>247.9133064516129</v>
      </c>
      <c r="CG74" s="16">
        <v>360.13333333333333</v>
      </c>
      <c r="CH74" s="17"/>
      <c r="CI74" s="16">
        <f t="shared" si="20"/>
        <v>15104.284989</v>
      </c>
      <c r="CJ74" s="16">
        <f t="shared" si="21"/>
        <v>4205.1490689212678</v>
      </c>
      <c r="CK74" s="16">
        <f t="shared" si="22"/>
        <v>13419.91</v>
      </c>
      <c r="CL74" s="16">
        <f t="shared" si="23"/>
        <v>3019.2083726729502</v>
      </c>
      <c r="CM74" s="16">
        <f t="shared" si="24"/>
        <v>7664.7481745363684</v>
      </c>
      <c r="CN74" s="16">
        <f t="shared" si="25"/>
        <v>1058.9114000000002</v>
      </c>
      <c r="CO74" s="16">
        <f t="shared" si="26"/>
        <v>1625.1695097969273</v>
      </c>
      <c r="CP74" s="18">
        <f t="shared" si="30"/>
        <v>46097.381514927511</v>
      </c>
    </row>
    <row r="75" spans="1:94" s="19" customFormat="1">
      <c r="A75"/>
      <c r="B75" s="43">
        <v>42278</v>
      </c>
      <c r="C75"/>
      <c r="D75" s="44">
        <f t="shared" si="27"/>
        <v>31</v>
      </c>
      <c r="E75" s="44">
        <f t="shared" si="28"/>
        <v>2015</v>
      </c>
      <c r="F75" s="44" t="str">
        <f t="shared" si="29"/>
        <v>15Q4</v>
      </c>
      <c r="H75" s="16">
        <v>3579.0843861290323</v>
      </c>
      <c r="I75" s="16">
        <v>2279</v>
      </c>
      <c r="J75" s="16">
        <v>9339</v>
      </c>
      <c r="K75" s="20"/>
      <c r="L75" s="16">
        <v>500.30635436535437</v>
      </c>
      <c r="M75" s="16">
        <v>2432.7864438000006</v>
      </c>
      <c r="N75" s="16">
        <v>61</v>
      </c>
      <c r="O75" s="16">
        <v>5</v>
      </c>
      <c r="P75" s="16">
        <v>996</v>
      </c>
      <c r="Q75" s="16">
        <v>52</v>
      </c>
      <c r="R75" s="16">
        <v>9</v>
      </c>
      <c r="S75" s="16">
        <v>56.463000000000001</v>
      </c>
      <c r="T75" s="16">
        <v>19</v>
      </c>
      <c r="U75" s="16">
        <v>77</v>
      </c>
      <c r="V75" s="17"/>
      <c r="W75" s="16">
        <v>98.52284246575347</v>
      </c>
      <c r="X75" s="16">
        <v>148.52250000000006</v>
      </c>
      <c r="Y75" s="16">
        <v>222.16295454545465</v>
      </c>
      <c r="Z75" s="16">
        <v>21</v>
      </c>
      <c r="AA75" s="16">
        <v>38.758419616078712</v>
      </c>
      <c r="AB75" s="16">
        <v>686.88306451612891</v>
      </c>
      <c r="AC75" s="16">
        <v>102.75000000000003</v>
      </c>
      <c r="AD75" s="16">
        <v>4</v>
      </c>
      <c r="AE75" s="16">
        <v>243</v>
      </c>
      <c r="AF75" s="16">
        <v>3</v>
      </c>
      <c r="AG75" s="16">
        <v>47.800000000000026</v>
      </c>
      <c r="AH75" s="17"/>
      <c r="AI75" s="16">
        <v>24</v>
      </c>
      <c r="AJ75" s="16">
        <v>17</v>
      </c>
      <c r="AK75" s="16">
        <v>13</v>
      </c>
      <c r="AL75" s="16">
        <v>3</v>
      </c>
      <c r="AM75" s="16">
        <v>154.13761612903224</v>
      </c>
      <c r="AN75" s="16">
        <v>17</v>
      </c>
      <c r="AO75" s="16">
        <v>51</v>
      </c>
      <c r="AP75" s="16">
        <v>1</v>
      </c>
      <c r="AQ75" s="16">
        <v>13</v>
      </c>
      <c r="AR75" s="16">
        <v>106</v>
      </c>
      <c r="AS75" s="16">
        <v>23</v>
      </c>
      <c r="AT75" s="16">
        <v>1685.1956794838711</v>
      </c>
      <c r="AU75" s="16">
        <v>19</v>
      </c>
      <c r="AV75" s="16">
        <v>0</v>
      </c>
      <c r="AW75" s="16">
        <v>77</v>
      </c>
      <c r="AX75" s="16">
        <v>21</v>
      </c>
      <c r="AY75" s="16">
        <v>0</v>
      </c>
      <c r="AZ75" s="16">
        <v>3</v>
      </c>
      <c r="BA75" s="16">
        <v>49</v>
      </c>
      <c r="BB75" s="16">
        <v>941.75050764338391</v>
      </c>
      <c r="BC75" s="17"/>
      <c r="BD75" s="16">
        <v>837.85161290322571</v>
      </c>
      <c r="BE75" s="16">
        <v>33</v>
      </c>
      <c r="BF75" s="16">
        <v>1490</v>
      </c>
      <c r="BG75" s="16">
        <v>1</v>
      </c>
      <c r="BH75" s="16">
        <v>10780</v>
      </c>
      <c r="BI75" s="16">
        <v>246</v>
      </c>
      <c r="BJ75" s="16">
        <v>35</v>
      </c>
      <c r="BK75" s="16">
        <v>25</v>
      </c>
      <c r="BL75" s="17"/>
      <c r="BM75" s="16">
        <v>51.031250000000014</v>
      </c>
      <c r="BN75" s="16">
        <v>966.20329032258053</v>
      </c>
      <c r="BO75" s="16">
        <v>18</v>
      </c>
      <c r="BP75" s="16">
        <v>0</v>
      </c>
      <c r="BQ75" s="17"/>
      <c r="BR75" s="16">
        <v>328.89871441935486</v>
      </c>
      <c r="BS75" s="16">
        <v>4</v>
      </c>
      <c r="BT75" s="16">
        <v>101</v>
      </c>
      <c r="BU75" s="16">
        <v>13</v>
      </c>
      <c r="BV75" s="16">
        <v>4221.4391591875292</v>
      </c>
      <c r="BW75" s="16">
        <v>745.05903225806446</v>
      </c>
      <c r="BX75" s="16">
        <v>685</v>
      </c>
      <c r="BY75" s="16">
        <v>4</v>
      </c>
      <c r="BZ75" s="16">
        <v>619.29999999999995</v>
      </c>
      <c r="CA75" s="16">
        <v>44</v>
      </c>
      <c r="CB75" s="16">
        <v>109</v>
      </c>
      <c r="CC75" s="16">
        <v>58</v>
      </c>
      <c r="CD75" s="16">
        <v>18</v>
      </c>
      <c r="CE75" s="16">
        <v>0</v>
      </c>
      <c r="CF75" s="16">
        <v>255.19973828125001</v>
      </c>
      <c r="CG75" s="16">
        <v>348.51612903225805</v>
      </c>
      <c r="CH75" s="17"/>
      <c r="CI75" s="16">
        <f t="shared" si="20"/>
        <v>15197.084386129032</v>
      </c>
      <c r="CJ75" s="16">
        <f t="shared" si="21"/>
        <v>4208.5557981653546</v>
      </c>
      <c r="CK75" s="16">
        <f t="shared" si="22"/>
        <v>13447.851612903225</v>
      </c>
      <c r="CL75" s="16">
        <f t="shared" si="23"/>
        <v>3218.0838032562874</v>
      </c>
      <c r="CM75" s="16">
        <f t="shared" si="24"/>
        <v>7554.4127731784574</v>
      </c>
      <c r="CN75" s="16">
        <f t="shared" si="25"/>
        <v>1035.2345403225804</v>
      </c>
      <c r="CO75" s="16">
        <f t="shared" si="26"/>
        <v>1616.3997811434158</v>
      </c>
      <c r="CP75" s="18">
        <f t="shared" si="30"/>
        <v>46277.622695098347</v>
      </c>
    </row>
    <row r="76" spans="1:94" s="19" customFormat="1">
      <c r="A76"/>
      <c r="B76" s="43">
        <v>42309</v>
      </c>
      <c r="C76"/>
      <c r="D76" s="44">
        <f t="shared" si="27"/>
        <v>30</v>
      </c>
      <c r="E76" s="44">
        <f t="shared" si="28"/>
        <v>2015</v>
      </c>
      <c r="F76" s="44" t="str">
        <f t="shared" si="29"/>
        <v>15Q4</v>
      </c>
      <c r="H76" s="16">
        <v>3811.8982589999996</v>
      </c>
      <c r="I76" s="16">
        <v>2267</v>
      </c>
      <c r="J76" s="16">
        <v>9307</v>
      </c>
      <c r="K76" s="20"/>
      <c r="L76" s="16">
        <v>499.5918354725996</v>
      </c>
      <c r="M76" s="16">
        <v>2404.5236991000006</v>
      </c>
      <c r="N76" s="16">
        <v>60</v>
      </c>
      <c r="O76" s="16">
        <v>5</v>
      </c>
      <c r="P76" s="16">
        <v>987.6</v>
      </c>
      <c r="Q76" s="16">
        <v>51</v>
      </c>
      <c r="R76" s="16">
        <v>10</v>
      </c>
      <c r="S76" s="16">
        <v>56.784999999999997</v>
      </c>
      <c r="T76" s="16">
        <v>19</v>
      </c>
      <c r="U76" s="16">
        <v>75</v>
      </c>
      <c r="V76" s="17"/>
      <c r="W76" s="16">
        <v>100.22771689497722</v>
      </c>
      <c r="X76" s="16">
        <v>152.26666666666674</v>
      </c>
      <c r="Y76" s="16">
        <v>213.40000000000012</v>
      </c>
      <c r="Z76" s="16">
        <v>21</v>
      </c>
      <c r="AA76" s="16">
        <v>39.707206562669249</v>
      </c>
      <c r="AB76" s="16">
        <v>694.01049820788546</v>
      </c>
      <c r="AC76" s="16">
        <v>102.80000000000004</v>
      </c>
      <c r="AD76" s="16">
        <v>4</v>
      </c>
      <c r="AE76" s="16">
        <v>239</v>
      </c>
      <c r="AF76" s="16">
        <v>3</v>
      </c>
      <c r="AG76" s="16">
        <v>47.366666666666703</v>
      </c>
      <c r="AH76" s="17"/>
      <c r="AI76" s="16">
        <v>24</v>
      </c>
      <c r="AJ76" s="16">
        <v>16</v>
      </c>
      <c r="AK76" s="16">
        <v>13</v>
      </c>
      <c r="AL76" s="16">
        <v>2</v>
      </c>
      <c r="AM76" s="16">
        <v>148.82266666666666</v>
      </c>
      <c r="AN76" s="16">
        <v>17</v>
      </c>
      <c r="AO76" s="16">
        <v>50</v>
      </c>
      <c r="AP76" s="16">
        <v>1</v>
      </c>
      <c r="AQ76" s="16">
        <v>13</v>
      </c>
      <c r="AR76" s="16">
        <v>105</v>
      </c>
      <c r="AS76" s="16">
        <v>31</v>
      </c>
      <c r="AT76" s="16">
        <v>1644.0216341999997</v>
      </c>
      <c r="AU76" s="16">
        <v>22</v>
      </c>
      <c r="AV76" s="16">
        <v>1</v>
      </c>
      <c r="AW76" s="16">
        <v>77</v>
      </c>
      <c r="AX76" s="16">
        <v>21</v>
      </c>
      <c r="AY76" s="16">
        <v>0</v>
      </c>
      <c r="AZ76" s="16">
        <v>3</v>
      </c>
      <c r="BA76" s="16">
        <v>49</v>
      </c>
      <c r="BB76" s="16">
        <v>947.48121038396357</v>
      </c>
      <c r="BC76" s="17"/>
      <c r="BD76" s="16">
        <v>796.91666666666663</v>
      </c>
      <c r="BE76" s="16">
        <v>33</v>
      </c>
      <c r="BF76" s="16">
        <v>1649</v>
      </c>
      <c r="BG76" s="16">
        <v>1</v>
      </c>
      <c r="BH76" s="16">
        <v>10780</v>
      </c>
      <c r="BI76" s="16">
        <v>263</v>
      </c>
      <c r="BJ76" s="16">
        <v>35</v>
      </c>
      <c r="BK76" s="16">
        <v>25</v>
      </c>
      <c r="BL76" s="17"/>
      <c r="BM76" s="16">
        <v>51.181333333333349</v>
      </c>
      <c r="BN76" s="16">
        <v>995.70793333333324</v>
      </c>
      <c r="BO76" s="16">
        <v>18</v>
      </c>
      <c r="BP76" s="16">
        <v>0</v>
      </c>
      <c r="BQ76" s="17"/>
      <c r="BR76" s="16">
        <v>347.64269716000001</v>
      </c>
      <c r="BS76" s="16">
        <v>4</v>
      </c>
      <c r="BT76" s="16">
        <v>116</v>
      </c>
      <c r="BU76" s="16">
        <v>12</v>
      </c>
      <c r="BV76" s="16">
        <v>4259.3007868080094</v>
      </c>
      <c r="BW76" s="16">
        <v>742.77333333333331</v>
      </c>
      <c r="BX76" s="16">
        <v>685</v>
      </c>
      <c r="BY76" s="16">
        <v>4</v>
      </c>
      <c r="BZ76" s="16">
        <v>672.2</v>
      </c>
      <c r="CA76" s="16">
        <v>35</v>
      </c>
      <c r="CB76" s="16">
        <v>110</v>
      </c>
      <c r="CC76" s="16">
        <v>58</v>
      </c>
      <c r="CD76" s="16">
        <v>18</v>
      </c>
      <c r="CE76" s="16">
        <v>0</v>
      </c>
      <c r="CF76" s="16">
        <v>263.46368181818184</v>
      </c>
      <c r="CG76" s="16">
        <v>343.1</v>
      </c>
      <c r="CH76" s="17"/>
      <c r="CI76" s="16">
        <f t="shared" si="20"/>
        <v>15385.898259</v>
      </c>
      <c r="CJ76" s="16">
        <f t="shared" si="21"/>
        <v>4168.5005345726004</v>
      </c>
      <c r="CK76" s="16">
        <f t="shared" si="22"/>
        <v>13582.916666666666</v>
      </c>
      <c r="CL76" s="16">
        <f t="shared" si="23"/>
        <v>3185.3255112506299</v>
      </c>
      <c r="CM76" s="16">
        <f t="shared" si="24"/>
        <v>7670.4804991195251</v>
      </c>
      <c r="CN76" s="16">
        <f t="shared" si="25"/>
        <v>1064.8892666666666</v>
      </c>
      <c r="CO76" s="16">
        <f t="shared" si="26"/>
        <v>1616.7787549988655</v>
      </c>
      <c r="CP76" s="18">
        <f>SUM(CI76:CO76)+270</f>
        <v>46944.789492274955</v>
      </c>
    </row>
    <row r="77" spans="1:94" s="19" customFormat="1">
      <c r="A77"/>
      <c r="B77" s="43">
        <v>42339</v>
      </c>
      <c r="C77"/>
      <c r="D77" s="44">
        <f t="shared" si="27"/>
        <v>31</v>
      </c>
      <c r="E77" s="44">
        <f t="shared" si="28"/>
        <v>2015</v>
      </c>
      <c r="F77" s="44" t="str">
        <f t="shared" si="29"/>
        <v>15Q4</v>
      </c>
      <c r="H77" s="16">
        <v>3865.848102580645</v>
      </c>
      <c r="I77" s="16">
        <v>2275</v>
      </c>
      <c r="J77" s="16">
        <v>9229</v>
      </c>
      <c r="K77" s="20"/>
      <c r="L77" s="16">
        <v>497.55440080122651</v>
      </c>
      <c r="M77" s="16">
        <v>2559.1697380999985</v>
      </c>
      <c r="N77" s="16">
        <v>60</v>
      </c>
      <c r="O77" s="16">
        <v>5</v>
      </c>
      <c r="P77" s="16">
        <v>993</v>
      </c>
      <c r="Q77" s="16">
        <v>51</v>
      </c>
      <c r="R77" s="16">
        <v>9</v>
      </c>
      <c r="S77" s="16">
        <v>85</v>
      </c>
      <c r="T77" s="16">
        <v>19</v>
      </c>
      <c r="U77" s="16">
        <v>73</v>
      </c>
      <c r="V77" s="17"/>
      <c r="W77" s="16">
        <v>101.93259132420097</v>
      </c>
      <c r="X77" s="16">
        <v>156.01083333333341</v>
      </c>
      <c r="Y77" s="16">
        <v>204.63704545454559</v>
      </c>
      <c r="Z77" s="16">
        <v>21</v>
      </c>
      <c r="AA77" s="16">
        <v>40.655993509259787</v>
      </c>
      <c r="AB77" s="16">
        <v>691.59929868578274</v>
      </c>
      <c r="AC77" s="16">
        <v>102.85000000000005</v>
      </c>
      <c r="AD77" s="16">
        <v>4</v>
      </c>
      <c r="AE77" s="16">
        <v>237</v>
      </c>
      <c r="AF77" s="16">
        <v>3</v>
      </c>
      <c r="AG77" s="16">
        <v>46.933333333333366</v>
      </c>
      <c r="AH77" s="17"/>
      <c r="AI77" s="16">
        <v>24</v>
      </c>
      <c r="AJ77" s="16">
        <v>15</v>
      </c>
      <c r="AK77" s="16">
        <v>14</v>
      </c>
      <c r="AL77" s="16">
        <v>3</v>
      </c>
      <c r="AM77" s="16">
        <v>146.62544516129032</v>
      </c>
      <c r="AN77" s="16">
        <v>17</v>
      </c>
      <c r="AO77" s="16">
        <v>47</v>
      </c>
      <c r="AP77" s="16">
        <v>1</v>
      </c>
      <c r="AQ77" s="16">
        <v>13</v>
      </c>
      <c r="AR77" s="16">
        <v>98</v>
      </c>
      <c r="AS77" s="16">
        <v>24</v>
      </c>
      <c r="AT77" s="16">
        <v>1681.3386118064523</v>
      </c>
      <c r="AU77" s="16">
        <v>23</v>
      </c>
      <c r="AV77" s="16">
        <v>0</v>
      </c>
      <c r="AW77" s="16">
        <v>76</v>
      </c>
      <c r="AX77" s="16">
        <v>20</v>
      </c>
      <c r="AY77" s="16">
        <v>0</v>
      </c>
      <c r="AZ77" s="16">
        <v>3</v>
      </c>
      <c r="BA77" s="16">
        <v>49</v>
      </c>
      <c r="BB77" s="16">
        <v>983.60903702075836</v>
      </c>
      <c r="BC77" s="17"/>
      <c r="BD77" s="16">
        <v>791.06096774193543</v>
      </c>
      <c r="BE77" s="16">
        <v>33</v>
      </c>
      <c r="BF77" s="16">
        <v>1640</v>
      </c>
      <c r="BG77" s="16">
        <v>1</v>
      </c>
      <c r="BH77" s="16">
        <v>10800</v>
      </c>
      <c r="BI77" s="16">
        <v>241</v>
      </c>
      <c r="BJ77" s="16">
        <v>33</v>
      </c>
      <c r="BK77" s="16">
        <v>25</v>
      </c>
      <c r="BL77" s="17"/>
      <c r="BM77" s="16">
        <v>51.331416666666684</v>
      </c>
      <c r="BN77" s="16">
        <v>1006.9050967741935</v>
      </c>
      <c r="BO77" s="16">
        <v>17</v>
      </c>
      <c r="BP77" s="16">
        <v>0</v>
      </c>
      <c r="BQ77" s="17"/>
      <c r="BR77" s="16">
        <v>336.71734161290317</v>
      </c>
      <c r="BS77" s="16">
        <v>4</v>
      </c>
      <c r="BT77" s="16">
        <v>127</v>
      </c>
      <c r="BU77" s="16">
        <v>12</v>
      </c>
      <c r="BV77" s="16">
        <v>4237.2052652456405</v>
      </c>
      <c r="BW77" s="16">
        <v>728.03451612903223</v>
      </c>
      <c r="BX77" s="16">
        <v>690</v>
      </c>
      <c r="BY77" s="16">
        <v>4</v>
      </c>
      <c r="BZ77" s="16">
        <v>661</v>
      </c>
      <c r="CA77" s="16">
        <v>41</v>
      </c>
      <c r="CB77" s="16">
        <v>111</v>
      </c>
      <c r="CC77" s="16">
        <v>58</v>
      </c>
      <c r="CD77" s="16">
        <v>17</v>
      </c>
      <c r="CE77" s="16">
        <v>0</v>
      </c>
      <c r="CF77" s="16">
        <v>265.37936226415093</v>
      </c>
      <c r="CG77" s="16">
        <v>287.29032258064518</v>
      </c>
      <c r="CH77" s="17"/>
      <c r="CI77" s="16">
        <f t="shared" si="20"/>
        <v>15369.848102580645</v>
      </c>
      <c r="CJ77" s="16">
        <f t="shared" si="21"/>
        <v>4351.7241389012252</v>
      </c>
      <c r="CK77" s="16">
        <f t="shared" si="22"/>
        <v>13564.060967741934</v>
      </c>
      <c r="CL77" s="16">
        <f t="shared" si="23"/>
        <v>3238.5730939885011</v>
      </c>
      <c r="CM77" s="16">
        <f t="shared" si="24"/>
        <v>7579.6268078323719</v>
      </c>
      <c r="CN77" s="16">
        <f t="shared" si="25"/>
        <v>1075.2365134408601</v>
      </c>
      <c r="CO77" s="16">
        <f t="shared" si="26"/>
        <v>1609.619095640456</v>
      </c>
      <c r="CP77" s="18">
        <f t="shared" si="30"/>
        <v>46788.688720125989</v>
      </c>
    </row>
    <row r="78" spans="1:94">
      <c r="B78" s="43">
        <v>42370</v>
      </c>
      <c r="D78" s="44">
        <f t="shared" si="27"/>
        <v>31</v>
      </c>
      <c r="E78" s="44">
        <f t="shared" si="28"/>
        <v>2016</v>
      </c>
      <c r="F78" s="44" t="str">
        <f t="shared" si="29"/>
        <v>16Q1</v>
      </c>
      <c r="H78" s="16">
        <v>3868.361262580645</v>
      </c>
      <c r="I78" s="16">
        <v>2259</v>
      </c>
      <c r="J78" s="16">
        <v>9186</v>
      </c>
      <c r="K78" s="20"/>
      <c r="L78" s="16">
        <v>490.31500110587103</v>
      </c>
      <c r="M78" s="16">
        <v>2381.0340344999991</v>
      </c>
      <c r="N78" s="16">
        <v>60</v>
      </c>
      <c r="O78" s="16">
        <v>5</v>
      </c>
      <c r="P78" s="16">
        <v>986</v>
      </c>
      <c r="Q78" s="16">
        <v>51</v>
      </c>
      <c r="R78" s="16">
        <v>9</v>
      </c>
      <c r="S78" s="16">
        <v>51.265000000000001</v>
      </c>
      <c r="T78" s="16">
        <v>19</v>
      </c>
      <c r="U78" s="16">
        <v>74</v>
      </c>
      <c r="V78" s="17"/>
      <c r="W78" s="16">
        <v>90.000120518002845</v>
      </c>
      <c r="X78" s="16">
        <v>135.55500000000001</v>
      </c>
      <c r="Y78" s="16">
        <v>207.79946127946127</v>
      </c>
      <c r="Z78" s="16">
        <v>21</v>
      </c>
      <c r="AA78" s="16">
        <v>46.882494460821142</v>
      </c>
      <c r="AB78" s="16">
        <v>690.83095380326563</v>
      </c>
      <c r="AC78" s="16">
        <v>98.8</v>
      </c>
      <c r="AD78" s="16">
        <v>4</v>
      </c>
      <c r="AE78" s="16">
        <v>233</v>
      </c>
      <c r="AF78" s="16">
        <v>2</v>
      </c>
      <c r="AG78" s="16">
        <v>47.45</v>
      </c>
      <c r="AH78" s="17"/>
      <c r="AI78" s="16">
        <v>24</v>
      </c>
      <c r="AJ78" s="16">
        <v>16</v>
      </c>
      <c r="AK78" s="16">
        <v>13</v>
      </c>
      <c r="AL78" s="16">
        <v>3</v>
      </c>
      <c r="AM78" s="16">
        <v>134.81074838709677</v>
      </c>
      <c r="AN78" s="16">
        <v>17</v>
      </c>
      <c r="AO78" s="16">
        <v>47</v>
      </c>
      <c r="AP78" s="16">
        <v>2</v>
      </c>
      <c r="AQ78" s="16">
        <v>14</v>
      </c>
      <c r="AR78" s="16">
        <v>103</v>
      </c>
      <c r="AS78" s="16">
        <v>23</v>
      </c>
      <c r="AT78" s="16">
        <v>1656.6298426451617</v>
      </c>
      <c r="AU78" s="16">
        <v>22</v>
      </c>
      <c r="AV78" s="16">
        <v>1</v>
      </c>
      <c r="AW78" s="16">
        <v>75</v>
      </c>
      <c r="AX78" s="16">
        <v>20</v>
      </c>
      <c r="AY78" s="16">
        <v>0</v>
      </c>
      <c r="AZ78" s="16">
        <v>3</v>
      </c>
      <c r="BA78" s="16">
        <v>48</v>
      </c>
      <c r="BB78" s="16">
        <v>1002.0095733017592</v>
      </c>
      <c r="BC78" s="17"/>
      <c r="BD78" s="16">
        <v>789.29954838709671</v>
      </c>
      <c r="BE78" s="16">
        <v>33</v>
      </c>
      <c r="BF78" s="16">
        <v>1618.106452</v>
      </c>
      <c r="BG78" s="16">
        <v>1</v>
      </c>
      <c r="BH78" s="16">
        <v>10910</v>
      </c>
      <c r="BI78" s="16">
        <v>235</v>
      </c>
      <c r="BJ78" s="16">
        <v>33</v>
      </c>
      <c r="BK78" s="16">
        <v>25</v>
      </c>
      <c r="BL78" s="17"/>
      <c r="BM78" s="16">
        <v>49.5505</v>
      </c>
      <c r="BN78" s="16">
        <v>1006.3870967741934</v>
      </c>
      <c r="BO78" s="16">
        <v>18</v>
      </c>
      <c r="BP78" s="16">
        <v>0</v>
      </c>
      <c r="BQ78" s="17"/>
      <c r="BR78" s="16">
        <v>309.63589757419356</v>
      </c>
      <c r="BS78" s="16">
        <v>4</v>
      </c>
      <c r="BT78" s="16">
        <v>130</v>
      </c>
      <c r="BU78" s="16">
        <v>11</v>
      </c>
      <c r="BV78" s="16">
        <v>4151.7016069864858</v>
      </c>
      <c r="BW78" s="16">
        <v>718.01700709677425</v>
      </c>
      <c r="BX78" s="16">
        <v>720</v>
      </c>
      <c r="BY78" s="16">
        <v>4</v>
      </c>
      <c r="BZ78" s="16">
        <v>688</v>
      </c>
      <c r="CA78" s="16">
        <v>40</v>
      </c>
      <c r="CB78" s="16">
        <v>108</v>
      </c>
      <c r="CC78" s="16">
        <v>60</v>
      </c>
      <c r="CD78" s="16">
        <v>17</v>
      </c>
      <c r="CE78" s="16">
        <v>0</v>
      </c>
      <c r="CF78" s="16">
        <v>272.71927941176472</v>
      </c>
      <c r="CG78" s="16">
        <v>329.67741935483872</v>
      </c>
      <c r="CH78" s="17"/>
      <c r="CI78" s="16">
        <f t="shared" si="20"/>
        <v>15313.361262580645</v>
      </c>
      <c r="CJ78" s="16">
        <f t="shared" si="21"/>
        <v>4126.6140356058695</v>
      </c>
      <c r="CK78" s="16">
        <f t="shared" si="22"/>
        <v>13644.406000387096</v>
      </c>
      <c r="CL78" s="16">
        <f t="shared" si="23"/>
        <v>3224.4501643340177</v>
      </c>
      <c r="CM78" s="16">
        <f t="shared" si="24"/>
        <v>7563.7512104240568</v>
      </c>
      <c r="CN78" s="16">
        <f t="shared" si="25"/>
        <v>1073.9375967741935</v>
      </c>
      <c r="CO78" s="16">
        <f t="shared" si="26"/>
        <v>1577.3180300615509</v>
      </c>
      <c r="CP78" s="18">
        <f>SUM(CI78:CO78)-65</f>
        <v>46458.838300167437</v>
      </c>
    </row>
    <row r="79" spans="1:94">
      <c r="B79" s="43">
        <v>42401</v>
      </c>
      <c r="D79" s="44">
        <f t="shared" si="27"/>
        <v>29</v>
      </c>
      <c r="E79" s="44">
        <f t="shared" si="28"/>
        <v>2016</v>
      </c>
      <c r="F79" s="44" t="str">
        <f t="shared" si="29"/>
        <v>16Q1</v>
      </c>
      <c r="H79" s="16">
        <v>3795.5432203448272</v>
      </c>
      <c r="I79" s="16">
        <v>2214</v>
      </c>
      <c r="J79" s="16">
        <v>9107</v>
      </c>
      <c r="K79" s="20"/>
      <c r="L79" s="16">
        <v>485.24239031069004</v>
      </c>
      <c r="M79" s="16">
        <v>2631</v>
      </c>
      <c r="N79" s="16">
        <v>60</v>
      </c>
      <c r="O79" s="16">
        <v>4</v>
      </c>
      <c r="P79" s="16">
        <v>955</v>
      </c>
      <c r="Q79" s="16">
        <v>50</v>
      </c>
      <c r="R79" s="16">
        <v>9</v>
      </c>
      <c r="S79" s="16">
        <v>46.57</v>
      </c>
      <c r="T79" s="16">
        <v>19</v>
      </c>
      <c r="U79" s="16">
        <v>76</v>
      </c>
      <c r="V79" s="17"/>
      <c r="W79" s="16">
        <v>89.43210407465628</v>
      </c>
      <c r="X79" s="16">
        <v>135.26583333333335</v>
      </c>
      <c r="Y79" s="16">
        <v>201.02406846240177</v>
      </c>
      <c r="Z79" s="16">
        <v>21</v>
      </c>
      <c r="AA79" s="16">
        <v>48.710900408240157</v>
      </c>
      <c r="AB79" s="16">
        <v>765</v>
      </c>
      <c r="AC79" s="16">
        <v>98.166666666666657</v>
      </c>
      <c r="AD79" s="16">
        <v>4</v>
      </c>
      <c r="AE79" s="16">
        <v>219</v>
      </c>
      <c r="AF79" s="16">
        <v>2</v>
      </c>
      <c r="AG79" s="16">
        <v>47.175000000000011</v>
      </c>
      <c r="AH79" s="17"/>
      <c r="AI79" s="16">
        <v>23</v>
      </c>
      <c r="AJ79" s="16">
        <v>15</v>
      </c>
      <c r="AK79" s="16">
        <v>14</v>
      </c>
      <c r="AL79" s="16">
        <v>3</v>
      </c>
      <c r="AM79" s="16">
        <v>108.87622758620689</v>
      </c>
      <c r="AN79" s="16">
        <v>17</v>
      </c>
      <c r="AO79" s="16">
        <v>47</v>
      </c>
      <c r="AP79" s="16">
        <v>2</v>
      </c>
      <c r="AQ79" s="16">
        <v>14</v>
      </c>
      <c r="AR79" s="16">
        <v>80</v>
      </c>
      <c r="AS79" s="16">
        <v>21</v>
      </c>
      <c r="AT79" s="16">
        <v>1659.0453637241385</v>
      </c>
      <c r="AU79" s="16">
        <v>21</v>
      </c>
      <c r="AV79" s="16">
        <v>0</v>
      </c>
      <c r="AW79" s="16">
        <v>77</v>
      </c>
      <c r="AX79" s="16">
        <v>20</v>
      </c>
      <c r="AY79" s="16">
        <v>0</v>
      </c>
      <c r="AZ79" s="16">
        <v>3</v>
      </c>
      <c r="BA79" s="16">
        <v>49</v>
      </c>
      <c r="BB79" s="16">
        <v>1015.7189074029335</v>
      </c>
      <c r="BC79" s="17"/>
      <c r="BD79" s="16">
        <v>854.1</v>
      </c>
      <c r="BE79" s="16">
        <v>33</v>
      </c>
      <c r="BF79" s="16">
        <v>1623</v>
      </c>
      <c r="BG79" s="16">
        <v>1</v>
      </c>
      <c r="BH79" s="16">
        <v>10900</v>
      </c>
      <c r="BI79" s="16">
        <v>251</v>
      </c>
      <c r="BJ79" s="16">
        <v>34</v>
      </c>
      <c r="BK79" s="16">
        <v>25</v>
      </c>
      <c r="BL79" s="17"/>
      <c r="BM79" s="16">
        <v>49.378749999999997</v>
      </c>
      <c r="BN79" s="16">
        <v>1013.7132068965518</v>
      </c>
      <c r="BO79" s="16">
        <v>17</v>
      </c>
      <c r="BP79" s="16">
        <v>0</v>
      </c>
      <c r="BQ79" s="17"/>
      <c r="BR79" s="16">
        <v>298.26405111724137</v>
      </c>
      <c r="BS79" s="16">
        <v>4</v>
      </c>
      <c r="BT79" s="16">
        <v>123</v>
      </c>
      <c r="BU79" s="16">
        <v>11</v>
      </c>
      <c r="BV79" s="16">
        <v>4066.5404940561498</v>
      </c>
      <c r="BW79" s="16">
        <v>731.98896551724147</v>
      </c>
      <c r="BX79" s="16">
        <v>730</v>
      </c>
      <c r="BY79" s="16">
        <v>4</v>
      </c>
      <c r="BZ79" s="16">
        <v>673.6</v>
      </c>
      <c r="CA79" s="16">
        <v>38</v>
      </c>
      <c r="CB79" s="16">
        <v>108</v>
      </c>
      <c r="CC79" s="16">
        <v>60</v>
      </c>
      <c r="CD79" s="16">
        <v>17</v>
      </c>
      <c r="CE79" s="16">
        <v>0</v>
      </c>
      <c r="CF79" s="16">
        <v>270.68986666666666</v>
      </c>
      <c r="CG79" s="16">
        <v>322.20689655172413</v>
      </c>
      <c r="CH79" s="17"/>
      <c r="CI79" s="16">
        <f t="shared" si="20"/>
        <v>15116.543220344827</v>
      </c>
      <c r="CJ79" s="16">
        <f t="shared" si="21"/>
        <v>4335.8123903106898</v>
      </c>
      <c r="CK79" s="16">
        <f t="shared" si="22"/>
        <v>13721.1</v>
      </c>
      <c r="CL79" s="16">
        <f t="shared" si="23"/>
        <v>3189.6404987132787</v>
      </c>
      <c r="CM79" s="16">
        <f t="shared" si="24"/>
        <v>7458.2902739090241</v>
      </c>
      <c r="CN79" s="16">
        <f t="shared" si="25"/>
        <v>1080.0919568965519</v>
      </c>
      <c r="CO79" s="16">
        <f t="shared" si="26"/>
        <v>1630.7745729452981</v>
      </c>
      <c r="CP79" s="18">
        <f t="shared" si="30"/>
        <v>46532.252913119664</v>
      </c>
    </row>
    <row r="80" spans="1:94">
      <c r="B80" s="43">
        <v>42430</v>
      </c>
      <c r="D80" s="44">
        <f t="shared" si="27"/>
        <v>31</v>
      </c>
      <c r="E80" s="44">
        <f t="shared" si="28"/>
        <v>2016</v>
      </c>
      <c r="F80" s="44" t="str">
        <f t="shared" si="29"/>
        <v>16Q1</v>
      </c>
      <c r="H80" s="16">
        <v>3774.9377096774192</v>
      </c>
      <c r="I80" s="16">
        <v>2217</v>
      </c>
      <c r="J80" s="16">
        <v>9134</v>
      </c>
      <c r="K80" s="20"/>
      <c r="L80" s="16">
        <v>487.02723007716151</v>
      </c>
      <c r="M80" s="16">
        <v>2287.9934734999997</v>
      </c>
      <c r="N80" s="16">
        <v>59</v>
      </c>
      <c r="O80" s="16">
        <v>5</v>
      </c>
      <c r="P80" s="16">
        <v>916</v>
      </c>
      <c r="Q80" s="16">
        <v>50</v>
      </c>
      <c r="R80" s="16">
        <v>9</v>
      </c>
      <c r="S80" s="16">
        <v>39.353000000000002</v>
      </c>
      <c r="T80" s="16">
        <v>19</v>
      </c>
      <c r="U80" s="16">
        <v>74</v>
      </c>
      <c r="V80" s="17"/>
      <c r="W80" s="16">
        <v>88.864087631309729</v>
      </c>
      <c r="X80" s="16">
        <v>134.97666666666669</v>
      </c>
      <c r="Y80" s="16">
        <v>194.24867564534227</v>
      </c>
      <c r="Z80" s="16">
        <v>21</v>
      </c>
      <c r="AA80" s="16">
        <v>50.539306355659171</v>
      </c>
      <c r="AB80" s="16">
        <v>670.32958064516129</v>
      </c>
      <c r="AC80" s="16">
        <v>97.533333333333331</v>
      </c>
      <c r="AD80" s="16">
        <v>4</v>
      </c>
      <c r="AE80" s="16">
        <v>206</v>
      </c>
      <c r="AF80" s="16">
        <v>2</v>
      </c>
      <c r="AG80" s="16">
        <v>46.900000000000013</v>
      </c>
      <c r="AH80" s="17"/>
      <c r="AI80" s="16">
        <v>23</v>
      </c>
      <c r="AJ80" s="16">
        <v>18</v>
      </c>
      <c r="AK80" s="16">
        <v>13</v>
      </c>
      <c r="AL80" s="16">
        <v>3</v>
      </c>
      <c r="AM80" s="16">
        <v>146.95159032258061</v>
      </c>
      <c r="AN80" s="16">
        <v>17</v>
      </c>
      <c r="AO80" s="16">
        <v>48</v>
      </c>
      <c r="AP80" s="16">
        <v>2</v>
      </c>
      <c r="AQ80" s="16">
        <v>13</v>
      </c>
      <c r="AR80" s="16">
        <v>92</v>
      </c>
      <c r="AS80" s="16">
        <v>21</v>
      </c>
      <c r="AT80" s="16">
        <v>1644.3383560645161</v>
      </c>
      <c r="AU80" s="16">
        <v>22</v>
      </c>
      <c r="AV80" s="16">
        <v>3</v>
      </c>
      <c r="AW80" s="16">
        <v>77</v>
      </c>
      <c r="AX80" s="16">
        <v>20</v>
      </c>
      <c r="AY80" s="16">
        <v>0</v>
      </c>
      <c r="AZ80" s="16">
        <v>3</v>
      </c>
      <c r="BA80" s="16">
        <v>49</v>
      </c>
      <c r="BB80" s="16">
        <v>988.26111913869022</v>
      </c>
      <c r="BC80" s="17"/>
      <c r="BD80" s="16">
        <v>859.44548387096779</v>
      </c>
      <c r="BE80" s="16">
        <v>33</v>
      </c>
      <c r="BF80" s="16">
        <v>1610</v>
      </c>
      <c r="BG80" s="16">
        <v>1</v>
      </c>
      <c r="BH80" s="16">
        <v>10900</v>
      </c>
      <c r="BI80" s="16">
        <v>234</v>
      </c>
      <c r="BJ80" s="16">
        <v>33</v>
      </c>
      <c r="BK80" s="16">
        <v>25</v>
      </c>
      <c r="BL80" s="17"/>
      <c r="BM80" s="16">
        <v>49.206999999999994</v>
      </c>
      <c r="BN80" s="16">
        <v>976.25274193548387</v>
      </c>
      <c r="BO80" s="16">
        <v>17</v>
      </c>
      <c r="BP80" s="16">
        <v>0</v>
      </c>
      <c r="BQ80" s="17"/>
      <c r="BR80" s="16">
        <v>290.61858582580646</v>
      </c>
      <c r="BS80" s="16">
        <v>4</v>
      </c>
      <c r="BT80" s="16">
        <v>113</v>
      </c>
      <c r="BU80" s="16">
        <v>13</v>
      </c>
      <c r="BV80" s="16">
        <v>4050.9247311827962</v>
      </c>
      <c r="BW80" s="16">
        <v>723.89022870967756</v>
      </c>
      <c r="BX80" s="16">
        <v>740</v>
      </c>
      <c r="BY80" s="16">
        <v>4</v>
      </c>
      <c r="BZ80" s="16">
        <v>675.2</v>
      </c>
      <c r="CA80" s="16">
        <v>33</v>
      </c>
      <c r="CB80" s="16">
        <v>107</v>
      </c>
      <c r="CC80" s="16">
        <v>60</v>
      </c>
      <c r="CD80" s="16">
        <v>17</v>
      </c>
      <c r="CE80" s="16">
        <v>0</v>
      </c>
      <c r="CF80" s="16">
        <v>264.86308712121212</v>
      </c>
      <c r="CG80" s="16">
        <v>317.90322580645159</v>
      </c>
      <c r="CH80" s="17"/>
      <c r="CI80" s="16">
        <f t="shared" si="20"/>
        <v>15125.937709677419</v>
      </c>
      <c r="CJ80" s="16">
        <f t="shared" si="21"/>
        <v>3946.3737035771615</v>
      </c>
      <c r="CK80" s="16">
        <f t="shared" si="22"/>
        <v>13695.445483870968</v>
      </c>
      <c r="CL80" s="16">
        <f t="shared" si="23"/>
        <v>3203.5510655257867</v>
      </c>
      <c r="CM80" s="16">
        <f t="shared" si="24"/>
        <v>7414.3998586459438</v>
      </c>
      <c r="CN80" s="16">
        <f t="shared" si="25"/>
        <v>1042.4597419354839</v>
      </c>
      <c r="CO80" s="16">
        <f t="shared" si="26"/>
        <v>1516.3916502774725</v>
      </c>
      <c r="CP80" s="18">
        <f t="shared" si="30"/>
        <v>45944.559213510234</v>
      </c>
    </row>
    <row r="81" spans="2:94">
      <c r="B81" s="43">
        <v>42461</v>
      </c>
      <c r="D81" s="44">
        <f t="shared" si="27"/>
        <v>30</v>
      </c>
      <c r="E81" s="44">
        <f t="shared" si="28"/>
        <v>2016</v>
      </c>
      <c r="F81" s="44" t="str">
        <f t="shared" si="29"/>
        <v>16Q2</v>
      </c>
      <c r="H81" s="16">
        <v>3425.2731333333336</v>
      </c>
      <c r="I81" s="16">
        <v>2177</v>
      </c>
      <c r="J81" s="16">
        <v>8906</v>
      </c>
      <c r="K81" s="20"/>
      <c r="L81" s="16">
        <v>484.11743538356654</v>
      </c>
      <c r="M81" s="16">
        <v>2317.4634177999997</v>
      </c>
      <c r="N81" s="16">
        <v>59</v>
      </c>
      <c r="O81" s="16">
        <v>4</v>
      </c>
      <c r="P81" s="16">
        <v>914</v>
      </c>
      <c r="Q81" s="16">
        <v>50</v>
      </c>
      <c r="R81" s="16">
        <v>9</v>
      </c>
      <c r="S81" s="16">
        <v>40.381999999999998</v>
      </c>
      <c r="T81" s="16">
        <v>19</v>
      </c>
      <c r="U81" s="16">
        <v>72</v>
      </c>
      <c r="V81" s="17"/>
      <c r="W81" s="16">
        <v>88.296071187963179</v>
      </c>
      <c r="X81" s="16">
        <v>134.68750000000003</v>
      </c>
      <c r="Y81" s="16">
        <v>187.47328282828278</v>
      </c>
      <c r="Z81" s="16">
        <v>21</v>
      </c>
      <c r="AA81" s="16">
        <v>52.367712303078179</v>
      </c>
      <c r="AB81" s="16">
        <v>665.57439999999997</v>
      </c>
      <c r="AC81" s="16">
        <v>96.9</v>
      </c>
      <c r="AD81" s="16">
        <v>4</v>
      </c>
      <c r="AE81" s="16">
        <v>196</v>
      </c>
      <c r="AF81" s="16">
        <v>2</v>
      </c>
      <c r="AG81" s="16">
        <v>46.625000000000014</v>
      </c>
      <c r="AH81" s="17"/>
      <c r="AI81" s="16">
        <v>23</v>
      </c>
      <c r="AJ81" s="16">
        <v>13</v>
      </c>
      <c r="AK81" s="16">
        <v>14</v>
      </c>
      <c r="AL81" s="16">
        <v>2</v>
      </c>
      <c r="AM81" s="16">
        <v>145.31817999999998</v>
      </c>
      <c r="AN81" s="16">
        <v>17</v>
      </c>
      <c r="AO81" s="16">
        <v>46</v>
      </c>
      <c r="AP81" s="16">
        <v>3</v>
      </c>
      <c r="AQ81" s="16">
        <v>14</v>
      </c>
      <c r="AR81" s="16">
        <v>29</v>
      </c>
      <c r="AS81" s="16">
        <v>20</v>
      </c>
      <c r="AT81" s="16">
        <v>1661.0103840000002</v>
      </c>
      <c r="AU81" s="16">
        <v>22</v>
      </c>
      <c r="AV81" s="16">
        <v>0</v>
      </c>
      <c r="AW81" s="16">
        <v>77</v>
      </c>
      <c r="AX81" s="16">
        <v>20</v>
      </c>
      <c r="AY81" s="16">
        <v>0</v>
      </c>
      <c r="AZ81" s="16">
        <v>3</v>
      </c>
      <c r="BA81" s="16">
        <v>50</v>
      </c>
      <c r="BB81" s="16">
        <v>990.14840093531848</v>
      </c>
      <c r="BC81" s="17"/>
      <c r="BD81" s="16">
        <v>844.31799999999998</v>
      </c>
      <c r="BE81" s="16">
        <v>33</v>
      </c>
      <c r="BF81" s="16">
        <v>1499</v>
      </c>
      <c r="BG81" s="16">
        <v>1</v>
      </c>
      <c r="BH81" s="16">
        <v>10820</v>
      </c>
      <c r="BI81" s="16">
        <v>230</v>
      </c>
      <c r="BJ81" s="16">
        <v>34</v>
      </c>
      <c r="BK81" s="16">
        <v>25</v>
      </c>
      <c r="BL81" s="17"/>
      <c r="BM81" s="16">
        <v>49.035249999999991</v>
      </c>
      <c r="BN81" s="16">
        <v>994.30333333333328</v>
      </c>
      <c r="BO81" s="16">
        <v>17</v>
      </c>
      <c r="BP81" s="16">
        <v>0</v>
      </c>
      <c r="BQ81" s="17"/>
      <c r="BR81" s="16">
        <v>280.52864421999999</v>
      </c>
      <c r="BS81" s="16">
        <v>4</v>
      </c>
      <c r="BT81" s="16">
        <v>91</v>
      </c>
      <c r="BU81" s="16">
        <v>11</v>
      </c>
      <c r="BV81" s="16">
        <v>3997.8738827023017</v>
      </c>
      <c r="BW81" s="16">
        <v>722.49366666666663</v>
      </c>
      <c r="BX81" s="16">
        <v>730</v>
      </c>
      <c r="BY81" s="16">
        <v>4</v>
      </c>
      <c r="BZ81" s="16">
        <v>657.6</v>
      </c>
      <c r="CA81" s="16">
        <v>40</v>
      </c>
      <c r="CB81" s="16">
        <v>106</v>
      </c>
      <c r="CC81" s="16">
        <v>55</v>
      </c>
      <c r="CD81" s="16">
        <v>17</v>
      </c>
      <c r="CE81" s="16">
        <v>0</v>
      </c>
      <c r="CF81" s="16">
        <v>268.91078438661714</v>
      </c>
      <c r="CG81" s="16">
        <v>316.33333333333331</v>
      </c>
      <c r="CH81" s="17"/>
      <c r="CI81" s="16">
        <f t="shared" si="20"/>
        <v>14508.273133333334</v>
      </c>
      <c r="CJ81" s="16">
        <f t="shared" si="21"/>
        <v>3968.9628531835665</v>
      </c>
      <c r="CK81" s="16">
        <f t="shared" si="22"/>
        <v>13486.317999999999</v>
      </c>
      <c r="CL81" s="16">
        <f t="shared" si="23"/>
        <v>3149.4769649353188</v>
      </c>
      <c r="CM81" s="16">
        <f t="shared" si="24"/>
        <v>7301.7403113089185</v>
      </c>
      <c r="CN81" s="16">
        <f t="shared" si="25"/>
        <v>1060.3385833333332</v>
      </c>
      <c r="CO81" s="16">
        <f t="shared" si="26"/>
        <v>1494.9239663193243</v>
      </c>
      <c r="CP81" s="18">
        <f t="shared" si="30"/>
        <v>44970.033812413792</v>
      </c>
    </row>
    <row r="82" spans="2:94">
      <c r="B82" s="43">
        <v>42491</v>
      </c>
      <c r="D82" s="44">
        <f t="shared" si="27"/>
        <v>31</v>
      </c>
      <c r="E82" s="44">
        <f t="shared" si="28"/>
        <v>2016</v>
      </c>
      <c r="F82" s="44" t="str">
        <f t="shared" si="29"/>
        <v>16Q2</v>
      </c>
      <c r="H82" s="16">
        <v>2815.034290322581</v>
      </c>
      <c r="I82" s="16">
        <v>2174</v>
      </c>
      <c r="J82" s="16">
        <v>8859</v>
      </c>
      <c r="K82" s="20"/>
      <c r="L82" s="16">
        <v>461.21124918303229</v>
      </c>
      <c r="M82" s="16">
        <v>2514.6132221999992</v>
      </c>
      <c r="N82" s="16">
        <v>59</v>
      </c>
      <c r="O82" s="16">
        <v>4</v>
      </c>
      <c r="P82" s="16">
        <v>904</v>
      </c>
      <c r="Q82" s="16">
        <v>49</v>
      </c>
      <c r="R82" s="16">
        <v>9</v>
      </c>
      <c r="S82" s="16">
        <v>42.932000000000002</v>
      </c>
      <c r="T82" s="16">
        <v>19</v>
      </c>
      <c r="U82" s="16">
        <v>73</v>
      </c>
      <c r="V82" s="17"/>
      <c r="W82" s="16">
        <v>87.728054744616628</v>
      </c>
      <c r="X82" s="16">
        <v>134.39833333333337</v>
      </c>
      <c r="Y82" s="16">
        <v>186.69789001122328</v>
      </c>
      <c r="Z82" s="16">
        <v>21</v>
      </c>
      <c r="AA82" s="16">
        <v>54.196118250497186</v>
      </c>
      <c r="AB82" s="16">
        <v>658.70887096774197</v>
      </c>
      <c r="AC82" s="16">
        <v>96.266666666666666</v>
      </c>
      <c r="AD82" s="16">
        <v>4</v>
      </c>
      <c r="AE82" s="16">
        <v>181</v>
      </c>
      <c r="AF82" s="16">
        <v>2</v>
      </c>
      <c r="AG82" s="16">
        <v>46.350000000000016</v>
      </c>
      <c r="AH82" s="17"/>
      <c r="AI82" s="16">
        <v>23</v>
      </c>
      <c r="AJ82" s="16">
        <v>14</v>
      </c>
      <c r="AK82" s="16">
        <v>14</v>
      </c>
      <c r="AL82" s="16">
        <v>3</v>
      </c>
      <c r="AM82" s="16">
        <v>141.43867741935486</v>
      </c>
      <c r="AN82" s="16">
        <v>17</v>
      </c>
      <c r="AO82" s="16">
        <v>47</v>
      </c>
      <c r="AP82" s="16">
        <v>4</v>
      </c>
      <c r="AQ82" s="16">
        <v>14</v>
      </c>
      <c r="AR82" s="16">
        <v>28</v>
      </c>
      <c r="AS82" s="16">
        <v>19</v>
      </c>
      <c r="AT82" s="16">
        <v>1600.9813443870969</v>
      </c>
      <c r="AU82" s="16">
        <v>21</v>
      </c>
      <c r="AV82" s="16">
        <v>4</v>
      </c>
      <c r="AW82" s="16">
        <v>77</v>
      </c>
      <c r="AX82" s="16">
        <v>20</v>
      </c>
      <c r="AY82" s="16">
        <v>0</v>
      </c>
      <c r="AZ82" s="16">
        <v>3</v>
      </c>
      <c r="BA82" s="16">
        <v>50</v>
      </c>
      <c r="BB82" s="16">
        <v>994.21055640380314</v>
      </c>
      <c r="BC82" s="17"/>
      <c r="BD82" s="16">
        <v>840.01806451612902</v>
      </c>
      <c r="BE82" s="16">
        <v>33</v>
      </c>
      <c r="BF82" s="16">
        <v>1460</v>
      </c>
      <c r="BG82" s="16">
        <v>1</v>
      </c>
      <c r="BH82" s="16">
        <v>10840</v>
      </c>
      <c r="BI82" s="16">
        <v>215</v>
      </c>
      <c r="BJ82" s="16">
        <v>33</v>
      </c>
      <c r="BK82" s="16">
        <v>24</v>
      </c>
      <c r="BL82" s="17"/>
      <c r="BM82" s="16">
        <v>48.863499999999988</v>
      </c>
      <c r="BN82" s="16">
        <v>999.83561290322575</v>
      </c>
      <c r="BO82" s="16">
        <v>17</v>
      </c>
      <c r="BP82" s="16">
        <v>0</v>
      </c>
      <c r="BQ82" s="17"/>
      <c r="BR82" s="16">
        <v>263.60288034193547</v>
      </c>
      <c r="BS82" s="16">
        <v>4</v>
      </c>
      <c r="BT82" s="16">
        <v>107</v>
      </c>
      <c r="BU82" s="16">
        <v>12</v>
      </c>
      <c r="BV82" s="16">
        <v>3934.1716531658926</v>
      </c>
      <c r="BW82" s="16">
        <v>727.59447967741926</v>
      </c>
      <c r="BX82" s="16">
        <v>740</v>
      </c>
      <c r="BY82" s="16">
        <v>4</v>
      </c>
      <c r="BZ82" s="16">
        <v>646.5</v>
      </c>
      <c r="CA82" s="16">
        <v>33</v>
      </c>
      <c r="CB82" s="16">
        <v>105</v>
      </c>
      <c r="CC82" s="16">
        <v>55</v>
      </c>
      <c r="CD82" s="16">
        <v>17</v>
      </c>
      <c r="CE82" s="16">
        <v>0</v>
      </c>
      <c r="CF82" s="16">
        <v>243.98584362139917</v>
      </c>
      <c r="CG82" s="16">
        <v>301.41935483870969</v>
      </c>
      <c r="CH82" s="17"/>
      <c r="CI82" s="16">
        <f t="shared" si="20"/>
        <v>13848.034290322581</v>
      </c>
      <c r="CJ82" s="16">
        <f t="shared" si="21"/>
        <v>4135.7564713830307</v>
      </c>
      <c r="CK82" s="16">
        <f t="shared" si="22"/>
        <v>13446.018064516129</v>
      </c>
      <c r="CL82" s="16">
        <f t="shared" si="23"/>
        <v>3094.6305782102545</v>
      </c>
      <c r="CM82" s="16">
        <f t="shared" si="24"/>
        <v>7194.2742116453555</v>
      </c>
      <c r="CN82" s="16">
        <f t="shared" si="25"/>
        <v>1065.6991129032258</v>
      </c>
      <c r="CO82" s="16">
        <f t="shared" si="26"/>
        <v>1472.3459339740791</v>
      </c>
      <c r="CP82" s="18">
        <f t="shared" si="30"/>
        <v>44256.758662954657</v>
      </c>
    </row>
    <row r="83" spans="2:94">
      <c r="B83" s="43">
        <v>42522</v>
      </c>
      <c r="D83" s="44">
        <f t="shared" si="27"/>
        <v>30</v>
      </c>
      <c r="E83" s="44">
        <f t="shared" si="28"/>
        <v>2016</v>
      </c>
      <c r="F83" s="44" t="str">
        <f t="shared" si="29"/>
        <v>16Q2</v>
      </c>
      <c r="H83" s="16">
        <v>3108.5156000000002</v>
      </c>
      <c r="I83" s="16">
        <v>2179</v>
      </c>
      <c r="J83" s="16">
        <v>8703</v>
      </c>
      <c r="K83" s="20"/>
      <c r="L83" s="16">
        <v>460.50830445096659</v>
      </c>
      <c r="M83" s="16">
        <v>2584.8905135999998</v>
      </c>
      <c r="N83" s="16">
        <v>59</v>
      </c>
      <c r="O83" s="16">
        <v>4</v>
      </c>
      <c r="P83" s="16">
        <v>888</v>
      </c>
      <c r="Q83" s="16">
        <v>49</v>
      </c>
      <c r="R83" s="16">
        <v>9</v>
      </c>
      <c r="S83" s="16">
        <v>36.878999999999998</v>
      </c>
      <c r="T83" s="16">
        <v>18</v>
      </c>
      <c r="U83" s="16">
        <v>69</v>
      </c>
      <c r="V83" s="17"/>
      <c r="W83" s="16">
        <v>87.160038301270077</v>
      </c>
      <c r="X83" s="16">
        <v>134.10916666666671</v>
      </c>
      <c r="Y83" s="16">
        <v>185.92249719416378</v>
      </c>
      <c r="Z83" s="16">
        <v>21</v>
      </c>
      <c r="AA83" s="16">
        <v>56.0245241979162</v>
      </c>
      <c r="AB83" s="16">
        <v>665.70719999999994</v>
      </c>
      <c r="AC83" s="16">
        <v>95.633333333333326</v>
      </c>
      <c r="AD83" s="16">
        <v>4</v>
      </c>
      <c r="AE83" s="16">
        <v>177</v>
      </c>
      <c r="AF83" s="16">
        <v>2</v>
      </c>
      <c r="AG83" s="16">
        <v>46.07500000000001</v>
      </c>
      <c r="AH83" s="17"/>
      <c r="AI83" s="16">
        <v>23</v>
      </c>
      <c r="AJ83" s="16">
        <v>19</v>
      </c>
      <c r="AK83" s="16">
        <v>14</v>
      </c>
      <c r="AL83" s="16">
        <v>2</v>
      </c>
      <c r="AM83" s="16">
        <v>151.42925333333332</v>
      </c>
      <c r="AN83" s="16">
        <v>16</v>
      </c>
      <c r="AO83" s="16">
        <v>46</v>
      </c>
      <c r="AP83" s="16">
        <v>3</v>
      </c>
      <c r="AQ83" s="16">
        <v>14</v>
      </c>
      <c r="AR83" s="16">
        <v>28</v>
      </c>
      <c r="AS83" s="16">
        <v>11</v>
      </c>
      <c r="AT83" s="16">
        <v>1480.3526517999999</v>
      </c>
      <c r="AU83" s="16">
        <v>14</v>
      </c>
      <c r="AV83" s="16">
        <v>2</v>
      </c>
      <c r="AW83" s="16">
        <v>76</v>
      </c>
      <c r="AX83" s="16">
        <v>20</v>
      </c>
      <c r="AY83" s="16">
        <v>0</v>
      </c>
      <c r="AZ83" s="16">
        <v>3</v>
      </c>
      <c r="BA83" s="16">
        <v>51</v>
      </c>
      <c r="BB83" s="16">
        <v>901.4717857023727</v>
      </c>
      <c r="BC83" s="17"/>
      <c r="BD83" s="16">
        <v>856.46033333333332</v>
      </c>
      <c r="BE83" s="16">
        <v>33</v>
      </c>
      <c r="BF83" s="16">
        <v>1560</v>
      </c>
      <c r="BG83" s="16">
        <v>1</v>
      </c>
      <c r="BH83" s="16">
        <v>10850</v>
      </c>
      <c r="BI83" s="16">
        <v>213</v>
      </c>
      <c r="BJ83" s="16">
        <v>32</v>
      </c>
      <c r="BK83" s="16">
        <v>24</v>
      </c>
      <c r="BL83" s="17"/>
      <c r="BM83" s="16">
        <v>48.691749999999985</v>
      </c>
      <c r="BN83" s="16">
        <v>1012.3233333333335</v>
      </c>
      <c r="BO83" s="16">
        <v>17</v>
      </c>
      <c r="BP83" s="16">
        <v>0</v>
      </c>
      <c r="BQ83" s="17"/>
      <c r="BR83" s="16">
        <v>280.26782718000004</v>
      </c>
      <c r="BS83" s="16">
        <v>4</v>
      </c>
      <c r="BT83" s="16">
        <v>105</v>
      </c>
      <c r="BU83" s="16">
        <v>13</v>
      </c>
      <c r="BV83" s="16">
        <v>3995.5012067260136</v>
      </c>
      <c r="BW83" s="16">
        <v>724.93700000000013</v>
      </c>
      <c r="BX83" s="16">
        <v>740</v>
      </c>
      <c r="BY83" s="16">
        <v>4</v>
      </c>
      <c r="BZ83" s="16">
        <v>690.9</v>
      </c>
      <c r="CA83" s="16">
        <v>36</v>
      </c>
      <c r="CB83" s="16">
        <v>104</v>
      </c>
      <c r="CC83" s="16">
        <v>55</v>
      </c>
      <c r="CD83" s="16">
        <v>17</v>
      </c>
      <c r="CE83" s="16">
        <v>0</v>
      </c>
      <c r="CF83" s="16">
        <v>253.45077559055119</v>
      </c>
      <c r="CG83" s="16">
        <v>306.60000000000002</v>
      </c>
      <c r="CH83" s="17"/>
      <c r="CI83" s="16">
        <f t="shared" si="20"/>
        <v>13990.515600000001</v>
      </c>
      <c r="CJ83" s="16">
        <f t="shared" si="21"/>
        <v>4178.2778180509667</v>
      </c>
      <c r="CK83" s="16">
        <f t="shared" si="22"/>
        <v>13569.460333333333</v>
      </c>
      <c r="CL83" s="16">
        <f t="shared" si="23"/>
        <v>2875.253690835706</v>
      </c>
      <c r="CM83" s="16">
        <f t="shared" si="24"/>
        <v>7329.6568094965651</v>
      </c>
      <c r="CN83" s="16">
        <f t="shared" si="25"/>
        <v>1078.0150833333335</v>
      </c>
      <c r="CO83" s="16">
        <f t="shared" si="26"/>
        <v>1474.6317596933502</v>
      </c>
      <c r="CP83" s="18">
        <f t="shared" si="30"/>
        <v>44495.811094743251</v>
      </c>
    </row>
    <row r="84" spans="2:94">
      <c r="B84" s="43">
        <v>42552</v>
      </c>
      <c r="D84" s="44">
        <f t="shared" si="27"/>
        <v>31</v>
      </c>
      <c r="E84" s="44">
        <f t="shared" si="28"/>
        <v>2016</v>
      </c>
      <c r="F84" s="44" t="str">
        <f t="shared" si="29"/>
        <v>16Q3</v>
      </c>
      <c r="H84" s="16">
        <v>3655.8161935483877</v>
      </c>
      <c r="I84" s="16">
        <v>2157</v>
      </c>
      <c r="J84" s="16">
        <v>8682</v>
      </c>
      <c r="K84" s="20"/>
      <c r="L84" s="16">
        <v>470.6174696532575</v>
      </c>
      <c r="M84" s="16">
        <v>2606.9477679250022</v>
      </c>
      <c r="N84" s="16">
        <v>58</v>
      </c>
      <c r="O84" s="16">
        <v>4</v>
      </c>
      <c r="P84" s="16">
        <v>843</v>
      </c>
      <c r="Q84" s="16">
        <v>49</v>
      </c>
      <c r="R84" s="16">
        <v>9</v>
      </c>
      <c r="S84" s="16">
        <v>42.347000000000001</v>
      </c>
      <c r="T84" s="16">
        <v>18</v>
      </c>
      <c r="U84" s="16">
        <v>66</v>
      </c>
      <c r="V84" s="17"/>
      <c r="W84" s="16">
        <v>86.592021857923527</v>
      </c>
      <c r="X84" s="16">
        <v>133.82000000000005</v>
      </c>
      <c r="Y84" s="16">
        <v>185.14710437710428</v>
      </c>
      <c r="Z84" s="16">
        <v>21</v>
      </c>
      <c r="AA84" s="16">
        <v>57.852930145335208</v>
      </c>
      <c r="AB84" s="16">
        <v>660.9941935483871</v>
      </c>
      <c r="AC84" s="16">
        <v>95</v>
      </c>
      <c r="AD84" s="16">
        <v>4</v>
      </c>
      <c r="AE84" s="16">
        <v>217</v>
      </c>
      <c r="AF84" s="16">
        <v>2</v>
      </c>
      <c r="AG84" s="16">
        <v>45.800000000000011</v>
      </c>
      <c r="AH84" s="17"/>
      <c r="AI84" s="16">
        <v>23</v>
      </c>
      <c r="AJ84" s="16">
        <v>14</v>
      </c>
      <c r="AK84" s="16">
        <v>14</v>
      </c>
      <c r="AL84" s="16">
        <v>2</v>
      </c>
      <c r="AM84" s="16">
        <v>138.65690645161288</v>
      </c>
      <c r="AN84" s="16">
        <v>17</v>
      </c>
      <c r="AO84" s="16">
        <v>48</v>
      </c>
      <c r="AP84" s="16">
        <v>3</v>
      </c>
      <c r="AQ84" s="16">
        <v>14</v>
      </c>
      <c r="AR84" s="16">
        <v>23</v>
      </c>
      <c r="AS84" s="16">
        <v>11</v>
      </c>
      <c r="AT84" s="16">
        <v>1775.9716962580651</v>
      </c>
      <c r="AU84" s="16">
        <v>21</v>
      </c>
      <c r="AV84" s="16">
        <v>1</v>
      </c>
      <c r="AW84" s="16">
        <v>76</v>
      </c>
      <c r="AX84" s="16">
        <v>20</v>
      </c>
      <c r="AY84" s="16">
        <v>0</v>
      </c>
      <c r="AZ84" s="16">
        <v>3</v>
      </c>
      <c r="BA84" s="16">
        <v>50</v>
      </c>
      <c r="BB84" s="16">
        <v>982.59098189586882</v>
      </c>
      <c r="BC84" s="17"/>
      <c r="BD84" s="16">
        <v>856.19580645161284</v>
      </c>
      <c r="BE84" s="16">
        <v>33</v>
      </c>
      <c r="BF84" s="16">
        <v>1559</v>
      </c>
      <c r="BG84" s="16">
        <v>1</v>
      </c>
      <c r="BH84" s="16">
        <v>10880</v>
      </c>
      <c r="BI84" s="16">
        <v>202</v>
      </c>
      <c r="BJ84" s="16">
        <v>32</v>
      </c>
      <c r="BK84" s="16">
        <v>24</v>
      </c>
      <c r="BL84" s="17"/>
      <c r="BM84" s="16">
        <v>48.519999999999982</v>
      </c>
      <c r="BN84" s="16">
        <v>1011.1258064516129</v>
      </c>
      <c r="BO84" s="16">
        <v>17</v>
      </c>
      <c r="BP84" s="16">
        <v>5</v>
      </c>
      <c r="BQ84" s="17"/>
      <c r="BR84" s="16">
        <v>304.00672947096768</v>
      </c>
      <c r="BS84" s="16">
        <v>4</v>
      </c>
      <c r="BT84" s="16">
        <v>100</v>
      </c>
      <c r="BU84" s="16">
        <v>11</v>
      </c>
      <c r="BV84" s="16">
        <v>3897.1344849115503</v>
      </c>
      <c r="BW84" s="16">
        <v>727.56161290322586</v>
      </c>
      <c r="BX84" s="16">
        <v>740</v>
      </c>
      <c r="BY84" s="16">
        <v>4</v>
      </c>
      <c r="BZ84" s="16">
        <v>692.2</v>
      </c>
      <c r="CA84" s="16">
        <v>40</v>
      </c>
      <c r="CB84" s="16">
        <v>103</v>
      </c>
      <c r="CC84" s="16">
        <v>55</v>
      </c>
      <c r="CD84" s="16">
        <v>16</v>
      </c>
      <c r="CE84" s="16">
        <v>0</v>
      </c>
      <c r="CF84" s="16">
        <v>258.74832432432436</v>
      </c>
      <c r="CG84" s="16">
        <v>289.64516129032256</v>
      </c>
      <c r="CH84" s="17"/>
      <c r="CI84" s="16">
        <f t="shared" si="20"/>
        <v>14494.816193548388</v>
      </c>
      <c r="CJ84" s="16">
        <f t="shared" si="21"/>
        <v>4166.9122375782599</v>
      </c>
      <c r="CK84" s="16">
        <f t="shared" si="22"/>
        <v>13587.195806451613</v>
      </c>
      <c r="CL84" s="16">
        <f t="shared" si="23"/>
        <v>3237.219584605547</v>
      </c>
      <c r="CM84" s="16">
        <f t="shared" si="24"/>
        <v>7242.2963129003911</v>
      </c>
      <c r="CN84" s="16">
        <f t="shared" si="25"/>
        <v>1081.6458064516128</v>
      </c>
      <c r="CO84" s="16">
        <f t="shared" si="26"/>
        <v>1509.2062499287501</v>
      </c>
      <c r="CP84" s="18">
        <f t="shared" si="30"/>
        <v>45319.292191464563</v>
      </c>
    </row>
    <row r="85" spans="2:94">
      <c r="B85" s="43">
        <v>42583</v>
      </c>
      <c r="D85" s="44">
        <f t="shared" si="27"/>
        <v>31</v>
      </c>
      <c r="E85" s="44">
        <f t="shared" si="28"/>
        <v>2016</v>
      </c>
      <c r="F85" s="44" t="str">
        <f t="shared" si="29"/>
        <v>16Q3</v>
      </c>
      <c r="H85" s="16">
        <v>3856.1059354838708</v>
      </c>
      <c r="I85" s="16">
        <v>2144</v>
      </c>
      <c r="J85" s="16">
        <v>8716</v>
      </c>
      <c r="K85" s="20"/>
      <c r="L85" s="16">
        <v>468.00719768983822</v>
      </c>
      <c r="M85" s="16">
        <v>2635.4128587000005</v>
      </c>
      <c r="N85" s="16">
        <v>58</v>
      </c>
      <c r="O85" s="16">
        <v>4</v>
      </c>
      <c r="P85" s="16">
        <v>818.9280645161291</v>
      </c>
      <c r="Q85" s="16">
        <v>49</v>
      </c>
      <c r="R85" s="16">
        <v>9</v>
      </c>
      <c r="S85" s="16">
        <v>41.319000000000003</v>
      </c>
      <c r="T85" s="16">
        <v>18</v>
      </c>
      <c r="U85" s="16">
        <v>66</v>
      </c>
      <c r="V85" s="17"/>
      <c r="W85" s="16">
        <v>86.024005414576976</v>
      </c>
      <c r="X85" s="16">
        <v>133.53083333333339</v>
      </c>
      <c r="Y85" s="16">
        <v>185.37171156004479</v>
      </c>
      <c r="Z85" s="16">
        <v>21</v>
      </c>
      <c r="AA85" s="16">
        <v>59.681336092754208</v>
      </c>
      <c r="AB85" s="16">
        <v>650.69745161290325</v>
      </c>
      <c r="AC85" s="16">
        <v>94.366666666666674</v>
      </c>
      <c r="AD85" s="16">
        <v>4</v>
      </c>
      <c r="AE85" s="16">
        <v>205</v>
      </c>
      <c r="AF85" s="16">
        <v>2</v>
      </c>
      <c r="AG85" s="16">
        <v>45.525000000000013</v>
      </c>
      <c r="AH85" s="17"/>
      <c r="AI85" s="16">
        <v>22</v>
      </c>
      <c r="AJ85" s="16">
        <v>15</v>
      </c>
      <c r="AK85" s="16">
        <v>14</v>
      </c>
      <c r="AL85" s="16">
        <v>2</v>
      </c>
      <c r="AM85" s="16">
        <v>146.62144193548389</v>
      </c>
      <c r="AN85" s="16">
        <v>16</v>
      </c>
      <c r="AO85" s="16">
        <v>48</v>
      </c>
      <c r="AP85" s="16">
        <v>4</v>
      </c>
      <c r="AQ85" s="16">
        <v>13</v>
      </c>
      <c r="AR85" s="16">
        <v>64</v>
      </c>
      <c r="AS85" s="16">
        <v>16</v>
      </c>
      <c r="AT85" s="16">
        <v>1597.0816683870971</v>
      </c>
      <c r="AU85" s="16">
        <v>21</v>
      </c>
      <c r="AV85" s="16">
        <v>2</v>
      </c>
      <c r="AW85" s="16">
        <v>75</v>
      </c>
      <c r="AX85" s="16">
        <v>20</v>
      </c>
      <c r="AY85" s="16">
        <v>0</v>
      </c>
      <c r="AZ85" s="16">
        <v>3</v>
      </c>
      <c r="BA85" s="16">
        <v>50</v>
      </c>
      <c r="BB85" s="16">
        <v>846.46638787994243</v>
      </c>
      <c r="BC85" s="17"/>
      <c r="BD85" s="16">
        <v>822.1448387096774</v>
      </c>
      <c r="BE85" s="16">
        <v>33</v>
      </c>
      <c r="BF85" s="16">
        <v>1257</v>
      </c>
      <c r="BG85" s="16">
        <v>1</v>
      </c>
      <c r="BH85" s="16">
        <v>10710</v>
      </c>
      <c r="BI85" s="16">
        <v>208</v>
      </c>
      <c r="BJ85" s="16">
        <v>32</v>
      </c>
      <c r="BK85" s="16">
        <v>24</v>
      </c>
      <c r="BL85" s="17"/>
      <c r="BM85" s="16">
        <v>48.348249999999979</v>
      </c>
      <c r="BN85" s="16">
        <v>1012.6709677419354</v>
      </c>
      <c r="BO85" s="16">
        <v>17</v>
      </c>
      <c r="BP85" s="16">
        <v>10</v>
      </c>
      <c r="BQ85" s="17"/>
      <c r="BR85" s="16">
        <v>304.9035332129032</v>
      </c>
      <c r="BS85" s="16">
        <v>4</v>
      </c>
      <c r="BT85" s="16">
        <v>85</v>
      </c>
      <c r="BU85" s="16">
        <v>12</v>
      </c>
      <c r="BV85" s="16">
        <v>3833.9433267534546</v>
      </c>
      <c r="BW85" s="16">
        <v>727.59447967741926</v>
      </c>
      <c r="BX85" s="16">
        <v>745</v>
      </c>
      <c r="BY85" s="16">
        <v>4</v>
      </c>
      <c r="BZ85" s="16">
        <v>629.79999999999995</v>
      </c>
      <c r="CA85" s="16">
        <v>38</v>
      </c>
      <c r="CB85" s="16">
        <v>103</v>
      </c>
      <c r="CC85" s="16">
        <v>55</v>
      </c>
      <c r="CD85" s="16">
        <v>16</v>
      </c>
      <c r="CE85" s="16">
        <v>0</v>
      </c>
      <c r="CF85" s="16">
        <v>253.45173228346459</v>
      </c>
      <c r="CG85" s="16">
        <v>282.58064516129031</v>
      </c>
      <c r="CH85" s="17"/>
      <c r="CI85" s="16">
        <f t="shared" si="20"/>
        <v>14716.105935483871</v>
      </c>
      <c r="CJ85" s="16">
        <f t="shared" si="21"/>
        <v>4167.6671209059677</v>
      </c>
      <c r="CK85" s="16">
        <f t="shared" si="22"/>
        <v>13087.144838709677</v>
      </c>
      <c r="CL85" s="16">
        <f t="shared" si="23"/>
        <v>2975.1694982025233</v>
      </c>
      <c r="CM85" s="16">
        <f t="shared" si="24"/>
        <v>7094.2737170885321</v>
      </c>
      <c r="CN85" s="16">
        <f t="shared" si="25"/>
        <v>1088.0192177419353</v>
      </c>
      <c r="CO85" s="16">
        <f t="shared" si="26"/>
        <v>1487.1970046802794</v>
      </c>
      <c r="CP85" s="18">
        <f t="shared" si="30"/>
        <v>44615.577332812783</v>
      </c>
    </row>
    <row r="86" spans="2:94">
      <c r="B86" s="43">
        <v>42614</v>
      </c>
      <c r="D86" s="44">
        <f t="shared" si="27"/>
        <v>30</v>
      </c>
      <c r="E86" s="44">
        <f t="shared" si="28"/>
        <v>2016</v>
      </c>
      <c r="F86" s="44" t="str">
        <f t="shared" si="29"/>
        <v>16Q3</v>
      </c>
      <c r="H86" s="16">
        <v>3843.0539333333331</v>
      </c>
      <c r="I86" s="16">
        <v>2114</v>
      </c>
      <c r="J86" s="16">
        <v>8553</v>
      </c>
      <c r="K86" s="20"/>
      <c r="L86" s="16">
        <v>469.93262539380072</v>
      </c>
      <c r="M86" s="16">
        <v>2694.3869979000001</v>
      </c>
      <c r="N86" s="16">
        <v>58</v>
      </c>
      <c r="O86" s="16">
        <v>4</v>
      </c>
      <c r="P86" s="16">
        <v>848.16069999999991</v>
      </c>
      <c r="Q86" s="16">
        <v>48</v>
      </c>
      <c r="R86" s="16">
        <v>9</v>
      </c>
      <c r="S86" s="16">
        <v>34.664000000000001</v>
      </c>
      <c r="T86" s="16">
        <v>18</v>
      </c>
      <c r="U86" s="16">
        <v>71</v>
      </c>
      <c r="V86" s="17"/>
      <c r="W86" s="16">
        <v>85.455988971230425</v>
      </c>
      <c r="X86" s="16">
        <v>133.24166666666673</v>
      </c>
      <c r="Y86" s="16">
        <v>185.59631874298529</v>
      </c>
      <c r="Z86" s="16">
        <v>21</v>
      </c>
      <c r="AA86" s="16">
        <v>61.509742040173222</v>
      </c>
      <c r="AB86" s="16">
        <v>654.16370000000006</v>
      </c>
      <c r="AC86" s="16">
        <v>93.733333333333334</v>
      </c>
      <c r="AD86" s="16">
        <v>4</v>
      </c>
      <c r="AE86" s="16">
        <v>170</v>
      </c>
      <c r="AF86" s="16">
        <v>2</v>
      </c>
      <c r="AG86" s="16">
        <v>45.250000000000014</v>
      </c>
      <c r="AH86" s="17"/>
      <c r="AI86" s="16">
        <v>22</v>
      </c>
      <c r="AJ86" s="16">
        <v>16</v>
      </c>
      <c r="AK86" s="16">
        <v>13</v>
      </c>
      <c r="AL86" s="16">
        <v>2</v>
      </c>
      <c r="AM86" s="16">
        <v>121.71289999999999</v>
      </c>
      <c r="AN86" s="16">
        <v>16</v>
      </c>
      <c r="AO86" s="16">
        <v>47</v>
      </c>
      <c r="AP86" s="16">
        <v>4</v>
      </c>
      <c r="AQ86" s="16">
        <v>13</v>
      </c>
      <c r="AR86" s="16">
        <v>100</v>
      </c>
      <c r="AS86" s="16">
        <v>15</v>
      </c>
      <c r="AT86" s="16">
        <v>1430.8791816</v>
      </c>
      <c r="AU86" s="16">
        <v>14</v>
      </c>
      <c r="AV86" s="16">
        <v>2</v>
      </c>
      <c r="AW86" s="16">
        <v>74</v>
      </c>
      <c r="AX86" s="16">
        <v>20</v>
      </c>
      <c r="AY86" s="16">
        <v>0</v>
      </c>
      <c r="AZ86" s="16">
        <v>2</v>
      </c>
      <c r="BA86" s="16">
        <v>50</v>
      </c>
      <c r="BB86" s="16">
        <v>831.38619964500776</v>
      </c>
      <c r="BC86" s="17"/>
      <c r="BD86" s="16">
        <v>757.56966666666665</v>
      </c>
      <c r="BE86" s="16">
        <v>32</v>
      </c>
      <c r="BF86" s="16">
        <v>1490</v>
      </c>
      <c r="BG86" s="16">
        <v>1</v>
      </c>
      <c r="BH86" s="16">
        <v>11110</v>
      </c>
      <c r="BI86" s="16">
        <v>221</v>
      </c>
      <c r="BJ86" s="16">
        <v>32</v>
      </c>
      <c r="BK86" s="16">
        <v>24</v>
      </c>
      <c r="BL86" s="17"/>
      <c r="BM86" s="16">
        <v>48.176499999999976</v>
      </c>
      <c r="BN86" s="16">
        <v>1003.36</v>
      </c>
      <c r="BO86" s="16">
        <v>17</v>
      </c>
      <c r="BP86" s="16">
        <v>15</v>
      </c>
      <c r="BQ86" s="17"/>
      <c r="BR86" s="16">
        <v>291.60372405999999</v>
      </c>
      <c r="BS86" s="16">
        <v>4</v>
      </c>
      <c r="BT86" s="16">
        <v>115</v>
      </c>
      <c r="BU86" s="16">
        <v>13</v>
      </c>
      <c r="BV86" s="16">
        <v>3847.5134953464321</v>
      </c>
      <c r="BW86" s="16">
        <v>751.91213300000004</v>
      </c>
      <c r="BX86" s="16">
        <v>740</v>
      </c>
      <c r="BY86" s="16">
        <v>4</v>
      </c>
      <c r="BZ86" s="16">
        <v>634.70000000000005</v>
      </c>
      <c r="CA86" s="16">
        <v>35</v>
      </c>
      <c r="CB86" s="16">
        <v>102</v>
      </c>
      <c r="CC86" s="16">
        <v>55</v>
      </c>
      <c r="CD86" s="16">
        <v>16</v>
      </c>
      <c r="CE86" s="16">
        <v>0</v>
      </c>
      <c r="CF86" s="16">
        <v>253.45173228346459</v>
      </c>
      <c r="CG86" s="16">
        <v>287.13333333333333</v>
      </c>
      <c r="CH86" s="17"/>
      <c r="CI86" s="16">
        <f t="shared" si="20"/>
        <v>14510.053933333333</v>
      </c>
      <c r="CJ86" s="16">
        <f t="shared" si="21"/>
        <v>4255.1443232938009</v>
      </c>
      <c r="CK86" s="16">
        <f t="shared" si="22"/>
        <v>13667.569666666666</v>
      </c>
      <c r="CL86" s="16">
        <f t="shared" si="23"/>
        <v>2793.9782812450076</v>
      </c>
      <c r="CM86" s="16">
        <f t="shared" si="24"/>
        <v>7150.3144180232293</v>
      </c>
      <c r="CN86" s="16">
        <f t="shared" si="25"/>
        <v>1083.5364999999999</v>
      </c>
      <c r="CO86" s="16">
        <f t="shared" si="26"/>
        <v>1455.9507497543891</v>
      </c>
      <c r="CP86" s="18">
        <f>SUM(CI86:CO86)-190</f>
        <v>44726.547872316427</v>
      </c>
    </row>
    <row r="87" spans="2:94">
      <c r="B87" s="43">
        <v>42644</v>
      </c>
      <c r="D87" s="44">
        <f t="shared" si="27"/>
        <v>31</v>
      </c>
      <c r="E87" s="44">
        <f t="shared" si="28"/>
        <v>2016</v>
      </c>
      <c r="F87" s="44" t="str">
        <f t="shared" si="29"/>
        <v>16Q4</v>
      </c>
      <c r="H87" s="16">
        <v>3890.2260645161291</v>
      </c>
      <c r="I87" s="16">
        <v>2103</v>
      </c>
      <c r="J87" s="16">
        <v>8791</v>
      </c>
      <c r="K87" s="20"/>
      <c r="L87" s="16">
        <v>466.97269699309754</v>
      </c>
      <c r="M87" s="16">
        <v>2646.823367699998</v>
      </c>
      <c r="N87" s="16">
        <v>58</v>
      </c>
      <c r="O87" s="16">
        <v>4</v>
      </c>
      <c r="P87" s="16">
        <v>846.62838709677419</v>
      </c>
      <c r="Q87" s="16">
        <v>48</v>
      </c>
      <c r="R87" s="16">
        <v>9</v>
      </c>
      <c r="S87" s="16">
        <v>35.151000000000003</v>
      </c>
      <c r="T87" s="16">
        <v>18</v>
      </c>
      <c r="U87" s="16">
        <v>69</v>
      </c>
      <c r="V87" s="17"/>
      <c r="W87" s="16">
        <v>84.887972527883875</v>
      </c>
      <c r="X87" s="16">
        <v>132.95250000000007</v>
      </c>
      <c r="Y87" s="16">
        <v>185.82092592592579</v>
      </c>
      <c r="Z87" s="16">
        <v>20</v>
      </c>
      <c r="AA87" s="16">
        <v>63.338147987592237</v>
      </c>
      <c r="AB87" s="16">
        <v>643.89058064516121</v>
      </c>
      <c r="AC87" s="16">
        <v>93.1</v>
      </c>
      <c r="AD87" s="16">
        <v>4</v>
      </c>
      <c r="AE87" s="16">
        <v>180</v>
      </c>
      <c r="AF87" s="16">
        <v>2</v>
      </c>
      <c r="AG87" s="16">
        <v>44.975000000000016</v>
      </c>
      <c r="AH87" s="17"/>
      <c r="AI87" s="16">
        <v>22</v>
      </c>
      <c r="AJ87" s="16">
        <v>14</v>
      </c>
      <c r="AK87" s="16">
        <v>14</v>
      </c>
      <c r="AL87" s="16">
        <v>2</v>
      </c>
      <c r="AM87" s="16">
        <v>144.21244193548389</v>
      </c>
      <c r="AN87" s="16">
        <v>16</v>
      </c>
      <c r="AO87" s="16">
        <v>45</v>
      </c>
      <c r="AP87" s="16">
        <v>4</v>
      </c>
      <c r="AQ87" s="16">
        <v>15</v>
      </c>
      <c r="AR87" s="16">
        <v>101</v>
      </c>
      <c r="AS87" s="16">
        <v>20</v>
      </c>
      <c r="AT87" s="16">
        <v>1760.7280616129033</v>
      </c>
      <c r="AU87" s="16">
        <v>20</v>
      </c>
      <c r="AV87" s="16">
        <v>2</v>
      </c>
      <c r="AW87" s="16">
        <v>74</v>
      </c>
      <c r="AX87" s="16">
        <v>20</v>
      </c>
      <c r="AY87" s="16">
        <v>0</v>
      </c>
      <c r="AZ87" s="16">
        <v>2</v>
      </c>
      <c r="BA87" s="16">
        <v>50</v>
      </c>
      <c r="BB87" s="16">
        <v>760.79531689284818</v>
      </c>
      <c r="BC87" s="17"/>
      <c r="BD87" s="16">
        <v>804.55419354838705</v>
      </c>
      <c r="BE87" s="16">
        <v>32</v>
      </c>
      <c r="BF87" s="16">
        <v>1600</v>
      </c>
      <c r="BG87" s="16">
        <v>1</v>
      </c>
      <c r="BH87" s="16">
        <v>11230</v>
      </c>
      <c r="BI87" s="16">
        <v>216</v>
      </c>
      <c r="BJ87" s="16">
        <v>31</v>
      </c>
      <c r="BK87" s="16">
        <v>24</v>
      </c>
      <c r="BL87" s="17"/>
      <c r="BM87" s="16">
        <v>48.004749999999973</v>
      </c>
      <c r="BN87" s="16">
        <v>1011.8935483870968</v>
      </c>
      <c r="BO87" s="16">
        <v>17</v>
      </c>
      <c r="BP87" s="16">
        <v>15</v>
      </c>
      <c r="BQ87" s="17"/>
      <c r="BR87" s="16">
        <v>294.82159250322582</v>
      </c>
      <c r="BS87" s="16">
        <v>4</v>
      </c>
      <c r="BT87" s="16">
        <v>125</v>
      </c>
      <c r="BU87" s="16">
        <v>12</v>
      </c>
      <c r="BV87" s="16">
        <v>3740.485106812278</v>
      </c>
      <c r="BW87" s="16">
        <v>689.82984677419358</v>
      </c>
      <c r="BX87" s="16">
        <v>740</v>
      </c>
      <c r="BY87" s="16">
        <v>4</v>
      </c>
      <c r="BZ87" s="16">
        <v>652.4</v>
      </c>
      <c r="CA87" s="16">
        <v>34</v>
      </c>
      <c r="CB87" s="16">
        <v>101</v>
      </c>
      <c r="CC87" s="16">
        <v>54</v>
      </c>
      <c r="CD87" s="16">
        <v>16</v>
      </c>
      <c r="CE87" s="16">
        <v>0</v>
      </c>
      <c r="CF87" s="16">
        <v>251.96493227091634</v>
      </c>
      <c r="CG87" s="16">
        <v>296.70967741935482</v>
      </c>
      <c r="CH87" s="17"/>
      <c r="CI87" s="16">
        <f t="shared" si="20"/>
        <v>14784.22606451613</v>
      </c>
      <c r="CJ87" s="16">
        <f t="shared" si="21"/>
        <v>4201.5754517898695</v>
      </c>
      <c r="CK87" s="16">
        <f t="shared" si="22"/>
        <v>13938.554193548387</v>
      </c>
      <c r="CL87" s="16">
        <f t="shared" si="23"/>
        <v>3086.7358204412349</v>
      </c>
      <c r="CM87" s="16">
        <f t="shared" si="24"/>
        <v>7016.2111557799681</v>
      </c>
      <c r="CN87" s="16">
        <f t="shared" si="25"/>
        <v>1091.8982983870967</v>
      </c>
      <c r="CO87" s="16">
        <f t="shared" si="26"/>
        <v>1454.9651270865629</v>
      </c>
      <c r="CP87" s="18">
        <f t="shared" si="30"/>
        <v>45574.166111549246</v>
      </c>
    </row>
    <row r="88" spans="2:94">
      <c r="B88" s="43">
        <v>42675</v>
      </c>
      <c r="D88" s="44">
        <f t="shared" si="27"/>
        <v>30</v>
      </c>
      <c r="E88" s="44">
        <f t="shared" si="28"/>
        <v>2016</v>
      </c>
      <c r="F88" s="44" t="str">
        <f t="shared" si="29"/>
        <v>16Q4</v>
      </c>
      <c r="H88" s="16">
        <v>4136.7093999999997</v>
      </c>
      <c r="I88" s="16">
        <v>2073</v>
      </c>
      <c r="J88" s="16">
        <v>8876</v>
      </c>
      <c r="K88" s="20"/>
      <c r="L88" s="16">
        <v>459.68863377300028</v>
      </c>
      <c r="M88" s="16">
        <v>2632.9702602000002</v>
      </c>
      <c r="N88" s="16">
        <v>57</v>
      </c>
      <c r="O88" s="16">
        <v>4</v>
      </c>
      <c r="P88" s="16">
        <v>855.10562666666669</v>
      </c>
      <c r="Q88" s="16">
        <v>48</v>
      </c>
      <c r="R88" s="16">
        <v>9</v>
      </c>
      <c r="S88" s="16">
        <v>35.152000000000001</v>
      </c>
      <c r="T88" s="16">
        <v>18</v>
      </c>
      <c r="U88" s="16">
        <v>72</v>
      </c>
      <c r="V88" s="17"/>
      <c r="W88" s="16">
        <v>84.319956084537324</v>
      </c>
      <c r="X88" s="16">
        <v>132.66333333333341</v>
      </c>
      <c r="Y88" s="16">
        <v>186.04553310886629</v>
      </c>
      <c r="Z88" s="16">
        <v>20</v>
      </c>
      <c r="AA88" s="16">
        <v>65.166553935011237</v>
      </c>
      <c r="AB88" s="16">
        <v>631.9683</v>
      </c>
      <c r="AC88" s="16">
        <v>92.466666666666669</v>
      </c>
      <c r="AD88" s="16">
        <v>4</v>
      </c>
      <c r="AE88" s="16">
        <v>229</v>
      </c>
      <c r="AF88" s="16">
        <v>2</v>
      </c>
      <c r="AG88" s="16">
        <v>44.700000000000017</v>
      </c>
      <c r="AH88" s="17"/>
      <c r="AI88" s="16">
        <v>22</v>
      </c>
      <c r="AJ88" s="16">
        <v>15</v>
      </c>
      <c r="AK88" s="16">
        <v>14</v>
      </c>
      <c r="AL88" s="16">
        <v>2</v>
      </c>
      <c r="AM88" s="16">
        <v>142.59941666666666</v>
      </c>
      <c r="AN88" s="16">
        <v>15</v>
      </c>
      <c r="AO88" s="16">
        <v>45</v>
      </c>
      <c r="AP88" s="16">
        <v>4</v>
      </c>
      <c r="AQ88" s="16">
        <v>14</v>
      </c>
      <c r="AR88" s="16">
        <v>104</v>
      </c>
      <c r="AS88" s="16">
        <v>19</v>
      </c>
      <c r="AT88" s="16">
        <v>1784.4707716000007</v>
      </c>
      <c r="AU88" s="16">
        <v>21</v>
      </c>
      <c r="AV88" s="16">
        <v>2</v>
      </c>
      <c r="AW88" s="16">
        <v>74</v>
      </c>
      <c r="AX88" s="16">
        <v>20</v>
      </c>
      <c r="AY88" s="16">
        <v>0</v>
      </c>
      <c r="AZ88" s="16">
        <v>2</v>
      </c>
      <c r="BA88" s="16">
        <v>49</v>
      </c>
      <c r="BB88" s="16">
        <v>946.84138008216553</v>
      </c>
      <c r="BC88" s="17"/>
      <c r="BD88" s="16">
        <v>729.5863333333333</v>
      </c>
      <c r="BE88" s="16">
        <v>32</v>
      </c>
      <c r="BF88" s="16">
        <v>1696</v>
      </c>
      <c r="BG88" s="16">
        <v>1</v>
      </c>
      <c r="BH88" s="16">
        <v>11210</v>
      </c>
      <c r="BI88" s="16">
        <v>219</v>
      </c>
      <c r="BJ88" s="16">
        <v>32</v>
      </c>
      <c r="BK88" s="16">
        <v>24</v>
      </c>
      <c r="BL88" s="17"/>
      <c r="BM88" s="16">
        <v>47.83299999999997</v>
      </c>
      <c r="BN88" s="16">
        <v>1014.9433333333333</v>
      </c>
      <c r="BO88" s="16">
        <v>17</v>
      </c>
      <c r="BP88" s="16">
        <v>15</v>
      </c>
      <c r="BQ88" s="17"/>
      <c r="BR88" s="16">
        <v>289.72768638000002</v>
      </c>
      <c r="BS88" s="16">
        <v>4</v>
      </c>
      <c r="BT88" s="16">
        <v>116</v>
      </c>
      <c r="BU88" s="16">
        <v>12</v>
      </c>
      <c r="BV88" s="16">
        <v>3875.0528423236515</v>
      </c>
      <c r="BW88" s="16">
        <v>702.64207199999998</v>
      </c>
      <c r="BX88" s="16">
        <v>740</v>
      </c>
      <c r="BY88" s="16">
        <v>3</v>
      </c>
      <c r="BZ88" s="16">
        <v>672.7</v>
      </c>
      <c r="CA88" s="16">
        <v>31</v>
      </c>
      <c r="CB88" s="16">
        <v>100</v>
      </c>
      <c r="CC88" s="16">
        <v>54</v>
      </c>
      <c r="CD88" s="16">
        <v>16</v>
      </c>
      <c r="CE88" s="16">
        <v>0</v>
      </c>
      <c r="CF88" s="16">
        <v>252.49709523809526</v>
      </c>
      <c r="CG88" s="16">
        <v>294.43333333333334</v>
      </c>
      <c r="CH88" s="17"/>
      <c r="CI88" s="16">
        <f t="shared" si="20"/>
        <v>15085.7094</v>
      </c>
      <c r="CJ88" s="16">
        <f t="shared" si="21"/>
        <v>4190.9165206396674</v>
      </c>
      <c r="CK88" s="16">
        <f t="shared" si="22"/>
        <v>13943.586333333333</v>
      </c>
      <c r="CL88" s="16">
        <f t="shared" si="23"/>
        <v>3295.9115683488326</v>
      </c>
      <c r="CM88" s="16">
        <f t="shared" si="24"/>
        <v>7163.05302927508</v>
      </c>
      <c r="CN88" s="16">
        <f t="shared" si="25"/>
        <v>1094.7763333333332</v>
      </c>
      <c r="CO88" s="16">
        <f t="shared" si="26"/>
        <v>1492.3303431284151</v>
      </c>
      <c r="CP88" s="18">
        <f t="shared" si="30"/>
        <v>46266.283528058666</v>
      </c>
    </row>
    <row r="89" spans="2:94">
      <c r="B89" s="43">
        <v>42705</v>
      </c>
      <c r="D89" s="44">
        <f t="shared" si="27"/>
        <v>31</v>
      </c>
      <c r="E89" s="44">
        <f t="shared" si="28"/>
        <v>2016</v>
      </c>
      <c r="F89" s="44" t="str">
        <f t="shared" si="29"/>
        <v>16Q4</v>
      </c>
      <c r="H89" s="16">
        <v>3968.476451612903</v>
      </c>
      <c r="I89" s="16">
        <v>2036</v>
      </c>
      <c r="J89" s="16">
        <v>8771</v>
      </c>
      <c r="K89" s="20"/>
      <c r="L89" s="16">
        <v>451.33072616993513</v>
      </c>
      <c r="M89" s="16">
        <v>2745.1596025000008</v>
      </c>
      <c r="N89" s="16">
        <v>57</v>
      </c>
      <c r="O89" s="16">
        <v>4</v>
      </c>
      <c r="P89" s="16">
        <v>837.45735096774195</v>
      </c>
      <c r="Q89" s="16">
        <v>47</v>
      </c>
      <c r="R89" s="16">
        <v>8</v>
      </c>
      <c r="S89" s="16">
        <v>38.292999999999999</v>
      </c>
      <c r="T89" s="16">
        <v>18</v>
      </c>
      <c r="U89" s="16">
        <v>75</v>
      </c>
      <c r="V89" s="17"/>
      <c r="W89" s="16">
        <v>83.751939641190774</v>
      </c>
      <c r="X89" s="16">
        <v>132.37416666666675</v>
      </c>
      <c r="Y89" s="16">
        <v>186.2701402918068</v>
      </c>
      <c r="Z89" s="16">
        <v>20</v>
      </c>
      <c r="AA89" s="16">
        <v>66.994959882430251</v>
      </c>
      <c r="AB89" s="16">
        <v>630.86535483870966</v>
      </c>
      <c r="AC89" s="16">
        <v>91.833333333333343</v>
      </c>
      <c r="AD89" s="16">
        <v>4</v>
      </c>
      <c r="AE89" s="16">
        <v>167</v>
      </c>
      <c r="AF89" s="16">
        <v>2</v>
      </c>
      <c r="AG89" s="16">
        <v>44.425000000000026</v>
      </c>
      <c r="AH89" s="17"/>
      <c r="AI89" s="16">
        <v>22</v>
      </c>
      <c r="AJ89" s="16">
        <v>14</v>
      </c>
      <c r="AK89" s="16">
        <v>13</v>
      </c>
      <c r="AL89" s="16">
        <v>2</v>
      </c>
      <c r="AM89" s="16">
        <v>133.01188709677419</v>
      </c>
      <c r="AN89" s="16">
        <v>16</v>
      </c>
      <c r="AO89" s="16">
        <v>45</v>
      </c>
      <c r="AP89" s="16">
        <v>4</v>
      </c>
      <c r="AQ89" s="16">
        <v>14</v>
      </c>
      <c r="AR89" s="16">
        <v>96</v>
      </c>
      <c r="AS89" s="16">
        <v>21</v>
      </c>
      <c r="AT89" s="16">
        <v>1717.8093069677423</v>
      </c>
      <c r="AU89" s="16">
        <v>22</v>
      </c>
      <c r="AV89" s="16">
        <v>0</v>
      </c>
      <c r="AW89" s="16">
        <v>74</v>
      </c>
      <c r="AX89" s="16">
        <v>20</v>
      </c>
      <c r="AY89" s="16">
        <v>0</v>
      </c>
      <c r="AZ89" s="16">
        <v>2</v>
      </c>
      <c r="BA89" s="16">
        <v>48</v>
      </c>
      <c r="BB89" s="16">
        <v>961.0831509677422</v>
      </c>
      <c r="BC89" s="17"/>
      <c r="BD89" s="16">
        <v>780.60548387096776</v>
      </c>
      <c r="BE89" s="16">
        <v>32</v>
      </c>
      <c r="BF89" s="16">
        <v>1704</v>
      </c>
      <c r="BG89" s="16">
        <v>1</v>
      </c>
      <c r="BH89" s="16">
        <v>11210</v>
      </c>
      <c r="BI89" s="16">
        <v>215</v>
      </c>
      <c r="BJ89" s="16">
        <v>31</v>
      </c>
      <c r="BK89" s="16">
        <v>23</v>
      </c>
      <c r="BL89" s="17"/>
      <c r="BM89" s="16">
        <v>47.661249999999967</v>
      </c>
      <c r="BN89" s="16">
        <v>995.1903225806451</v>
      </c>
      <c r="BO89" s="16">
        <v>17</v>
      </c>
      <c r="BP89" s="16">
        <v>15</v>
      </c>
      <c r="BQ89" s="17"/>
      <c r="BR89" s="16">
        <v>268.43243225806447</v>
      </c>
      <c r="BS89" s="16">
        <v>4</v>
      </c>
      <c r="BT89" s="16">
        <v>100</v>
      </c>
      <c r="BU89" s="16">
        <v>12</v>
      </c>
      <c r="BV89" s="16">
        <v>3909.116129032258</v>
      </c>
      <c r="BW89" s="16">
        <v>722.37741129032258</v>
      </c>
      <c r="BX89" s="16">
        <v>735</v>
      </c>
      <c r="BY89" s="16">
        <v>4</v>
      </c>
      <c r="BZ89" s="16">
        <v>674.8</v>
      </c>
      <c r="CA89" s="16">
        <v>23</v>
      </c>
      <c r="CB89" s="16">
        <v>99</v>
      </c>
      <c r="CC89" s="16">
        <v>54</v>
      </c>
      <c r="CD89" s="16">
        <v>16</v>
      </c>
      <c r="CE89" s="16">
        <v>0</v>
      </c>
      <c r="CF89" s="16">
        <v>246.55034008097164</v>
      </c>
      <c r="CG89" s="16">
        <v>292</v>
      </c>
      <c r="CH89" s="17"/>
      <c r="CI89" s="16">
        <f t="shared" si="20"/>
        <v>14775.476451612903</v>
      </c>
      <c r="CJ89" s="16">
        <f t="shared" si="21"/>
        <v>4281.2406796376781</v>
      </c>
      <c r="CK89" s="16">
        <f t="shared" si="22"/>
        <v>13996.605483870968</v>
      </c>
      <c r="CL89" s="16">
        <f t="shared" si="23"/>
        <v>3224.9043450322588</v>
      </c>
      <c r="CM89" s="16">
        <f t="shared" si="24"/>
        <v>7160.2763126616173</v>
      </c>
      <c r="CN89" s="16">
        <f t="shared" si="25"/>
        <v>1074.8515725806451</v>
      </c>
      <c r="CO89" s="16">
        <f t="shared" si="26"/>
        <v>1429.5148946541374</v>
      </c>
      <c r="CP89" s="18">
        <f t="shared" si="30"/>
        <v>45942.869740050206</v>
      </c>
    </row>
    <row r="90" spans="2:94">
      <c r="B90" s="43">
        <v>42736</v>
      </c>
      <c r="D90" s="44">
        <f t="shared" si="27"/>
        <v>31</v>
      </c>
      <c r="E90" s="44">
        <f t="shared" si="28"/>
        <v>2017</v>
      </c>
      <c r="F90" s="44" t="str">
        <f t="shared" si="29"/>
        <v>17Q1</v>
      </c>
      <c r="H90" s="16">
        <v>4100.7720645161289</v>
      </c>
      <c r="I90" s="16">
        <v>2019</v>
      </c>
      <c r="J90" s="16">
        <v>8828</v>
      </c>
      <c r="K90" s="20"/>
      <c r="L90" s="16">
        <v>454.67672399241962</v>
      </c>
      <c r="M90" s="16">
        <v>2708.8176787999982</v>
      </c>
      <c r="N90" s="16">
        <v>57</v>
      </c>
      <c r="O90" s="16">
        <v>3</v>
      </c>
      <c r="P90" s="16">
        <v>860.4776129032258</v>
      </c>
      <c r="Q90" s="16">
        <v>47</v>
      </c>
      <c r="R90" s="16">
        <v>8</v>
      </c>
      <c r="S90" s="16">
        <v>39.058</v>
      </c>
      <c r="T90" s="16">
        <v>18</v>
      </c>
      <c r="U90" s="16">
        <v>76</v>
      </c>
      <c r="V90" s="17"/>
      <c r="W90" s="16">
        <v>81.902500000000003</v>
      </c>
      <c r="X90" s="16">
        <v>122</v>
      </c>
      <c r="Y90" s="16">
        <v>206.13991582491585</v>
      </c>
      <c r="Z90" s="16">
        <v>20</v>
      </c>
      <c r="AA90" s="16">
        <v>61.784695264885137</v>
      </c>
      <c r="AB90" s="16">
        <v>635.49209999999994</v>
      </c>
      <c r="AC90" s="16">
        <v>121.5</v>
      </c>
      <c r="AD90" s="16">
        <v>4</v>
      </c>
      <c r="AE90" s="16">
        <v>156</v>
      </c>
      <c r="AF90" s="16">
        <v>2</v>
      </c>
      <c r="AG90" s="16">
        <v>42.25</v>
      </c>
      <c r="AH90" s="17"/>
      <c r="AI90" s="16">
        <v>22</v>
      </c>
      <c r="AJ90" s="16">
        <v>15</v>
      </c>
      <c r="AK90" s="16">
        <v>13</v>
      </c>
      <c r="AL90" s="16">
        <v>2</v>
      </c>
      <c r="AM90" s="16">
        <v>129.73654193548387</v>
      </c>
      <c r="AN90" s="16">
        <v>15</v>
      </c>
      <c r="AO90" s="16">
        <v>45</v>
      </c>
      <c r="AP90" s="16">
        <v>3</v>
      </c>
      <c r="AQ90" s="16">
        <v>13</v>
      </c>
      <c r="AR90" s="16">
        <v>97</v>
      </c>
      <c r="AS90" s="16">
        <v>21</v>
      </c>
      <c r="AT90" s="16">
        <v>1652.1275632258073</v>
      </c>
      <c r="AU90" s="16">
        <v>22</v>
      </c>
      <c r="AV90" s="16">
        <v>0</v>
      </c>
      <c r="AW90" s="16">
        <v>73</v>
      </c>
      <c r="AX90" s="16">
        <v>20</v>
      </c>
      <c r="AY90" s="16">
        <v>0</v>
      </c>
      <c r="AZ90" s="16">
        <v>2</v>
      </c>
      <c r="BA90" s="16">
        <v>49</v>
      </c>
      <c r="BB90" s="16">
        <v>968.11958440546528</v>
      </c>
      <c r="BC90" s="17"/>
      <c r="BD90" s="16">
        <v>792.99193548387109</v>
      </c>
      <c r="BE90" s="16">
        <v>32</v>
      </c>
      <c r="BF90" s="16">
        <v>1680</v>
      </c>
      <c r="BG90" s="16">
        <v>1</v>
      </c>
      <c r="BH90" s="16">
        <v>11110</v>
      </c>
      <c r="BI90" s="16">
        <v>211</v>
      </c>
      <c r="BJ90" s="16">
        <v>31</v>
      </c>
      <c r="BK90" s="16">
        <v>23</v>
      </c>
      <c r="BL90" s="17"/>
      <c r="BM90" s="16">
        <v>48.02</v>
      </c>
      <c r="BN90" s="16">
        <v>965.61935483870968</v>
      </c>
      <c r="BO90" s="16">
        <v>17</v>
      </c>
      <c r="BP90" s="16">
        <v>23</v>
      </c>
      <c r="BQ90" s="17"/>
      <c r="BR90" s="16">
        <v>257.20067552903225</v>
      </c>
      <c r="BS90" s="16">
        <v>4</v>
      </c>
      <c r="BT90" s="16">
        <v>106</v>
      </c>
      <c r="BU90" s="16">
        <v>12</v>
      </c>
      <c r="BV90" s="16">
        <v>3841.4081188836535</v>
      </c>
      <c r="BW90" s="16">
        <v>727.21095516129026</v>
      </c>
      <c r="BX90" s="16">
        <v>736</v>
      </c>
      <c r="BY90" s="16">
        <v>4</v>
      </c>
      <c r="BZ90" s="16">
        <v>672.9</v>
      </c>
      <c r="CA90" s="16">
        <v>28</v>
      </c>
      <c r="CB90" s="16">
        <v>99</v>
      </c>
      <c r="CC90" s="16">
        <v>52</v>
      </c>
      <c r="CD90" s="16">
        <v>16</v>
      </c>
      <c r="CE90" s="16">
        <v>0</v>
      </c>
      <c r="CF90" s="16">
        <v>250.09592000000001</v>
      </c>
      <c r="CG90" s="16">
        <v>282.58064516129031</v>
      </c>
      <c r="CH90" s="17"/>
      <c r="CI90" s="16">
        <f t="shared" si="20"/>
        <v>14947.772064516128</v>
      </c>
      <c r="CJ90" s="16">
        <f t="shared" si="21"/>
        <v>4272.0300156956437</v>
      </c>
      <c r="CK90" s="16">
        <f t="shared" si="22"/>
        <v>13880.991935483871</v>
      </c>
      <c r="CL90" s="16">
        <f t="shared" si="23"/>
        <v>3161.9836895667568</v>
      </c>
      <c r="CM90" s="16">
        <f t="shared" si="24"/>
        <v>7088.3963147352661</v>
      </c>
      <c r="CN90" s="16">
        <f t="shared" si="25"/>
        <v>1053.6393548387096</v>
      </c>
      <c r="CO90" s="16">
        <f t="shared" si="26"/>
        <v>1453.069211089801</v>
      </c>
      <c r="CP90" s="18">
        <f t="shared" ref="CP90:CP91" si="31">SUM(CI90:CO90)</f>
        <v>45857.882585926178</v>
      </c>
    </row>
    <row r="91" spans="2:94">
      <c r="B91" s="43">
        <v>42767</v>
      </c>
      <c r="D91" s="44">
        <f t="shared" si="27"/>
        <v>28</v>
      </c>
      <c r="E91" s="44">
        <f t="shared" si="28"/>
        <v>2017</v>
      </c>
      <c r="F91" s="44" t="str">
        <f t="shared" si="29"/>
        <v>17Q1</v>
      </c>
      <c r="H91" s="16">
        <v>4136.1924999999992</v>
      </c>
      <c r="I91" s="16">
        <v>2016</v>
      </c>
      <c r="J91" s="16">
        <v>9058</v>
      </c>
      <c r="K91" s="20"/>
      <c r="L91" s="16">
        <v>444.79867175364274</v>
      </c>
      <c r="M91" s="16">
        <v>2697.4923967999998</v>
      </c>
      <c r="N91" s="16">
        <v>57</v>
      </c>
      <c r="O91" s="16">
        <v>4</v>
      </c>
      <c r="P91" s="16">
        <v>864.51384999999993</v>
      </c>
      <c r="Q91" s="16">
        <v>47</v>
      </c>
      <c r="R91" s="16">
        <v>8</v>
      </c>
      <c r="S91" s="16">
        <v>40.68</v>
      </c>
      <c r="T91" s="16">
        <v>18</v>
      </c>
      <c r="U91" s="16">
        <v>76</v>
      </c>
      <c r="V91" s="17"/>
      <c r="W91" s="16">
        <v>81.120913023679421</v>
      </c>
      <c r="X91" s="16">
        <v>122</v>
      </c>
      <c r="Y91" s="16">
        <v>204.63871773288443</v>
      </c>
      <c r="Z91" s="16">
        <v>20</v>
      </c>
      <c r="AA91" s="16">
        <v>62.439989451476798</v>
      </c>
      <c r="AB91" s="16">
        <v>632.77289285714278</v>
      </c>
      <c r="AC91" s="16">
        <v>125.91666666666666</v>
      </c>
      <c r="AD91" s="16">
        <v>4</v>
      </c>
      <c r="AE91" s="16">
        <v>245</v>
      </c>
      <c r="AF91" s="16">
        <v>2</v>
      </c>
      <c r="AG91" s="16">
        <v>41.658333333333331</v>
      </c>
      <c r="AH91" s="17"/>
      <c r="AI91" s="16">
        <v>22</v>
      </c>
      <c r="AJ91" s="16">
        <v>15</v>
      </c>
      <c r="AK91" s="16">
        <v>14</v>
      </c>
      <c r="AL91" s="16">
        <v>2</v>
      </c>
      <c r="AM91" s="16">
        <v>140.82951428571428</v>
      </c>
      <c r="AN91" s="16">
        <v>15</v>
      </c>
      <c r="AO91" s="16">
        <v>44</v>
      </c>
      <c r="AP91" s="16">
        <v>3</v>
      </c>
      <c r="AQ91" s="16">
        <v>13</v>
      </c>
      <c r="AR91" s="16">
        <v>101</v>
      </c>
      <c r="AS91" s="16">
        <v>20</v>
      </c>
      <c r="AT91" s="16">
        <v>1692.6211217142854</v>
      </c>
      <c r="AU91" s="16">
        <v>22</v>
      </c>
      <c r="AV91" s="16">
        <v>1</v>
      </c>
      <c r="AW91" s="16">
        <v>74</v>
      </c>
      <c r="AX91" s="16">
        <v>20</v>
      </c>
      <c r="AY91" s="16">
        <v>0</v>
      </c>
      <c r="AZ91" s="16">
        <v>2</v>
      </c>
      <c r="BA91" s="16">
        <v>48</v>
      </c>
      <c r="BB91" s="16">
        <v>943.04281971395483</v>
      </c>
      <c r="BC91" s="17"/>
      <c r="BD91" s="16">
        <v>775.8075</v>
      </c>
      <c r="BE91" s="16">
        <v>32</v>
      </c>
      <c r="BF91" s="16">
        <v>1720</v>
      </c>
      <c r="BG91" s="16">
        <v>1</v>
      </c>
      <c r="BH91" s="16">
        <v>11110</v>
      </c>
      <c r="BI91" s="16">
        <v>210</v>
      </c>
      <c r="BJ91" s="16">
        <v>31</v>
      </c>
      <c r="BK91" s="16">
        <v>23</v>
      </c>
      <c r="BL91" s="17"/>
      <c r="BM91" s="16">
        <v>47.936666666666667</v>
      </c>
      <c r="BN91" s="16">
        <v>970</v>
      </c>
      <c r="BO91" s="16">
        <v>17</v>
      </c>
      <c r="BP91" s="16">
        <v>23</v>
      </c>
      <c r="BQ91" s="17"/>
      <c r="BR91" s="16">
        <v>254.14116608571427</v>
      </c>
      <c r="BS91" s="16">
        <v>4</v>
      </c>
      <c r="BT91" s="16">
        <v>123</v>
      </c>
      <c r="BU91" s="16">
        <v>12</v>
      </c>
      <c r="BV91" s="16">
        <v>3845.9305622402107</v>
      </c>
      <c r="BW91" s="16">
        <v>732.32380749999993</v>
      </c>
      <c r="BX91" s="16">
        <v>735</v>
      </c>
      <c r="BY91" s="16">
        <v>3</v>
      </c>
      <c r="BZ91" s="16">
        <v>665.1</v>
      </c>
      <c r="CA91" s="16">
        <v>32</v>
      </c>
      <c r="CB91" s="16">
        <v>99</v>
      </c>
      <c r="CC91" s="16">
        <v>52</v>
      </c>
      <c r="CD91" s="16">
        <v>16</v>
      </c>
      <c r="CE91" s="16">
        <v>0</v>
      </c>
      <c r="CF91" s="16">
        <v>245.72945528455284</v>
      </c>
      <c r="CG91" s="16">
        <v>278.96428571428572</v>
      </c>
      <c r="CH91" s="17"/>
      <c r="CI91" s="16">
        <f t="shared" si="20"/>
        <v>15210.192499999999</v>
      </c>
      <c r="CJ91" s="16">
        <f t="shared" si="21"/>
        <v>4257.4849185536423</v>
      </c>
      <c r="CK91" s="16">
        <f t="shared" si="22"/>
        <v>13902.807499999999</v>
      </c>
      <c r="CL91" s="16">
        <f t="shared" si="23"/>
        <v>3192.4934557139545</v>
      </c>
      <c r="CM91" s="16">
        <f t="shared" si="24"/>
        <v>7098.1892768247644</v>
      </c>
      <c r="CN91" s="16">
        <f t="shared" si="25"/>
        <v>1057.9366666666667</v>
      </c>
      <c r="CO91" s="16">
        <f t="shared" si="26"/>
        <v>1541.5475130651835</v>
      </c>
      <c r="CP91" s="18">
        <f t="shared" si="31"/>
        <v>46260.651830824216</v>
      </c>
    </row>
    <row r="92" spans="2:94">
      <c r="B92" s="43">
        <v>42795</v>
      </c>
      <c r="D92" s="44">
        <f t="shared" si="27"/>
        <v>31</v>
      </c>
      <c r="E92" s="44">
        <f t="shared" si="28"/>
        <v>2017</v>
      </c>
      <c r="F92" s="44" t="str">
        <f t="shared" si="29"/>
        <v>17Q1</v>
      </c>
      <c r="H92" s="16">
        <v>3918.4914516129029</v>
      </c>
      <c r="I92" s="16">
        <v>2018</v>
      </c>
      <c r="J92" s="16">
        <v>9140</v>
      </c>
      <c r="K92" s="20"/>
      <c r="L92" s="16">
        <v>443.6394164128713</v>
      </c>
      <c r="M92" s="16">
        <v>2572.2149607999977</v>
      </c>
      <c r="N92" s="16">
        <v>56</v>
      </c>
      <c r="O92" s="16">
        <v>4</v>
      </c>
      <c r="P92" s="16">
        <v>804.31760129032261</v>
      </c>
      <c r="Q92" s="16">
        <v>47</v>
      </c>
      <c r="R92" s="16">
        <v>8</v>
      </c>
      <c r="S92" s="16">
        <v>42.808</v>
      </c>
      <c r="T92" s="16">
        <v>18</v>
      </c>
      <c r="U92" s="16">
        <v>71</v>
      </c>
      <c r="V92" s="17"/>
      <c r="W92" s="16">
        <v>80.339326047358838</v>
      </c>
      <c r="X92" s="16">
        <v>122</v>
      </c>
      <c r="Y92" s="16">
        <v>203.13751964085304</v>
      </c>
      <c r="Z92" s="16">
        <v>20</v>
      </c>
      <c r="AA92" s="16">
        <v>63.095283638068452</v>
      </c>
      <c r="AB92" s="16">
        <v>613.57635483870979</v>
      </c>
      <c r="AC92" s="16">
        <v>130.33333333333331</v>
      </c>
      <c r="AD92" s="16">
        <v>4</v>
      </c>
      <c r="AE92" s="16">
        <v>154</v>
      </c>
      <c r="AF92" s="16">
        <v>2</v>
      </c>
      <c r="AG92" s="16">
        <v>41.066666666666663</v>
      </c>
      <c r="AH92" s="17"/>
      <c r="AI92" s="16">
        <v>21</v>
      </c>
      <c r="AJ92" s="16">
        <v>17</v>
      </c>
      <c r="AK92" s="16">
        <v>14</v>
      </c>
      <c r="AL92" s="16">
        <v>2</v>
      </c>
      <c r="AM92" s="16">
        <v>132.66949354838707</v>
      </c>
      <c r="AN92" s="16">
        <v>15</v>
      </c>
      <c r="AO92" s="16">
        <v>44</v>
      </c>
      <c r="AP92" s="16">
        <v>3</v>
      </c>
      <c r="AQ92" s="16">
        <v>13</v>
      </c>
      <c r="AR92" s="16">
        <v>100</v>
      </c>
      <c r="AS92" s="16">
        <v>21</v>
      </c>
      <c r="AT92" s="16">
        <v>1744.5835652903227</v>
      </c>
      <c r="AU92" s="16">
        <v>22</v>
      </c>
      <c r="AV92" s="16">
        <v>0</v>
      </c>
      <c r="AW92" s="16">
        <v>74</v>
      </c>
      <c r="AX92" s="16">
        <v>19</v>
      </c>
      <c r="AY92" s="16">
        <v>0</v>
      </c>
      <c r="AZ92" s="16">
        <v>2</v>
      </c>
      <c r="BA92" s="16">
        <v>49</v>
      </c>
      <c r="BB92" s="16">
        <v>939.74702389031506</v>
      </c>
      <c r="BC92" s="17"/>
      <c r="BD92" s="16">
        <v>730</v>
      </c>
      <c r="BE92" s="16">
        <v>32</v>
      </c>
      <c r="BF92" s="16">
        <v>1758</v>
      </c>
      <c r="BG92" s="16">
        <v>1</v>
      </c>
      <c r="BH92" s="16">
        <v>11050</v>
      </c>
      <c r="BI92" s="16">
        <v>210</v>
      </c>
      <c r="BJ92" s="16">
        <v>32</v>
      </c>
      <c r="BK92" s="16">
        <v>23</v>
      </c>
      <c r="BL92" s="17"/>
      <c r="BM92" s="16">
        <v>47.853333333333332</v>
      </c>
      <c r="BN92" s="16">
        <v>967.49032258064528</v>
      </c>
      <c r="BO92" s="16">
        <v>17</v>
      </c>
      <c r="BP92" s="16">
        <v>23</v>
      </c>
      <c r="BQ92" s="17"/>
      <c r="BR92" s="16">
        <v>269.45624938064515</v>
      </c>
      <c r="BS92" s="16">
        <v>4</v>
      </c>
      <c r="BT92" s="16">
        <v>113</v>
      </c>
      <c r="BU92" s="16">
        <v>12</v>
      </c>
      <c r="BV92" s="16">
        <v>3847.2289998921137</v>
      </c>
      <c r="BW92" s="16">
        <v>730.72911870967732</v>
      </c>
      <c r="BX92" s="16">
        <v>733</v>
      </c>
      <c r="BY92" s="16">
        <v>4</v>
      </c>
      <c r="BZ92" s="16">
        <v>658.6</v>
      </c>
      <c r="CA92" s="16">
        <v>33</v>
      </c>
      <c r="CB92" s="16">
        <v>98</v>
      </c>
      <c r="CC92" s="16">
        <v>52</v>
      </c>
      <c r="CD92" s="16">
        <v>16</v>
      </c>
      <c r="CE92" s="16">
        <v>0</v>
      </c>
      <c r="CF92" s="16">
        <v>242.11073140495867</v>
      </c>
      <c r="CG92" s="16">
        <v>277.87096774193549</v>
      </c>
      <c r="CH92" s="17"/>
      <c r="CI92" s="16">
        <f t="shared" si="20"/>
        <v>15076.491451612903</v>
      </c>
      <c r="CJ92" s="16">
        <f t="shared" si="21"/>
        <v>4066.9799785031919</v>
      </c>
      <c r="CK92" s="16">
        <f t="shared" si="22"/>
        <v>13836</v>
      </c>
      <c r="CL92" s="16">
        <f t="shared" si="23"/>
        <v>3233.0000827290251</v>
      </c>
      <c r="CM92" s="16">
        <f t="shared" si="24"/>
        <v>7090.9960671293302</v>
      </c>
      <c r="CN92" s="16">
        <f t="shared" si="25"/>
        <v>1055.3436559139786</v>
      </c>
      <c r="CO92" s="16">
        <f t="shared" si="26"/>
        <v>1433.54848416499</v>
      </c>
      <c r="CP92" s="18">
        <f t="shared" si="30"/>
        <v>45792.35972005342</v>
      </c>
    </row>
    <row r="93" spans="2:94">
      <c r="B93" s="43">
        <v>42826</v>
      </c>
      <c r="D93" s="44">
        <f t="shared" si="27"/>
        <v>30</v>
      </c>
      <c r="E93" s="44">
        <f t="shared" si="28"/>
        <v>2017</v>
      </c>
      <c r="F93" s="44" t="str">
        <f t="shared" si="29"/>
        <v>17Q2</v>
      </c>
      <c r="H93" s="16">
        <v>3574.878466666667</v>
      </c>
      <c r="I93" s="16">
        <v>2012</v>
      </c>
      <c r="J93" s="16">
        <v>9132</v>
      </c>
      <c r="K93" s="20"/>
      <c r="L93" s="16">
        <v>410.81011143759986</v>
      </c>
      <c r="M93" s="16">
        <v>2563.5829447999995</v>
      </c>
      <c r="N93" s="16">
        <v>56</v>
      </c>
      <c r="O93" s="16">
        <v>4</v>
      </c>
      <c r="P93" s="16">
        <v>858.42969666666681</v>
      </c>
      <c r="Q93" s="16">
        <v>46</v>
      </c>
      <c r="R93" s="16">
        <v>8</v>
      </c>
      <c r="S93" s="16">
        <v>43.223999999999997</v>
      </c>
      <c r="T93" s="16">
        <v>18</v>
      </c>
      <c r="U93" s="16">
        <v>73</v>
      </c>
      <c r="V93" s="17"/>
      <c r="W93" s="16">
        <v>79.557739071038256</v>
      </c>
      <c r="X93" s="16">
        <v>121</v>
      </c>
      <c r="Y93" s="16">
        <v>201.63632154882166</v>
      </c>
      <c r="Z93" s="16">
        <v>20</v>
      </c>
      <c r="AA93" s="16">
        <v>63.750577824660105</v>
      </c>
      <c r="AB93" s="16">
        <v>614.66236666666657</v>
      </c>
      <c r="AC93" s="16">
        <v>134.75</v>
      </c>
      <c r="AD93" s="16">
        <v>4</v>
      </c>
      <c r="AE93" s="16">
        <v>172</v>
      </c>
      <c r="AF93" s="16">
        <v>2</v>
      </c>
      <c r="AG93" s="16">
        <v>40.474999999999994</v>
      </c>
      <c r="AH93" s="17"/>
      <c r="AI93" s="16">
        <v>21</v>
      </c>
      <c r="AJ93" s="16">
        <v>12</v>
      </c>
      <c r="AK93" s="16">
        <v>14</v>
      </c>
      <c r="AL93" s="16">
        <v>2</v>
      </c>
      <c r="AM93" s="16">
        <v>141.70565333333332</v>
      </c>
      <c r="AN93" s="16">
        <v>16</v>
      </c>
      <c r="AO93" s="16">
        <v>45</v>
      </c>
      <c r="AP93" s="16">
        <v>2</v>
      </c>
      <c r="AQ93" s="16">
        <v>13</v>
      </c>
      <c r="AR93" s="16">
        <v>74</v>
      </c>
      <c r="AS93" s="16">
        <v>21</v>
      </c>
      <c r="AT93" s="16">
        <v>1737.7354609999993</v>
      </c>
      <c r="AU93" s="16">
        <v>22</v>
      </c>
      <c r="AV93" s="16">
        <v>1</v>
      </c>
      <c r="AW93" s="16">
        <v>73</v>
      </c>
      <c r="AX93" s="16">
        <v>19</v>
      </c>
      <c r="AY93" s="16">
        <v>0</v>
      </c>
      <c r="AZ93" s="16">
        <v>2</v>
      </c>
      <c r="BA93" s="16">
        <v>50</v>
      </c>
      <c r="BB93" s="16">
        <v>912.51610431381869</v>
      </c>
      <c r="BC93" s="17"/>
      <c r="BD93" s="16">
        <v>775.28433333333339</v>
      </c>
      <c r="BE93" s="16">
        <v>32</v>
      </c>
      <c r="BF93" s="16">
        <v>1730</v>
      </c>
      <c r="BG93" s="16">
        <v>1</v>
      </c>
      <c r="BH93" s="16">
        <v>11000</v>
      </c>
      <c r="BI93" s="16">
        <v>209</v>
      </c>
      <c r="BJ93" s="16">
        <v>34</v>
      </c>
      <c r="BK93" s="16">
        <v>23</v>
      </c>
      <c r="BL93" s="17"/>
      <c r="BM93" s="16">
        <v>47.769999999999996</v>
      </c>
      <c r="BN93" s="16">
        <v>967.24</v>
      </c>
      <c r="BO93" s="16">
        <v>17</v>
      </c>
      <c r="BP93" s="16">
        <v>23</v>
      </c>
      <c r="BQ93" s="17"/>
      <c r="BR93" s="16">
        <v>255.24700278</v>
      </c>
      <c r="BS93" s="16">
        <v>4</v>
      </c>
      <c r="BT93" s="16">
        <v>89</v>
      </c>
      <c r="BU93" s="16">
        <v>12</v>
      </c>
      <c r="BV93" s="16">
        <v>3831.2254133402012</v>
      </c>
      <c r="BW93" s="16">
        <v>718.05779499999994</v>
      </c>
      <c r="BX93" s="16">
        <v>731</v>
      </c>
      <c r="BY93" s="16">
        <v>4</v>
      </c>
      <c r="BZ93" s="16">
        <v>621.29999999999995</v>
      </c>
      <c r="CA93" s="16">
        <v>33</v>
      </c>
      <c r="CB93" s="16">
        <v>98</v>
      </c>
      <c r="CC93" s="16">
        <v>47</v>
      </c>
      <c r="CD93" s="16">
        <v>16</v>
      </c>
      <c r="CE93" s="16">
        <v>0</v>
      </c>
      <c r="CF93" s="16">
        <v>232.36046551724138</v>
      </c>
      <c r="CG93" s="16">
        <v>277.39999999999998</v>
      </c>
      <c r="CH93" s="17"/>
      <c r="CI93" s="16">
        <f t="shared" si="20"/>
        <v>14718.878466666667</v>
      </c>
      <c r="CJ93" s="16">
        <f t="shared" si="21"/>
        <v>4081.0467529042662</v>
      </c>
      <c r="CK93" s="16">
        <f t="shared" si="22"/>
        <v>13804.284333333333</v>
      </c>
      <c r="CL93" s="16">
        <f t="shared" si="23"/>
        <v>3178.9572186471514</v>
      </c>
      <c r="CM93" s="16">
        <f t="shared" si="24"/>
        <v>6969.5906766374419</v>
      </c>
      <c r="CN93" s="16">
        <f t="shared" si="25"/>
        <v>1055.01</v>
      </c>
      <c r="CO93" s="16">
        <f t="shared" si="26"/>
        <v>1453.8320051111864</v>
      </c>
      <c r="CP93" s="18">
        <f t="shared" si="30"/>
        <v>45261.599453300048</v>
      </c>
    </row>
    <row r="94" spans="2:94">
      <c r="B94" s="43">
        <v>42856</v>
      </c>
      <c r="D94" s="44">
        <f t="shared" si="27"/>
        <v>31</v>
      </c>
      <c r="E94" s="44">
        <f t="shared" si="28"/>
        <v>2017</v>
      </c>
      <c r="F94" s="44" t="str">
        <f t="shared" si="29"/>
        <v>17Q2</v>
      </c>
      <c r="H94" s="16">
        <v>3694.7177741935484</v>
      </c>
      <c r="I94" s="16">
        <v>2020</v>
      </c>
      <c r="J94" s="16">
        <v>9177</v>
      </c>
      <c r="K94" s="20"/>
      <c r="L94" s="16">
        <v>425.42132386241963</v>
      </c>
      <c r="M94" s="16">
        <v>2673.2240131999988</v>
      </c>
      <c r="N94" s="16">
        <v>56</v>
      </c>
      <c r="O94" s="16">
        <v>3</v>
      </c>
      <c r="P94" s="16">
        <v>852.50653258064517</v>
      </c>
      <c r="Q94" s="16">
        <v>46</v>
      </c>
      <c r="R94" s="16">
        <v>8</v>
      </c>
      <c r="S94" s="16">
        <v>41.591999999999999</v>
      </c>
      <c r="T94" s="16">
        <v>18</v>
      </c>
      <c r="U94" s="16">
        <v>71</v>
      </c>
      <c r="V94" s="17"/>
      <c r="W94" s="16">
        <v>78.776152094717673</v>
      </c>
      <c r="X94" s="16">
        <v>121</v>
      </c>
      <c r="Y94" s="16">
        <v>200.13512345679024</v>
      </c>
      <c r="Z94" s="16">
        <v>20</v>
      </c>
      <c r="AA94" s="16">
        <v>64.405872011251759</v>
      </c>
      <c r="AB94" s="16">
        <v>620.06752688172048</v>
      </c>
      <c r="AC94" s="16">
        <v>139.16666666666669</v>
      </c>
      <c r="AD94" s="16">
        <v>4</v>
      </c>
      <c r="AE94" s="16">
        <v>207</v>
      </c>
      <c r="AF94" s="16">
        <v>2</v>
      </c>
      <c r="AG94" s="16">
        <v>39.883333333333326</v>
      </c>
      <c r="AH94" s="17"/>
      <c r="AI94" s="16">
        <v>21</v>
      </c>
      <c r="AJ94" s="16">
        <v>15</v>
      </c>
      <c r="AK94" s="16">
        <v>15</v>
      </c>
      <c r="AL94" s="16">
        <v>2</v>
      </c>
      <c r="AM94" s="16">
        <v>131.26459677419354</v>
      </c>
      <c r="AN94" s="16">
        <v>16</v>
      </c>
      <c r="AO94" s="16">
        <v>42</v>
      </c>
      <c r="AP94" s="16">
        <v>2</v>
      </c>
      <c r="AQ94" s="16">
        <v>15</v>
      </c>
      <c r="AR94" s="16">
        <v>26</v>
      </c>
      <c r="AS94" s="16">
        <v>20</v>
      </c>
      <c r="AT94" s="16">
        <v>1635.8024887741926</v>
      </c>
      <c r="AU94" s="16">
        <v>14</v>
      </c>
      <c r="AV94" s="16">
        <v>4</v>
      </c>
      <c r="AW94" s="16">
        <v>73</v>
      </c>
      <c r="AX94" s="16">
        <v>19</v>
      </c>
      <c r="AY94" s="16">
        <v>0</v>
      </c>
      <c r="AZ94" s="16">
        <v>3</v>
      </c>
      <c r="BA94" s="16">
        <v>49</v>
      </c>
      <c r="BB94" s="16">
        <v>926.34034279876698</v>
      </c>
      <c r="BC94" s="17"/>
      <c r="BD94" s="16">
        <v>775.18935483870962</v>
      </c>
      <c r="BE94" s="16">
        <v>32</v>
      </c>
      <c r="BF94" s="16">
        <v>1703</v>
      </c>
      <c r="BG94" s="16">
        <v>1</v>
      </c>
      <c r="BH94" s="16">
        <v>10950</v>
      </c>
      <c r="BI94" s="16">
        <v>208</v>
      </c>
      <c r="BJ94" s="16">
        <v>34</v>
      </c>
      <c r="BK94" s="16">
        <v>23</v>
      </c>
      <c r="BL94" s="17"/>
      <c r="BM94" s="16">
        <v>47.68666666666666</v>
      </c>
      <c r="BN94" s="16">
        <v>970.80645161290317</v>
      </c>
      <c r="BO94" s="16">
        <v>17</v>
      </c>
      <c r="BP94" s="16">
        <v>23</v>
      </c>
      <c r="BQ94" s="17"/>
      <c r="BR94" s="16">
        <v>272.56929458709675</v>
      </c>
      <c r="BS94" s="16">
        <v>4</v>
      </c>
      <c r="BT94" s="16">
        <v>106</v>
      </c>
      <c r="BU94" s="16">
        <v>12</v>
      </c>
      <c r="BV94" s="16">
        <v>3765.2034603803095</v>
      </c>
      <c r="BW94" s="16">
        <v>732.87775451612902</v>
      </c>
      <c r="BX94" s="16">
        <v>730</v>
      </c>
      <c r="BY94" s="16">
        <v>4</v>
      </c>
      <c r="BZ94" s="16">
        <v>620.20000000000005</v>
      </c>
      <c r="CA94" s="16">
        <v>31</v>
      </c>
      <c r="CB94" s="16">
        <v>97</v>
      </c>
      <c r="CC94" s="16">
        <v>47</v>
      </c>
      <c r="CD94" s="16">
        <v>15</v>
      </c>
      <c r="CE94" s="16">
        <v>0</v>
      </c>
      <c r="CF94" s="16">
        <v>241.54807468879667</v>
      </c>
      <c r="CG94" s="16">
        <v>279</v>
      </c>
      <c r="CH94" s="17"/>
      <c r="CI94" s="16">
        <f t="shared" si="20"/>
        <v>14891.717774193548</v>
      </c>
      <c r="CJ94" s="16">
        <f t="shared" si="21"/>
        <v>4194.7438696430636</v>
      </c>
      <c r="CK94" s="16">
        <f t="shared" si="22"/>
        <v>13726.189354838709</v>
      </c>
      <c r="CL94" s="16">
        <f t="shared" si="23"/>
        <v>3029.4074283471527</v>
      </c>
      <c r="CM94" s="16">
        <f t="shared" si="24"/>
        <v>6957.3985841723324</v>
      </c>
      <c r="CN94" s="16">
        <f t="shared" si="25"/>
        <v>1058.4931182795699</v>
      </c>
      <c r="CO94" s="16">
        <f t="shared" si="26"/>
        <v>1496.4346744444802</v>
      </c>
      <c r="CP94" s="18">
        <f t="shared" si="30"/>
        <v>45354.38480391886</v>
      </c>
    </row>
    <row r="95" spans="2:94">
      <c r="B95" s="43">
        <v>42887</v>
      </c>
      <c r="D95" s="44">
        <f t="shared" si="27"/>
        <v>30</v>
      </c>
      <c r="E95" s="44">
        <f t="shared" si="28"/>
        <v>2017</v>
      </c>
      <c r="F95" s="44" t="str">
        <f t="shared" si="29"/>
        <v>17Q2</v>
      </c>
      <c r="H95" s="16">
        <v>3796.8065666666666</v>
      </c>
      <c r="I95" s="16">
        <v>2008</v>
      </c>
      <c r="J95" s="16">
        <v>9089</v>
      </c>
      <c r="K95" s="20"/>
      <c r="L95" s="16">
        <v>416.53402919636676</v>
      </c>
      <c r="M95" s="16">
        <v>2696.8413888</v>
      </c>
      <c r="N95" s="16">
        <v>56</v>
      </c>
      <c r="O95" s="16">
        <v>3</v>
      </c>
      <c r="P95" s="16">
        <v>856.95652466666616</v>
      </c>
      <c r="Q95" s="16">
        <v>46</v>
      </c>
      <c r="R95" s="16">
        <v>8</v>
      </c>
      <c r="S95" s="16">
        <v>44.28</v>
      </c>
      <c r="T95" s="16">
        <v>18</v>
      </c>
      <c r="U95" s="16">
        <v>71</v>
      </c>
      <c r="V95" s="17"/>
      <c r="W95" s="16">
        <v>77.994565118397091</v>
      </c>
      <c r="X95" s="16">
        <v>121</v>
      </c>
      <c r="Y95" s="16">
        <v>198.63392536475885</v>
      </c>
      <c r="Z95" s="16">
        <v>20</v>
      </c>
      <c r="AA95" s="16">
        <v>65.06116619784342</v>
      </c>
      <c r="AB95" s="16">
        <v>638.05669999999998</v>
      </c>
      <c r="AC95" s="16">
        <v>143.58333333333334</v>
      </c>
      <c r="AD95" s="16">
        <v>4</v>
      </c>
      <c r="AE95" s="16">
        <v>168</v>
      </c>
      <c r="AF95" s="16">
        <v>2</v>
      </c>
      <c r="AG95" s="16">
        <v>29</v>
      </c>
      <c r="AH95" s="17"/>
      <c r="AI95" s="16">
        <v>21</v>
      </c>
      <c r="AJ95" s="16">
        <v>13</v>
      </c>
      <c r="AK95" s="16">
        <v>14</v>
      </c>
      <c r="AL95" s="16">
        <v>2</v>
      </c>
      <c r="AM95" s="16">
        <v>140.12252666666666</v>
      </c>
      <c r="AN95" s="16">
        <v>15</v>
      </c>
      <c r="AO95" s="16">
        <v>43</v>
      </c>
      <c r="AP95" s="16">
        <v>2</v>
      </c>
      <c r="AQ95" s="16">
        <v>15</v>
      </c>
      <c r="AR95" s="16">
        <v>27</v>
      </c>
      <c r="AS95" s="16">
        <v>13</v>
      </c>
      <c r="AT95" s="16">
        <v>1576.4775686000005</v>
      </c>
      <c r="AU95" s="16">
        <v>13</v>
      </c>
      <c r="AV95" s="16">
        <v>0</v>
      </c>
      <c r="AW95" s="16">
        <v>73</v>
      </c>
      <c r="AX95" s="16">
        <v>19</v>
      </c>
      <c r="AY95" s="16">
        <v>0</v>
      </c>
      <c r="AZ95" s="16">
        <v>3</v>
      </c>
      <c r="BA95" s="16">
        <v>50</v>
      </c>
      <c r="BB95" s="16">
        <v>935.03395431309093</v>
      </c>
      <c r="BC95" s="17"/>
      <c r="BD95" s="16">
        <v>785.06633333333332</v>
      </c>
      <c r="BE95" s="16">
        <v>32</v>
      </c>
      <c r="BF95" s="16">
        <v>1737</v>
      </c>
      <c r="BG95" s="16">
        <v>1</v>
      </c>
      <c r="BH95" s="16">
        <v>10950</v>
      </c>
      <c r="BI95" s="16">
        <v>208</v>
      </c>
      <c r="BJ95" s="16">
        <v>33</v>
      </c>
      <c r="BK95" s="16">
        <v>23</v>
      </c>
      <c r="BL95" s="17"/>
      <c r="BM95" s="16">
        <v>47.603333333333325</v>
      </c>
      <c r="BN95" s="16">
        <v>968.51</v>
      </c>
      <c r="BO95" s="16">
        <v>17</v>
      </c>
      <c r="BP95" s="16">
        <v>23</v>
      </c>
      <c r="BQ95" s="17"/>
      <c r="BR95" s="16">
        <v>271.46273615999996</v>
      </c>
      <c r="BS95" s="16">
        <v>4</v>
      </c>
      <c r="BT95" s="16">
        <v>88</v>
      </c>
      <c r="BU95" s="16">
        <v>12</v>
      </c>
      <c r="BV95" s="16">
        <v>3874.1068717948719</v>
      </c>
      <c r="BW95" s="16">
        <v>729.45399033333331</v>
      </c>
      <c r="BX95" s="16">
        <v>728</v>
      </c>
      <c r="BY95" s="16">
        <v>3</v>
      </c>
      <c r="BZ95" s="16">
        <v>681</v>
      </c>
      <c r="CA95" s="16">
        <v>32</v>
      </c>
      <c r="CB95" s="16">
        <v>97</v>
      </c>
      <c r="CC95" s="16">
        <v>47</v>
      </c>
      <c r="CD95" s="16">
        <v>15</v>
      </c>
      <c r="CE95" s="16">
        <v>0</v>
      </c>
      <c r="CF95" s="16">
        <v>226.39469026548673</v>
      </c>
      <c r="CG95" s="16">
        <v>277.39999999999998</v>
      </c>
      <c r="CH95" s="17"/>
      <c r="CI95" s="16">
        <f t="shared" si="20"/>
        <v>14893.806566666666</v>
      </c>
      <c r="CJ95" s="16">
        <f t="shared" si="21"/>
        <v>4216.611942663033</v>
      </c>
      <c r="CK95" s="16">
        <f t="shared" si="22"/>
        <v>13769.066333333332</v>
      </c>
      <c r="CL95" s="16">
        <f t="shared" si="23"/>
        <v>2974.6340495797581</v>
      </c>
      <c r="CM95" s="16">
        <f t="shared" si="24"/>
        <v>7085.8182885536917</v>
      </c>
      <c r="CN95" s="16">
        <f t="shared" si="25"/>
        <v>1056.1133333333332</v>
      </c>
      <c r="CO95" s="16">
        <f t="shared" si="26"/>
        <v>1467.3296900143325</v>
      </c>
      <c r="CP95" s="18">
        <f t="shared" si="30"/>
        <v>45463.380204144145</v>
      </c>
    </row>
    <row r="96" spans="2:94">
      <c r="B96" s="43">
        <v>42917</v>
      </c>
      <c r="D96" s="44">
        <f t="shared" si="27"/>
        <v>31</v>
      </c>
      <c r="E96" s="44">
        <f t="shared" si="28"/>
        <v>2017</v>
      </c>
      <c r="F96" s="44" t="str">
        <f t="shared" si="29"/>
        <v>17Q3</v>
      </c>
      <c r="H96" s="16">
        <v>3986.5052903225805</v>
      </c>
      <c r="I96" s="16">
        <v>1986</v>
      </c>
      <c r="J96" s="16">
        <v>9241</v>
      </c>
      <c r="K96" s="20"/>
      <c r="L96" s="16">
        <v>428.07028896374197</v>
      </c>
      <c r="M96" s="16">
        <v>2646.9334119999994</v>
      </c>
      <c r="N96" s="16">
        <v>56</v>
      </c>
      <c r="O96" s="16">
        <v>3</v>
      </c>
      <c r="P96" s="16">
        <v>856.39148322580684</v>
      </c>
      <c r="Q96" s="16">
        <v>46</v>
      </c>
      <c r="R96" s="16">
        <v>8</v>
      </c>
      <c r="S96" s="16">
        <v>45.908999999999999</v>
      </c>
      <c r="T96" s="16">
        <v>18</v>
      </c>
      <c r="U96" s="16">
        <v>73</v>
      </c>
      <c r="V96" s="17"/>
      <c r="W96" s="16">
        <v>77.212978142076508</v>
      </c>
      <c r="X96" s="16">
        <v>120</v>
      </c>
      <c r="Y96" s="16">
        <v>197.13272727272744</v>
      </c>
      <c r="Z96" s="16">
        <v>20</v>
      </c>
      <c r="AA96" s="16">
        <v>65.716460384435081</v>
      </c>
      <c r="AB96" s="16">
        <v>650.17016129032265</v>
      </c>
      <c r="AC96" s="16">
        <v>148.00000000000003</v>
      </c>
      <c r="AD96" s="16">
        <v>4</v>
      </c>
      <c r="AE96" s="16">
        <v>195</v>
      </c>
      <c r="AF96" s="16">
        <v>2</v>
      </c>
      <c r="AG96" s="16">
        <v>27</v>
      </c>
      <c r="AH96" s="17"/>
      <c r="AI96" s="16">
        <v>21</v>
      </c>
      <c r="AJ96" s="16">
        <v>19</v>
      </c>
      <c r="AK96" s="16">
        <v>14</v>
      </c>
      <c r="AL96" s="16">
        <v>2</v>
      </c>
      <c r="AM96" s="16">
        <v>136.36188064516128</v>
      </c>
      <c r="AN96" s="16">
        <v>15</v>
      </c>
      <c r="AO96" s="16">
        <v>45</v>
      </c>
      <c r="AP96" s="16">
        <v>3</v>
      </c>
      <c r="AQ96" s="16">
        <v>14</v>
      </c>
      <c r="AR96" s="16">
        <v>56</v>
      </c>
      <c r="AS96" s="16">
        <v>15</v>
      </c>
      <c r="AT96" s="16">
        <v>1652.7991515483866</v>
      </c>
      <c r="AU96" s="16">
        <v>19</v>
      </c>
      <c r="AV96" s="16">
        <v>1</v>
      </c>
      <c r="AW96" s="16">
        <v>72</v>
      </c>
      <c r="AX96" s="16">
        <v>19</v>
      </c>
      <c r="AY96" s="16">
        <v>0</v>
      </c>
      <c r="AZ96" s="16">
        <v>3</v>
      </c>
      <c r="BA96" s="16">
        <v>50</v>
      </c>
      <c r="BB96" s="16">
        <v>909.87470580740148</v>
      </c>
      <c r="BC96" s="17"/>
      <c r="BD96" s="16">
        <v>786.28064516129041</v>
      </c>
      <c r="BE96" s="16">
        <v>32</v>
      </c>
      <c r="BF96" s="16">
        <v>1740</v>
      </c>
      <c r="BG96" s="16">
        <v>1</v>
      </c>
      <c r="BH96" s="16">
        <v>10950</v>
      </c>
      <c r="BI96" s="16">
        <v>208</v>
      </c>
      <c r="BJ96" s="16">
        <v>28</v>
      </c>
      <c r="BK96" s="16">
        <v>22</v>
      </c>
      <c r="BL96" s="17"/>
      <c r="BM96" s="16">
        <v>47.519999999999989</v>
      </c>
      <c r="BN96" s="16">
        <v>967.00000000000011</v>
      </c>
      <c r="BO96" s="16">
        <v>17</v>
      </c>
      <c r="BP96" s="16">
        <v>23</v>
      </c>
      <c r="BQ96" s="17"/>
      <c r="BR96" s="16">
        <v>277.41933907741929</v>
      </c>
      <c r="BS96" s="16">
        <v>4</v>
      </c>
      <c r="BT96" s="16">
        <v>93</v>
      </c>
      <c r="BU96" s="16">
        <v>12</v>
      </c>
      <c r="BV96" s="16">
        <v>3752.9716192267051</v>
      </c>
      <c r="BW96" s="16">
        <v>723.79801258064526</v>
      </c>
      <c r="BX96" s="16">
        <v>726</v>
      </c>
      <c r="BY96" s="16">
        <v>4</v>
      </c>
      <c r="BZ96" s="16">
        <v>657</v>
      </c>
      <c r="CA96" s="16">
        <v>32</v>
      </c>
      <c r="CB96" s="16">
        <v>97</v>
      </c>
      <c r="CC96" s="16">
        <v>52</v>
      </c>
      <c r="CD96" s="16">
        <v>15</v>
      </c>
      <c r="CE96" s="16">
        <v>0</v>
      </c>
      <c r="CF96" s="16">
        <v>237.20010126582281</v>
      </c>
      <c r="CG96" s="16">
        <v>274.33870967741933</v>
      </c>
      <c r="CH96" s="17"/>
      <c r="CI96" s="16">
        <f t="shared" si="20"/>
        <v>15213.505290322581</v>
      </c>
      <c r="CJ96" s="16">
        <f t="shared" si="21"/>
        <v>4181.3041841895483</v>
      </c>
      <c r="CK96" s="16">
        <f t="shared" si="22"/>
        <v>13767.280645161291</v>
      </c>
      <c r="CL96" s="16">
        <f t="shared" si="23"/>
        <v>3067.0357380009491</v>
      </c>
      <c r="CM96" s="16">
        <f t="shared" si="24"/>
        <v>6957.7277818280118</v>
      </c>
      <c r="CN96" s="16">
        <f t="shared" si="25"/>
        <v>1054.52</v>
      </c>
      <c r="CO96" s="16">
        <f t="shared" si="26"/>
        <v>1506.2323270895617</v>
      </c>
      <c r="CP96" s="18">
        <f t="shared" si="30"/>
        <v>45747.605966591946</v>
      </c>
    </row>
    <row r="97" spans="2:94">
      <c r="B97" s="43">
        <v>42948</v>
      </c>
      <c r="D97" s="44">
        <f t="shared" si="27"/>
        <v>31</v>
      </c>
      <c r="E97" s="44">
        <f t="shared" si="28"/>
        <v>2017</v>
      </c>
      <c r="F97" s="44" t="str">
        <f t="shared" si="29"/>
        <v>17Q3</v>
      </c>
      <c r="H97" s="16">
        <v>4154.2913548387096</v>
      </c>
      <c r="I97" s="16">
        <v>1930</v>
      </c>
      <c r="J97" s="16">
        <v>9242</v>
      </c>
      <c r="K97" s="20"/>
      <c r="L97" s="16">
        <v>434.37719220248334</v>
      </c>
      <c r="M97" s="16">
        <v>2600.9191715999996</v>
      </c>
      <c r="N97" s="16">
        <v>55</v>
      </c>
      <c r="O97" s="16">
        <v>3</v>
      </c>
      <c r="P97" s="16">
        <v>858.42717322580654</v>
      </c>
      <c r="Q97" s="16">
        <v>45</v>
      </c>
      <c r="R97" s="16">
        <v>8</v>
      </c>
      <c r="S97" s="16">
        <v>49.316000000000003</v>
      </c>
      <c r="T97" s="16">
        <v>17</v>
      </c>
      <c r="U97" s="16">
        <v>70</v>
      </c>
      <c r="V97" s="17"/>
      <c r="W97" s="16">
        <v>76.431391165755926</v>
      </c>
      <c r="X97" s="16">
        <v>120</v>
      </c>
      <c r="Y97" s="16">
        <v>195.63152918069605</v>
      </c>
      <c r="Z97" s="16">
        <v>20</v>
      </c>
      <c r="AA97" s="16">
        <v>66.371754571026727</v>
      </c>
      <c r="AB97" s="16">
        <v>643.20400000000006</v>
      </c>
      <c r="AC97" s="16">
        <v>152.41666666666669</v>
      </c>
      <c r="AD97" s="16">
        <v>4</v>
      </c>
      <c r="AE97" s="16">
        <v>177</v>
      </c>
      <c r="AF97" s="16">
        <v>2</v>
      </c>
      <c r="AG97" s="16">
        <v>23</v>
      </c>
      <c r="AH97" s="17"/>
      <c r="AI97" s="16">
        <v>21</v>
      </c>
      <c r="AJ97" s="16">
        <v>11</v>
      </c>
      <c r="AK97" s="16">
        <v>15</v>
      </c>
      <c r="AL97" s="16">
        <v>2</v>
      </c>
      <c r="AM97" s="16">
        <v>137.40389677419353</v>
      </c>
      <c r="AN97" s="16">
        <v>15</v>
      </c>
      <c r="AO97" s="16">
        <v>45</v>
      </c>
      <c r="AP97" s="16">
        <v>3</v>
      </c>
      <c r="AQ97" s="16">
        <v>14</v>
      </c>
      <c r="AR97" s="16">
        <v>72</v>
      </c>
      <c r="AS97" s="16">
        <v>17</v>
      </c>
      <c r="AT97" s="16">
        <v>1584.1368541935478</v>
      </c>
      <c r="AU97" s="16">
        <v>20</v>
      </c>
      <c r="AV97" s="16">
        <v>3</v>
      </c>
      <c r="AW97" s="16">
        <v>71</v>
      </c>
      <c r="AX97" s="16">
        <v>19</v>
      </c>
      <c r="AY97" s="16">
        <v>0</v>
      </c>
      <c r="AZ97" s="16">
        <v>2</v>
      </c>
      <c r="BA97" s="16">
        <v>49</v>
      </c>
      <c r="BB97" s="16">
        <v>835.13646146316728</v>
      </c>
      <c r="BC97" s="17"/>
      <c r="BD97" s="16">
        <v>730.40032258064525</v>
      </c>
      <c r="BE97" s="16">
        <v>32</v>
      </c>
      <c r="BF97" s="16">
        <v>1660</v>
      </c>
      <c r="BG97" s="16">
        <v>1</v>
      </c>
      <c r="BH97" s="16">
        <v>10910</v>
      </c>
      <c r="BI97" s="16">
        <v>203</v>
      </c>
      <c r="BJ97" s="16">
        <v>27</v>
      </c>
      <c r="BK97" s="16">
        <v>22</v>
      </c>
      <c r="BL97" s="17"/>
      <c r="BM97" s="16">
        <v>47.436666666666653</v>
      </c>
      <c r="BN97" s="16">
        <v>968.10645161290324</v>
      </c>
      <c r="BO97" s="16">
        <v>17</v>
      </c>
      <c r="BP97" s="16">
        <v>23</v>
      </c>
      <c r="BQ97" s="17"/>
      <c r="BR97" s="16">
        <v>278.8690365290322</v>
      </c>
      <c r="BS97" s="16">
        <v>4</v>
      </c>
      <c r="BT97" s="16">
        <v>89</v>
      </c>
      <c r="BU97" s="16">
        <v>12</v>
      </c>
      <c r="BV97" s="16">
        <v>3681.27046430678</v>
      </c>
      <c r="BW97" s="16">
        <v>714.06897451612906</v>
      </c>
      <c r="BX97" s="16">
        <v>724</v>
      </c>
      <c r="BY97" s="16">
        <v>4</v>
      </c>
      <c r="BZ97" s="16">
        <v>619</v>
      </c>
      <c r="CA97" s="16">
        <v>32</v>
      </c>
      <c r="CB97" s="16">
        <v>96</v>
      </c>
      <c r="CC97" s="16">
        <v>52</v>
      </c>
      <c r="CD97" s="16">
        <v>15</v>
      </c>
      <c r="CE97" s="16">
        <v>0</v>
      </c>
      <c r="CF97" s="16">
        <v>240.77015</v>
      </c>
      <c r="CG97" s="16">
        <v>257.85483870967744</v>
      </c>
      <c r="CH97" s="17"/>
      <c r="CI97" s="16">
        <f t="shared" si="20"/>
        <v>15326.29135483871</v>
      </c>
      <c r="CJ97" s="16">
        <f t="shared" si="21"/>
        <v>4141.0395370282895</v>
      </c>
      <c r="CK97" s="16">
        <f t="shared" si="22"/>
        <v>13585.400322580645</v>
      </c>
      <c r="CL97" s="16">
        <f t="shared" si="23"/>
        <v>2935.6772124309091</v>
      </c>
      <c r="CM97" s="16">
        <f t="shared" si="24"/>
        <v>6819.8334640616185</v>
      </c>
      <c r="CN97" s="16">
        <f t="shared" si="25"/>
        <v>1055.5431182795699</v>
      </c>
      <c r="CO97" s="16">
        <f t="shared" si="26"/>
        <v>1480.0553415841455</v>
      </c>
      <c r="CP97" s="18">
        <f t="shared" si="30"/>
        <v>45343.840350803883</v>
      </c>
    </row>
    <row r="98" spans="2:94">
      <c r="B98" s="43">
        <v>42979</v>
      </c>
      <c r="D98" s="44">
        <f t="shared" si="27"/>
        <v>30</v>
      </c>
      <c r="E98" s="44">
        <f t="shared" si="28"/>
        <v>2017</v>
      </c>
      <c r="F98" s="44" t="str">
        <f t="shared" si="29"/>
        <v>17Q3</v>
      </c>
      <c r="H98" s="16">
        <v>3952.2918333333328</v>
      </c>
      <c r="I98" s="16">
        <v>1730</v>
      </c>
      <c r="J98" s="16">
        <v>9528</v>
      </c>
      <c r="K98" s="20"/>
      <c r="L98" s="16">
        <v>439.33278219216703</v>
      </c>
      <c r="M98" s="16">
        <v>2677.3217966000011</v>
      </c>
      <c r="N98" s="16">
        <v>55</v>
      </c>
      <c r="O98" s="16">
        <v>3</v>
      </c>
      <c r="P98" s="16">
        <v>850.69604266666624</v>
      </c>
      <c r="Q98" s="16">
        <v>45</v>
      </c>
      <c r="R98" s="16">
        <v>8</v>
      </c>
      <c r="S98" s="16">
        <v>43.286999999999999</v>
      </c>
      <c r="T98" s="16">
        <v>17</v>
      </c>
      <c r="U98" s="16">
        <v>70</v>
      </c>
      <c r="V98" s="17"/>
      <c r="W98" s="16">
        <v>75.649804189435343</v>
      </c>
      <c r="X98" s="16">
        <v>120</v>
      </c>
      <c r="Y98" s="16">
        <v>194.13033108866466</v>
      </c>
      <c r="Z98" s="16">
        <v>20</v>
      </c>
      <c r="AA98" s="16">
        <v>67.027048757618388</v>
      </c>
      <c r="AB98" s="16">
        <v>638.34216666666669</v>
      </c>
      <c r="AC98" s="16">
        <v>156.83333333333337</v>
      </c>
      <c r="AD98" s="16">
        <v>4</v>
      </c>
      <c r="AE98" s="16">
        <v>190</v>
      </c>
      <c r="AF98" s="16">
        <v>2</v>
      </c>
      <c r="AG98" s="16">
        <v>50</v>
      </c>
      <c r="AH98" s="17"/>
      <c r="AI98" s="16">
        <v>21</v>
      </c>
      <c r="AJ98" s="16">
        <v>14</v>
      </c>
      <c r="AK98" s="16">
        <v>14</v>
      </c>
      <c r="AL98" s="16">
        <v>2</v>
      </c>
      <c r="AM98" s="16">
        <v>136.62290666666664</v>
      </c>
      <c r="AN98" s="16">
        <v>15</v>
      </c>
      <c r="AO98" s="16">
        <v>43</v>
      </c>
      <c r="AP98" s="16">
        <v>2</v>
      </c>
      <c r="AQ98" s="16">
        <v>15</v>
      </c>
      <c r="AR98" s="16">
        <v>99</v>
      </c>
      <c r="AS98" s="16">
        <v>15</v>
      </c>
      <c r="AT98" s="16">
        <v>1473.1676035999999</v>
      </c>
      <c r="AU98" s="16">
        <v>22</v>
      </c>
      <c r="AV98" s="16">
        <v>1</v>
      </c>
      <c r="AW98" s="16">
        <v>71</v>
      </c>
      <c r="AX98" s="16">
        <v>19</v>
      </c>
      <c r="AY98" s="16">
        <v>0</v>
      </c>
      <c r="AZ98" s="16">
        <v>2</v>
      </c>
      <c r="BA98" s="16">
        <v>50</v>
      </c>
      <c r="BB98" s="16">
        <v>886.85531861498396</v>
      </c>
      <c r="BC98" s="17"/>
      <c r="BD98" s="16">
        <v>783.43599999999992</v>
      </c>
      <c r="BE98" s="16">
        <v>32</v>
      </c>
      <c r="BF98" s="16">
        <v>1720</v>
      </c>
      <c r="BG98" s="16">
        <v>1</v>
      </c>
      <c r="BH98" s="16">
        <v>10910</v>
      </c>
      <c r="BI98" s="16">
        <v>201</v>
      </c>
      <c r="BJ98" s="16">
        <v>27</v>
      </c>
      <c r="BK98" s="16">
        <v>22</v>
      </c>
      <c r="BL98" s="17"/>
      <c r="BM98" s="16">
        <v>47.353333333333318</v>
      </c>
      <c r="BN98" s="16">
        <v>975.79666666666662</v>
      </c>
      <c r="BO98" s="16">
        <v>16</v>
      </c>
      <c r="BP98" s="16">
        <v>23</v>
      </c>
      <c r="BQ98" s="17"/>
      <c r="BR98" s="16">
        <v>253.31938873999999</v>
      </c>
      <c r="BS98" s="16">
        <v>3</v>
      </c>
      <c r="BT98" s="16">
        <v>88</v>
      </c>
      <c r="BU98" s="16">
        <v>12</v>
      </c>
      <c r="BV98" s="16">
        <v>3696.7549704294165</v>
      </c>
      <c r="BW98" s="16">
        <v>713.48778433333337</v>
      </c>
      <c r="BX98" s="16">
        <v>722</v>
      </c>
      <c r="BY98" s="16">
        <v>4</v>
      </c>
      <c r="BZ98" s="16">
        <v>642</v>
      </c>
      <c r="CA98" s="16">
        <v>29</v>
      </c>
      <c r="CB98" s="16">
        <v>96</v>
      </c>
      <c r="CC98" s="16">
        <v>52</v>
      </c>
      <c r="CD98" s="16">
        <v>15</v>
      </c>
      <c r="CE98" s="16">
        <v>0</v>
      </c>
      <c r="CF98" s="16">
        <v>240.44309999999999</v>
      </c>
      <c r="CG98" s="16">
        <v>257.93333333333334</v>
      </c>
      <c r="CH98" s="17"/>
      <c r="CI98" s="16">
        <f t="shared" si="20"/>
        <v>15210.291833333333</v>
      </c>
      <c r="CJ98" s="16">
        <f t="shared" si="21"/>
        <v>4208.6376214588345</v>
      </c>
      <c r="CK98" s="16">
        <f t="shared" si="22"/>
        <v>13696.436</v>
      </c>
      <c r="CL98" s="16">
        <f t="shared" si="23"/>
        <v>2901.6458288816502</v>
      </c>
      <c r="CM98" s="16">
        <f t="shared" si="24"/>
        <v>6824.9385768360835</v>
      </c>
      <c r="CN98" s="16">
        <f t="shared" si="25"/>
        <v>1062.1500000000001</v>
      </c>
      <c r="CO98" s="16">
        <f t="shared" si="26"/>
        <v>1517.9826840357186</v>
      </c>
      <c r="CP98" s="18">
        <f t="shared" si="30"/>
        <v>45422.082544545621</v>
      </c>
    </row>
    <row r="99" spans="2:94">
      <c r="B99" s="43">
        <v>43009</v>
      </c>
      <c r="D99" s="44">
        <f t="shared" si="27"/>
        <v>31</v>
      </c>
      <c r="E99" s="44">
        <f t="shared" si="28"/>
        <v>2017</v>
      </c>
      <c r="F99" s="44" t="str">
        <f t="shared" si="29"/>
        <v>17Q4</v>
      </c>
      <c r="H99" s="16">
        <v>3905.6857741935482</v>
      </c>
      <c r="I99" s="16">
        <v>1902</v>
      </c>
      <c r="J99" s="16">
        <v>9687</v>
      </c>
      <c r="K99" s="20"/>
      <c r="L99" s="16">
        <v>444.74498055567733</v>
      </c>
      <c r="M99" s="16">
        <v>2651.4617443999987</v>
      </c>
      <c r="N99" s="16">
        <v>55</v>
      </c>
      <c r="O99" s="16">
        <v>3</v>
      </c>
      <c r="P99" s="16">
        <v>863.8446745161292</v>
      </c>
      <c r="Q99" s="16">
        <v>45</v>
      </c>
      <c r="R99" s="16">
        <v>8</v>
      </c>
      <c r="S99" s="16">
        <v>40.738</v>
      </c>
      <c r="T99" s="16">
        <v>17</v>
      </c>
      <c r="U99" s="16">
        <v>66</v>
      </c>
      <c r="V99" s="17"/>
      <c r="W99" s="16">
        <v>74.868217213114761</v>
      </c>
      <c r="X99" s="16">
        <v>120</v>
      </c>
      <c r="Y99" s="16">
        <v>192.62913299663325</v>
      </c>
      <c r="Z99" s="16">
        <v>19</v>
      </c>
      <c r="AA99" s="16">
        <v>67.682342944210049</v>
      </c>
      <c r="AB99" s="16">
        <v>643.89058064516121</v>
      </c>
      <c r="AC99" s="16">
        <v>161.25000000000006</v>
      </c>
      <c r="AD99" s="16">
        <v>4</v>
      </c>
      <c r="AE99" s="16">
        <v>142</v>
      </c>
      <c r="AF99" s="16">
        <v>2</v>
      </c>
      <c r="AG99" s="16">
        <v>49.408333333333331</v>
      </c>
      <c r="AH99" s="17"/>
      <c r="AI99" s="16">
        <v>21</v>
      </c>
      <c r="AJ99" s="16">
        <v>14</v>
      </c>
      <c r="AK99" s="16">
        <v>14</v>
      </c>
      <c r="AL99" s="16">
        <v>2</v>
      </c>
      <c r="AM99" s="16">
        <v>128.99076451612902</v>
      </c>
      <c r="AN99" s="16">
        <v>15</v>
      </c>
      <c r="AO99" s="16">
        <v>42</v>
      </c>
      <c r="AP99" s="16">
        <v>3</v>
      </c>
      <c r="AQ99" s="16">
        <v>15</v>
      </c>
      <c r="AR99" s="16">
        <v>96</v>
      </c>
      <c r="AS99" s="16">
        <v>17</v>
      </c>
      <c r="AT99" s="16">
        <v>1575.2296858064506</v>
      </c>
      <c r="AU99" s="16">
        <v>22</v>
      </c>
      <c r="AV99" s="16">
        <v>1</v>
      </c>
      <c r="AW99" s="16">
        <v>71</v>
      </c>
      <c r="AX99" s="16">
        <v>19</v>
      </c>
      <c r="AY99" s="16">
        <v>0</v>
      </c>
      <c r="AZ99" s="16">
        <v>2</v>
      </c>
      <c r="BA99" s="16">
        <v>49</v>
      </c>
      <c r="BB99" s="16">
        <v>940.77772776835172</v>
      </c>
      <c r="BC99" s="17"/>
      <c r="BD99" s="16">
        <v>784.37322580645161</v>
      </c>
      <c r="BE99" s="16">
        <v>32</v>
      </c>
      <c r="BF99" s="16">
        <v>1681.5903225806451</v>
      </c>
      <c r="BG99" s="16">
        <v>1</v>
      </c>
      <c r="BH99" s="16">
        <v>10930</v>
      </c>
      <c r="BI99" s="16">
        <v>200</v>
      </c>
      <c r="BJ99" s="16">
        <v>27</v>
      </c>
      <c r="BK99" s="16">
        <v>22</v>
      </c>
      <c r="BL99" s="17"/>
      <c r="BM99" s="16">
        <v>47.269999999999982</v>
      </c>
      <c r="BN99" s="16">
        <v>976.41935483870964</v>
      </c>
      <c r="BO99" s="16">
        <v>16</v>
      </c>
      <c r="BP99" s="16">
        <v>23</v>
      </c>
      <c r="BQ99" s="17"/>
      <c r="BR99" s="16">
        <v>268.46022911612903</v>
      </c>
      <c r="BS99" s="16">
        <v>3</v>
      </c>
      <c r="BT99" s="16">
        <v>98</v>
      </c>
      <c r="BU99" s="16">
        <v>12</v>
      </c>
      <c r="BV99" s="16">
        <v>3683.3424524081715</v>
      </c>
      <c r="BW99" s="16">
        <v>718.3215567741936</v>
      </c>
      <c r="BX99" s="16">
        <v>721</v>
      </c>
      <c r="BY99" s="16">
        <v>4</v>
      </c>
      <c r="BZ99" s="16">
        <v>642</v>
      </c>
      <c r="CA99" s="16">
        <v>28</v>
      </c>
      <c r="CB99" s="16">
        <v>95</v>
      </c>
      <c r="CC99" s="16">
        <v>50</v>
      </c>
      <c r="CD99" s="16">
        <v>15</v>
      </c>
      <c r="CE99" s="16">
        <v>0</v>
      </c>
      <c r="CF99" s="16">
        <v>243.45706172839508</v>
      </c>
      <c r="CG99" s="16">
        <v>265</v>
      </c>
      <c r="CH99" s="17"/>
      <c r="CI99" s="16">
        <f t="shared" si="20"/>
        <v>15494.685774193549</v>
      </c>
      <c r="CJ99" s="16">
        <f t="shared" si="21"/>
        <v>4194.7893994718052</v>
      </c>
      <c r="CK99" s="16">
        <f t="shared" si="22"/>
        <v>13677.963548387097</v>
      </c>
      <c r="CL99" s="16">
        <f t="shared" si="23"/>
        <v>3047.9981780909311</v>
      </c>
      <c r="CM99" s="16">
        <f t="shared" si="24"/>
        <v>6846.5813000268899</v>
      </c>
      <c r="CN99" s="16">
        <f t="shared" si="25"/>
        <v>1062.6893548387097</v>
      </c>
      <c r="CO99" s="16">
        <f t="shared" si="26"/>
        <v>1476.7286071324525</v>
      </c>
      <c r="CP99" s="18">
        <f t="shared" si="30"/>
        <v>45801.436162141428</v>
      </c>
    </row>
    <row r="100" spans="2:94">
      <c r="B100" s="43">
        <v>43040</v>
      </c>
      <c r="D100" s="44">
        <f t="shared" si="27"/>
        <v>30</v>
      </c>
      <c r="E100" s="44">
        <f t="shared" si="28"/>
        <v>2017</v>
      </c>
      <c r="F100" s="44" t="str">
        <f t="shared" si="29"/>
        <v>17Q4</v>
      </c>
      <c r="H100" s="16">
        <v>4227.9553333333333</v>
      </c>
      <c r="I100" s="16">
        <v>1866</v>
      </c>
      <c r="J100" s="16">
        <v>10099</v>
      </c>
      <c r="K100" s="20"/>
      <c r="L100" s="16">
        <v>444.0303135388329</v>
      </c>
      <c r="M100" s="16">
        <v>2617.3301861000009</v>
      </c>
      <c r="N100" s="16">
        <v>55</v>
      </c>
      <c r="O100" s="16">
        <v>3</v>
      </c>
      <c r="P100" s="16">
        <v>851.06115266666689</v>
      </c>
      <c r="Q100" s="16">
        <v>45</v>
      </c>
      <c r="R100" s="16">
        <v>8</v>
      </c>
      <c r="S100" s="16">
        <v>43.381</v>
      </c>
      <c r="T100" s="16">
        <v>17</v>
      </c>
      <c r="U100" s="16">
        <v>72</v>
      </c>
      <c r="V100" s="17"/>
      <c r="W100" s="16">
        <v>74.086630236794178</v>
      </c>
      <c r="X100" s="16">
        <v>119</v>
      </c>
      <c r="Y100" s="16">
        <v>191.12793490460186</v>
      </c>
      <c r="Z100" s="16">
        <v>19</v>
      </c>
      <c r="AA100" s="16">
        <v>68.33763713080171</v>
      </c>
      <c r="AB100" s="16">
        <v>629.53880000000004</v>
      </c>
      <c r="AC100" s="16">
        <v>165.66666666666674</v>
      </c>
      <c r="AD100" s="16">
        <v>4</v>
      </c>
      <c r="AE100" s="16">
        <v>139</v>
      </c>
      <c r="AF100" s="16">
        <v>2</v>
      </c>
      <c r="AG100" s="16">
        <v>48.816666666666663</v>
      </c>
      <c r="AH100" s="17"/>
      <c r="AI100" s="16">
        <v>21</v>
      </c>
      <c r="AJ100" s="16">
        <v>13</v>
      </c>
      <c r="AK100" s="16">
        <v>14</v>
      </c>
      <c r="AL100" s="16">
        <v>2</v>
      </c>
      <c r="AM100" s="16">
        <v>132.41737666666666</v>
      </c>
      <c r="AN100" s="16">
        <v>15</v>
      </c>
      <c r="AO100" s="16">
        <v>42</v>
      </c>
      <c r="AP100" s="16">
        <v>3</v>
      </c>
      <c r="AQ100" s="16">
        <v>15</v>
      </c>
      <c r="AR100" s="16">
        <v>92</v>
      </c>
      <c r="AS100" s="16">
        <v>19</v>
      </c>
      <c r="AT100" s="16">
        <v>1519.5129466000005</v>
      </c>
      <c r="AU100" s="16">
        <v>22</v>
      </c>
      <c r="AV100" s="16">
        <v>1</v>
      </c>
      <c r="AW100" s="16">
        <v>71</v>
      </c>
      <c r="AX100" s="16">
        <v>19</v>
      </c>
      <c r="AY100" s="16">
        <v>0</v>
      </c>
      <c r="AZ100" s="16">
        <v>2</v>
      </c>
      <c r="BA100" s="16">
        <v>48</v>
      </c>
      <c r="BB100" s="16">
        <v>976.04189122265598</v>
      </c>
      <c r="BC100" s="17"/>
      <c r="BD100" s="16">
        <v>772.41300000000001</v>
      </c>
      <c r="BE100" s="16">
        <v>32</v>
      </c>
      <c r="BF100" s="16">
        <v>1810</v>
      </c>
      <c r="BG100" s="16">
        <v>1</v>
      </c>
      <c r="BH100" s="16">
        <v>10950</v>
      </c>
      <c r="BI100" s="16">
        <v>201</v>
      </c>
      <c r="BJ100" s="16">
        <v>31</v>
      </c>
      <c r="BK100" s="16">
        <v>22</v>
      </c>
      <c r="BL100" s="17"/>
      <c r="BM100" s="16">
        <v>47.186666666666646</v>
      </c>
      <c r="BN100" s="16">
        <v>962.7833333333333</v>
      </c>
      <c r="BO100" s="16">
        <v>16</v>
      </c>
      <c r="BP100" s="16">
        <v>23</v>
      </c>
      <c r="BQ100" s="17"/>
      <c r="BR100" s="16">
        <v>256.14833112000002</v>
      </c>
      <c r="BS100" s="16">
        <v>3</v>
      </c>
      <c r="BT100" s="16">
        <v>110</v>
      </c>
      <c r="BU100" s="16">
        <v>11</v>
      </c>
      <c r="BV100" s="16">
        <v>3727.5836797536567</v>
      </c>
      <c r="BW100" s="16">
        <v>703.84516933333339</v>
      </c>
      <c r="BX100" s="16">
        <v>719</v>
      </c>
      <c r="BY100" s="16">
        <v>4</v>
      </c>
      <c r="BZ100" s="16">
        <v>660</v>
      </c>
      <c r="CA100" s="16">
        <v>31</v>
      </c>
      <c r="CB100" s="16">
        <v>95</v>
      </c>
      <c r="CC100" s="16">
        <v>50</v>
      </c>
      <c r="CD100" s="16">
        <v>15</v>
      </c>
      <c r="CE100" s="16">
        <v>0</v>
      </c>
      <c r="CF100" s="16">
        <v>240.5229333333333</v>
      </c>
      <c r="CG100" s="16">
        <v>268.7</v>
      </c>
      <c r="CH100" s="17"/>
      <c r="CI100" s="16">
        <f t="shared" si="20"/>
        <v>16192.955333333333</v>
      </c>
      <c r="CJ100" s="16">
        <f t="shared" si="21"/>
        <v>4155.8026523055014</v>
      </c>
      <c r="CK100" s="16">
        <f t="shared" si="22"/>
        <v>13819.413</v>
      </c>
      <c r="CL100" s="16">
        <f t="shared" si="23"/>
        <v>3026.9722144893231</v>
      </c>
      <c r="CM100" s="16">
        <f t="shared" si="24"/>
        <v>6894.8001135403238</v>
      </c>
      <c r="CN100" s="16">
        <f t="shared" si="25"/>
        <v>1048.9699999999998</v>
      </c>
      <c r="CO100" s="16">
        <f t="shared" si="26"/>
        <v>1460.5743356055311</v>
      </c>
      <c r="CP100" s="18">
        <f t="shared" si="30"/>
        <v>46599.487649274015</v>
      </c>
    </row>
    <row r="101" spans="2:94">
      <c r="B101" s="43">
        <v>43070</v>
      </c>
      <c r="D101" s="44">
        <f t="shared" si="27"/>
        <v>31</v>
      </c>
      <c r="E101" s="44">
        <f t="shared" si="28"/>
        <v>2017</v>
      </c>
      <c r="F101" s="44" t="str">
        <f t="shared" si="29"/>
        <v>17Q4</v>
      </c>
      <c r="H101" s="16">
        <v>4291.6901935483875</v>
      </c>
      <c r="I101" s="16">
        <v>1873</v>
      </c>
      <c r="J101" s="16">
        <v>10024</v>
      </c>
      <c r="K101" s="20"/>
      <c r="L101" s="16">
        <v>441.85650274445118</v>
      </c>
      <c r="M101" s="16">
        <v>2635.4101259999998</v>
      </c>
      <c r="N101" s="16">
        <v>54</v>
      </c>
      <c r="O101" s="16">
        <v>3</v>
      </c>
      <c r="P101" s="16">
        <v>870.31947354838712</v>
      </c>
      <c r="Q101" s="16">
        <v>44</v>
      </c>
      <c r="R101" s="16">
        <v>8</v>
      </c>
      <c r="S101" s="16">
        <v>48.195</v>
      </c>
      <c r="T101" s="16">
        <v>17</v>
      </c>
      <c r="U101" s="16">
        <v>74</v>
      </c>
      <c r="V101" s="17"/>
      <c r="W101" s="16">
        <v>73.305043260473596</v>
      </c>
      <c r="X101" s="16">
        <v>119</v>
      </c>
      <c r="Y101" s="16">
        <v>189.62673681257047</v>
      </c>
      <c r="Z101" s="16">
        <v>19</v>
      </c>
      <c r="AA101" s="16">
        <v>68.992931317393356</v>
      </c>
      <c r="AB101" s="16">
        <v>599.89206989247316</v>
      </c>
      <c r="AC101" s="16">
        <v>170.08333333333343</v>
      </c>
      <c r="AD101" s="16">
        <v>4</v>
      </c>
      <c r="AE101" s="16">
        <v>171</v>
      </c>
      <c r="AF101" s="16">
        <v>2</v>
      </c>
      <c r="AG101" s="16">
        <v>48.224999999999994</v>
      </c>
      <c r="AH101" s="17"/>
      <c r="AI101" s="16">
        <v>21</v>
      </c>
      <c r="AJ101" s="16">
        <v>13</v>
      </c>
      <c r="AK101" s="16">
        <v>13</v>
      </c>
      <c r="AL101" s="16">
        <v>2</v>
      </c>
      <c r="AM101" s="16">
        <v>129.36000322580645</v>
      </c>
      <c r="AN101" s="16">
        <v>15</v>
      </c>
      <c r="AO101" s="16">
        <v>41</v>
      </c>
      <c r="AP101" s="16">
        <v>4</v>
      </c>
      <c r="AQ101" s="16">
        <v>13</v>
      </c>
      <c r="AR101" s="16">
        <v>92</v>
      </c>
      <c r="AS101" s="16">
        <v>20</v>
      </c>
      <c r="AT101" s="16">
        <v>1566.935265677419</v>
      </c>
      <c r="AU101" s="16">
        <v>21</v>
      </c>
      <c r="AV101" s="16">
        <v>4</v>
      </c>
      <c r="AW101" s="16">
        <v>70</v>
      </c>
      <c r="AX101" s="16">
        <v>19</v>
      </c>
      <c r="AY101" s="16">
        <v>0</v>
      </c>
      <c r="AZ101" s="16">
        <v>2</v>
      </c>
      <c r="BA101" s="16">
        <v>49</v>
      </c>
      <c r="BB101" s="16">
        <v>739.89016376825805</v>
      </c>
      <c r="BC101" s="17"/>
      <c r="BD101" s="16">
        <v>791.79096774193545</v>
      </c>
      <c r="BE101" s="16">
        <v>32</v>
      </c>
      <c r="BF101" s="16">
        <v>1805.0716129032257</v>
      </c>
      <c r="BG101" s="16">
        <v>1</v>
      </c>
      <c r="BH101" s="16">
        <v>10960</v>
      </c>
      <c r="BI101" s="16">
        <v>202</v>
      </c>
      <c r="BJ101" s="16">
        <v>31</v>
      </c>
      <c r="BK101" s="16">
        <v>22</v>
      </c>
      <c r="BL101" s="17"/>
      <c r="BM101" s="16">
        <v>47.10333333333331</v>
      </c>
      <c r="BN101" s="16">
        <v>983.74193548387098</v>
      </c>
      <c r="BO101" s="16">
        <v>16</v>
      </c>
      <c r="BP101" s="16">
        <v>23</v>
      </c>
      <c r="BQ101" s="17"/>
      <c r="BR101" s="16">
        <v>243.24421801935483</v>
      </c>
      <c r="BS101" s="16">
        <v>3</v>
      </c>
      <c r="BT101" s="16">
        <v>106</v>
      </c>
      <c r="BU101" s="16">
        <v>11</v>
      </c>
      <c r="BV101" s="16">
        <v>3666.6681722088197</v>
      </c>
      <c r="BW101" s="16">
        <v>707.24096129032262</v>
      </c>
      <c r="BX101" s="16">
        <v>717</v>
      </c>
      <c r="BY101" s="16">
        <v>4</v>
      </c>
      <c r="BZ101" s="16">
        <v>640</v>
      </c>
      <c r="CA101" s="16">
        <v>32</v>
      </c>
      <c r="CB101" s="16">
        <v>95</v>
      </c>
      <c r="CC101" s="16">
        <v>50</v>
      </c>
      <c r="CD101" s="16">
        <v>15</v>
      </c>
      <c r="CE101" s="16">
        <v>0</v>
      </c>
      <c r="CF101" s="16">
        <v>237.04701666666665</v>
      </c>
      <c r="CG101" s="16">
        <v>255.01935483870969</v>
      </c>
      <c r="CH101" s="17"/>
      <c r="CI101" s="16">
        <f t="shared" si="20"/>
        <v>16188.690193548387</v>
      </c>
      <c r="CJ101" s="16">
        <f t="shared" si="21"/>
        <v>4195.7811022928381</v>
      </c>
      <c r="CK101" s="16">
        <f t="shared" si="22"/>
        <v>13844.86258064516</v>
      </c>
      <c r="CL101" s="16">
        <f t="shared" si="23"/>
        <v>2835.1854326714833</v>
      </c>
      <c r="CM101" s="16">
        <f t="shared" si="24"/>
        <v>6782.2197230238735</v>
      </c>
      <c r="CN101" s="16">
        <f t="shared" si="25"/>
        <v>1069.8452688172042</v>
      </c>
      <c r="CO101" s="16">
        <f t="shared" si="26"/>
        <v>1465.125114616244</v>
      </c>
      <c r="CP101" s="18">
        <f t="shared" ref="CP101:CP113" si="32">SUM(CI101:CO101)</f>
        <v>46381.709415615194</v>
      </c>
    </row>
    <row r="102" spans="2:94">
      <c r="B102" s="43">
        <v>43101</v>
      </c>
      <c r="D102" s="44">
        <f t="shared" si="27"/>
        <v>31</v>
      </c>
      <c r="E102" s="44">
        <f t="shared" si="28"/>
        <v>2018</v>
      </c>
      <c r="F102" s="44" t="str">
        <f t="shared" si="29"/>
        <v>18Q1</v>
      </c>
      <c r="H102" s="16">
        <v>4127.8855806451611</v>
      </c>
      <c r="I102" s="16">
        <v>1928</v>
      </c>
      <c r="J102" s="16">
        <v>9995</v>
      </c>
      <c r="K102" s="20"/>
      <c r="L102" s="16">
        <v>434.52028609080651</v>
      </c>
      <c r="M102" s="16">
        <v>2637.7503721000003</v>
      </c>
      <c r="N102" s="16">
        <v>54</v>
      </c>
      <c r="O102" s="16">
        <v>3</v>
      </c>
      <c r="P102" s="16">
        <v>860</v>
      </c>
      <c r="Q102" s="16">
        <v>44</v>
      </c>
      <c r="R102" s="16">
        <v>8</v>
      </c>
      <c r="S102" s="16">
        <v>48.674999999999997</v>
      </c>
      <c r="T102" s="16">
        <v>17</v>
      </c>
      <c r="U102" s="16">
        <v>69</v>
      </c>
      <c r="V102" s="17"/>
      <c r="W102" s="16">
        <v>75.876750000000001</v>
      </c>
      <c r="X102" s="16">
        <v>115.89999999999999</v>
      </c>
      <c r="Y102" s="16">
        <v>189.56702255892259</v>
      </c>
      <c r="Z102" s="16">
        <v>19</v>
      </c>
      <c r="AA102" s="16">
        <v>59.313307454289728</v>
      </c>
      <c r="AB102" s="16">
        <v>624.4404835125448</v>
      </c>
      <c r="AC102" s="16">
        <v>165.75</v>
      </c>
      <c r="AD102" s="16">
        <v>4</v>
      </c>
      <c r="AE102" s="16">
        <v>183</v>
      </c>
      <c r="AF102" s="16">
        <v>2</v>
      </c>
      <c r="AG102" s="16">
        <v>38.024999999999999</v>
      </c>
      <c r="AH102" s="17"/>
      <c r="AI102" s="16">
        <v>21</v>
      </c>
      <c r="AJ102" s="16">
        <v>14</v>
      </c>
      <c r="AK102" s="16">
        <v>14</v>
      </c>
      <c r="AL102" s="16">
        <v>2</v>
      </c>
      <c r="AM102" s="16">
        <v>125.56400322580646</v>
      </c>
      <c r="AN102" s="16">
        <v>15</v>
      </c>
      <c r="AO102" s="16">
        <v>44</v>
      </c>
      <c r="AP102" s="16">
        <v>4</v>
      </c>
      <c r="AQ102" s="16">
        <v>13</v>
      </c>
      <c r="AR102" s="16">
        <v>96</v>
      </c>
      <c r="AS102" s="16">
        <v>20</v>
      </c>
      <c r="AT102" s="16">
        <v>1652.050462451612</v>
      </c>
      <c r="AU102" s="16">
        <v>21</v>
      </c>
      <c r="AV102" s="16">
        <v>1</v>
      </c>
      <c r="AW102" s="16">
        <v>71</v>
      </c>
      <c r="AX102" s="16">
        <v>19</v>
      </c>
      <c r="AY102" s="16">
        <v>0</v>
      </c>
      <c r="AZ102" s="16">
        <v>2</v>
      </c>
      <c r="BA102" s="16">
        <v>50</v>
      </c>
      <c r="BB102" s="16">
        <v>1014.1036014499753</v>
      </c>
      <c r="BC102" s="17"/>
      <c r="BD102" s="16">
        <v>790.20738580645161</v>
      </c>
      <c r="BE102" s="16">
        <v>32</v>
      </c>
      <c r="BF102" s="16">
        <v>1829.6145912903226</v>
      </c>
      <c r="BG102" s="16">
        <v>1</v>
      </c>
      <c r="BH102" s="16">
        <v>10950</v>
      </c>
      <c r="BI102" s="16">
        <v>188</v>
      </c>
      <c r="BJ102" s="16">
        <v>32</v>
      </c>
      <c r="BK102" s="16">
        <v>22</v>
      </c>
      <c r="BL102" s="17"/>
      <c r="BM102" s="16">
        <v>47.02</v>
      </c>
      <c r="BN102" s="16">
        <v>967.05161290322587</v>
      </c>
      <c r="BO102" s="16">
        <v>16</v>
      </c>
      <c r="BP102" s="16">
        <v>23</v>
      </c>
      <c r="BQ102" s="17"/>
      <c r="BR102" s="16">
        <v>283.34392488387095</v>
      </c>
      <c r="BS102" s="16">
        <v>3</v>
      </c>
      <c r="BT102" s="16">
        <v>111</v>
      </c>
      <c r="BU102" s="16">
        <v>11</v>
      </c>
      <c r="BV102" s="16">
        <v>3659.2017591132812</v>
      </c>
      <c r="BW102" s="16">
        <v>703.77458064516122</v>
      </c>
      <c r="BX102" s="16">
        <v>715</v>
      </c>
      <c r="BY102" s="16">
        <v>4</v>
      </c>
      <c r="BZ102" s="16">
        <v>681</v>
      </c>
      <c r="CA102" s="16">
        <v>31</v>
      </c>
      <c r="CB102" s="16">
        <v>95</v>
      </c>
      <c r="CC102" s="16">
        <v>50</v>
      </c>
      <c r="CD102" s="16">
        <v>15</v>
      </c>
      <c r="CE102" s="16">
        <v>0</v>
      </c>
      <c r="CF102" s="16">
        <v>243.0193744855967</v>
      </c>
      <c r="CG102" s="16">
        <v>262.10322580645169</v>
      </c>
      <c r="CH102" s="17"/>
      <c r="CI102" s="16">
        <f t="shared" ref="CI102:CI113" si="33">SUM(H102:J102)</f>
        <v>16050.885580645161</v>
      </c>
      <c r="CJ102" s="16">
        <f t="shared" ref="CJ102:CJ113" si="34">SUM(L102:U102)</f>
        <v>4175.9456581908071</v>
      </c>
      <c r="CK102" s="16">
        <f t="shared" ref="CK102:CK113" si="35">SUM(BD102:BK102)</f>
        <v>13844.821977096773</v>
      </c>
      <c r="CL102" s="16">
        <f t="shared" ref="CL102:CL113" si="36">SUM(AI102:BB102)</f>
        <v>3198.7180671273936</v>
      </c>
      <c r="CM102" s="16">
        <f t="shared" ref="CM102:CM113" si="37">SUM(BR102:CG102)</f>
        <v>6867.4428649343618</v>
      </c>
      <c r="CN102" s="16">
        <f t="shared" ref="CN102:CN113" si="38">SUM(BM102:BP102)</f>
        <v>1053.0716129032257</v>
      </c>
      <c r="CO102" s="16">
        <f t="shared" ref="CO102:CO113" si="39">SUM(W102:AG102)</f>
        <v>1476.8725635257572</v>
      </c>
      <c r="CP102" s="18">
        <f t="shared" si="32"/>
        <v>46667.758324423485</v>
      </c>
    </row>
    <row r="103" spans="2:94">
      <c r="B103" s="43">
        <v>43132</v>
      </c>
      <c r="D103" s="44">
        <f t="shared" si="27"/>
        <v>28</v>
      </c>
      <c r="E103" s="44">
        <f t="shared" si="28"/>
        <v>2018</v>
      </c>
      <c r="F103" s="44" t="str">
        <f t="shared" si="29"/>
        <v>18Q1</v>
      </c>
      <c r="H103" s="16">
        <v>4286.9971071428572</v>
      </c>
      <c r="I103" s="16">
        <v>1894</v>
      </c>
      <c r="J103" s="16">
        <v>10252</v>
      </c>
      <c r="K103" s="20"/>
      <c r="L103" s="16">
        <v>433.09923453032133</v>
      </c>
      <c r="M103" s="16">
        <v>2642.8944806999998</v>
      </c>
      <c r="N103" s="16">
        <v>54</v>
      </c>
      <c r="O103" s="16">
        <v>3</v>
      </c>
      <c r="P103" s="16">
        <v>823.05</v>
      </c>
      <c r="Q103" s="16">
        <v>44</v>
      </c>
      <c r="R103" s="16">
        <v>8</v>
      </c>
      <c r="S103" s="16">
        <v>50.265999999999998</v>
      </c>
      <c r="T103" s="16">
        <v>17</v>
      </c>
      <c r="U103" s="16">
        <v>70</v>
      </c>
      <c r="V103" s="17"/>
      <c r="W103" s="16">
        <v>75.168071721311492</v>
      </c>
      <c r="X103" s="16">
        <v>115.89999999999999</v>
      </c>
      <c r="Y103" s="16">
        <v>188.1817703142537</v>
      </c>
      <c r="Z103" s="16">
        <v>19</v>
      </c>
      <c r="AA103" s="16">
        <v>59.942389873417724</v>
      </c>
      <c r="AB103" s="16">
        <v>617.95711780167267</v>
      </c>
      <c r="AC103" s="16">
        <v>168.70833333333331</v>
      </c>
      <c r="AD103" s="16">
        <v>4</v>
      </c>
      <c r="AE103" s="16">
        <v>232</v>
      </c>
      <c r="AF103" s="16">
        <v>2</v>
      </c>
      <c r="AG103" s="16">
        <v>37.4925</v>
      </c>
      <c r="AH103" s="17"/>
      <c r="AI103" s="16">
        <v>20</v>
      </c>
      <c r="AJ103" s="16">
        <v>15</v>
      </c>
      <c r="AK103" s="16">
        <v>14</v>
      </c>
      <c r="AL103" s="16">
        <v>2</v>
      </c>
      <c r="AM103" s="16">
        <v>116.768975</v>
      </c>
      <c r="AN103" s="16">
        <v>15</v>
      </c>
      <c r="AO103" s="16">
        <v>43</v>
      </c>
      <c r="AP103" s="16">
        <v>4</v>
      </c>
      <c r="AQ103" s="16">
        <v>15</v>
      </c>
      <c r="AR103" s="16">
        <v>95</v>
      </c>
      <c r="AS103" s="16">
        <v>23</v>
      </c>
      <c r="AT103" s="16">
        <v>1595.931171214286</v>
      </c>
      <c r="AU103" s="16">
        <v>20</v>
      </c>
      <c r="AV103" s="16">
        <v>0</v>
      </c>
      <c r="AW103" s="16">
        <v>69</v>
      </c>
      <c r="AX103" s="16">
        <v>19</v>
      </c>
      <c r="AY103" s="16">
        <v>0</v>
      </c>
      <c r="AZ103" s="16">
        <v>2</v>
      </c>
      <c r="BA103" s="16">
        <v>52</v>
      </c>
      <c r="BB103" s="16">
        <v>940.43375844615935</v>
      </c>
      <c r="BC103" s="17"/>
      <c r="BD103" s="16">
        <v>781.60738580645148</v>
      </c>
      <c r="BE103" s="16">
        <v>32</v>
      </c>
      <c r="BF103" s="16">
        <v>1837.1000000000001</v>
      </c>
      <c r="BG103" s="16">
        <v>1</v>
      </c>
      <c r="BH103" s="16">
        <v>10960</v>
      </c>
      <c r="BI103" s="16">
        <v>210</v>
      </c>
      <c r="BJ103" s="16">
        <v>32</v>
      </c>
      <c r="BK103" s="16">
        <v>22</v>
      </c>
      <c r="BL103" s="17"/>
      <c r="BM103" s="16">
        <v>46.936666666666667</v>
      </c>
      <c r="BN103" s="16">
        <v>966.98571428571438</v>
      </c>
      <c r="BO103" s="16">
        <v>16</v>
      </c>
      <c r="BP103" s="16">
        <v>23</v>
      </c>
      <c r="BQ103" s="17"/>
      <c r="BR103" s="16">
        <v>288.61870478571427</v>
      </c>
      <c r="BS103" s="16">
        <v>3</v>
      </c>
      <c r="BT103" s="16">
        <v>115</v>
      </c>
      <c r="BU103" s="16">
        <v>11</v>
      </c>
      <c r="BV103" s="16">
        <v>3657.0600351758358</v>
      </c>
      <c r="BW103" s="16">
        <v>715.06244285714286</v>
      </c>
      <c r="BX103" s="16">
        <v>713</v>
      </c>
      <c r="BY103" s="16">
        <v>4</v>
      </c>
      <c r="BZ103" s="16">
        <v>665</v>
      </c>
      <c r="CA103" s="16">
        <v>27</v>
      </c>
      <c r="CB103" s="16">
        <v>94</v>
      </c>
      <c r="CC103" s="16">
        <v>50</v>
      </c>
      <c r="CD103" s="16">
        <v>15</v>
      </c>
      <c r="CE103" s="16">
        <v>0</v>
      </c>
      <c r="CF103" s="16">
        <v>244.24584016393442</v>
      </c>
      <c r="CG103" s="16">
        <v>274.5</v>
      </c>
      <c r="CH103" s="17"/>
      <c r="CI103" s="16">
        <f t="shared" si="33"/>
        <v>16432.997107142859</v>
      </c>
      <c r="CJ103" s="16">
        <f t="shared" si="34"/>
        <v>4145.3097152303217</v>
      </c>
      <c r="CK103" s="16">
        <f t="shared" si="35"/>
        <v>13875.70738580645</v>
      </c>
      <c r="CL103" s="16">
        <f t="shared" si="36"/>
        <v>3061.1339046604453</v>
      </c>
      <c r="CM103" s="16">
        <f t="shared" si="37"/>
        <v>6876.4870229826274</v>
      </c>
      <c r="CN103" s="16">
        <f t="shared" si="38"/>
        <v>1052.922380952381</v>
      </c>
      <c r="CO103" s="16">
        <f t="shared" si="39"/>
        <v>1520.3501830439889</v>
      </c>
      <c r="CP103" s="18">
        <f t="shared" si="32"/>
        <v>46964.907699819079</v>
      </c>
    </row>
    <row r="104" spans="2:94">
      <c r="B104" s="43">
        <v>43160</v>
      </c>
      <c r="D104" s="44">
        <f t="shared" si="27"/>
        <v>31</v>
      </c>
      <c r="E104" s="44">
        <f t="shared" si="28"/>
        <v>2018</v>
      </c>
      <c r="F104" s="44" t="str">
        <f t="shared" si="29"/>
        <v>18Q1</v>
      </c>
      <c r="H104" s="16">
        <v>4303.806419354838</v>
      </c>
      <c r="I104" s="16">
        <v>1865</v>
      </c>
      <c r="J104" s="16">
        <v>10469</v>
      </c>
      <c r="K104" s="20"/>
      <c r="L104" s="16">
        <v>435.56494824196784</v>
      </c>
      <c r="M104" s="16">
        <v>2582.0888945999995</v>
      </c>
      <c r="N104" s="16">
        <v>54</v>
      </c>
      <c r="O104" s="16">
        <v>3</v>
      </c>
      <c r="P104" s="16">
        <v>856</v>
      </c>
      <c r="Q104" s="16">
        <v>43</v>
      </c>
      <c r="R104" s="16">
        <v>7</v>
      </c>
      <c r="S104" s="16">
        <v>51.978000000000002</v>
      </c>
      <c r="T104" s="16">
        <v>17</v>
      </c>
      <c r="U104" s="16">
        <v>66</v>
      </c>
      <c r="V104" s="17"/>
      <c r="W104" s="16">
        <v>74.459393442622954</v>
      </c>
      <c r="X104" s="16">
        <v>115.89999999999999</v>
      </c>
      <c r="Y104" s="16">
        <v>186.79651806958481</v>
      </c>
      <c r="Z104" s="16">
        <v>19</v>
      </c>
      <c r="AA104" s="16">
        <v>60.571472292545714</v>
      </c>
      <c r="AB104" s="16">
        <v>662.63774193548386</v>
      </c>
      <c r="AC104" s="16">
        <v>171.66666666666666</v>
      </c>
      <c r="AD104" s="16">
        <v>4</v>
      </c>
      <c r="AE104" s="16">
        <v>203</v>
      </c>
      <c r="AF104" s="16">
        <v>2</v>
      </c>
      <c r="AG104" s="16">
        <v>36.96</v>
      </c>
      <c r="AH104" s="17"/>
      <c r="AI104" s="16">
        <v>20</v>
      </c>
      <c r="AJ104" s="16">
        <v>13</v>
      </c>
      <c r="AK104" s="16">
        <v>13</v>
      </c>
      <c r="AL104" s="16">
        <v>2</v>
      </c>
      <c r="AM104" s="16">
        <v>109.7759870967742</v>
      </c>
      <c r="AN104" s="16">
        <v>16</v>
      </c>
      <c r="AO104" s="16">
        <v>40</v>
      </c>
      <c r="AP104" s="16">
        <v>3</v>
      </c>
      <c r="AQ104" s="16">
        <v>16</v>
      </c>
      <c r="AR104" s="16">
        <v>92</v>
      </c>
      <c r="AS104" s="16">
        <v>19</v>
      </c>
      <c r="AT104" s="16">
        <v>1548.6725270322577</v>
      </c>
      <c r="AU104" s="16">
        <v>21</v>
      </c>
      <c r="AV104" s="16">
        <v>0</v>
      </c>
      <c r="AW104" s="16">
        <v>69</v>
      </c>
      <c r="AX104" s="16">
        <v>18</v>
      </c>
      <c r="AY104" s="16">
        <v>0</v>
      </c>
      <c r="AZ104" s="16">
        <v>2</v>
      </c>
      <c r="BA104" s="16">
        <v>53</v>
      </c>
      <c r="BB104" s="16">
        <v>891.78152158314174</v>
      </c>
      <c r="BC104" s="17"/>
      <c r="BD104" s="16">
        <v>794</v>
      </c>
      <c r="BE104" s="16">
        <v>32</v>
      </c>
      <c r="BF104" s="16">
        <v>1853.9956654838709</v>
      </c>
      <c r="BG104" s="16">
        <v>1</v>
      </c>
      <c r="BH104" s="16">
        <v>10970</v>
      </c>
      <c r="BI104" s="16">
        <v>187</v>
      </c>
      <c r="BJ104" s="16">
        <v>32</v>
      </c>
      <c r="BK104" s="16">
        <v>21</v>
      </c>
      <c r="BL104" s="17"/>
      <c r="BM104" s="16">
        <v>46.853333333333332</v>
      </c>
      <c r="BN104" s="16">
        <v>967.04193548387093</v>
      </c>
      <c r="BO104" s="16">
        <v>16</v>
      </c>
      <c r="BP104" s="16">
        <v>23</v>
      </c>
      <c r="BQ104" s="17"/>
      <c r="BR104" s="16">
        <v>291.76840184516129</v>
      </c>
      <c r="BS104" s="16">
        <v>3</v>
      </c>
      <c r="BT104" s="16">
        <v>111</v>
      </c>
      <c r="BU104" s="16">
        <v>11</v>
      </c>
      <c r="BV104" s="16">
        <v>3656.5160889808594</v>
      </c>
      <c r="BW104" s="16">
        <v>719.20233903225812</v>
      </c>
      <c r="BX104" s="16">
        <v>712</v>
      </c>
      <c r="BY104" s="16">
        <v>4</v>
      </c>
      <c r="BZ104" s="16">
        <v>662</v>
      </c>
      <c r="CA104" s="16">
        <v>23</v>
      </c>
      <c r="CB104" s="16">
        <v>94</v>
      </c>
      <c r="CC104" s="16">
        <v>28</v>
      </c>
      <c r="CD104" s="16">
        <v>15</v>
      </c>
      <c r="CE104" s="16">
        <v>0</v>
      </c>
      <c r="CF104" s="16">
        <v>218.87838356164383</v>
      </c>
      <c r="CG104" s="16">
        <v>255.36774193548385</v>
      </c>
      <c r="CH104" s="17"/>
      <c r="CI104" s="16">
        <f t="shared" si="33"/>
        <v>16637.806419354838</v>
      </c>
      <c r="CJ104" s="16">
        <f t="shared" si="34"/>
        <v>4115.6318428419672</v>
      </c>
      <c r="CK104" s="16">
        <f t="shared" si="35"/>
        <v>13890.995665483872</v>
      </c>
      <c r="CL104" s="16">
        <f t="shared" si="36"/>
        <v>2947.230035712174</v>
      </c>
      <c r="CM104" s="16">
        <f t="shared" si="37"/>
        <v>6804.7329553554064</v>
      </c>
      <c r="CN104" s="16">
        <f t="shared" si="38"/>
        <v>1052.8952688172044</v>
      </c>
      <c r="CO104" s="16">
        <f t="shared" si="39"/>
        <v>1536.9917924069041</v>
      </c>
      <c r="CP104" s="18">
        <f t="shared" si="32"/>
        <v>46986.283979972359</v>
      </c>
    </row>
    <row r="105" spans="2:94">
      <c r="B105" s="43">
        <v>43191</v>
      </c>
      <c r="D105" s="44">
        <f t="shared" si="27"/>
        <v>30</v>
      </c>
      <c r="E105" s="44">
        <f t="shared" si="28"/>
        <v>2018</v>
      </c>
      <c r="F105" s="44" t="str">
        <f t="shared" si="29"/>
        <v>18Q2</v>
      </c>
      <c r="H105" s="16">
        <v>3986</v>
      </c>
      <c r="I105" s="16">
        <v>1886</v>
      </c>
      <c r="J105" s="16">
        <v>10467</v>
      </c>
      <c r="K105" s="20"/>
      <c r="L105" s="16">
        <v>433.78291714103329</v>
      </c>
      <c r="M105" s="16">
        <v>2621.5736946000015</v>
      </c>
      <c r="N105" s="16">
        <v>54</v>
      </c>
      <c r="O105" s="16">
        <v>3</v>
      </c>
      <c r="P105" s="16">
        <v>865</v>
      </c>
      <c r="Q105" s="16">
        <v>43</v>
      </c>
      <c r="R105" s="16">
        <v>7</v>
      </c>
      <c r="S105" s="16">
        <v>49.963999999999999</v>
      </c>
      <c r="T105" s="16">
        <v>17</v>
      </c>
      <c r="U105" s="16">
        <v>67</v>
      </c>
      <c r="V105" s="17"/>
      <c r="W105" s="16">
        <v>73.75071516393443</v>
      </c>
      <c r="X105" s="16">
        <v>114.94999999999999</v>
      </c>
      <c r="Y105" s="16">
        <v>185.41126582491592</v>
      </c>
      <c r="Z105" s="16">
        <v>19</v>
      </c>
      <c r="AA105" s="16">
        <v>61.200554711673696</v>
      </c>
      <c r="AB105" s="16">
        <v>639.45566666666662</v>
      </c>
      <c r="AC105" s="16">
        <v>174.625</v>
      </c>
      <c r="AD105" s="16">
        <v>0</v>
      </c>
      <c r="AE105" s="16">
        <v>228</v>
      </c>
      <c r="AF105" s="16">
        <v>2</v>
      </c>
      <c r="AG105" s="16">
        <v>37.733333333333334</v>
      </c>
      <c r="AH105" s="17"/>
      <c r="AI105" s="16">
        <v>20</v>
      </c>
      <c r="AJ105" s="16">
        <v>14</v>
      </c>
      <c r="AK105" s="16">
        <v>13</v>
      </c>
      <c r="AL105" s="16">
        <v>2</v>
      </c>
      <c r="AM105" s="16">
        <v>112.50565333333334</v>
      </c>
      <c r="AN105" s="16">
        <v>15</v>
      </c>
      <c r="AO105" s="16">
        <v>42</v>
      </c>
      <c r="AP105" s="16">
        <v>4</v>
      </c>
      <c r="AQ105" s="16">
        <v>14</v>
      </c>
      <c r="AR105" s="16">
        <v>94</v>
      </c>
      <c r="AS105" s="16">
        <v>20</v>
      </c>
      <c r="AT105" s="16">
        <v>1543.7035173999998</v>
      </c>
      <c r="AU105" s="16">
        <v>20</v>
      </c>
      <c r="AV105" s="16">
        <v>0</v>
      </c>
      <c r="AW105" s="16">
        <v>69</v>
      </c>
      <c r="AX105" s="16">
        <v>18</v>
      </c>
      <c r="AY105" s="16">
        <v>0</v>
      </c>
      <c r="AZ105" s="16">
        <v>2</v>
      </c>
      <c r="BA105" s="16">
        <v>51</v>
      </c>
      <c r="BB105" s="16">
        <v>1002.0855909251377</v>
      </c>
      <c r="BC105" s="17"/>
      <c r="BD105" s="16">
        <v>786</v>
      </c>
      <c r="BE105" s="16">
        <v>31</v>
      </c>
      <c r="BF105" s="16">
        <v>1883.8516666666667</v>
      </c>
      <c r="BG105" s="16">
        <v>1</v>
      </c>
      <c r="BH105" s="16">
        <v>10970</v>
      </c>
      <c r="BI105" s="16">
        <v>194</v>
      </c>
      <c r="BJ105" s="16">
        <v>32</v>
      </c>
      <c r="BK105" s="16">
        <v>21</v>
      </c>
      <c r="BL105" s="17"/>
      <c r="BM105" s="16">
        <v>46.769999999999996</v>
      </c>
      <c r="BN105" s="16">
        <v>967.75</v>
      </c>
      <c r="BO105" s="16">
        <v>16</v>
      </c>
      <c r="BP105" s="16">
        <v>23</v>
      </c>
      <c r="BQ105" s="17"/>
      <c r="BR105" s="16">
        <v>276.29267357999998</v>
      </c>
      <c r="BS105" s="16">
        <v>3</v>
      </c>
      <c r="BT105" s="16">
        <v>112</v>
      </c>
      <c r="BU105" s="16">
        <v>11</v>
      </c>
      <c r="BV105" s="16">
        <v>3669.7005649131906</v>
      </c>
      <c r="BW105" s="16">
        <v>712.2316666666668</v>
      </c>
      <c r="BX105" s="16">
        <v>710</v>
      </c>
      <c r="BY105" s="16">
        <v>4</v>
      </c>
      <c r="BZ105" s="16">
        <v>637</v>
      </c>
      <c r="CA105" s="16">
        <v>26</v>
      </c>
      <c r="CB105" s="16">
        <v>94</v>
      </c>
      <c r="CC105" s="16">
        <v>41</v>
      </c>
      <c r="CD105" s="16">
        <v>14</v>
      </c>
      <c r="CE105" s="16">
        <v>0</v>
      </c>
      <c r="CF105" s="16">
        <v>208.67073728813557</v>
      </c>
      <c r="CG105" s="16">
        <v>247</v>
      </c>
      <c r="CH105" s="17"/>
      <c r="CI105" s="16">
        <f t="shared" si="33"/>
        <v>16339</v>
      </c>
      <c r="CJ105" s="16">
        <f t="shared" si="34"/>
        <v>4161.3206117410346</v>
      </c>
      <c r="CK105" s="16">
        <f t="shared" si="35"/>
        <v>13918.851666666666</v>
      </c>
      <c r="CL105" s="16">
        <f t="shared" si="36"/>
        <v>3056.2947616584706</v>
      </c>
      <c r="CM105" s="16">
        <f t="shared" si="37"/>
        <v>6765.8956424479929</v>
      </c>
      <c r="CN105" s="16">
        <f t="shared" si="38"/>
        <v>1053.52</v>
      </c>
      <c r="CO105" s="16">
        <f t="shared" si="39"/>
        <v>1536.1265357005241</v>
      </c>
      <c r="CP105" s="18">
        <f t="shared" si="32"/>
        <v>46831.009218214684</v>
      </c>
    </row>
    <row r="106" spans="2:94">
      <c r="B106" s="43">
        <v>43221</v>
      </c>
      <c r="D106" s="44">
        <f t="shared" si="27"/>
        <v>31</v>
      </c>
      <c r="E106" s="44">
        <f t="shared" si="28"/>
        <v>2018</v>
      </c>
      <c r="F106" s="44" t="str">
        <f t="shared" si="29"/>
        <v>18Q2</v>
      </c>
      <c r="H106" s="23">
        <v>4060.1211796873913</v>
      </c>
      <c r="I106" s="23">
        <v>1899.0174999999997</v>
      </c>
      <c r="J106" s="23">
        <v>10580.310346121649</v>
      </c>
      <c r="K106" s="20"/>
      <c r="L106" s="23">
        <v>395.64183119205023</v>
      </c>
      <c r="M106" s="23">
        <v>2689.0134732752217</v>
      </c>
      <c r="N106" s="23">
        <v>53</v>
      </c>
      <c r="O106" s="23">
        <v>2.5499999999999998</v>
      </c>
      <c r="P106" s="23">
        <v>835.45640192903227</v>
      </c>
      <c r="Q106" s="23">
        <v>43</v>
      </c>
      <c r="R106" s="23">
        <v>7</v>
      </c>
      <c r="S106" s="23">
        <v>40.136279999999999</v>
      </c>
      <c r="T106" s="23">
        <v>17</v>
      </c>
      <c r="U106" s="23">
        <v>67</v>
      </c>
      <c r="V106" s="17"/>
      <c r="W106" s="23">
        <v>73.042036885245906</v>
      </c>
      <c r="X106" s="23">
        <v>114.94999999999999</v>
      </c>
      <c r="Y106" s="23">
        <v>184.02601358024702</v>
      </c>
      <c r="Z106" s="23">
        <v>19</v>
      </c>
      <c r="AA106" s="23">
        <v>61.829637130801686</v>
      </c>
      <c r="AB106" s="23">
        <v>450.75</v>
      </c>
      <c r="AC106" s="23">
        <v>177.58333333333331</v>
      </c>
      <c r="AD106" s="23">
        <v>0</v>
      </c>
      <c r="AE106" s="23">
        <v>225</v>
      </c>
      <c r="AF106" s="23">
        <v>2</v>
      </c>
      <c r="AG106" s="23">
        <v>36.656246257485023</v>
      </c>
      <c r="AH106" s="17"/>
      <c r="AI106" s="23">
        <v>20</v>
      </c>
      <c r="AJ106" s="23">
        <v>14</v>
      </c>
      <c r="AK106" s="23">
        <v>13</v>
      </c>
      <c r="AL106" s="23">
        <v>2</v>
      </c>
      <c r="AM106" s="23">
        <v>120.76342903225806</v>
      </c>
      <c r="AN106" s="23">
        <v>15</v>
      </c>
      <c r="AO106" s="23">
        <v>41</v>
      </c>
      <c r="AP106" s="23">
        <v>4</v>
      </c>
      <c r="AQ106" s="23">
        <v>15</v>
      </c>
      <c r="AR106" s="23">
        <v>93</v>
      </c>
      <c r="AS106" s="23">
        <v>20</v>
      </c>
      <c r="AT106" s="23">
        <v>1322.75</v>
      </c>
      <c r="AU106" s="23">
        <v>20</v>
      </c>
      <c r="AV106" s="23">
        <v>0</v>
      </c>
      <c r="AW106" s="23">
        <v>68</v>
      </c>
      <c r="AX106" s="23">
        <v>18</v>
      </c>
      <c r="AY106" s="23">
        <v>0</v>
      </c>
      <c r="AZ106" s="23">
        <v>2</v>
      </c>
      <c r="BA106" s="23">
        <v>52</v>
      </c>
      <c r="BB106" s="23">
        <v>895.10287096774186</v>
      </c>
      <c r="BC106" s="17"/>
      <c r="BD106" s="23">
        <v>801</v>
      </c>
      <c r="BE106" s="23">
        <v>31</v>
      </c>
      <c r="BF106" s="23">
        <v>1873.1237306451612</v>
      </c>
      <c r="BG106" s="23">
        <v>1</v>
      </c>
      <c r="BH106" s="23">
        <v>10992.957166666669</v>
      </c>
      <c r="BI106" s="23">
        <v>196</v>
      </c>
      <c r="BJ106" s="23">
        <v>32</v>
      </c>
      <c r="BK106" s="23">
        <v>21</v>
      </c>
      <c r="BL106" s="17"/>
      <c r="BM106" s="23">
        <v>46.68666666666666</v>
      </c>
      <c r="BN106" s="23">
        <v>967.75</v>
      </c>
      <c r="BO106" s="23">
        <v>16</v>
      </c>
      <c r="BP106" s="23">
        <v>23</v>
      </c>
      <c r="BQ106" s="17"/>
      <c r="BR106" s="23">
        <v>257.74736512838712</v>
      </c>
      <c r="BS106" s="23">
        <v>3.8</v>
      </c>
      <c r="BT106" s="23">
        <v>113</v>
      </c>
      <c r="BU106" s="23">
        <v>11</v>
      </c>
      <c r="BV106" s="23">
        <v>3654.4835795397448</v>
      </c>
      <c r="BW106" s="23">
        <v>717.9938324741936</v>
      </c>
      <c r="BX106" s="23">
        <v>695.29694731317556</v>
      </c>
      <c r="BY106" s="23">
        <v>4</v>
      </c>
      <c r="BZ106" s="23">
        <v>611.56399999999996</v>
      </c>
      <c r="CA106" s="23">
        <v>25</v>
      </c>
      <c r="CB106" s="23">
        <v>94</v>
      </c>
      <c r="CC106" s="23">
        <v>50</v>
      </c>
      <c r="CD106" s="23">
        <v>14</v>
      </c>
      <c r="CE106" s="23">
        <v>0</v>
      </c>
      <c r="CF106" s="23">
        <v>224.73970946058088</v>
      </c>
      <c r="CG106" s="23">
        <v>241.89</v>
      </c>
      <c r="CH106" s="17"/>
      <c r="CI106" s="23">
        <f t="shared" si="33"/>
        <v>16539.449025809041</v>
      </c>
      <c r="CJ106" s="23">
        <f t="shared" si="34"/>
        <v>4149.7979863963046</v>
      </c>
      <c r="CK106" s="23">
        <f t="shared" si="35"/>
        <v>13948.080897311829</v>
      </c>
      <c r="CL106" s="23">
        <f t="shared" si="36"/>
        <v>2735.6162999999997</v>
      </c>
      <c r="CM106" s="23">
        <f t="shared" si="37"/>
        <v>6718.5154339160827</v>
      </c>
      <c r="CN106" s="23">
        <f t="shared" si="38"/>
        <v>1053.4366666666665</v>
      </c>
      <c r="CO106" s="23">
        <f t="shared" si="39"/>
        <v>1344.837267187113</v>
      </c>
      <c r="CP106" s="18">
        <f t="shared" si="32"/>
        <v>46489.733577287036</v>
      </c>
    </row>
    <row r="107" spans="2:94">
      <c r="B107" s="43">
        <v>43252</v>
      </c>
      <c r="D107" s="44">
        <f t="shared" si="27"/>
        <v>30</v>
      </c>
      <c r="E107" s="44">
        <f t="shared" si="28"/>
        <v>2018</v>
      </c>
      <c r="F107" s="44" t="str">
        <f t="shared" si="29"/>
        <v>18Q2</v>
      </c>
      <c r="H107" s="23">
        <v>4160.3375424558008</v>
      </c>
      <c r="I107" s="23">
        <v>1880.0949999999998</v>
      </c>
      <c r="J107" s="23">
        <v>10657.396697734104</v>
      </c>
      <c r="K107" s="20"/>
      <c r="L107" s="23">
        <v>387.37664715262105</v>
      </c>
      <c r="M107" s="23">
        <v>2661.9234683914447</v>
      </c>
      <c r="N107" s="23">
        <v>53.199999999999996</v>
      </c>
      <c r="O107" s="23">
        <v>2.5499999999999998</v>
      </c>
      <c r="P107" s="23">
        <v>839.81739417333279</v>
      </c>
      <c r="Q107" s="23">
        <v>41.86</v>
      </c>
      <c r="R107" s="23">
        <v>7.2</v>
      </c>
      <c r="S107" s="23">
        <v>42.730199999999996</v>
      </c>
      <c r="T107" s="23">
        <v>17.099999999999998</v>
      </c>
      <c r="U107" s="23">
        <v>66.53</v>
      </c>
      <c r="V107" s="17"/>
      <c r="W107" s="23">
        <v>70.195108606557383</v>
      </c>
      <c r="X107" s="23">
        <v>114.94999999999999</v>
      </c>
      <c r="Y107" s="23">
        <v>258.96076133557813</v>
      </c>
      <c r="Z107" s="23">
        <v>18.400000000000002</v>
      </c>
      <c r="AA107" s="23">
        <v>62.458719549929683</v>
      </c>
      <c r="AB107" s="23">
        <v>612.53443199999992</v>
      </c>
      <c r="AC107" s="23">
        <v>188.61666666666667</v>
      </c>
      <c r="AD107" s="23">
        <v>0</v>
      </c>
      <c r="AE107" s="23">
        <v>154.56</v>
      </c>
      <c r="AF107" s="23">
        <v>2</v>
      </c>
      <c r="AG107" s="23">
        <v>26.65351796407186</v>
      </c>
      <c r="AH107" s="17"/>
      <c r="AI107" s="23">
        <v>18.900000000000002</v>
      </c>
      <c r="AJ107" s="23">
        <v>11.96</v>
      </c>
      <c r="AK107" s="23">
        <v>13.86</v>
      </c>
      <c r="AL107" s="23">
        <v>1.7</v>
      </c>
      <c r="AM107" s="23">
        <v>128.91272453333332</v>
      </c>
      <c r="AN107" s="23">
        <v>13.5</v>
      </c>
      <c r="AO107" s="23">
        <v>39.630000000000003</v>
      </c>
      <c r="AP107" s="23">
        <v>1.98</v>
      </c>
      <c r="AQ107" s="23">
        <v>14.85</v>
      </c>
      <c r="AR107" s="23">
        <v>26.189999999999998</v>
      </c>
      <c r="AS107" s="23">
        <v>11.96</v>
      </c>
      <c r="AT107" s="23">
        <v>1557.269024244813</v>
      </c>
      <c r="AU107" s="23">
        <v>12.61</v>
      </c>
      <c r="AV107" s="23">
        <v>0</v>
      </c>
      <c r="AW107" s="23">
        <v>69.349999999999994</v>
      </c>
      <c r="AX107" s="23">
        <v>18.05</v>
      </c>
      <c r="AY107" s="23">
        <v>0</v>
      </c>
      <c r="AZ107" s="23">
        <v>2.7</v>
      </c>
      <c r="BA107" s="23">
        <v>49.5</v>
      </c>
      <c r="BB107" s="23">
        <v>1029.6939036950184</v>
      </c>
      <c r="BC107" s="17"/>
      <c r="BD107" s="23">
        <v>761.00084082599574</v>
      </c>
      <c r="BE107" s="23">
        <v>30.4</v>
      </c>
      <c r="BF107" s="23">
        <v>1853.4441721666667</v>
      </c>
      <c r="BG107" s="23">
        <v>1</v>
      </c>
      <c r="BH107" s="23">
        <v>10972.050150000001</v>
      </c>
      <c r="BI107" s="23">
        <v>196.48</v>
      </c>
      <c r="BJ107" s="23">
        <v>30.360000000000003</v>
      </c>
      <c r="BK107" s="23">
        <v>21.16</v>
      </c>
      <c r="BL107" s="17"/>
      <c r="BM107" s="23">
        <v>45.69919999999999</v>
      </c>
      <c r="BN107" s="23">
        <v>965.69989999999996</v>
      </c>
      <c r="BO107" s="23">
        <v>15.64</v>
      </c>
      <c r="BP107" s="23">
        <v>21.16</v>
      </c>
      <c r="BQ107" s="17"/>
      <c r="BR107" s="23">
        <v>258.25146254399999</v>
      </c>
      <c r="BS107" s="23">
        <v>3.8</v>
      </c>
      <c r="BT107" s="23">
        <v>79.2</v>
      </c>
      <c r="BU107" s="23">
        <v>11.399999999999999</v>
      </c>
      <c r="BV107" s="23">
        <v>3747.5610982814105</v>
      </c>
      <c r="BW107" s="23">
        <v>714.65760591000003</v>
      </c>
      <c r="BX107" s="23">
        <v>690.99299117512658</v>
      </c>
      <c r="BY107" s="23">
        <v>2.82</v>
      </c>
      <c r="BZ107" s="23">
        <v>664.74</v>
      </c>
      <c r="CA107" s="23">
        <v>28.54</v>
      </c>
      <c r="CB107" s="23">
        <v>88.27</v>
      </c>
      <c r="CC107" s="23">
        <v>42.300000000000004</v>
      </c>
      <c r="CD107" s="23">
        <v>13.65</v>
      </c>
      <c r="CE107" s="23">
        <v>0</v>
      </c>
      <c r="CF107" s="23">
        <v>209.76706194690266</v>
      </c>
      <c r="CG107" s="23">
        <v>246.886</v>
      </c>
      <c r="CH107" s="17"/>
      <c r="CI107" s="23">
        <f t="shared" si="33"/>
        <v>16697.829240189905</v>
      </c>
      <c r="CJ107" s="23">
        <f t="shared" si="34"/>
        <v>4120.2877097173978</v>
      </c>
      <c r="CK107" s="23">
        <f t="shared" si="35"/>
        <v>13865.895162992663</v>
      </c>
      <c r="CL107" s="23">
        <f t="shared" si="36"/>
        <v>3022.6156524731641</v>
      </c>
      <c r="CM107" s="23">
        <f t="shared" si="37"/>
        <v>6802.8362198574396</v>
      </c>
      <c r="CN107" s="23">
        <f t="shared" si="38"/>
        <v>1048.1991</v>
      </c>
      <c r="CO107" s="23">
        <f t="shared" si="39"/>
        <v>1509.3292061228035</v>
      </c>
      <c r="CP107" s="18">
        <f t="shared" si="32"/>
        <v>47066.992291353374</v>
      </c>
    </row>
    <row r="108" spans="2:94">
      <c r="B108" s="43">
        <v>43282</v>
      </c>
      <c r="D108" s="44">
        <f t="shared" si="27"/>
        <v>31</v>
      </c>
      <c r="E108" s="44">
        <f t="shared" si="28"/>
        <v>2018</v>
      </c>
      <c r="F108" s="44" t="str">
        <f t="shared" si="29"/>
        <v>18Q3</v>
      </c>
      <c r="H108" s="23">
        <v>4244.2392550200166</v>
      </c>
      <c r="I108" s="23">
        <v>1851.7924999999998</v>
      </c>
      <c r="J108" s="23">
        <v>10726.128607752898</v>
      </c>
      <c r="K108" s="20"/>
      <c r="L108" s="23">
        <v>398.10536873628001</v>
      </c>
      <c r="M108" s="23">
        <v>2699.9126996576661</v>
      </c>
      <c r="N108" s="23">
        <v>53.199999999999996</v>
      </c>
      <c r="O108" s="23">
        <v>2.5499999999999998</v>
      </c>
      <c r="P108" s="23">
        <v>839.26365356129065</v>
      </c>
      <c r="Q108" s="23">
        <v>41.86</v>
      </c>
      <c r="R108" s="23">
        <v>7.2</v>
      </c>
      <c r="S108" s="23">
        <v>44.302184999999994</v>
      </c>
      <c r="T108" s="23">
        <v>17.099999999999998</v>
      </c>
      <c r="U108" s="23">
        <v>68.27</v>
      </c>
      <c r="V108" s="17"/>
      <c r="W108" s="23">
        <v>69.491680327868863</v>
      </c>
      <c r="X108" s="23">
        <v>114</v>
      </c>
      <c r="Y108" s="23">
        <v>259.22550909090921</v>
      </c>
      <c r="Z108" s="23">
        <v>18.400000000000002</v>
      </c>
      <c r="AA108" s="23">
        <v>63.087801969057672</v>
      </c>
      <c r="AB108" s="23">
        <v>624.16335483870978</v>
      </c>
      <c r="AC108" s="23">
        <v>191.27272727272731</v>
      </c>
      <c r="AD108" s="23">
        <v>0</v>
      </c>
      <c r="AE108" s="23">
        <v>179.4</v>
      </c>
      <c r="AF108" s="23">
        <v>2</v>
      </c>
      <c r="AG108" s="23">
        <v>24.815344311377249</v>
      </c>
      <c r="AH108" s="17"/>
      <c r="AI108" s="23">
        <v>18.900000000000002</v>
      </c>
      <c r="AJ108" s="23">
        <v>17.48</v>
      </c>
      <c r="AK108" s="23">
        <v>13.86</v>
      </c>
      <c r="AL108" s="23">
        <v>1.7</v>
      </c>
      <c r="AM108" s="23">
        <v>125.45293019354838</v>
      </c>
      <c r="AN108" s="23">
        <v>13.5</v>
      </c>
      <c r="AO108" s="23">
        <v>41.470000000000006</v>
      </c>
      <c r="AP108" s="23">
        <v>2.9699999999999998</v>
      </c>
      <c r="AQ108" s="23">
        <v>13.86</v>
      </c>
      <c r="AR108" s="23">
        <v>54.32</v>
      </c>
      <c r="AS108" s="23">
        <v>13.8</v>
      </c>
      <c r="AT108" s="23">
        <v>1623.6957097931679</v>
      </c>
      <c r="AU108" s="23">
        <v>18.43</v>
      </c>
      <c r="AV108" s="23">
        <v>0.9</v>
      </c>
      <c r="AW108" s="23">
        <v>68.399999999999991</v>
      </c>
      <c r="AX108" s="23">
        <v>18.05</v>
      </c>
      <c r="AY108" s="23">
        <v>0</v>
      </c>
      <c r="AZ108" s="23">
        <v>2.7</v>
      </c>
      <c r="BA108" s="23">
        <v>49.5</v>
      </c>
      <c r="BB108" s="23">
        <v>1011.776114805328</v>
      </c>
      <c r="BC108" s="17"/>
      <c r="BD108" s="23">
        <v>762.17857513373315</v>
      </c>
      <c r="BE108" s="23">
        <v>30.4</v>
      </c>
      <c r="BF108" s="23">
        <v>1874.7812811483871</v>
      </c>
      <c r="BG108" s="23">
        <v>1</v>
      </c>
      <c r="BH108" s="23">
        <v>10971.424799999999</v>
      </c>
      <c r="BI108" s="23">
        <v>196.48</v>
      </c>
      <c r="BJ108" s="23">
        <v>25.76</v>
      </c>
      <c r="BK108" s="23">
        <v>20.240000000000002</v>
      </c>
      <c r="BL108" s="17"/>
      <c r="BM108" s="23">
        <v>45.619199999999985</v>
      </c>
      <c r="BN108" s="23">
        <v>964.83000000000015</v>
      </c>
      <c r="BO108" s="23">
        <v>15.64</v>
      </c>
      <c r="BP108" s="23">
        <v>21.16</v>
      </c>
      <c r="BQ108" s="17"/>
      <c r="BR108" s="23">
        <v>264.87053016967735</v>
      </c>
      <c r="BS108" s="23">
        <v>3.8</v>
      </c>
      <c r="BT108" s="23">
        <v>83.7</v>
      </c>
      <c r="BU108" s="23">
        <v>11.399999999999999</v>
      </c>
      <c r="BV108" s="23">
        <v>3630.129582769744</v>
      </c>
      <c r="BW108" s="23">
        <v>709.08689410645172</v>
      </c>
      <c r="BX108" s="23">
        <v>685.74169987616301</v>
      </c>
      <c r="BY108" s="23">
        <v>3.76</v>
      </c>
      <c r="BZ108" s="23">
        <v>639.9</v>
      </c>
      <c r="CA108" s="23">
        <v>28.54</v>
      </c>
      <c r="CB108" s="23">
        <v>88.27</v>
      </c>
      <c r="CC108" s="23">
        <v>46.800000000000004</v>
      </c>
      <c r="CD108" s="23">
        <v>13.65</v>
      </c>
      <c r="CE108" s="23">
        <v>0</v>
      </c>
      <c r="CF108" s="23">
        <v>219.7260941772152</v>
      </c>
      <c r="CG108" s="23">
        <v>244.16145161290322</v>
      </c>
      <c r="CH108" s="17"/>
      <c r="CI108" s="23">
        <f t="shared" si="33"/>
        <v>16822.160362772913</v>
      </c>
      <c r="CJ108" s="23">
        <f t="shared" si="34"/>
        <v>4171.763906955237</v>
      </c>
      <c r="CK108" s="23">
        <f t="shared" si="35"/>
        <v>13882.264656282119</v>
      </c>
      <c r="CL108" s="23">
        <f t="shared" si="36"/>
        <v>3110.7647547920442</v>
      </c>
      <c r="CM108" s="23">
        <f t="shared" si="37"/>
        <v>6673.5362527121542</v>
      </c>
      <c r="CN108" s="23">
        <f t="shared" si="38"/>
        <v>1047.2492000000002</v>
      </c>
      <c r="CO108" s="23">
        <f t="shared" si="39"/>
        <v>1545.8564178106499</v>
      </c>
      <c r="CP108" s="18">
        <f t="shared" si="32"/>
        <v>47253.59555132511</v>
      </c>
    </row>
    <row r="109" spans="2:94">
      <c r="B109" s="43">
        <v>43313</v>
      </c>
      <c r="D109" s="44">
        <f t="shared" si="27"/>
        <v>31</v>
      </c>
      <c r="E109" s="44">
        <f t="shared" si="28"/>
        <v>2018</v>
      </c>
      <c r="F109" s="44" t="str">
        <f t="shared" si="29"/>
        <v>18Q3</v>
      </c>
      <c r="H109" s="23">
        <v>4305.9850311630107</v>
      </c>
      <c r="I109" s="23">
        <v>1792.43</v>
      </c>
      <c r="J109" s="23">
        <v>10684.347946232727</v>
      </c>
      <c r="K109" s="20"/>
      <c r="L109" s="23">
        <v>403.97078874830947</v>
      </c>
      <c r="M109" s="23">
        <v>2707.6430847728889</v>
      </c>
      <c r="N109" s="23">
        <v>52.25</v>
      </c>
      <c r="O109" s="23">
        <v>2.5499999999999998</v>
      </c>
      <c r="P109" s="23">
        <v>841.25862976129042</v>
      </c>
      <c r="Q109" s="23">
        <v>40.950000000000003</v>
      </c>
      <c r="R109" s="23">
        <v>7.2</v>
      </c>
      <c r="S109" s="23">
        <v>47.589939999999999</v>
      </c>
      <c r="T109" s="23">
        <v>16.149999999999999</v>
      </c>
      <c r="U109" s="23">
        <v>65.460000000000008</v>
      </c>
      <c r="V109" s="17"/>
      <c r="W109" s="23">
        <v>68.788252049180329</v>
      </c>
      <c r="X109" s="23">
        <v>114</v>
      </c>
      <c r="Y109" s="23">
        <v>254.49025684624036</v>
      </c>
      <c r="Z109" s="23">
        <v>18.400000000000002</v>
      </c>
      <c r="AA109" s="23">
        <v>63.716884388185655</v>
      </c>
      <c r="AB109" s="23">
        <v>617.47583999999995</v>
      </c>
      <c r="AC109" s="23">
        <v>191.83787878787882</v>
      </c>
      <c r="AD109" s="23">
        <v>0</v>
      </c>
      <c r="AE109" s="23">
        <v>162.84</v>
      </c>
      <c r="AF109" s="23">
        <v>2</v>
      </c>
      <c r="AG109" s="23">
        <v>21.138997005988024</v>
      </c>
      <c r="AH109" s="17"/>
      <c r="AI109" s="23">
        <v>18.900000000000002</v>
      </c>
      <c r="AJ109" s="23">
        <v>10.120000000000001</v>
      </c>
      <c r="AK109" s="23">
        <v>14.85</v>
      </c>
      <c r="AL109" s="23">
        <v>1.7</v>
      </c>
      <c r="AM109" s="23">
        <v>126.41158503225805</v>
      </c>
      <c r="AN109" s="23">
        <v>13.5</v>
      </c>
      <c r="AO109" s="23">
        <v>41.470000000000006</v>
      </c>
      <c r="AP109" s="23">
        <v>2.9699999999999998</v>
      </c>
      <c r="AQ109" s="23">
        <v>13.86</v>
      </c>
      <c r="AR109" s="23">
        <v>69.84</v>
      </c>
      <c r="AS109" s="23">
        <v>15.64</v>
      </c>
      <c r="AT109" s="23">
        <v>1559.9700900971081</v>
      </c>
      <c r="AU109" s="23">
        <v>19.399999999999999</v>
      </c>
      <c r="AV109" s="23">
        <v>2.7</v>
      </c>
      <c r="AW109" s="23">
        <v>67.45</v>
      </c>
      <c r="AX109" s="23">
        <v>18.05</v>
      </c>
      <c r="AY109" s="23">
        <v>0</v>
      </c>
      <c r="AZ109" s="23">
        <v>1.8</v>
      </c>
      <c r="BA109" s="23">
        <v>48.51</v>
      </c>
      <c r="BB109" s="23">
        <v>952.64922114395949</v>
      </c>
      <c r="BC109" s="17"/>
      <c r="BD109" s="23">
        <v>707.97436409707973</v>
      </c>
      <c r="BE109" s="23">
        <v>30.4</v>
      </c>
      <c r="BF109" s="23">
        <v>1813.7272578838708</v>
      </c>
      <c r="BG109" s="23">
        <v>1</v>
      </c>
      <c r="BH109" s="23">
        <v>10929.399450000001</v>
      </c>
      <c r="BI109" s="23">
        <v>191.98</v>
      </c>
      <c r="BJ109" s="23">
        <v>24.84</v>
      </c>
      <c r="BK109" s="23">
        <v>20.240000000000002</v>
      </c>
      <c r="BL109" s="17"/>
      <c r="BM109" s="23">
        <v>45.539199999999987</v>
      </c>
      <c r="BN109" s="23">
        <v>965.93163709677424</v>
      </c>
      <c r="BO109" s="23">
        <v>15.64</v>
      </c>
      <c r="BP109" s="23">
        <v>21.16</v>
      </c>
      <c r="BQ109" s="17"/>
      <c r="BR109" s="23">
        <v>272.43640631362894</v>
      </c>
      <c r="BS109" s="23">
        <v>3.8</v>
      </c>
      <c r="BT109" s="23">
        <v>80.100000000000009</v>
      </c>
      <c r="BU109" s="23">
        <v>11.399999999999999</v>
      </c>
      <c r="BV109" s="23">
        <v>3559.0186853034847</v>
      </c>
      <c r="BW109" s="23">
        <v>699.6178109451613</v>
      </c>
      <c r="BX109" s="23">
        <v>680.4833790479895</v>
      </c>
      <c r="BY109" s="23">
        <v>3.76</v>
      </c>
      <c r="BZ109" s="23">
        <v>602.17999999999995</v>
      </c>
      <c r="CA109" s="23">
        <v>28.54</v>
      </c>
      <c r="CB109" s="23">
        <v>87.36</v>
      </c>
      <c r="CC109" s="23">
        <v>46.800000000000004</v>
      </c>
      <c r="CD109" s="23">
        <v>13.65</v>
      </c>
      <c r="CE109" s="23">
        <v>0</v>
      </c>
      <c r="CF109" s="23">
        <v>223.04623949999998</v>
      </c>
      <c r="CG109" s="23">
        <v>229.49080645161291</v>
      </c>
      <c r="CH109" s="17"/>
      <c r="CI109" s="23">
        <f t="shared" si="33"/>
        <v>16782.762977395738</v>
      </c>
      <c r="CJ109" s="23">
        <f t="shared" si="34"/>
        <v>4185.022443282488</v>
      </c>
      <c r="CK109" s="23">
        <f t="shared" si="35"/>
        <v>13719.56107198095</v>
      </c>
      <c r="CL109" s="23">
        <f t="shared" si="36"/>
        <v>2999.7908962733254</v>
      </c>
      <c r="CM109" s="23">
        <f t="shared" si="37"/>
        <v>6541.6833275618783</v>
      </c>
      <c r="CN109" s="23">
        <f t="shared" si="38"/>
        <v>1048.2708370967744</v>
      </c>
      <c r="CO109" s="23">
        <f t="shared" si="39"/>
        <v>1514.688109077473</v>
      </c>
      <c r="CP109" s="18">
        <f t="shared" si="32"/>
        <v>46791.779662668625</v>
      </c>
    </row>
    <row r="110" spans="2:94">
      <c r="B110" s="43">
        <v>43344</v>
      </c>
      <c r="D110" s="44">
        <f t="shared" si="27"/>
        <v>30</v>
      </c>
      <c r="E110" s="44">
        <f t="shared" si="28"/>
        <v>2018</v>
      </c>
      <c r="F110" s="44" t="str">
        <f t="shared" si="29"/>
        <v>18Q3</v>
      </c>
      <c r="H110" s="23">
        <v>4306.4900463781069</v>
      </c>
      <c r="I110" s="23">
        <v>1598.8274999999999</v>
      </c>
      <c r="J110" s="23">
        <v>10842.874759900984</v>
      </c>
      <c r="K110" s="20"/>
      <c r="L110" s="23">
        <v>408.57948743871532</v>
      </c>
      <c r="M110" s="23">
        <v>2732.7868829041117</v>
      </c>
      <c r="N110" s="23">
        <v>52.25</v>
      </c>
      <c r="O110" s="23">
        <v>2.5499999999999998</v>
      </c>
      <c r="P110" s="23">
        <v>833.68212181333286</v>
      </c>
      <c r="Q110" s="23">
        <v>40.950000000000003</v>
      </c>
      <c r="R110" s="23">
        <v>7.2</v>
      </c>
      <c r="S110" s="23">
        <v>41.771954999999998</v>
      </c>
      <c r="T110" s="23">
        <v>16.149999999999999</v>
      </c>
      <c r="U110" s="23">
        <v>65.38</v>
      </c>
      <c r="V110" s="17"/>
      <c r="W110" s="23">
        <v>68.084823770491809</v>
      </c>
      <c r="X110" s="23">
        <v>114</v>
      </c>
      <c r="Y110" s="23">
        <v>249.7550046015715</v>
      </c>
      <c r="Z110" s="23">
        <v>18.400000000000002</v>
      </c>
      <c r="AA110" s="23">
        <v>64.345966807313644</v>
      </c>
      <c r="AB110" s="23">
        <v>612.80847999999992</v>
      </c>
      <c r="AC110" s="23">
        <v>192.40303030303033</v>
      </c>
      <c r="AD110" s="23">
        <v>0</v>
      </c>
      <c r="AE110" s="23">
        <v>174.8</v>
      </c>
      <c r="AF110" s="23">
        <v>2</v>
      </c>
      <c r="AG110" s="23">
        <v>45.954341317365277</v>
      </c>
      <c r="AH110" s="17"/>
      <c r="AI110" s="23">
        <v>18.900000000000002</v>
      </c>
      <c r="AJ110" s="23">
        <v>12.88</v>
      </c>
      <c r="AK110" s="23">
        <v>13.86</v>
      </c>
      <c r="AL110" s="23">
        <v>1.7</v>
      </c>
      <c r="AM110" s="23">
        <v>125.69307413333331</v>
      </c>
      <c r="AN110" s="23">
        <v>13.5</v>
      </c>
      <c r="AO110" s="23">
        <v>39.630000000000003</v>
      </c>
      <c r="AP110" s="23">
        <v>1.98</v>
      </c>
      <c r="AQ110" s="23">
        <v>14.85</v>
      </c>
      <c r="AR110" s="23">
        <v>96.03</v>
      </c>
      <c r="AS110" s="23">
        <v>13.8</v>
      </c>
      <c r="AT110" s="23">
        <v>1457.3347772480561</v>
      </c>
      <c r="AU110" s="23">
        <v>21.34</v>
      </c>
      <c r="AV110" s="23">
        <v>0.9</v>
      </c>
      <c r="AW110" s="23">
        <v>67.45</v>
      </c>
      <c r="AX110" s="23">
        <v>18.05</v>
      </c>
      <c r="AY110" s="23">
        <v>0</v>
      </c>
      <c r="AZ110" s="23">
        <v>1.8</v>
      </c>
      <c r="BA110" s="23">
        <v>49.5</v>
      </c>
      <c r="BB110" s="23">
        <v>1005.9531504267031</v>
      </c>
      <c r="BC110" s="17"/>
      <c r="BD110" s="23">
        <v>759.41919147540978</v>
      </c>
      <c r="BE110" s="23">
        <v>30.4</v>
      </c>
      <c r="BF110" s="23">
        <v>1870.1049072666665</v>
      </c>
      <c r="BG110" s="23">
        <v>1</v>
      </c>
      <c r="BH110" s="23">
        <v>10926.5741</v>
      </c>
      <c r="BI110" s="23">
        <v>190.18</v>
      </c>
      <c r="BJ110" s="23">
        <v>24.84</v>
      </c>
      <c r="BK110" s="23">
        <v>20.240000000000002</v>
      </c>
      <c r="BL110" s="17"/>
      <c r="BM110" s="23">
        <v>45.459199999999981</v>
      </c>
      <c r="BN110" s="23">
        <v>973.55119999999999</v>
      </c>
      <c r="BO110" s="23">
        <v>14.72</v>
      </c>
      <c r="BP110" s="23">
        <v>21.16</v>
      </c>
      <c r="BQ110" s="17"/>
      <c r="BR110" s="23">
        <v>255.70585738553126</v>
      </c>
      <c r="BS110" s="23">
        <v>2.8499999999999996</v>
      </c>
      <c r="BT110" s="23">
        <v>79.2</v>
      </c>
      <c r="BU110" s="23">
        <v>11.399999999999999</v>
      </c>
      <c r="BV110" s="23">
        <v>3572.0814948918783</v>
      </c>
      <c r="BW110" s="23">
        <v>698.98376917666667</v>
      </c>
      <c r="BX110" s="23">
        <v>675.21832158765665</v>
      </c>
      <c r="BY110" s="23">
        <v>3.76</v>
      </c>
      <c r="BZ110" s="23">
        <v>620.57999999999993</v>
      </c>
      <c r="CA110" s="23">
        <v>25.869999999999997</v>
      </c>
      <c r="CB110" s="23">
        <v>87.36</v>
      </c>
      <c r="CC110" s="23">
        <v>46.800000000000004</v>
      </c>
      <c r="CD110" s="23">
        <v>13.65</v>
      </c>
      <c r="CE110" s="23">
        <v>0</v>
      </c>
      <c r="CF110" s="23">
        <v>222.74208299999998</v>
      </c>
      <c r="CG110" s="23">
        <v>229.56066666666666</v>
      </c>
      <c r="CH110" s="17"/>
      <c r="CI110" s="23">
        <f t="shared" si="33"/>
        <v>16748.192306279088</v>
      </c>
      <c r="CJ110" s="23">
        <f t="shared" si="34"/>
        <v>4201.300447156159</v>
      </c>
      <c r="CK110" s="23">
        <f t="shared" si="35"/>
        <v>13822.758198742076</v>
      </c>
      <c r="CL110" s="23">
        <f t="shared" si="36"/>
        <v>2975.1510018080926</v>
      </c>
      <c r="CM110" s="23">
        <f t="shared" si="37"/>
        <v>6545.7621927083992</v>
      </c>
      <c r="CN110" s="23">
        <f t="shared" si="38"/>
        <v>1054.8904</v>
      </c>
      <c r="CO110" s="23">
        <f t="shared" si="39"/>
        <v>1542.5516467997727</v>
      </c>
      <c r="CP110" s="18">
        <f t="shared" si="32"/>
        <v>46890.606193493586</v>
      </c>
    </row>
    <row r="111" spans="2:94">
      <c r="B111" s="43">
        <v>43374</v>
      </c>
      <c r="D111" s="44">
        <f t="shared" si="27"/>
        <v>31</v>
      </c>
      <c r="E111" s="44">
        <f t="shared" si="28"/>
        <v>2018</v>
      </c>
      <c r="F111" s="44" t="str">
        <f t="shared" si="29"/>
        <v>18Q4</v>
      </c>
      <c r="H111" s="23">
        <v>4312.6441183505085</v>
      </c>
      <c r="I111" s="23">
        <v>1751.585</v>
      </c>
      <c r="J111" s="23">
        <v>10905.723333265527</v>
      </c>
      <c r="K111" s="20"/>
      <c r="L111" s="23">
        <v>413.6128319167799</v>
      </c>
      <c r="M111" s="23">
        <v>2778.2301277963325</v>
      </c>
      <c r="N111" s="23">
        <v>52.25</v>
      </c>
      <c r="O111" s="23">
        <v>2.5499999999999998</v>
      </c>
      <c r="P111" s="23">
        <v>846.56778102580665</v>
      </c>
      <c r="Q111" s="23">
        <v>40.950000000000003</v>
      </c>
      <c r="R111" s="23">
        <v>7.2</v>
      </c>
      <c r="S111" s="23">
        <v>39.312170000000002</v>
      </c>
      <c r="T111" s="23">
        <v>16.149999999999999</v>
      </c>
      <c r="U111" s="23">
        <v>61.74</v>
      </c>
      <c r="V111" s="17"/>
      <c r="W111" s="23">
        <v>67.381395491803289</v>
      </c>
      <c r="X111" s="23">
        <v>114</v>
      </c>
      <c r="Y111" s="23">
        <v>245.01975235690261</v>
      </c>
      <c r="Z111" s="23">
        <v>17.48</v>
      </c>
      <c r="AA111" s="23">
        <v>64.975049226441641</v>
      </c>
      <c r="AB111" s="23">
        <v>618.13495741935481</v>
      </c>
      <c r="AC111" s="23">
        <v>192.96818181818188</v>
      </c>
      <c r="AD111" s="23">
        <v>0</v>
      </c>
      <c r="AE111" s="23">
        <v>130.64000000000001</v>
      </c>
      <c r="AF111" s="23">
        <v>2</v>
      </c>
      <c r="AG111" s="23">
        <v>45.410548278443116</v>
      </c>
      <c r="AH111" s="17"/>
      <c r="AI111" s="23">
        <v>18.900000000000002</v>
      </c>
      <c r="AJ111" s="23">
        <v>12.88</v>
      </c>
      <c r="AK111" s="23">
        <v>13.86</v>
      </c>
      <c r="AL111" s="23">
        <v>1.7</v>
      </c>
      <c r="AM111" s="23">
        <v>118.67150335483871</v>
      </c>
      <c r="AN111" s="23">
        <v>13.5</v>
      </c>
      <c r="AO111" s="23">
        <v>38.71</v>
      </c>
      <c r="AP111" s="23">
        <v>2.9699999999999998</v>
      </c>
      <c r="AQ111" s="23">
        <v>14.85</v>
      </c>
      <c r="AR111" s="23">
        <v>93.12</v>
      </c>
      <c r="AS111" s="23">
        <v>15.64</v>
      </c>
      <c r="AT111" s="23">
        <v>1550.70083560379</v>
      </c>
      <c r="AU111" s="23">
        <v>21.34</v>
      </c>
      <c r="AV111" s="23">
        <v>0.9</v>
      </c>
      <c r="AW111" s="23">
        <v>67.45</v>
      </c>
      <c r="AX111" s="23">
        <v>18.05</v>
      </c>
      <c r="AY111" s="23">
        <v>0</v>
      </c>
      <c r="AZ111" s="23">
        <v>1.8</v>
      </c>
      <c r="BA111" s="23">
        <v>48.51</v>
      </c>
      <c r="BB111" s="23">
        <v>1061.6138194709292</v>
      </c>
      <c r="BC111" s="17"/>
      <c r="BD111" s="23">
        <v>760.32897987827153</v>
      </c>
      <c r="BE111" s="23">
        <v>30.4</v>
      </c>
      <c r="BF111" s="23">
        <v>1848.682536464516</v>
      </c>
      <c r="BG111" s="23">
        <v>1</v>
      </c>
      <c r="BH111" s="23">
        <v>10943.348750000001</v>
      </c>
      <c r="BI111" s="23">
        <v>189.28</v>
      </c>
      <c r="BJ111" s="23">
        <v>24.84</v>
      </c>
      <c r="BK111" s="23">
        <v>20.240000000000002</v>
      </c>
      <c r="BL111" s="17"/>
      <c r="BM111" s="23">
        <v>45.379199999999983</v>
      </c>
      <c r="BN111" s="23">
        <v>974.17391129032251</v>
      </c>
      <c r="BO111" s="23">
        <v>14.72</v>
      </c>
      <c r="BP111" s="23">
        <v>21.16</v>
      </c>
      <c r="BQ111" s="17"/>
      <c r="BR111" s="23">
        <v>275.59969613005325</v>
      </c>
      <c r="BS111" s="23">
        <v>2.8499999999999996</v>
      </c>
      <c r="BT111" s="23">
        <v>88.2</v>
      </c>
      <c r="BU111" s="23">
        <v>11.399999999999999</v>
      </c>
      <c r="BV111" s="23">
        <v>3557.0175151283374</v>
      </c>
      <c r="BW111" s="23">
        <v>703.84881699354833</v>
      </c>
      <c r="BX111" s="23">
        <v>670.84180818817094</v>
      </c>
      <c r="BY111" s="23">
        <v>3.76</v>
      </c>
      <c r="BZ111" s="23">
        <v>617.81999999999994</v>
      </c>
      <c r="CA111" s="23">
        <v>24.980000000000004</v>
      </c>
      <c r="CB111" s="23">
        <v>86.45</v>
      </c>
      <c r="CC111" s="23">
        <v>45</v>
      </c>
      <c r="CD111" s="23">
        <v>13.65</v>
      </c>
      <c r="CE111" s="23">
        <v>0</v>
      </c>
      <c r="CF111" s="23">
        <v>225.5450674074074</v>
      </c>
      <c r="CG111" s="23">
        <v>235.85</v>
      </c>
      <c r="CH111" s="17"/>
      <c r="CI111" s="23">
        <f t="shared" si="33"/>
        <v>16969.952451616035</v>
      </c>
      <c r="CJ111" s="23">
        <f t="shared" si="34"/>
        <v>4258.5629107389186</v>
      </c>
      <c r="CK111" s="23">
        <f t="shared" si="35"/>
        <v>13818.12026634279</v>
      </c>
      <c r="CL111" s="23">
        <f t="shared" si="36"/>
        <v>3115.166158429558</v>
      </c>
      <c r="CM111" s="23">
        <f t="shared" si="37"/>
        <v>6562.8129038475163</v>
      </c>
      <c r="CN111" s="23">
        <f t="shared" si="38"/>
        <v>1055.4331112903226</v>
      </c>
      <c r="CO111" s="23">
        <f t="shared" si="39"/>
        <v>1498.0098845911275</v>
      </c>
      <c r="CP111" s="18">
        <f t="shared" si="32"/>
        <v>47278.057686856264</v>
      </c>
    </row>
    <row r="112" spans="2:94">
      <c r="B112" s="43">
        <v>43405</v>
      </c>
      <c r="D112" s="44">
        <f t="shared" si="27"/>
        <v>30</v>
      </c>
      <c r="E112" s="44">
        <f t="shared" si="28"/>
        <v>2018</v>
      </c>
      <c r="F112" s="44" t="str">
        <f t="shared" si="29"/>
        <v>18Q4</v>
      </c>
      <c r="H112" s="23">
        <v>4307.1444571038583</v>
      </c>
      <c r="I112" s="23">
        <v>1719.0324999999998</v>
      </c>
      <c r="J112" s="23">
        <v>10968.754755292855</v>
      </c>
      <c r="K112" s="20"/>
      <c r="L112" s="23">
        <v>412.94819159111455</v>
      </c>
      <c r="M112" s="23">
        <v>2745.4921222698895</v>
      </c>
      <c r="N112" s="23">
        <v>52.25</v>
      </c>
      <c r="O112" s="23">
        <v>2.5499999999999998</v>
      </c>
      <c r="P112" s="23">
        <v>834.03992961333358</v>
      </c>
      <c r="Q112" s="23">
        <v>40.950000000000003</v>
      </c>
      <c r="R112" s="23">
        <v>7.2</v>
      </c>
      <c r="S112" s="23">
        <v>41.862665</v>
      </c>
      <c r="T112" s="23">
        <v>16.149999999999999</v>
      </c>
      <c r="U112" s="23">
        <v>67.28</v>
      </c>
      <c r="V112" s="17"/>
      <c r="W112" s="23">
        <v>66.677967213114769</v>
      </c>
      <c r="X112" s="23">
        <v>113.05</v>
      </c>
      <c r="Y112" s="23">
        <v>239.15950011223373</v>
      </c>
      <c r="Z112" s="23">
        <v>17.48</v>
      </c>
      <c r="AA112" s="23">
        <v>65.604131645569637</v>
      </c>
      <c r="AB112" s="23">
        <v>604.35724800000003</v>
      </c>
      <c r="AC112" s="23">
        <v>193.53333333333342</v>
      </c>
      <c r="AD112" s="23">
        <v>0</v>
      </c>
      <c r="AE112" s="23">
        <v>127.88000000000001</v>
      </c>
      <c r="AF112" s="23">
        <v>2</v>
      </c>
      <c r="AG112" s="23">
        <v>44.866755239520955</v>
      </c>
      <c r="AH112" s="17"/>
      <c r="AI112" s="23">
        <v>18.900000000000002</v>
      </c>
      <c r="AJ112" s="23">
        <v>11.96</v>
      </c>
      <c r="AK112" s="23">
        <v>13.86</v>
      </c>
      <c r="AL112" s="23">
        <v>1.7</v>
      </c>
      <c r="AM112" s="23">
        <v>121.82398653333333</v>
      </c>
      <c r="AN112" s="23">
        <v>13.5</v>
      </c>
      <c r="AO112" s="23">
        <v>38.71</v>
      </c>
      <c r="AP112" s="23">
        <v>2.9699999999999998</v>
      </c>
      <c r="AQ112" s="23">
        <v>14.85</v>
      </c>
      <c r="AR112" s="23">
        <v>89.24</v>
      </c>
      <c r="AS112" s="23">
        <v>17.48</v>
      </c>
      <c r="AT112" s="23">
        <v>1493.8327664755827</v>
      </c>
      <c r="AU112" s="23">
        <v>21.34</v>
      </c>
      <c r="AV112" s="23">
        <v>0.9</v>
      </c>
      <c r="AW112" s="23">
        <v>67.45</v>
      </c>
      <c r="AX112" s="23">
        <v>18.05</v>
      </c>
      <c r="AY112" s="23">
        <v>0</v>
      </c>
      <c r="AZ112" s="23">
        <v>1.8</v>
      </c>
      <c r="BA112" s="23">
        <v>47.519999999999996</v>
      </c>
      <c r="BB112" s="23">
        <v>1088.9174249452599</v>
      </c>
      <c r="BC112" s="17"/>
      <c r="BD112" s="23">
        <v>748.72698498721229</v>
      </c>
      <c r="BE112" s="23">
        <v>30.4</v>
      </c>
      <c r="BF112" s="23">
        <v>1943.2207250533331</v>
      </c>
      <c r="BG112" s="23">
        <v>1</v>
      </c>
      <c r="BH112" s="23">
        <v>10961.8734</v>
      </c>
      <c r="BI112" s="23">
        <v>190.18</v>
      </c>
      <c r="BJ112" s="23">
        <v>28.52</v>
      </c>
      <c r="BK112" s="23">
        <v>20.240000000000002</v>
      </c>
      <c r="BL112" s="17"/>
      <c r="BM112" s="23">
        <v>45.299199999999978</v>
      </c>
      <c r="BN112" s="23">
        <v>960.68049999999994</v>
      </c>
      <c r="BO112" s="23">
        <v>14.72</v>
      </c>
      <c r="BP112" s="23">
        <v>21.16</v>
      </c>
      <c r="BQ112" s="17"/>
      <c r="BR112" s="23">
        <v>269.43898180946792</v>
      </c>
      <c r="BS112" s="23">
        <v>2.8499999999999996</v>
      </c>
      <c r="BT112" s="23">
        <v>99</v>
      </c>
      <c r="BU112" s="23">
        <v>10.45</v>
      </c>
      <c r="BV112" s="23">
        <v>3597.6012084697668</v>
      </c>
      <c r="BW112" s="23">
        <v>689.6829691800001</v>
      </c>
      <c r="BX112" s="23">
        <v>665.5641078469971</v>
      </c>
      <c r="BY112" s="23">
        <v>3.76</v>
      </c>
      <c r="BZ112" s="23">
        <v>629.68799999999999</v>
      </c>
      <c r="CA112" s="23">
        <v>27.65</v>
      </c>
      <c r="CB112" s="23">
        <v>86.45</v>
      </c>
      <c r="CC112" s="23">
        <v>45</v>
      </c>
      <c r="CD112" s="23">
        <v>13.65</v>
      </c>
      <c r="CE112" s="23">
        <v>0</v>
      </c>
      <c r="CF112" s="23">
        <v>222.84632799999994</v>
      </c>
      <c r="CG112" s="23">
        <v>239.143</v>
      </c>
      <c r="CH112" s="17"/>
      <c r="CI112" s="23">
        <f t="shared" si="33"/>
        <v>16994.931712396712</v>
      </c>
      <c r="CJ112" s="23">
        <f t="shared" si="34"/>
        <v>4220.7229084743367</v>
      </c>
      <c r="CK112" s="23">
        <f t="shared" si="35"/>
        <v>13924.161110040546</v>
      </c>
      <c r="CL112" s="23">
        <f t="shared" si="36"/>
        <v>3084.8041779541759</v>
      </c>
      <c r="CM112" s="23">
        <f t="shared" si="37"/>
        <v>6602.7745953062313</v>
      </c>
      <c r="CN112" s="23">
        <f t="shared" si="38"/>
        <v>1041.8597</v>
      </c>
      <c r="CO112" s="23">
        <f t="shared" si="39"/>
        <v>1474.6089355437725</v>
      </c>
      <c r="CP112" s="18">
        <f t="shared" si="32"/>
        <v>47343.863139715773</v>
      </c>
    </row>
    <row r="113" spans="2:94">
      <c r="B113" s="43">
        <v>43435</v>
      </c>
      <c r="D113" s="44">
        <f t="shared" si="27"/>
        <v>31</v>
      </c>
      <c r="E113" s="44">
        <f t="shared" si="28"/>
        <v>2018</v>
      </c>
      <c r="F113" s="44" t="str">
        <f t="shared" si="29"/>
        <v>18Q4</v>
      </c>
      <c r="H113" s="23">
        <v>4317.8342404728774</v>
      </c>
      <c r="I113" s="23">
        <v>1725.75</v>
      </c>
      <c r="J113" s="23">
        <v>11038.383328489987</v>
      </c>
      <c r="K113" s="20"/>
      <c r="L113" s="23">
        <v>410.92654755233957</v>
      </c>
      <c r="M113" s="23">
        <v>2751.1693599364448</v>
      </c>
      <c r="N113" s="23">
        <v>51.3</v>
      </c>
      <c r="O113" s="23">
        <v>2.5499999999999998</v>
      </c>
      <c r="P113" s="23">
        <v>852.9130840774194</v>
      </c>
      <c r="Q113" s="23">
        <v>40.04</v>
      </c>
      <c r="R113" s="23">
        <v>7.2</v>
      </c>
      <c r="S113" s="23">
        <v>46.508175000000001</v>
      </c>
      <c r="T113" s="23">
        <v>16.149999999999999</v>
      </c>
      <c r="U113" s="23">
        <v>69.02000000000001</v>
      </c>
      <c r="V113" s="17"/>
      <c r="W113" s="23">
        <v>65.974538934426235</v>
      </c>
      <c r="X113" s="23">
        <v>113.05</v>
      </c>
      <c r="Y113" s="23">
        <v>233.29924786756482</v>
      </c>
      <c r="Z113" s="23">
        <v>17.48</v>
      </c>
      <c r="AA113" s="23">
        <v>66.23321406469762</v>
      </c>
      <c r="AB113" s="23">
        <v>575.89638709677422</v>
      </c>
      <c r="AC113" s="23">
        <v>194.09848484848493</v>
      </c>
      <c r="AD113" s="23">
        <v>0</v>
      </c>
      <c r="AE113" s="23">
        <v>157.32</v>
      </c>
      <c r="AF113" s="23">
        <v>2</v>
      </c>
      <c r="AG113" s="23">
        <v>44.322962200598802</v>
      </c>
      <c r="AH113" s="17"/>
      <c r="AI113" s="23">
        <v>18.900000000000002</v>
      </c>
      <c r="AJ113" s="23">
        <v>11.96</v>
      </c>
      <c r="AK113" s="23">
        <v>12.87</v>
      </c>
      <c r="AL113" s="23">
        <v>1.7</v>
      </c>
      <c r="AM113" s="23">
        <v>119.01120296774194</v>
      </c>
      <c r="AN113" s="23">
        <v>13.5</v>
      </c>
      <c r="AO113" s="23">
        <v>37.790000000000006</v>
      </c>
      <c r="AP113" s="23">
        <v>3.96</v>
      </c>
      <c r="AQ113" s="23">
        <v>12.87</v>
      </c>
      <c r="AR113" s="23">
        <v>89.24</v>
      </c>
      <c r="AS113" s="23">
        <v>18.400000000000002</v>
      </c>
      <c r="AT113" s="23">
        <v>1531.8648643317629</v>
      </c>
      <c r="AU113" s="23">
        <v>20.37</v>
      </c>
      <c r="AV113" s="23">
        <v>3.6</v>
      </c>
      <c r="AW113" s="23">
        <v>66.5</v>
      </c>
      <c r="AX113" s="23">
        <v>18.05</v>
      </c>
      <c r="AY113" s="23">
        <v>0</v>
      </c>
      <c r="AZ113" s="23">
        <v>1.8</v>
      </c>
      <c r="BA113" s="23">
        <v>48.51</v>
      </c>
      <c r="BB113" s="23">
        <v>1078.1947508480998</v>
      </c>
      <c r="BC113" s="17"/>
      <c r="BD113" s="23">
        <v>767.52955522851119</v>
      </c>
      <c r="BE113" s="23">
        <v>30.4</v>
      </c>
      <c r="BF113" s="23">
        <v>1914.6343668709676</v>
      </c>
      <c r="BG113" s="23">
        <v>1</v>
      </c>
      <c r="BH113" s="23">
        <v>10970.598049999999</v>
      </c>
      <c r="BI113" s="23">
        <v>191.07999999999998</v>
      </c>
      <c r="BJ113" s="23">
        <v>28.52</v>
      </c>
      <c r="BK113" s="23">
        <v>20.240000000000002</v>
      </c>
      <c r="BL113" s="17"/>
      <c r="BM113" s="23">
        <v>45.219199999999979</v>
      </c>
      <c r="BN113" s="23">
        <v>981.43576612903223</v>
      </c>
      <c r="BO113" s="23">
        <v>14.72</v>
      </c>
      <c r="BP113" s="23">
        <v>21.16</v>
      </c>
      <c r="BQ113" s="17"/>
      <c r="BR113" s="23">
        <v>262.74814897136889</v>
      </c>
      <c r="BS113" s="23">
        <v>2.8499999999999996</v>
      </c>
      <c r="BT113" s="23">
        <v>95.4</v>
      </c>
      <c r="BU113" s="23">
        <v>10.45</v>
      </c>
      <c r="BV113" s="23">
        <v>3536.8151152168061</v>
      </c>
      <c r="BW113" s="23">
        <v>693.06083983870974</v>
      </c>
      <c r="BX113" s="23">
        <v>660.28047835337225</v>
      </c>
      <c r="BY113" s="23">
        <v>3.76</v>
      </c>
      <c r="BZ113" s="23">
        <v>606.59599999999989</v>
      </c>
      <c r="CA113" s="23">
        <v>28.54</v>
      </c>
      <c r="CB113" s="23">
        <v>86.45</v>
      </c>
      <c r="CC113" s="23">
        <v>45</v>
      </c>
      <c r="CD113" s="23">
        <v>13.65</v>
      </c>
      <c r="CE113" s="23">
        <v>0</v>
      </c>
      <c r="CF113" s="23">
        <v>219.61372549999996</v>
      </c>
      <c r="CG113" s="23">
        <v>226.96722580645164</v>
      </c>
      <c r="CH113" s="17"/>
      <c r="CI113" s="23">
        <f t="shared" si="33"/>
        <v>17081.967568962864</v>
      </c>
      <c r="CJ113" s="23">
        <f t="shared" si="34"/>
        <v>4247.777166566204</v>
      </c>
      <c r="CK113" s="23">
        <f t="shared" si="35"/>
        <v>13924.001972099479</v>
      </c>
      <c r="CL113" s="23">
        <f t="shared" si="36"/>
        <v>3109.0908181476043</v>
      </c>
      <c r="CM113" s="23">
        <f t="shared" si="37"/>
        <v>6492.1815336867085</v>
      </c>
      <c r="CN113" s="23">
        <f t="shared" si="38"/>
        <v>1062.5349661290322</v>
      </c>
      <c r="CO113" s="23">
        <f t="shared" si="39"/>
        <v>1469.6748350125465</v>
      </c>
      <c r="CP113" s="18">
        <f t="shared" si="32"/>
        <v>47387.228860604439</v>
      </c>
    </row>
    <row r="114" spans="2:94">
      <c r="B114" s="43">
        <v>43466</v>
      </c>
      <c r="D114" s="44">
        <f t="shared" ref="D114:D125" si="40">EOMONTH(DATE(YEAR(B114),MONTH(B114),1),0)-DATE(YEAR(B114),MONTH(B114),1)+1</f>
        <v>31</v>
      </c>
      <c r="E114" s="44">
        <f t="shared" ref="E114:E125" si="41">YEAR(B114)</f>
        <v>2019</v>
      </c>
      <c r="F114" s="44" t="str">
        <f t="shared" ref="F114:F125" si="42">TEXT(B114,"yy")&amp;"Q"&amp;IF(MONTH(B114)&gt;=10,4,IF(MONTH(B114)&gt;=7,3,IF(MONTH(B114)&gt;=4,2,1)))</f>
        <v>19Q1</v>
      </c>
      <c r="H114" s="23">
        <v>4127.7794516129034</v>
      </c>
      <c r="I114" s="23">
        <v>1761.3432500000001</v>
      </c>
      <c r="J114" s="23">
        <v>11123.87111018117</v>
      </c>
      <c r="K114" s="20"/>
      <c r="L114" s="23">
        <v>404.10386606445002</v>
      </c>
      <c r="M114" s="23">
        <v>2785.5867878700005</v>
      </c>
      <c r="N114" s="23">
        <v>51.3</v>
      </c>
      <c r="O114" s="23">
        <v>2.5499999999999998</v>
      </c>
      <c r="P114" s="23">
        <v>851.4</v>
      </c>
      <c r="Q114" s="23">
        <v>40.04</v>
      </c>
      <c r="R114" s="23">
        <v>7.2</v>
      </c>
      <c r="S114" s="23">
        <v>46.971374999999995</v>
      </c>
      <c r="T114" s="23">
        <v>16.149999999999999</v>
      </c>
      <c r="U114" s="23">
        <v>64.550000000000011</v>
      </c>
      <c r="V114" s="17"/>
      <c r="W114" s="23">
        <v>67.909691250000009</v>
      </c>
      <c r="X114" s="23">
        <v>109.81524999999999</v>
      </c>
      <c r="Y114" s="23">
        <v>228.08593616397309</v>
      </c>
      <c r="Z114" s="23">
        <v>17.404</v>
      </c>
      <c r="AA114" s="23">
        <v>56.822148541209557</v>
      </c>
      <c r="AB114" s="23">
        <v>599.1667278953405</v>
      </c>
      <c r="AC114" s="23">
        <v>186.29318181818184</v>
      </c>
      <c r="AD114" s="23">
        <v>4</v>
      </c>
      <c r="AE114" s="23">
        <v>167.62800000000001</v>
      </c>
      <c r="AF114" s="23">
        <v>2</v>
      </c>
      <c r="AG114" s="23">
        <v>34.83179654752994</v>
      </c>
      <c r="AH114" s="17"/>
      <c r="AI114" s="23">
        <v>18.690000000000001</v>
      </c>
      <c r="AJ114" s="23">
        <v>12.768000000000001</v>
      </c>
      <c r="AK114" s="23">
        <v>13.846</v>
      </c>
      <c r="AL114" s="23">
        <v>1.67</v>
      </c>
      <c r="AM114" s="23">
        <v>114.5143709419355</v>
      </c>
      <c r="AN114" s="23">
        <v>13.35</v>
      </c>
      <c r="AO114" s="23">
        <v>40.204999999999998</v>
      </c>
      <c r="AP114" s="23">
        <v>3.956</v>
      </c>
      <c r="AQ114" s="23">
        <v>12.856999999999999</v>
      </c>
      <c r="AR114" s="23">
        <v>92.831999999999994</v>
      </c>
      <c r="AS114" s="23">
        <v>18.240000000000002</v>
      </c>
      <c r="AT114" s="23">
        <v>1594.325686415551</v>
      </c>
      <c r="AU114" s="23">
        <v>20.306999999999999</v>
      </c>
      <c r="AV114" s="23">
        <v>0.89</v>
      </c>
      <c r="AW114" s="23">
        <v>67.094999999999999</v>
      </c>
      <c r="AX114" s="23">
        <v>17.954999999999998</v>
      </c>
      <c r="AY114" s="23">
        <v>0</v>
      </c>
      <c r="AZ114" s="23">
        <v>1.78</v>
      </c>
      <c r="BA114" s="23">
        <v>49.45</v>
      </c>
      <c r="BB114" s="23">
        <v>1120.5321156745283</v>
      </c>
      <c r="BC114" s="17"/>
      <c r="BD114" s="23">
        <v>758.33794472649731</v>
      </c>
      <c r="BE114" s="23">
        <v>30.4</v>
      </c>
      <c r="BF114" s="23">
        <v>1926.1949302819353</v>
      </c>
      <c r="BG114" s="23">
        <v>1</v>
      </c>
      <c r="BH114" s="23">
        <v>11006.881020000001</v>
      </c>
      <c r="BI114" s="23">
        <v>177.52799999999999</v>
      </c>
      <c r="BJ114" s="23">
        <v>29.184000000000001</v>
      </c>
      <c r="BK114" s="23">
        <v>20.064</v>
      </c>
      <c r="BL114" s="17"/>
      <c r="BM114" s="23">
        <v>44.951120000000003</v>
      </c>
      <c r="BN114" s="23">
        <v>974.55161290322587</v>
      </c>
      <c r="BO114" s="23">
        <v>14.592000000000001</v>
      </c>
      <c r="BP114" s="23">
        <v>20.975999999999999</v>
      </c>
      <c r="BQ114" s="17"/>
      <c r="BR114" s="23">
        <v>301.16865399117029</v>
      </c>
      <c r="BS114" s="23">
        <v>2.835</v>
      </c>
      <c r="BT114" s="23">
        <v>98.79</v>
      </c>
      <c r="BU114" s="23">
        <v>10.395</v>
      </c>
      <c r="BV114" s="23">
        <v>3558.7400669265462</v>
      </c>
      <c r="BW114" s="23">
        <v>688.3099755303225</v>
      </c>
      <c r="BX114" s="23">
        <v>649.35463963879965</v>
      </c>
      <c r="BY114" s="23">
        <v>3.7359999999999998</v>
      </c>
      <c r="BZ114" s="23">
        <v>634.58640000000003</v>
      </c>
      <c r="CA114" s="23">
        <v>27.315000000000001</v>
      </c>
      <c r="CB114" s="23">
        <v>85.594999999999999</v>
      </c>
      <c r="CC114" s="23">
        <v>44.5</v>
      </c>
      <c r="CD114" s="23">
        <v>13.515000000000001</v>
      </c>
      <c r="CE114" s="23">
        <v>0</v>
      </c>
      <c r="CF114" s="23">
        <v>223.34988265020576</v>
      </c>
      <c r="CG114" s="23">
        <v>230.38873548387105</v>
      </c>
      <c r="CH114" s="17"/>
      <c r="CI114" s="23">
        <f t="shared" ref="CI114:CI125" si="43">SUM(H114:J114)</f>
        <v>17012.993811794073</v>
      </c>
      <c r="CJ114" s="23">
        <f t="shared" ref="CJ114:CJ125" si="44">SUM(L114:U114)</f>
        <v>4269.8520289344506</v>
      </c>
      <c r="CK114" s="23">
        <f t="shared" ref="CK114:CK125" si="45">SUM(BD114:BK114)</f>
        <v>13949.589895008432</v>
      </c>
      <c r="CL114" s="23">
        <f t="shared" ref="CL114:CL125" si="46">SUM(AI114:BB114)</f>
        <v>3215.2631730320145</v>
      </c>
      <c r="CM114" s="23">
        <f t="shared" ref="CM114:CM125" si="47">SUM(BR114:CG114)</f>
        <v>6572.5793542209149</v>
      </c>
      <c r="CN114" s="23">
        <f t="shared" ref="CN114:CN125" si="48">SUM(BM114:BP114)</f>
        <v>1055.0707329032261</v>
      </c>
      <c r="CO114" s="23">
        <f t="shared" ref="CO114:CO125" si="49">SUM(W114:AG114)</f>
        <v>1473.956732216235</v>
      </c>
      <c r="CP114" s="18">
        <f t="shared" ref="CP114:CP125" si="50">SUM(CI114:CO114)</f>
        <v>47549.305728109335</v>
      </c>
    </row>
    <row r="115" spans="2:94">
      <c r="B115" s="43">
        <v>43497</v>
      </c>
      <c r="D115" s="44">
        <f t="shared" si="40"/>
        <v>28</v>
      </c>
      <c r="E115" s="44">
        <f t="shared" si="41"/>
        <v>2019</v>
      </c>
      <c r="F115" s="44" t="str">
        <f t="shared" si="42"/>
        <v>19Q1</v>
      </c>
      <c r="H115" s="23">
        <v>4286.502928571429</v>
      </c>
      <c r="I115" s="23">
        <v>1730.4285</v>
      </c>
      <c r="J115" s="23">
        <v>11177.425175465994</v>
      </c>
      <c r="K115" s="20"/>
      <c r="L115" s="23">
        <v>402.78228811319883</v>
      </c>
      <c r="M115" s="23">
        <v>2819.6267915622216</v>
      </c>
      <c r="N115" s="23">
        <v>51.3</v>
      </c>
      <c r="O115" s="23">
        <v>2.5499999999999998</v>
      </c>
      <c r="P115" s="23">
        <v>814.81949999999995</v>
      </c>
      <c r="Q115" s="23">
        <v>40.04</v>
      </c>
      <c r="R115" s="23">
        <v>7.2</v>
      </c>
      <c r="S115" s="23">
        <v>48.506689999999999</v>
      </c>
      <c r="T115" s="23">
        <v>16.149999999999999</v>
      </c>
      <c r="U115" s="23">
        <v>65.460000000000008</v>
      </c>
      <c r="V115" s="17"/>
      <c r="W115" s="23">
        <v>67.275424190573787</v>
      </c>
      <c r="X115" s="23">
        <v>109.81524999999999</v>
      </c>
      <c r="Y115" s="23">
        <v>221.9199983578564</v>
      </c>
      <c r="Z115" s="23">
        <v>17.404</v>
      </c>
      <c r="AA115" s="23">
        <v>57.424809498734177</v>
      </c>
      <c r="AB115" s="23">
        <v>592.94705910776588</v>
      </c>
      <c r="AC115" s="23">
        <v>186.92119696969695</v>
      </c>
      <c r="AD115" s="23">
        <v>4</v>
      </c>
      <c r="AE115" s="23">
        <v>212.512</v>
      </c>
      <c r="AF115" s="23">
        <v>2</v>
      </c>
      <c r="AG115" s="23">
        <v>34.344013992327845</v>
      </c>
      <c r="AH115" s="17"/>
      <c r="AI115" s="23">
        <v>17.8</v>
      </c>
      <c r="AJ115" s="23">
        <v>13.68</v>
      </c>
      <c r="AK115" s="23">
        <v>13.846</v>
      </c>
      <c r="AL115" s="23">
        <v>1.67</v>
      </c>
      <c r="AM115" s="23">
        <v>106.49330519999999</v>
      </c>
      <c r="AN115" s="23">
        <v>13.35</v>
      </c>
      <c r="AO115" s="23">
        <v>39.292999999999999</v>
      </c>
      <c r="AP115" s="23">
        <v>3.956</v>
      </c>
      <c r="AQ115" s="23">
        <v>14.834999999999999</v>
      </c>
      <c r="AR115" s="23">
        <v>91.864999999999995</v>
      </c>
      <c r="AS115" s="23">
        <v>20.976000000000003</v>
      </c>
      <c r="AT115" s="23">
        <v>1537.6344669988634</v>
      </c>
      <c r="AU115" s="23">
        <v>19.34</v>
      </c>
      <c r="AV115" s="23">
        <v>0</v>
      </c>
      <c r="AW115" s="23">
        <v>65.204999999999998</v>
      </c>
      <c r="AX115" s="23">
        <v>17.954999999999998</v>
      </c>
      <c r="AY115" s="23">
        <v>0</v>
      </c>
      <c r="AZ115" s="23">
        <v>1.78</v>
      </c>
      <c r="BA115" s="23">
        <v>51.427999999999997</v>
      </c>
      <c r="BB115" s="23">
        <v>1052.8944642991742</v>
      </c>
      <c r="BC115" s="17"/>
      <c r="BD115" s="23">
        <v>750.09158304707751</v>
      </c>
      <c r="BE115" s="23">
        <v>30.4</v>
      </c>
      <c r="BF115" s="23">
        <v>1915.1194800000001</v>
      </c>
      <c r="BG115" s="23">
        <v>1</v>
      </c>
      <c r="BH115" s="23">
        <v>11015.395333333334</v>
      </c>
      <c r="BI115" s="23">
        <v>197.108</v>
      </c>
      <c r="BJ115" s="23">
        <v>29.184000000000001</v>
      </c>
      <c r="BK115" s="23">
        <v>20.064</v>
      </c>
      <c r="BL115" s="17"/>
      <c r="BM115" s="23">
        <v>44.871453333333335</v>
      </c>
      <c r="BN115" s="23">
        <v>974.48571428571438</v>
      </c>
      <c r="BO115" s="23">
        <v>14.592000000000001</v>
      </c>
      <c r="BP115" s="23">
        <v>20.975999999999999</v>
      </c>
      <c r="BQ115" s="17"/>
      <c r="BR115" s="23">
        <v>310.80671984325431</v>
      </c>
      <c r="BS115" s="23">
        <v>2.835</v>
      </c>
      <c r="BT115" s="23">
        <v>102.35000000000001</v>
      </c>
      <c r="BU115" s="23">
        <v>10.395</v>
      </c>
      <c r="BV115" s="23">
        <v>3553.3437501463454</v>
      </c>
      <c r="BW115" s="23">
        <v>699.30494499428573</v>
      </c>
      <c r="BX115" s="23">
        <v>647.70822548718309</v>
      </c>
      <c r="BY115" s="23">
        <v>3.7359999999999998</v>
      </c>
      <c r="BZ115" s="23">
        <v>617.25840000000005</v>
      </c>
      <c r="CA115" s="23">
        <v>23.798999999999999</v>
      </c>
      <c r="CB115" s="23">
        <v>84.694000000000003</v>
      </c>
      <c r="CC115" s="23">
        <v>44.5</v>
      </c>
      <c r="CD115" s="23">
        <v>13.515000000000001</v>
      </c>
      <c r="CE115" s="23">
        <v>0</v>
      </c>
      <c r="CF115" s="23">
        <v>224.48191047131147</v>
      </c>
      <c r="CG115" s="23">
        <v>241.28550000000001</v>
      </c>
      <c r="CH115" s="17"/>
      <c r="CI115" s="23">
        <f t="shared" si="43"/>
        <v>17194.356604037424</v>
      </c>
      <c r="CJ115" s="23">
        <f t="shared" si="44"/>
        <v>4268.4352696754204</v>
      </c>
      <c r="CK115" s="23">
        <f t="shared" si="45"/>
        <v>13958.362396380411</v>
      </c>
      <c r="CL115" s="23">
        <f t="shared" si="46"/>
        <v>3084.0012364980371</v>
      </c>
      <c r="CM115" s="23">
        <f t="shared" si="47"/>
        <v>6580.0134509423806</v>
      </c>
      <c r="CN115" s="23">
        <f t="shared" si="48"/>
        <v>1054.9251676190479</v>
      </c>
      <c r="CO115" s="23">
        <f t="shared" si="49"/>
        <v>1506.5637521169549</v>
      </c>
      <c r="CP115" s="18">
        <f t="shared" si="50"/>
        <v>47646.657877269674</v>
      </c>
    </row>
    <row r="116" spans="2:94">
      <c r="B116" s="43">
        <v>43525</v>
      </c>
      <c r="D116" s="44">
        <f t="shared" si="40"/>
        <v>31</v>
      </c>
      <c r="E116" s="44">
        <f t="shared" si="41"/>
        <v>2019</v>
      </c>
      <c r="F116" s="44" t="str">
        <f t="shared" si="42"/>
        <v>19Q1</v>
      </c>
      <c r="H116" s="23">
        <v>4303.7353748387095</v>
      </c>
      <c r="I116" s="23">
        <v>1704.1287499999999</v>
      </c>
      <c r="J116" s="23">
        <v>11242.963199218173</v>
      </c>
      <c r="K116" s="20"/>
      <c r="L116" s="23">
        <v>405.07540186503007</v>
      </c>
      <c r="M116" s="23">
        <v>2789.8399804144442</v>
      </c>
      <c r="N116" s="23">
        <v>51.3</v>
      </c>
      <c r="O116" s="23">
        <v>2.5499999999999998</v>
      </c>
      <c r="P116" s="23">
        <v>847.43999999999994</v>
      </c>
      <c r="Q116" s="23">
        <v>39.130000000000003</v>
      </c>
      <c r="R116" s="23">
        <v>6.3</v>
      </c>
      <c r="S116" s="23">
        <v>50.158769999999997</v>
      </c>
      <c r="T116" s="23">
        <v>16.149999999999999</v>
      </c>
      <c r="U116" s="23">
        <v>61.74</v>
      </c>
      <c r="V116" s="17"/>
      <c r="W116" s="23">
        <v>66.641157131147551</v>
      </c>
      <c r="X116" s="23">
        <v>109.81524999999999</v>
      </c>
      <c r="Y116" s="23">
        <v>215.75961523923971</v>
      </c>
      <c r="Z116" s="23">
        <v>17.404</v>
      </c>
      <c r="AA116" s="23">
        <v>58.02747045625879</v>
      </c>
      <c r="AB116" s="23">
        <v>635.79720309677418</v>
      </c>
      <c r="AC116" s="23">
        <v>187.54921212121212</v>
      </c>
      <c r="AD116" s="23">
        <v>4</v>
      </c>
      <c r="AE116" s="23">
        <v>185.94800000000001</v>
      </c>
      <c r="AF116" s="23">
        <v>2</v>
      </c>
      <c r="AG116" s="23">
        <v>33.85623143712575</v>
      </c>
      <c r="AH116" s="17"/>
      <c r="AI116" s="23">
        <v>17.8</v>
      </c>
      <c r="AJ116" s="23">
        <v>11.856</v>
      </c>
      <c r="AK116" s="23">
        <v>12.856999999999999</v>
      </c>
      <c r="AL116" s="23">
        <v>1.67</v>
      </c>
      <c r="AM116" s="23">
        <v>100.11570023225808</v>
      </c>
      <c r="AN116" s="23">
        <v>14.24</v>
      </c>
      <c r="AO116" s="23">
        <v>36.556999999999995</v>
      </c>
      <c r="AP116" s="23">
        <v>2.9670000000000001</v>
      </c>
      <c r="AQ116" s="23">
        <v>15.824</v>
      </c>
      <c r="AR116" s="23">
        <v>88.963999999999999</v>
      </c>
      <c r="AS116" s="23">
        <v>17.328000000000003</v>
      </c>
      <c r="AT116" s="23">
        <v>1489.0359380192108</v>
      </c>
      <c r="AU116" s="23">
        <v>20.306999999999999</v>
      </c>
      <c r="AV116" s="23">
        <v>0</v>
      </c>
      <c r="AW116" s="23">
        <v>65.204999999999998</v>
      </c>
      <c r="AX116" s="23">
        <v>17.009999999999998</v>
      </c>
      <c r="AY116" s="23">
        <v>0</v>
      </c>
      <c r="AZ116" s="23">
        <v>1.78</v>
      </c>
      <c r="BA116" s="23">
        <v>52.417000000000002</v>
      </c>
      <c r="BB116" s="23">
        <v>1007.2496494637692</v>
      </c>
      <c r="BC116" s="17"/>
      <c r="BD116" s="23">
        <v>761.98162703379228</v>
      </c>
      <c r="BE116" s="23">
        <v>30.4</v>
      </c>
      <c r="BF116" s="23">
        <v>1913.2472608432256</v>
      </c>
      <c r="BG116" s="23">
        <v>1</v>
      </c>
      <c r="BH116" s="23">
        <v>11023.909646666667</v>
      </c>
      <c r="BI116" s="23">
        <v>176.63799999999998</v>
      </c>
      <c r="BJ116" s="23">
        <v>29.184000000000001</v>
      </c>
      <c r="BK116" s="23">
        <v>19.152000000000001</v>
      </c>
      <c r="BL116" s="17"/>
      <c r="BM116" s="23">
        <v>44.79178666666666</v>
      </c>
      <c r="BN116" s="23">
        <v>974.54193548387093</v>
      </c>
      <c r="BO116" s="23">
        <v>14.592000000000001</v>
      </c>
      <c r="BP116" s="23">
        <v>20.975999999999999</v>
      </c>
      <c r="BQ116" s="17"/>
      <c r="BR116" s="23">
        <v>318.55623056886253</v>
      </c>
      <c r="BS116" s="23">
        <v>2.835</v>
      </c>
      <c r="BT116" s="23">
        <v>98.79</v>
      </c>
      <c r="BU116" s="23">
        <v>10.395</v>
      </c>
      <c r="BV116" s="23">
        <v>3549.5414540045563</v>
      </c>
      <c r="BW116" s="23">
        <v>703.32894762032265</v>
      </c>
      <c r="BX116" s="23">
        <v>646.94120359188378</v>
      </c>
      <c r="BY116" s="23">
        <v>3.7359999999999998</v>
      </c>
      <c r="BZ116" s="23">
        <v>611.78640000000007</v>
      </c>
      <c r="CA116" s="23">
        <v>20.283000000000001</v>
      </c>
      <c r="CB116" s="23">
        <v>84.694000000000003</v>
      </c>
      <c r="CC116" s="23">
        <v>24.92</v>
      </c>
      <c r="CD116" s="23">
        <v>13.515000000000001</v>
      </c>
      <c r="CE116" s="23">
        <v>0</v>
      </c>
      <c r="CF116" s="23">
        <v>201.16674802739726</v>
      </c>
      <c r="CG116" s="23">
        <v>224.4682451612903</v>
      </c>
      <c r="CH116" s="17"/>
      <c r="CI116" s="23">
        <f t="shared" si="43"/>
        <v>17250.827324056881</v>
      </c>
      <c r="CJ116" s="23">
        <f t="shared" si="44"/>
        <v>4269.6841522794739</v>
      </c>
      <c r="CK116" s="23">
        <f t="shared" si="45"/>
        <v>13955.512534543685</v>
      </c>
      <c r="CL116" s="23">
        <f t="shared" si="46"/>
        <v>2973.1832877152378</v>
      </c>
      <c r="CM116" s="23">
        <f t="shared" si="47"/>
        <v>6514.9572289743146</v>
      </c>
      <c r="CN116" s="23">
        <f t="shared" si="48"/>
        <v>1054.9017221505378</v>
      </c>
      <c r="CO116" s="23">
        <f t="shared" si="49"/>
        <v>1516.798139481758</v>
      </c>
      <c r="CP116" s="18">
        <f t="shared" si="50"/>
        <v>47535.864389201888</v>
      </c>
    </row>
    <row r="117" spans="2:94">
      <c r="B117" s="43">
        <v>43556</v>
      </c>
      <c r="D117" s="44">
        <f t="shared" si="40"/>
        <v>30</v>
      </c>
      <c r="E117" s="44">
        <f t="shared" si="41"/>
        <v>2019</v>
      </c>
      <c r="F117" s="44" t="str">
        <f t="shared" si="42"/>
        <v>19Q2</v>
      </c>
      <c r="H117" s="23">
        <v>3937.2263364951204</v>
      </c>
      <c r="I117" s="23">
        <v>1724.067</v>
      </c>
      <c r="J117" s="23">
        <v>11256.850961018736</v>
      </c>
      <c r="K117" s="20"/>
      <c r="L117" s="23">
        <v>403.41811294116093</v>
      </c>
      <c r="M117" s="23">
        <v>2854.5745306466679</v>
      </c>
      <c r="N117" s="23">
        <v>51.3</v>
      </c>
      <c r="O117" s="23">
        <v>2.5499999999999998</v>
      </c>
      <c r="P117" s="23">
        <v>856.35</v>
      </c>
      <c r="Q117" s="23">
        <v>39.130000000000003</v>
      </c>
      <c r="R117" s="23">
        <v>6.3</v>
      </c>
      <c r="S117" s="23">
        <v>48.215260000000001</v>
      </c>
      <c r="T117" s="23">
        <v>16.149999999999999</v>
      </c>
      <c r="U117" s="23">
        <v>62.65</v>
      </c>
      <c r="V117" s="17"/>
      <c r="W117" s="23">
        <v>66.006890071721315</v>
      </c>
      <c r="X117" s="23">
        <v>108.91512499999999</v>
      </c>
      <c r="Y117" s="23">
        <v>209.60471737452923</v>
      </c>
      <c r="Z117" s="23">
        <v>17.404</v>
      </c>
      <c r="AA117" s="23">
        <v>58.630131413783396</v>
      </c>
      <c r="AB117" s="23">
        <v>613.55876733333321</v>
      </c>
      <c r="AC117" s="23">
        <v>188.17722727272729</v>
      </c>
      <c r="AD117" s="23">
        <v>0</v>
      </c>
      <c r="AE117" s="23">
        <v>208.84800000000001</v>
      </c>
      <c r="AF117" s="23">
        <v>2</v>
      </c>
      <c r="AG117" s="23">
        <v>34.564623003992018</v>
      </c>
      <c r="AH117" s="17"/>
      <c r="AI117" s="23">
        <v>17.8</v>
      </c>
      <c r="AJ117" s="23">
        <v>12.768000000000001</v>
      </c>
      <c r="AK117" s="23">
        <v>12.856999999999999</v>
      </c>
      <c r="AL117" s="23">
        <v>1.67</v>
      </c>
      <c r="AM117" s="23">
        <v>130</v>
      </c>
      <c r="AN117" s="23">
        <v>13.35</v>
      </c>
      <c r="AO117" s="23">
        <v>38.381</v>
      </c>
      <c r="AP117" s="23">
        <v>3.956</v>
      </c>
      <c r="AQ117" s="23">
        <v>13.846</v>
      </c>
      <c r="AR117" s="23">
        <v>90.897999999999996</v>
      </c>
      <c r="AS117" s="23">
        <v>18.240000000000002</v>
      </c>
      <c r="AT117" s="23">
        <v>1479.9918888175193</v>
      </c>
      <c r="AU117" s="23">
        <v>19.34</v>
      </c>
      <c r="AV117" s="23">
        <v>0</v>
      </c>
      <c r="AW117" s="23">
        <v>65.204999999999998</v>
      </c>
      <c r="AX117" s="23">
        <v>17.009999999999998</v>
      </c>
      <c r="AY117" s="23">
        <v>0</v>
      </c>
      <c r="AZ117" s="23">
        <v>1.78</v>
      </c>
      <c r="BA117" s="23">
        <v>50.439</v>
      </c>
      <c r="BB117" s="23">
        <v>1101.1160090154813</v>
      </c>
      <c r="BC117" s="17"/>
      <c r="BD117" s="23">
        <v>754.29732647814899</v>
      </c>
      <c r="BE117" s="23">
        <v>29.45</v>
      </c>
      <c r="BF117" s="23">
        <v>1924.05025</v>
      </c>
      <c r="BG117" s="23">
        <v>1</v>
      </c>
      <c r="BH117" s="23">
        <v>11022.573960000002</v>
      </c>
      <c r="BI117" s="23">
        <v>182.78</v>
      </c>
      <c r="BJ117" s="23">
        <v>29.184000000000001</v>
      </c>
      <c r="BK117" s="23">
        <v>19.152000000000001</v>
      </c>
      <c r="BL117" s="17"/>
      <c r="BM117" s="23">
        <v>44.712119999999992</v>
      </c>
      <c r="BN117" s="23">
        <v>975.25</v>
      </c>
      <c r="BO117" s="23">
        <v>14.592000000000001</v>
      </c>
      <c r="BP117" s="23">
        <v>20.975999999999999</v>
      </c>
      <c r="BQ117" s="17"/>
      <c r="BR117" s="23">
        <v>309.73184675128562</v>
      </c>
      <c r="BS117" s="23">
        <v>2.835</v>
      </c>
      <c r="BT117" s="23">
        <v>99.68</v>
      </c>
      <c r="BU117" s="23">
        <v>10.395</v>
      </c>
      <c r="BV117" s="23">
        <v>3559.4111502958003</v>
      </c>
      <c r="BW117" s="23">
        <v>696.71458442666676</v>
      </c>
      <c r="BX117" s="23">
        <v>645.28478677555529</v>
      </c>
      <c r="BY117" s="23">
        <v>3.7359999999999998</v>
      </c>
      <c r="BZ117" s="23">
        <v>585.98790000000008</v>
      </c>
      <c r="CA117" s="23">
        <v>22.919999999999998</v>
      </c>
      <c r="CB117" s="23">
        <v>84.694000000000003</v>
      </c>
      <c r="CC117" s="23">
        <v>36.49</v>
      </c>
      <c r="CD117" s="23">
        <v>12.614000000000001</v>
      </c>
      <c r="CE117" s="23">
        <v>0</v>
      </c>
      <c r="CF117" s="23">
        <v>191.64609051694913</v>
      </c>
      <c r="CG117" s="23">
        <v>217.113</v>
      </c>
      <c r="CH117" s="17"/>
      <c r="CI117" s="23">
        <f t="shared" si="43"/>
        <v>16918.144297513856</v>
      </c>
      <c r="CJ117" s="23">
        <f t="shared" si="44"/>
        <v>4340.637903587829</v>
      </c>
      <c r="CK117" s="23">
        <f t="shared" si="45"/>
        <v>13962.487536478151</v>
      </c>
      <c r="CL117" s="23">
        <f t="shared" si="46"/>
        <v>3088.6478978330006</v>
      </c>
      <c r="CM117" s="23">
        <f t="shared" si="47"/>
        <v>6479.2533587662574</v>
      </c>
      <c r="CN117" s="23">
        <f t="shared" si="48"/>
        <v>1055.5301199999999</v>
      </c>
      <c r="CO117" s="23">
        <f t="shared" si="49"/>
        <v>1507.7094814700865</v>
      </c>
      <c r="CP117" s="18">
        <f t="shared" si="50"/>
        <v>47352.410595649169</v>
      </c>
    </row>
    <row r="118" spans="2:94">
      <c r="B118" s="43">
        <v>43586</v>
      </c>
      <c r="D118" s="44">
        <f t="shared" si="40"/>
        <v>31</v>
      </c>
      <c r="E118" s="44">
        <f t="shared" si="41"/>
        <v>2019</v>
      </c>
      <c r="F118" s="44" t="str">
        <f t="shared" si="42"/>
        <v>19Q2</v>
      </c>
      <c r="H118" s="23">
        <v>4081.0906445043543</v>
      </c>
      <c r="I118" s="23">
        <v>1735.3048524999999</v>
      </c>
      <c r="J118" s="23">
        <v>11378.604771654747</v>
      </c>
      <c r="K118" s="20"/>
      <c r="L118" s="23">
        <v>367.94690300860668</v>
      </c>
      <c r="M118" s="23">
        <v>2946.6578897876993</v>
      </c>
      <c r="N118" s="23">
        <v>50.349999999999994</v>
      </c>
      <c r="O118" s="23">
        <v>2.1675</v>
      </c>
      <c r="P118" s="23">
        <v>827.1018379097419</v>
      </c>
      <c r="Q118" s="23">
        <v>39.130000000000003</v>
      </c>
      <c r="R118" s="23">
        <v>6.3</v>
      </c>
      <c r="S118" s="23">
        <v>38.731510199999995</v>
      </c>
      <c r="T118" s="23">
        <v>16.149999999999999</v>
      </c>
      <c r="U118" s="23">
        <v>62.65</v>
      </c>
      <c r="V118" s="17"/>
      <c r="W118" s="23">
        <v>65.372623012295094</v>
      </c>
      <c r="X118" s="23">
        <v>108.91512499999999</v>
      </c>
      <c r="Y118" s="23">
        <v>203.45523619805121</v>
      </c>
      <c r="Z118" s="23">
        <v>17.404</v>
      </c>
      <c r="AA118" s="23">
        <v>59.232792371308015</v>
      </c>
      <c r="AB118" s="23">
        <v>432.71999999999997</v>
      </c>
      <c r="AC118" s="23">
        <v>193.30524242424241</v>
      </c>
      <c r="AD118" s="23">
        <v>0</v>
      </c>
      <c r="AE118" s="23">
        <v>206.1</v>
      </c>
      <c r="AF118" s="23">
        <v>2</v>
      </c>
      <c r="AG118" s="23">
        <v>33.546700828031433</v>
      </c>
      <c r="AH118" s="17"/>
      <c r="AI118" s="23">
        <v>17.8</v>
      </c>
      <c r="AJ118" s="23">
        <v>12.768000000000001</v>
      </c>
      <c r="AK118" s="23">
        <v>12.856999999999999</v>
      </c>
      <c r="AL118" s="23">
        <v>1.67</v>
      </c>
      <c r="AM118" s="23">
        <v>110.13624727741936</v>
      </c>
      <c r="AN118" s="23">
        <v>13.35</v>
      </c>
      <c r="AO118" s="23">
        <v>37.469000000000001</v>
      </c>
      <c r="AP118" s="23">
        <v>3.956</v>
      </c>
      <c r="AQ118" s="23">
        <v>14.834999999999999</v>
      </c>
      <c r="AR118" s="23">
        <v>89.930999999999997</v>
      </c>
      <c r="AS118" s="23">
        <v>18.240000000000002</v>
      </c>
      <c r="AT118" s="23">
        <v>1280.7932724368607</v>
      </c>
      <c r="AU118" s="23">
        <v>19.34</v>
      </c>
      <c r="AV118" s="23">
        <v>0</v>
      </c>
      <c r="AW118" s="23">
        <v>64.259999999999991</v>
      </c>
      <c r="AX118" s="23">
        <v>17.009999999999998</v>
      </c>
      <c r="AY118" s="23">
        <v>0</v>
      </c>
      <c r="AZ118" s="23">
        <v>1.78</v>
      </c>
      <c r="BA118" s="23">
        <v>51.427999999999997</v>
      </c>
      <c r="BB118" s="23">
        <v>1005.4922547405267</v>
      </c>
      <c r="BC118" s="17"/>
      <c r="BD118" s="23">
        <v>768.69967500000007</v>
      </c>
      <c r="BE118" s="23">
        <v>29.45</v>
      </c>
      <c r="BF118" s="23">
        <v>1895.1621485709675</v>
      </c>
      <c r="BG118" s="23">
        <v>1</v>
      </c>
      <c r="BH118" s="23">
        <v>11044.644332500002</v>
      </c>
      <c r="BI118" s="23">
        <v>184.56</v>
      </c>
      <c r="BJ118" s="23">
        <v>29.184000000000001</v>
      </c>
      <c r="BK118" s="23">
        <v>19.152000000000001</v>
      </c>
      <c r="BL118" s="17"/>
      <c r="BM118" s="23">
        <v>44.632453333333324</v>
      </c>
      <c r="BN118" s="23">
        <v>975.25</v>
      </c>
      <c r="BO118" s="23">
        <v>14.592000000000001</v>
      </c>
      <c r="BP118" s="23">
        <v>20.975999999999999</v>
      </c>
      <c r="BQ118" s="17"/>
      <c r="BR118" s="23">
        <v>296.67823638853662</v>
      </c>
      <c r="BS118" s="23">
        <v>3.5909999999999997</v>
      </c>
      <c r="BT118" s="23">
        <v>100.57000000000001</v>
      </c>
      <c r="BU118" s="23">
        <v>10.395</v>
      </c>
      <c r="BV118" s="23">
        <v>3541.6774207589156</v>
      </c>
      <c r="BW118" s="23">
        <v>702.03456113891934</v>
      </c>
      <c r="BX118" s="23">
        <v>631.89876136330145</v>
      </c>
      <c r="BY118" s="23">
        <v>3.7359999999999998</v>
      </c>
      <c r="BZ118" s="23">
        <v>562.53870549999999</v>
      </c>
      <c r="CA118" s="23">
        <v>22.041</v>
      </c>
      <c r="CB118" s="23">
        <v>84.694000000000003</v>
      </c>
      <c r="CC118" s="23">
        <v>44.5</v>
      </c>
      <c r="CD118" s="23">
        <v>12.614000000000001</v>
      </c>
      <c r="CE118" s="23">
        <v>0</v>
      </c>
      <c r="CF118" s="23">
        <v>206.51075183211617</v>
      </c>
      <c r="CG118" s="23">
        <v>212.62130999999999</v>
      </c>
      <c r="CH118" s="17"/>
      <c r="CI118" s="23">
        <f t="shared" si="43"/>
        <v>17195.000268659103</v>
      </c>
      <c r="CJ118" s="23">
        <f t="shared" si="44"/>
        <v>4357.1856409060474</v>
      </c>
      <c r="CK118" s="23">
        <f t="shared" si="45"/>
        <v>13971.852156070969</v>
      </c>
      <c r="CL118" s="23">
        <f t="shared" si="46"/>
        <v>2773.1157744548068</v>
      </c>
      <c r="CM118" s="23">
        <f t="shared" si="47"/>
        <v>6436.1007469817905</v>
      </c>
      <c r="CN118" s="23">
        <f t="shared" si="48"/>
        <v>1055.4504533333334</v>
      </c>
      <c r="CO118" s="23">
        <f t="shared" si="49"/>
        <v>1322.051719833928</v>
      </c>
      <c r="CP118" s="18">
        <f t="shared" si="50"/>
        <v>47110.756760239979</v>
      </c>
    </row>
    <row r="119" spans="2:94">
      <c r="B119" s="43">
        <v>43617</v>
      </c>
      <c r="D119" s="44">
        <f t="shared" si="40"/>
        <v>30</v>
      </c>
      <c r="E119" s="44">
        <f t="shared" si="41"/>
        <v>2019</v>
      </c>
      <c r="F119" s="44" t="str">
        <f t="shared" si="42"/>
        <v>19Q2</v>
      </c>
      <c r="H119" s="23">
        <v>4329.6841909926306</v>
      </c>
      <c r="I119" s="23">
        <v>1718.1957849999999</v>
      </c>
      <c r="J119" s="23">
        <v>11444.824010556433</v>
      </c>
      <c r="K119" s="20"/>
      <c r="L119" s="23">
        <v>360.26028185193758</v>
      </c>
      <c r="M119" s="23">
        <v>2953.5116437256333</v>
      </c>
      <c r="N119" s="23">
        <v>50.539999999999992</v>
      </c>
      <c r="O119" s="23">
        <v>2.1675</v>
      </c>
      <c r="P119" s="23">
        <v>831.41922023159941</v>
      </c>
      <c r="Q119" s="23">
        <v>38.092599999999997</v>
      </c>
      <c r="R119" s="23">
        <v>6.48</v>
      </c>
      <c r="S119" s="23">
        <v>41.234642999999998</v>
      </c>
      <c r="T119" s="23">
        <v>16.244999999999997</v>
      </c>
      <c r="U119" s="23">
        <v>62.443100000000001</v>
      </c>
      <c r="V119" s="17"/>
      <c r="W119" s="23">
        <v>62.824622202868859</v>
      </c>
      <c r="X119" s="23">
        <v>108.91512499999999</v>
      </c>
      <c r="Y119" s="23">
        <v>267.01022400120269</v>
      </c>
      <c r="Z119" s="23">
        <v>16.854400000000002</v>
      </c>
      <c r="AA119" s="23">
        <v>59.835453328832635</v>
      </c>
      <c r="AB119" s="23">
        <v>587.73922860799996</v>
      </c>
      <c r="AC119" s="23">
        <v>205.82995757575759</v>
      </c>
      <c r="AD119" s="23">
        <v>0</v>
      </c>
      <c r="AE119" s="23">
        <v>141.57696000000001</v>
      </c>
      <c r="AF119" s="23">
        <v>2</v>
      </c>
      <c r="AG119" s="23">
        <v>24.392502900449106</v>
      </c>
      <c r="AH119" s="17"/>
      <c r="AI119" s="23">
        <v>16.821000000000002</v>
      </c>
      <c r="AJ119" s="23">
        <v>10.907520000000002</v>
      </c>
      <c r="AK119" s="23">
        <v>13.70754</v>
      </c>
      <c r="AL119" s="23">
        <v>1.4195</v>
      </c>
      <c r="AM119" s="23">
        <v>117.56840477439999</v>
      </c>
      <c r="AN119" s="23">
        <v>12.015000000000001</v>
      </c>
      <c r="AO119" s="23">
        <v>36.218789999999998</v>
      </c>
      <c r="AP119" s="23">
        <v>1.9582200000000001</v>
      </c>
      <c r="AQ119" s="23">
        <v>14.68665</v>
      </c>
      <c r="AR119" s="23">
        <v>25.325729999999997</v>
      </c>
      <c r="AS119" s="23">
        <v>10.907520000000002</v>
      </c>
      <c r="AT119" s="23">
        <v>1496.9849266426691</v>
      </c>
      <c r="AU119" s="23">
        <v>12.193869999999999</v>
      </c>
      <c r="AV119" s="23">
        <v>0</v>
      </c>
      <c r="AW119" s="23">
        <v>65.535749999999993</v>
      </c>
      <c r="AX119" s="23">
        <v>17.05725</v>
      </c>
      <c r="AY119" s="23">
        <v>0</v>
      </c>
      <c r="AZ119" s="23">
        <v>2.403</v>
      </c>
      <c r="BA119" s="23">
        <v>48.955500000000001</v>
      </c>
      <c r="BB119" s="23">
        <v>1122.2167408683042</v>
      </c>
      <c r="BC119" s="17"/>
      <c r="BD119" s="23">
        <v>730.31689350197053</v>
      </c>
      <c r="BE119" s="23">
        <v>28.88</v>
      </c>
      <c r="BF119" s="23">
        <v>1857.5193603789999</v>
      </c>
      <c r="BG119" s="23">
        <v>1</v>
      </c>
      <c r="BH119" s="23">
        <v>11025.60384965</v>
      </c>
      <c r="BI119" s="23">
        <v>184.87103999999999</v>
      </c>
      <c r="BJ119" s="23">
        <v>27.688320000000004</v>
      </c>
      <c r="BK119" s="23">
        <v>19.297920000000001</v>
      </c>
      <c r="BL119" s="17"/>
      <c r="BM119" s="23">
        <v>43.688435199999986</v>
      </c>
      <c r="BN119" s="23">
        <v>973.19989999999996</v>
      </c>
      <c r="BO119" s="23">
        <v>14.263680000000001</v>
      </c>
      <c r="BP119" s="23">
        <v>19.297920000000001</v>
      </c>
      <c r="BQ119" s="17"/>
      <c r="BR119" s="23">
        <v>300.58126332062864</v>
      </c>
      <c r="BS119" s="23">
        <v>3.5909999999999997</v>
      </c>
      <c r="BT119" s="23">
        <v>70.488</v>
      </c>
      <c r="BU119" s="23">
        <v>10.772999999999998</v>
      </c>
      <c r="BV119" s="23">
        <v>3629.2684787917142</v>
      </c>
      <c r="BW119" s="23">
        <v>698.79190414214997</v>
      </c>
      <c r="BX119" s="23">
        <v>628.2453165564973</v>
      </c>
      <c r="BY119" s="23">
        <v>2.6338799999999996</v>
      </c>
      <c r="BZ119" s="23">
        <v>610.79413677083346</v>
      </c>
      <c r="CA119" s="23">
        <v>25.146060000000002</v>
      </c>
      <c r="CB119" s="23">
        <v>79.531269999999992</v>
      </c>
      <c r="CC119" s="23">
        <v>37.647000000000006</v>
      </c>
      <c r="CD119" s="23">
        <v>12.29865</v>
      </c>
      <c r="CE119" s="23">
        <v>0</v>
      </c>
      <c r="CF119" s="23">
        <v>192.84279817699115</v>
      </c>
      <c r="CG119" s="23">
        <v>217.01279399999999</v>
      </c>
      <c r="CH119" s="17"/>
      <c r="CI119" s="23">
        <f t="shared" si="43"/>
        <v>17492.703986549062</v>
      </c>
      <c r="CJ119" s="23">
        <f t="shared" si="44"/>
        <v>4362.39398880917</v>
      </c>
      <c r="CK119" s="23">
        <f t="shared" si="45"/>
        <v>13875.17738353097</v>
      </c>
      <c r="CL119" s="23">
        <f t="shared" si="46"/>
        <v>3026.8829122853735</v>
      </c>
      <c r="CM119" s="23">
        <f t="shared" si="47"/>
        <v>6519.6455517588156</v>
      </c>
      <c r="CN119" s="23">
        <f t="shared" si="48"/>
        <v>1050.4499351999998</v>
      </c>
      <c r="CO119" s="23">
        <f t="shared" si="49"/>
        <v>1476.9784736171109</v>
      </c>
      <c r="CP119" s="18">
        <f t="shared" si="50"/>
        <v>47804.232231750502</v>
      </c>
    </row>
    <row r="120" spans="2:94">
      <c r="B120" s="43">
        <v>43647</v>
      </c>
      <c r="D120" s="44">
        <f t="shared" si="40"/>
        <v>31</v>
      </c>
      <c r="E120" s="44">
        <f t="shared" si="41"/>
        <v>2019</v>
      </c>
      <c r="F120" s="44" t="str">
        <f t="shared" si="42"/>
        <v>19Q3</v>
      </c>
      <c r="H120" s="23">
        <v>4328.9483231941358</v>
      </c>
      <c r="I120" s="23">
        <v>1692.3541774999999</v>
      </c>
      <c r="J120" s="23">
        <v>11513.00875761397</v>
      </c>
      <c r="K120" s="20"/>
      <c r="L120" s="23">
        <v>370.23799292474041</v>
      </c>
      <c r="M120" s="23">
        <v>3019.0454851985664</v>
      </c>
      <c r="N120" s="23">
        <v>50.539999999999992</v>
      </c>
      <c r="O120" s="23">
        <v>2.1675</v>
      </c>
      <c r="P120" s="23">
        <v>830.8710170256777</v>
      </c>
      <c r="Q120" s="23">
        <v>38.092599999999997</v>
      </c>
      <c r="R120" s="23">
        <v>6.48</v>
      </c>
      <c r="S120" s="23">
        <v>42.751608524999995</v>
      </c>
      <c r="T120" s="23">
        <v>16.244999999999997</v>
      </c>
      <c r="U120" s="23">
        <v>63.947299999999998</v>
      </c>
      <c r="V120" s="17"/>
      <c r="W120" s="23">
        <v>62.195053893442633</v>
      </c>
      <c r="X120" s="23">
        <v>108.015</v>
      </c>
      <c r="Y120" s="23">
        <v>262.35652392173836</v>
      </c>
      <c r="Z120" s="23">
        <v>16.854400000000002</v>
      </c>
      <c r="AA120" s="23">
        <v>60.438114286357248</v>
      </c>
      <c r="AB120" s="23">
        <v>598.87840512000002</v>
      </c>
      <c r="AC120" s="23">
        <v>210.68109090909093</v>
      </c>
      <c r="AD120" s="23">
        <v>0</v>
      </c>
      <c r="AE120" s="23">
        <v>164.33040000000003</v>
      </c>
      <c r="AF120" s="23">
        <v>2</v>
      </c>
      <c r="AG120" s="23">
        <v>22.710261321107787</v>
      </c>
      <c r="AH120" s="17"/>
      <c r="AI120" s="23">
        <v>16.821000000000002</v>
      </c>
      <c r="AJ120" s="23">
        <v>15.94176</v>
      </c>
      <c r="AK120" s="23">
        <v>13.70754</v>
      </c>
      <c r="AL120" s="23">
        <v>1.4195</v>
      </c>
      <c r="AM120" s="23">
        <v>114.41307233651612</v>
      </c>
      <c r="AN120" s="23">
        <v>12.015000000000001</v>
      </c>
      <c r="AO120" s="23">
        <v>37.896870000000007</v>
      </c>
      <c r="AP120" s="23">
        <v>2.9373299999999998</v>
      </c>
      <c r="AQ120" s="23">
        <v>13.70754</v>
      </c>
      <c r="AR120" s="23">
        <v>52.527439999999999</v>
      </c>
      <c r="AS120" s="23">
        <v>12.585600000000003</v>
      </c>
      <c r="AT120" s="23">
        <v>1559.8756891561263</v>
      </c>
      <c r="AU120" s="23">
        <v>17.821809999999999</v>
      </c>
      <c r="AV120" s="23">
        <v>0.80100000000000005</v>
      </c>
      <c r="AW120" s="23">
        <v>64.637999999999991</v>
      </c>
      <c r="AX120" s="23">
        <v>17.05725</v>
      </c>
      <c r="AY120" s="23">
        <v>0</v>
      </c>
      <c r="AZ120" s="23">
        <v>2.403</v>
      </c>
      <c r="BA120" s="23">
        <v>48.955500000000001</v>
      </c>
      <c r="BB120" s="23">
        <v>1104.8908231902615</v>
      </c>
      <c r="BC120" s="17"/>
      <c r="BD120" s="23">
        <v>731.44744805884261</v>
      </c>
      <c r="BE120" s="23">
        <v>28.88</v>
      </c>
      <c r="BF120" s="23">
        <v>1859.9908729631225</v>
      </c>
      <c r="BG120" s="23">
        <v>1</v>
      </c>
      <c r="BH120" s="23">
        <v>11025.0602468</v>
      </c>
      <c r="BI120" s="23">
        <v>184.87103999999999</v>
      </c>
      <c r="BJ120" s="23">
        <v>23.493120000000001</v>
      </c>
      <c r="BK120" s="23">
        <v>18.458880000000004</v>
      </c>
      <c r="BL120" s="17"/>
      <c r="BM120" s="23">
        <v>43.611955199999983</v>
      </c>
      <c r="BN120" s="23">
        <v>972.33000000000015</v>
      </c>
      <c r="BO120" s="23">
        <v>14.263680000000001</v>
      </c>
      <c r="BP120" s="23">
        <v>19.297920000000001</v>
      </c>
      <c r="BQ120" s="17"/>
      <c r="BR120" s="23">
        <v>310.14451523677565</v>
      </c>
      <c r="BS120" s="23">
        <v>3.5909999999999997</v>
      </c>
      <c r="BT120" s="23">
        <v>74.493000000000009</v>
      </c>
      <c r="BU120" s="23">
        <v>10.772999999999998</v>
      </c>
      <c r="BV120" s="23">
        <v>3513.5731977352566</v>
      </c>
      <c r="BW120" s="23">
        <v>693.31309965355172</v>
      </c>
      <c r="BX120" s="23">
        <v>619.53003607683706</v>
      </c>
      <c r="BY120" s="23">
        <v>3.5118399999999994</v>
      </c>
      <c r="BZ120" s="23">
        <v>587.90902107204874</v>
      </c>
      <c r="CA120" s="23">
        <v>25.146060000000002</v>
      </c>
      <c r="CB120" s="23">
        <v>79.531269999999992</v>
      </c>
      <c r="CC120" s="23">
        <v>41.652000000000001</v>
      </c>
      <c r="CD120" s="23">
        <v>12.29865</v>
      </c>
      <c r="CE120" s="23">
        <v>0</v>
      </c>
      <c r="CF120" s="23">
        <v>201.94588492556966</v>
      </c>
      <c r="CG120" s="23">
        <v>214.61791596774194</v>
      </c>
      <c r="CH120" s="17"/>
      <c r="CI120" s="23">
        <f t="shared" si="43"/>
        <v>17534.311258308106</v>
      </c>
      <c r="CJ120" s="23">
        <f t="shared" si="44"/>
        <v>4440.3785036739837</v>
      </c>
      <c r="CK120" s="23">
        <f t="shared" si="45"/>
        <v>13873.201607821964</v>
      </c>
      <c r="CL120" s="23">
        <f t="shared" si="46"/>
        <v>3110.4157246829036</v>
      </c>
      <c r="CM120" s="23">
        <f t="shared" si="47"/>
        <v>6392.030490667782</v>
      </c>
      <c r="CN120" s="23">
        <f t="shared" si="48"/>
        <v>1049.5035552000002</v>
      </c>
      <c r="CO120" s="23">
        <f t="shared" si="49"/>
        <v>1508.4592494517369</v>
      </c>
      <c r="CP120" s="18">
        <f t="shared" si="50"/>
        <v>47908.300389806478</v>
      </c>
    </row>
    <row r="121" spans="2:94">
      <c r="B121" s="43">
        <v>43678</v>
      </c>
      <c r="D121" s="44">
        <f t="shared" si="40"/>
        <v>31</v>
      </c>
      <c r="E121" s="44">
        <f t="shared" si="41"/>
        <v>2019</v>
      </c>
      <c r="F121" s="44" t="str">
        <f t="shared" si="42"/>
        <v>19Q3</v>
      </c>
      <c r="H121" s="23">
        <v>4397.4898010536426</v>
      </c>
      <c r="I121" s="23">
        <v>1638.36779</v>
      </c>
      <c r="J121" s="23">
        <v>11529.840985770916</v>
      </c>
      <c r="K121" s="20"/>
      <c r="L121" s="23">
        <v>375.69283353592778</v>
      </c>
      <c r="M121" s="23">
        <v>3062.113881802266</v>
      </c>
      <c r="N121" s="23">
        <v>49.637499999999996</v>
      </c>
      <c r="O121" s="23">
        <v>2.1675</v>
      </c>
      <c r="P121" s="23">
        <v>832.84604346367746</v>
      </c>
      <c r="Q121" s="23">
        <v>37.264500000000005</v>
      </c>
      <c r="R121" s="23">
        <v>6.48</v>
      </c>
      <c r="S121" s="23">
        <v>45.924292099999995</v>
      </c>
      <c r="T121" s="23">
        <v>15.342499999999998</v>
      </c>
      <c r="U121" s="23">
        <v>61.311000000000007</v>
      </c>
      <c r="V121" s="17"/>
      <c r="W121" s="23">
        <v>61.565485584016393</v>
      </c>
      <c r="X121" s="23">
        <v>108.015</v>
      </c>
      <c r="Y121" s="23">
        <v>257.70803993319083</v>
      </c>
      <c r="Z121" s="23">
        <v>16.854400000000002</v>
      </c>
      <c r="AA121" s="23">
        <v>61.040775243881853</v>
      </c>
      <c r="AB121" s="23">
        <v>592.4747684748387</v>
      </c>
      <c r="AC121" s="23">
        <v>213.61695151515153</v>
      </c>
      <c r="AD121" s="23">
        <v>0</v>
      </c>
      <c r="AE121" s="23">
        <v>149.16144</v>
      </c>
      <c r="AF121" s="23">
        <v>2</v>
      </c>
      <c r="AG121" s="23">
        <v>19.345778162425148</v>
      </c>
      <c r="AH121" s="17"/>
      <c r="AI121" s="23">
        <v>16.821000000000002</v>
      </c>
      <c r="AJ121" s="23">
        <v>9.2294400000000021</v>
      </c>
      <c r="AK121" s="23">
        <v>14.68665</v>
      </c>
      <c r="AL121" s="23">
        <v>1.4195</v>
      </c>
      <c r="AM121" s="23">
        <v>115.28736554941935</v>
      </c>
      <c r="AN121" s="23">
        <v>12.015000000000001</v>
      </c>
      <c r="AO121" s="23">
        <v>37.896870000000007</v>
      </c>
      <c r="AP121" s="23">
        <v>2.9373299999999998</v>
      </c>
      <c r="AQ121" s="23">
        <v>13.70754</v>
      </c>
      <c r="AR121" s="23">
        <v>67.53528</v>
      </c>
      <c r="AS121" s="23">
        <v>14.263680000000003</v>
      </c>
      <c r="AT121" s="23">
        <v>1509.3168789705103</v>
      </c>
      <c r="AU121" s="23">
        <v>18.759799999999998</v>
      </c>
      <c r="AV121" s="23">
        <v>2.403</v>
      </c>
      <c r="AW121" s="23">
        <v>63.740249999999996</v>
      </c>
      <c r="AX121" s="23">
        <v>17.05725</v>
      </c>
      <c r="AY121" s="23">
        <v>0</v>
      </c>
      <c r="AZ121" s="23">
        <v>1.6020000000000001</v>
      </c>
      <c r="BA121" s="23">
        <v>47.976389999999995</v>
      </c>
      <c r="BB121" s="23">
        <v>1043.5203921834641</v>
      </c>
      <c r="BC121" s="17"/>
      <c r="BD121" s="23">
        <v>679.41126385027724</v>
      </c>
      <c r="BE121" s="23">
        <v>28.88</v>
      </c>
      <c r="BF121" s="23">
        <v>1781.8838582104256</v>
      </c>
      <c r="BG121" s="23">
        <v>1</v>
      </c>
      <c r="BH121" s="23">
        <v>10980.454643949999</v>
      </c>
      <c r="BI121" s="23">
        <v>180.86604</v>
      </c>
      <c r="BJ121" s="23">
        <v>22.65408</v>
      </c>
      <c r="BK121" s="23">
        <v>18.458880000000004</v>
      </c>
      <c r="BL121" s="17"/>
      <c r="BM121" s="23">
        <v>43.535475199999986</v>
      </c>
      <c r="BN121" s="23">
        <v>973.43163709677424</v>
      </c>
      <c r="BO121" s="23">
        <v>14.263680000000001</v>
      </c>
      <c r="BP121" s="23">
        <v>19.297920000000001</v>
      </c>
      <c r="BQ121" s="17"/>
      <c r="BR121" s="23">
        <v>316.1003357125706</v>
      </c>
      <c r="BS121" s="23">
        <v>3.5909999999999997</v>
      </c>
      <c r="BT121" s="23">
        <v>71.289000000000016</v>
      </c>
      <c r="BU121" s="23">
        <v>10.772999999999998</v>
      </c>
      <c r="BV121" s="23">
        <v>3444.3266534709796</v>
      </c>
      <c r="BW121" s="23">
        <v>684.12173945262907</v>
      </c>
      <c r="BX121" s="23">
        <v>615.21542732363548</v>
      </c>
      <c r="BY121" s="23">
        <v>3.5118399999999994</v>
      </c>
      <c r="BZ121" s="23">
        <v>553.28697186071327</v>
      </c>
      <c r="CA121" s="23">
        <v>25.146060000000002</v>
      </c>
      <c r="CB121" s="23">
        <v>78.711359999999999</v>
      </c>
      <c r="CC121" s="23">
        <v>41.652000000000001</v>
      </c>
      <c r="CD121" s="23">
        <v>12.29865</v>
      </c>
      <c r="CE121" s="23">
        <v>0</v>
      </c>
      <c r="CF121" s="23">
        <v>205.01037905850001</v>
      </c>
      <c r="CG121" s="23">
        <v>201.72241887096774</v>
      </c>
      <c r="CH121" s="17"/>
      <c r="CI121" s="23">
        <f t="shared" si="43"/>
        <v>17565.698576824558</v>
      </c>
      <c r="CJ121" s="23">
        <f t="shared" si="44"/>
        <v>4488.7800509018698</v>
      </c>
      <c r="CK121" s="23">
        <f t="shared" si="45"/>
        <v>13693.608766010702</v>
      </c>
      <c r="CL121" s="23">
        <f t="shared" si="46"/>
        <v>3010.1756167033941</v>
      </c>
      <c r="CM121" s="23">
        <f t="shared" si="47"/>
        <v>6266.7568357499968</v>
      </c>
      <c r="CN121" s="23">
        <f t="shared" si="48"/>
        <v>1050.5287122967741</v>
      </c>
      <c r="CO121" s="23">
        <f t="shared" si="49"/>
        <v>1481.7826389135046</v>
      </c>
      <c r="CP121" s="18">
        <f t="shared" si="50"/>
        <v>47557.331197400803</v>
      </c>
    </row>
    <row r="122" spans="2:94">
      <c r="B122" s="43">
        <v>43709</v>
      </c>
      <c r="D122" s="44">
        <f t="shared" si="40"/>
        <v>30</v>
      </c>
      <c r="E122" s="44">
        <f t="shared" si="41"/>
        <v>2019</v>
      </c>
      <c r="F122" s="44" t="str">
        <f t="shared" si="42"/>
        <v>19Q3</v>
      </c>
      <c r="H122" s="23">
        <v>4400.8132405741926</v>
      </c>
      <c r="I122" s="23">
        <v>1460.1786824999999</v>
      </c>
      <c r="J122" s="23">
        <v>11640.620252092296</v>
      </c>
      <c r="K122" s="20"/>
      <c r="L122" s="23">
        <v>379.97892331800523</v>
      </c>
      <c r="M122" s="23">
        <v>3120.895200120367</v>
      </c>
      <c r="N122" s="23">
        <v>49.637499999999996</v>
      </c>
      <c r="O122" s="23">
        <v>2.1675</v>
      </c>
      <c r="P122" s="23">
        <v>825.34530059519955</v>
      </c>
      <c r="Q122" s="23">
        <v>37.264500000000005</v>
      </c>
      <c r="R122" s="23">
        <v>6.48</v>
      </c>
      <c r="S122" s="23">
        <v>40.309936574999995</v>
      </c>
      <c r="T122" s="23">
        <v>15.342499999999998</v>
      </c>
      <c r="U122" s="23">
        <v>61.159000000000006</v>
      </c>
      <c r="V122" s="17"/>
      <c r="W122" s="23">
        <v>60.935917274590167</v>
      </c>
      <c r="X122" s="23">
        <v>108.015</v>
      </c>
      <c r="Y122" s="23">
        <v>253.06470683442365</v>
      </c>
      <c r="Z122" s="23">
        <v>16.854400000000002</v>
      </c>
      <c r="AA122" s="23">
        <v>61.643436201406466</v>
      </c>
      <c r="AB122" s="23">
        <v>588.00639033599998</v>
      </c>
      <c r="AC122" s="23">
        <v>216.55281212121213</v>
      </c>
      <c r="AD122" s="23">
        <v>0</v>
      </c>
      <c r="AE122" s="23">
        <v>160.11680000000001</v>
      </c>
      <c r="AF122" s="23">
        <v>2</v>
      </c>
      <c r="AG122" s="23">
        <v>42.056039483532935</v>
      </c>
      <c r="AH122" s="17"/>
      <c r="AI122" s="23">
        <v>16.821000000000002</v>
      </c>
      <c r="AJ122" s="23">
        <v>11.746560000000001</v>
      </c>
      <c r="AK122" s="23">
        <v>13.70754</v>
      </c>
      <c r="AL122" s="23">
        <v>1.4195</v>
      </c>
      <c r="AM122" s="23">
        <v>114.63208360959999</v>
      </c>
      <c r="AN122" s="23">
        <v>12.015000000000001</v>
      </c>
      <c r="AO122" s="23">
        <v>36.218789999999998</v>
      </c>
      <c r="AP122" s="23">
        <v>1.9582200000000001</v>
      </c>
      <c r="AQ122" s="23">
        <v>14.68665</v>
      </c>
      <c r="AR122" s="23">
        <v>92.861009999999993</v>
      </c>
      <c r="AS122" s="23">
        <v>12.585600000000003</v>
      </c>
      <c r="AT122" s="23">
        <v>1423.2717666921505</v>
      </c>
      <c r="AU122" s="23">
        <v>20.63578</v>
      </c>
      <c r="AV122" s="23">
        <v>0.80100000000000005</v>
      </c>
      <c r="AW122" s="23">
        <v>63.740249999999996</v>
      </c>
      <c r="AX122" s="23">
        <v>17.05725</v>
      </c>
      <c r="AY122" s="23">
        <v>0</v>
      </c>
      <c r="AZ122" s="23">
        <v>1.6020000000000001</v>
      </c>
      <c r="BA122" s="23">
        <v>48.955500000000001</v>
      </c>
      <c r="BB122" s="23">
        <v>1080.9813844380217</v>
      </c>
      <c r="BC122" s="17"/>
      <c r="BD122" s="23">
        <v>728.79840276721302</v>
      </c>
      <c r="BE122" s="23">
        <v>28.88</v>
      </c>
      <c r="BF122" s="23">
        <v>1837.0211993067999</v>
      </c>
      <c r="BG122" s="23">
        <v>1</v>
      </c>
      <c r="BH122" s="23">
        <v>10974.461041099999</v>
      </c>
      <c r="BI122" s="23">
        <v>179.26403999999999</v>
      </c>
      <c r="BJ122" s="23">
        <v>22.65408</v>
      </c>
      <c r="BK122" s="23">
        <v>18.458880000000004</v>
      </c>
      <c r="BL122" s="17"/>
      <c r="BM122" s="23">
        <v>43.458995199999983</v>
      </c>
      <c r="BN122" s="23">
        <v>981.05119999999999</v>
      </c>
      <c r="BO122" s="23">
        <v>13.424640000000002</v>
      </c>
      <c r="BP122" s="23">
        <v>19.297920000000001</v>
      </c>
      <c r="BQ122" s="17"/>
      <c r="BR122" s="23">
        <v>300.43224799039558</v>
      </c>
      <c r="BS122" s="23">
        <v>2.6932499999999995</v>
      </c>
      <c r="BT122" s="23">
        <v>70.488</v>
      </c>
      <c r="BU122" s="23">
        <v>10.772999999999998</v>
      </c>
      <c r="BV122" s="23">
        <v>3456.9613651699292</v>
      </c>
      <c r="BW122" s="23">
        <v>683.43207820239672</v>
      </c>
      <c r="BX122" s="23">
        <v>610.88329185181738</v>
      </c>
      <c r="BY122" s="23">
        <v>3.5118399999999994</v>
      </c>
      <c r="BZ122" s="23">
        <v>569.85558803318349</v>
      </c>
      <c r="CA122" s="23">
        <v>22.799130000000002</v>
      </c>
      <c r="CB122" s="23">
        <v>78.711359999999999</v>
      </c>
      <c r="CC122" s="23">
        <v>41.652000000000001</v>
      </c>
      <c r="CD122" s="23">
        <v>12.29865</v>
      </c>
      <c r="CE122" s="23">
        <v>0</v>
      </c>
      <c r="CF122" s="23">
        <v>204.729642609</v>
      </c>
      <c r="CG122" s="23">
        <v>201.783826</v>
      </c>
      <c r="CH122" s="17"/>
      <c r="CI122" s="23">
        <f t="shared" si="43"/>
        <v>17501.61217516649</v>
      </c>
      <c r="CJ122" s="23">
        <f t="shared" si="44"/>
        <v>4538.580360608571</v>
      </c>
      <c r="CK122" s="23">
        <f t="shared" si="45"/>
        <v>13790.537643174013</v>
      </c>
      <c r="CL122" s="23">
        <f t="shared" si="46"/>
        <v>2985.6968847397725</v>
      </c>
      <c r="CM122" s="23">
        <f t="shared" si="47"/>
        <v>6271.0052698567224</v>
      </c>
      <c r="CN122" s="23">
        <f t="shared" si="48"/>
        <v>1057.2327551999999</v>
      </c>
      <c r="CO122" s="23">
        <f t="shared" si="49"/>
        <v>1509.2455022511654</v>
      </c>
      <c r="CP122" s="18">
        <f t="shared" si="50"/>
        <v>47653.910590996733</v>
      </c>
    </row>
    <row r="123" spans="2:94">
      <c r="B123" s="43">
        <v>43739</v>
      </c>
      <c r="D123" s="44">
        <f t="shared" si="40"/>
        <v>31</v>
      </c>
      <c r="E123" s="44">
        <f t="shared" si="41"/>
        <v>2019</v>
      </c>
      <c r="F123" s="44" t="str">
        <f t="shared" si="42"/>
        <v>19Q4</v>
      </c>
      <c r="H123" s="23">
        <v>4405.5533242066231</v>
      </c>
      <c r="I123" s="23">
        <v>1602.0538550000001</v>
      </c>
      <c r="J123" s="23">
        <v>11707.923954780546</v>
      </c>
      <c r="K123" s="20"/>
      <c r="L123" s="23">
        <v>384.6599336826053</v>
      </c>
      <c r="M123" s="23">
        <v>3197.8766705233661</v>
      </c>
      <c r="N123" s="23">
        <v>49.637499999999996</v>
      </c>
      <c r="O123" s="23">
        <v>2.1675</v>
      </c>
      <c r="P123" s="23">
        <v>838.1021032155486</v>
      </c>
      <c r="Q123" s="23">
        <v>37.264500000000005</v>
      </c>
      <c r="R123" s="23">
        <v>6.48</v>
      </c>
      <c r="S123" s="23">
        <v>37.936244049999999</v>
      </c>
      <c r="T123" s="23">
        <v>15.342499999999998</v>
      </c>
      <c r="U123" s="23">
        <v>57.846600000000009</v>
      </c>
      <c r="V123" s="17"/>
      <c r="W123" s="23">
        <v>60.306348965163942</v>
      </c>
      <c r="X123" s="23">
        <v>108.015</v>
      </c>
      <c r="Y123" s="23">
        <v>248.42646023931471</v>
      </c>
      <c r="Z123" s="23">
        <v>16.011680000000002</v>
      </c>
      <c r="AA123" s="23">
        <v>62.246097158931093</v>
      </c>
      <c r="AB123" s="23">
        <v>593.11270488774187</v>
      </c>
      <c r="AC123" s="23">
        <v>219.48867272727279</v>
      </c>
      <c r="AD123" s="23">
        <v>0</v>
      </c>
      <c r="AE123" s="23">
        <v>119.66624000000002</v>
      </c>
      <c r="AF123" s="23">
        <v>2</v>
      </c>
      <c r="AG123" s="23">
        <v>41.558376349644462</v>
      </c>
      <c r="AH123" s="17"/>
      <c r="AI123" s="23">
        <v>16.821000000000002</v>
      </c>
      <c r="AJ123" s="23">
        <v>11.746560000000001</v>
      </c>
      <c r="AK123" s="23">
        <v>13.70754</v>
      </c>
      <c r="AL123" s="23">
        <v>1.4195</v>
      </c>
      <c r="AM123" s="23">
        <v>108.22841105961291</v>
      </c>
      <c r="AN123" s="23">
        <v>12.015000000000001</v>
      </c>
      <c r="AO123" s="23">
        <v>35.379750000000001</v>
      </c>
      <c r="AP123" s="23">
        <v>2.9373299999999998</v>
      </c>
      <c r="AQ123" s="23">
        <v>14.68665</v>
      </c>
      <c r="AR123" s="23">
        <v>90.047039999999996</v>
      </c>
      <c r="AS123" s="23">
        <v>14.263680000000003</v>
      </c>
      <c r="AT123" s="23">
        <v>1515.979251289556</v>
      </c>
      <c r="AU123" s="23">
        <v>20.63578</v>
      </c>
      <c r="AV123" s="23">
        <v>0.80100000000000005</v>
      </c>
      <c r="AW123" s="23">
        <v>63.740249999999996</v>
      </c>
      <c r="AX123" s="23">
        <v>17.05725</v>
      </c>
      <c r="AY123" s="23">
        <v>0</v>
      </c>
      <c r="AZ123" s="23">
        <v>1.6020000000000001</v>
      </c>
      <c r="BA123" s="23">
        <v>47.976389999999995</v>
      </c>
      <c r="BB123" s="23">
        <v>1120.5186217127343</v>
      </c>
      <c r="BC123" s="17"/>
      <c r="BD123" s="23">
        <v>729.67212233499697</v>
      </c>
      <c r="BE123" s="23">
        <v>28.88</v>
      </c>
      <c r="BF123" s="23">
        <v>1816.0701206622966</v>
      </c>
      <c r="BG123" s="23">
        <v>1</v>
      </c>
      <c r="BH123" s="23">
        <v>10987.77343825</v>
      </c>
      <c r="BI123" s="23">
        <v>178.46303999999998</v>
      </c>
      <c r="BJ123" s="23">
        <v>22.65408</v>
      </c>
      <c r="BK123" s="23">
        <v>18.458880000000004</v>
      </c>
      <c r="BL123" s="17"/>
      <c r="BM123" s="23">
        <v>43.382515199999979</v>
      </c>
      <c r="BN123" s="23">
        <v>981.67391129032251</v>
      </c>
      <c r="BO123" s="23">
        <v>13.424640000000002</v>
      </c>
      <c r="BP123" s="23">
        <v>19.297920000000001</v>
      </c>
      <c r="BQ123" s="17"/>
      <c r="BR123" s="23">
        <v>317.35977653655425</v>
      </c>
      <c r="BS123" s="23">
        <v>2.6932499999999995</v>
      </c>
      <c r="BT123" s="23">
        <v>78.498000000000005</v>
      </c>
      <c r="BU123" s="23">
        <v>10.772999999999998</v>
      </c>
      <c r="BV123" s="23">
        <v>3442.3735620934285</v>
      </c>
      <c r="BW123" s="23">
        <v>688.32855767145156</v>
      </c>
      <c r="BX123" s="23">
        <v>607.28156494132497</v>
      </c>
      <c r="BY123" s="23">
        <v>3.5118399999999994</v>
      </c>
      <c r="BZ123" s="23">
        <v>567.13512519846756</v>
      </c>
      <c r="CA123" s="23">
        <v>22.016820000000003</v>
      </c>
      <c r="CB123" s="23">
        <v>77.891450000000006</v>
      </c>
      <c r="CC123" s="23">
        <v>40.049999999999997</v>
      </c>
      <c r="CD123" s="23">
        <v>12.29865</v>
      </c>
      <c r="CE123" s="23">
        <v>0</v>
      </c>
      <c r="CF123" s="23">
        <v>207.31679721703705</v>
      </c>
      <c r="CG123" s="23">
        <v>207.31215</v>
      </c>
      <c r="CH123" s="17"/>
      <c r="CI123" s="23">
        <f t="shared" si="43"/>
        <v>17715.53113398717</v>
      </c>
      <c r="CJ123" s="23">
        <f t="shared" si="44"/>
        <v>4627.3135514715195</v>
      </c>
      <c r="CK123" s="23">
        <f t="shared" si="45"/>
        <v>13782.971681247294</v>
      </c>
      <c r="CL123" s="23">
        <f t="shared" si="46"/>
        <v>3109.5630040619035</v>
      </c>
      <c r="CM123" s="23">
        <f t="shared" si="47"/>
        <v>6284.8405436582634</v>
      </c>
      <c r="CN123" s="23">
        <f t="shared" si="48"/>
        <v>1057.7789864903225</v>
      </c>
      <c r="CO123" s="23">
        <f t="shared" si="49"/>
        <v>1470.8315803280691</v>
      </c>
      <c r="CP123" s="18">
        <f t="shared" si="50"/>
        <v>48048.830481244542</v>
      </c>
    </row>
    <row r="124" spans="2:94">
      <c r="B124" s="43">
        <v>43770</v>
      </c>
      <c r="D124" s="44">
        <f t="shared" si="40"/>
        <v>30</v>
      </c>
      <c r="E124" s="44">
        <f t="shared" si="41"/>
        <v>2019</v>
      </c>
      <c r="F124" s="44" t="str">
        <f t="shared" si="42"/>
        <v>19Q4</v>
      </c>
      <c r="H124" s="23">
        <v>4391.7714256187774</v>
      </c>
      <c r="I124" s="23">
        <v>1572.6634974999997</v>
      </c>
      <c r="J124" s="23">
        <v>11769.812406650557</v>
      </c>
      <c r="K124" s="20"/>
      <c r="L124" s="23">
        <v>384.04181817973648</v>
      </c>
      <c r="M124" s="23">
        <v>3203.2392988829001</v>
      </c>
      <c r="N124" s="23">
        <v>49.637499999999996</v>
      </c>
      <c r="O124" s="23">
        <v>2.1675</v>
      </c>
      <c r="P124" s="23">
        <v>825.69953031720024</v>
      </c>
      <c r="Q124" s="23">
        <v>37.264500000000005</v>
      </c>
      <c r="R124" s="23">
        <v>6.48</v>
      </c>
      <c r="S124" s="23">
        <v>40.397471724999996</v>
      </c>
      <c r="T124" s="23">
        <v>15.342499999999998</v>
      </c>
      <c r="U124" s="23">
        <v>62.967200000000005</v>
      </c>
      <c r="V124" s="17"/>
      <c r="W124" s="23">
        <v>59.676780655737723</v>
      </c>
      <c r="X124" s="23">
        <v>107.114875</v>
      </c>
      <c r="Y124" s="23">
        <v>242.7863615665681</v>
      </c>
      <c r="Z124" s="23">
        <v>16.011680000000002</v>
      </c>
      <c r="AA124" s="23">
        <v>62.848758116455713</v>
      </c>
      <c r="AB124" s="23">
        <v>579.89643993599998</v>
      </c>
      <c r="AC124" s="23">
        <v>217.92453333333341</v>
      </c>
      <c r="AD124" s="23">
        <v>0</v>
      </c>
      <c r="AE124" s="23">
        <v>117.13808000000002</v>
      </c>
      <c r="AF124" s="23">
        <v>2</v>
      </c>
      <c r="AG124" s="23">
        <v>41.060713215755989</v>
      </c>
      <c r="AH124" s="17"/>
      <c r="AI124" s="23">
        <v>16.821000000000002</v>
      </c>
      <c r="AJ124" s="23">
        <v>10.907520000000002</v>
      </c>
      <c r="AK124" s="23">
        <v>13.70754</v>
      </c>
      <c r="AL124" s="23">
        <v>1.4195</v>
      </c>
      <c r="AM124" s="23">
        <v>111.10347571839999</v>
      </c>
      <c r="AN124" s="23">
        <v>12.015000000000001</v>
      </c>
      <c r="AO124" s="23">
        <v>35.379750000000001</v>
      </c>
      <c r="AP124" s="23">
        <v>2.9373299999999998</v>
      </c>
      <c r="AQ124" s="23">
        <v>14.68665</v>
      </c>
      <c r="AR124" s="23">
        <v>86.295079999999999</v>
      </c>
      <c r="AS124" s="23">
        <v>15.941760000000002</v>
      </c>
      <c r="AT124" s="23">
        <v>1472.0865661293947</v>
      </c>
      <c r="AU124" s="23">
        <v>20.63578</v>
      </c>
      <c r="AV124" s="23">
        <v>0.80100000000000005</v>
      </c>
      <c r="AW124" s="23">
        <v>63.740249999999996</v>
      </c>
      <c r="AX124" s="23">
        <v>17.05725</v>
      </c>
      <c r="AY124" s="23">
        <v>0</v>
      </c>
      <c r="AZ124" s="23">
        <v>1.6020000000000001</v>
      </c>
      <c r="BA124" s="23">
        <v>46.997279999999996</v>
      </c>
      <c r="BB124" s="23">
        <v>1142.3863624946989</v>
      </c>
      <c r="BC124" s="17"/>
      <c r="BD124" s="23">
        <v>718.53393370664969</v>
      </c>
      <c r="BE124" s="23">
        <v>28.88</v>
      </c>
      <c r="BF124" s="23">
        <v>1908.5284691021598</v>
      </c>
      <c r="BG124" s="23">
        <v>1</v>
      </c>
      <c r="BH124" s="23">
        <v>10995.585835400001</v>
      </c>
      <c r="BI124" s="23">
        <v>179.26403999999999</v>
      </c>
      <c r="BJ124" s="23">
        <v>26.01024</v>
      </c>
      <c r="BK124" s="23">
        <v>18.458880000000004</v>
      </c>
      <c r="BL124" s="17"/>
      <c r="BM124" s="23">
        <v>43.306035199999975</v>
      </c>
      <c r="BN124" s="23">
        <v>968.18049999999994</v>
      </c>
      <c r="BO124" s="23">
        <v>13.424640000000002</v>
      </c>
      <c r="BP124" s="23">
        <v>19.297920000000001</v>
      </c>
      <c r="BQ124" s="17"/>
      <c r="BR124" s="23">
        <v>311.09866520397321</v>
      </c>
      <c r="BS124" s="23">
        <v>2.6932499999999995</v>
      </c>
      <c r="BT124" s="23">
        <v>88.11</v>
      </c>
      <c r="BU124" s="23">
        <v>9.8752499999999994</v>
      </c>
      <c r="BV124" s="23">
        <v>3482.6996139816747</v>
      </c>
      <c r="BW124" s="23">
        <v>674.49541691219997</v>
      </c>
      <c r="BX124" s="23">
        <v>602.87209894376974</v>
      </c>
      <c r="BY124" s="23">
        <v>3.5118399999999994</v>
      </c>
      <c r="BZ124" s="23">
        <v>577.76387098186478</v>
      </c>
      <c r="CA124" s="23">
        <v>24.36375</v>
      </c>
      <c r="CB124" s="23">
        <v>77.891450000000006</v>
      </c>
      <c r="CC124" s="23">
        <v>40.049999999999997</v>
      </c>
      <c r="CD124" s="23">
        <v>12.29865</v>
      </c>
      <c r="CE124" s="23">
        <v>0</v>
      </c>
      <c r="CF124" s="23">
        <v>204.85556074399997</v>
      </c>
      <c r="CG124" s="23">
        <v>210.20669699999999</v>
      </c>
      <c r="CH124" s="17"/>
      <c r="CI124" s="23">
        <f t="shared" si="43"/>
        <v>17734.247329769336</v>
      </c>
      <c r="CJ124" s="23">
        <f t="shared" si="44"/>
        <v>4627.2373191048364</v>
      </c>
      <c r="CK124" s="23">
        <f t="shared" si="45"/>
        <v>13876.261398208811</v>
      </c>
      <c r="CL124" s="23">
        <f t="shared" si="46"/>
        <v>3086.5210943424936</v>
      </c>
      <c r="CM124" s="23">
        <f t="shared" si="47"/>
        <v>6322.7861137674827</v>
      </c>
      <c r="CN124" s="23">
        <f t="shared" si="48"/>
        <v>1044.2090951999999</v>
      </c>
      <c r="CO124" s="23">
        <f t="shared" si="49"/>
        <v>1446.4582218238509</v>
      </c>
      <c r="CP124" s="18">
        <f t="shared" si="50"/>
        <v>48137.720572216807</v>
      </c>
    </row>
    <row r="125" spans="2:94">
      <c r="B125" s="43">
        <v>43800</v>
      </c>
      <c r="D125" s="44">
        <f t="shared" si="40"/>
        <v>31</v>
      </c>
      <c r="E125" s="44">
        <f t="shared" si="41"/>
        <v>2019</v>
      </c>
      <c r="F125" s="44" t="str">
        <f t="shared" si="42"/>
        <v>19Q4</v>
      </c>
      <c r="H125" s="23">
        <v>4394.8133288408626</v>
      </c>
      <c r="I125" s="23">
        <v>1578.8461499999999</v>
      </c>
      <c r="J125" s="23">
        <v>11833.072589829608</v>
      </c>
      <c r="K125" s="20"/>
      <c r="L125" s="23">
        <v>382.16168922367575</v>
      </c>
      <c r="M125" s="23">
        <v>3243.3532961161332</v>
      </c>
      <c r="N125" s="23">
        <v>48.734999999999992</v>
      </c>
      <c r="O125" s="23">
        <v>2.1675</v>
      </c>
      <c r="P125" s="23">
        <v>844.3839532366452</v>
      </c>
      <c r="Q125" s="23">
        <v>36.436399999999999</v>
      </c>
      <c r="R125" s="23">
        <v>6.48</v>
      </c>
      <c r="S125" s="23">
        <v>44.880388875000001</v>
      </c>
      <c r="T125" s="23">
        <v>15.342499999999998</v>
      </c>
      <c r="U125" s="23">
        <v>64.471400000000003</v>
      </c>
      <c r="V125" s="17"/>
      <c r="W125" s="23">
        <v>59.047212346311483</v>
      </c>
      <c r="X125" s="23">
        <v>107.114875</v>
      </c>
      <c r="Y125" s="23">
        <v>237.1512230296544</v>
      </c>
      <c r="Z125" s="23">
        <v>16.011680000000002</v>
      </c>
      <c r="AA125" s="23">
        <v>63.451419073980318</v>
      </c>
      <c r="AB125" s="23">
        <v>552.59103151483873</v>
      </c>
      <c r="AC125" s="23">
        <v>216.36039393939404</v>
      </c>
      <c r="AD125" s="23">
        <v>0</v>
      </c>
      <c r="AE125" s="23">
        <v>144.10512</v>
      </c>
      <c r="AF125" s="23">
        <v>2</v>
      </c>
      <c r="AG125" s="23">
        <v>40.563050081867516</v>
      </c>
      <c r="AH125" s="17"/>
      <c r="AI125" s="23">
        <v>16.821000000000002</v>
      </c>
      <c r="AJ125" s="23">
        <v>10.907520000000002</v>
      </c>
      <c r="AK125" s="23">
        <v>12.728429999999999</v>
      </c>
      <c r="AL125" s="23">
        <v>1.4195</v>
      </c>
      <c r="AM125" s="23">
        <v>108.53821710658065</v>
      </c>
      <c r="AN125" s="23">
        <v>12.015000000000001</v>
      </c>
      <c r="AO125" s="23">
        <v>34.540710000000004</v>
      </c>
      <c r="AP125" s="23">
        <v>3.9164400000000001</v>
      </c>
      <c r="AQ125" s="23">
        <v>12.728429999999999</v>
      </c>
      <c r="AR125" s="23">
        <v>86.295079999999999</v>
      </c>
      <c r="AS125" s="23">
        <v>16.780800000000003</v>
      </c>
      <c r="AT125" s="23">
        <v>1514.7421958354353</v>
      </c>
      <c r="AU125" s="23">
        <v>19.697790000000001</v>
      </c>
      <c r="AV125" s="23">
        <v>3.2040000000000002</v>
      </c>
      <c r="AW125" s="23">
        <v>62.842499999999994</v>
      </c>
      <c r="AX125" s="23">
        <v>17.05725</v>
      </c>
      <c r="AY125" s="23">
        <v>0</v>
      </c>
      <c r="AZ125" s="23">
        <v>1.6020000000000001</v>
      </c>
      <c r="BA125" s="23">
        <v>47.976389999999995</v>
      </c>
      <c r="BB125" s="23">
        <v>1155.0335582636974</v>
      </c>
      <c r="BC125" s="17"/>
      <c r="BD125" s="23">
        <v>736.58722336581673</v>
      </c>
      <c r="BE125" s="23">
        <v>28.88</v>
      </c>
      <c r="BF125" s="23">
        <v>1880.5710107998063</v>
      </c>
      <c r="BG125" s="23">
        <v>1</v>
      </c>
      <c r="BH125" s="23">
        <v>10993.745232549996</v>
      </c>
      <c r="BI125" s="23">
        <v>180.06504000000001</v>
      </c>
      <c r="BJ125" s="23">
        <v>26.01024</v>
      </c>
      <c r="BK125" s="23">
        <v>18.458880000000004</v>
      </c>
      <c r="BL125" s="17"/>
      <c r="BM125" s="23">
        <v>43.229555199999979</v>
      </c>
      <c r="BN125" s="23">
        <v>988.93576612903223</v>
      </c>
      <c r="BO125" s="23">
        <v>13.424640000000002</v>
      </c>
      <c r="BP125" s="23">
        <v>19.297920000000001</v>
      </c>
      <c r="BQ125" s="17"/>
      <c r="BR125" s="23">
        <v>304.36566183564577</v>
      </c>
      <c r="BS125" s="23">
        <v>2.6932499999999995</v>
      </c>
      <c r="BT125" s="23">
        <v>84.906000000000006</v>
      </c>
      <c r="BU125" s="23">
        <v>9.8752499999999994</v>
      </c>
      <c r="BV125" s="23">
        <v>3424.3521136985155</v>
      </c>
      <c r="BW125" s="23">
        <v>677.85324206858058</v>
      </c>
      <c r="BX125" s="23">
        <v>598.44776251902931</v>
      </c>
      <c r="BY125" s="23">
        <v>3.5118399999999994</v>
      </c>
      <c r="BZ125" s="23">
        <v>556.51721635762033</v>
      </c>
      <c r="CA125" s="23">
        <v>25.146060000000002</v>
      </c>
      <c r="CB125" s="23">
        <v>77.891450000000006</v>
      </c>
      <c r="CC125" s="23">
        <v>40.049999999999997</v>
      </c>
      <c r="CD125" s="23">
        <v>12.29865</v>
      </c>
      <c r="CE125" s="23">
        <v>0</v>
      </c>
      <c r="CF125" s="23">
        <v>201.87186863649998</v>
      </c>
      <c r="CG125" s="23">
        <v>199.50419148387098</v>
      </c>
      <c r="CH125" s="17"/>
      <c r="CI125" s="23">
        <f t="shared" si="43"/>
        <v>17806.73206867047</v>
      </c>
      <c r="CJ125" s="23">
        <f t="shared" si="44"/>
        <v>4688.4121274514537</v>
      </c>
      <c r="CK125" s="23">
        <f t="shared" si="45"/>
        <v>13865.31762671562</v>
      </c>
      <c r="CL125" s="23">
        <f t="shared" si="46"/>
        <v>3138.8468112057135</v>
      </c>
      <c r="CM125" s="23">
        <f t="shared" si="47"/>
        <v>6219.2845565997623</v>
      </c>
      <c r="CN125" s="23">
        <f t="shared" si="48"/>
        <v>1064.8878813290321</v>
      </c>
      <c r="CO125" s="23">
        <f t="shared" si="49"/>
        <v>1438.3960049860464</v>
      </c>
      <c r="CP125" s="18">
        <f t="shared" si="50"/>
        <v>48221.877076958102</v>
      </c>
    </row>
    <row r="127" spans="2:94">
      <c r="B127" s="42" t="s">
        <v>33</v>
      </c>
      <c r="D127" s="47" t="s">
        <v>103</v>
      </c>
    </row>
    <row r="128" spans="2:94">
      <c r="B128" s="46">
        <v>2010</v>
      </c>
      <c r="D128" s="44">
        <f t="shared" ref="D128:D136" si="51">MATCH(B128,$E$6:$E$248,0)</f>
        <v>1</v>
      </c>
      <c r="H128" s="48">
        <f ca="1">IFERROR(SUMPRODUCT(OFFSET($D$5,$D128,0,12,1),OFFSET(H$5,$D128,0,12,1))/SUM(OFFSET($D$5,$D128,0,12,1)),0)</f>
        <v>2721.3959621095887</v>
      </c>
      <c r="I128" s="16">
        <f t="shared" ref="I128:J137" ca="1" si="52">IFERROR(SUMPRODUCT(OFFSET($D$5,$D128,0,12,1),OFFSET(I$5,$D128,0,12,1))/SUM(OFFSET($D$5,$D128,0,12,1)),0)</f>
        <v>2575.5315068493151</v>
      </c>
      <c r="J128" s="16">
        <f t="shared" ca="1" si="52"/>
        <v>5475.1808219178083</v>
      </c>
      <c r="L128" s="16">
        <f t="shared" ref="L128:U137" ca="1" si="53">IFERROR(SUMPRODUCT(OFFSET($D$5,$D128,0,12,1),OFFSET(L$5,$D128,0,12,1))/SUM(OFFSET($D$5,$D128,0,12,1)),0)</f>
        <v>589.00273972602736</v>
      </c>
      <c r="M128" s="16">
        <f t="shared" ca="1" si="53"/>
        <v>2054.5777840444348</v>
      </c>
      <c r="N128" s="16">
        <f t="shared" ca="1" si="53"/>
        <v>43.172602739726024</v>
      </c>
      <c r="O128" s="16">
        <f t="shared" ca="1" si="53"/>
        <v>4.1643835616438354</v>
      </c>
      <c r="P128" s="16">
        <f t="shared" ca="1" si="53"/>
        <v>785.86301369863008</v>
      </c>
      <c r="Q128" s="16">
        <f t="shared" ca="1" si="53"/>
        <v>53</v>
      </c>
      <c r="R128" s="16">
        <f t="shared" ca="1" si="53"/>
        <v>12.161643835616438</v>
      </c>
      <c r="S128" s="16">
        <f t="shared" ca="1" si="53"/>
        <v>72.641095890410952</v>
      </c>
      <c r="T128" s="16">
        <f t="shared" ca="1" si="53"/>
        <v>21</v>
      </c>
      <c r="U128" s="16">
        <f t="shared" ca="1" si="53"/>
        <v>98.284931506849318</v>
      </c>
      <c r="V128" s="17"/>
      <c r="W128" s="16">
        <f t="shared" ref="W128:AG137" ca="1" si="54">IFERROR(SUMPRODUCT(OFFSET($D$5,$D128,0,12,1),OFFSET(W$5,$D128,0,12,1))/SUM(OFFSET($D$5,$D128,0,12,1)),0)</f>
        <v>63.989041095890414</v>
      </c>
      <c r="X128" s="16">
        <f t="shared" ca="1" si="54"/>
        <v>120</v>
      </c>
      <c r="Y128" s="16">
        <f t="shared" ca="1" si="54"/>
        <v>322.11493420506417</v>
      </c>
      <c r="Z128" s="16">
        <f t="shared" ca="1" si="54"/>
        <v>25.093150684931508</v>
      </c>
      <c r="AA128" s="16">
        <f t="shared" ca="1" si="54"/>
        <v>43.149223314237013</v>
      </c>
      <c r="AB128" s="16">
        <f t="shared" ca="1" si="54"/>
        <v>671.42191780821918</v>
      </c>
      <c r="AC128" s="16">
        <f t="shared" ca="1" si="54"/>
        <v>1.5368036529680364</v>
      </c>
      <c r="AD128" s="16">
        <f t="shared" ca="1" si="54"/>
        <v>9.2438356164383571</v>
      </c>
      <c r="AE128" s="16">
        <f t="shared" ca="1" si="54"/>
        <v>464.90684931506848</v>
      </c>
      <c r="AF128" s="16">
        <f t="shared" ca="1" si="54"/>
        <v>3.4109589041095889</v>
      </c>
      <c r="AG128" s="16">
        <f t="shared" ca="1" si="54"/>
        <v>78.7540410958904</v>
      </c>
      <c r="AH128" s="17"/>
      <c r="AI128" s="16">
        <f t="shared" ref="AI128:BB137" ca="1" si="55">IFERROR(SUMPRODUCT(OFFSET($D$5,$D128,0,12,1),OFFSET(AI$5,$D128,0,12,1))/SUM(OFFSET($D$5,$D128,0,12,1)),0)</f>
        <v>12.583561643835617</v>
      </c>
      <c r="AJ128" s="16">
        <f t="shared" ca="1" si="55"/>
        <v>16.915068493150685</v>
      </c>
      <c r="AK128" s="16">
        <f t="shared" ca="1" si="55"/>
        <v>14.583561643835617</v>
      </c>
      <c r="AL128" s="16">
        <f t="shared" ca="1" si="55"/>
        <v>3.591780821917808</v>
      </c>
      <c r="AM128" s="16">
        <f t="shared" ca="1" si="55"/>
        <v>243.13151999999994</v>
      </c>
      <c r="AN128" s="16">
        <f t="shared" ca="1" si="55"/>
        <v>18.084931506849315</v>
      </c>
      <c r="AO128" s="16">
        <f t="shared" ca="1" si="55"/>
        <v>49.016438356164386</v>
      </c>
      <c r="AP128" s="16">
        <f t="shared" ca="1" si="55"/>
        <v>2.3342465753424659</v>
      </c>
      <c r="AQ128" s="16">
        <f t="shared" ca="1" si="55"/>
        <v>14.408219178082192</v>
      </c>
      <c r="AR128" s="16">
        <f t="shared" ca="1" si="55"/>
        <v>96.0054794520548</v>
      </c>
      <c r="AS128" s="16">
        <f t="shared" ca="1" si="55"/>
        <v>19.756164383561643</v>
      </c>
      <c r="AT128" s="16">
        <f t="shared" ca="1" si="55"/>
        <v>1869.8535945928763</v>
      </c>
      <c r="AU128" s="16">
        <f t="shared" ca="1" si="55"/>
        <v>12.90958904109589</v>
      </c>
      <c r="AV128" s="16">
        <f t="shared" ca="1" si="55"/>
        <v>0.25479452054794521</v>
      </c>
      <c r="AW128" s="16">
        <f t="shared" ca="1" si="55"/>
        <v>85.742465753424653</v>
      </c>
      <c r="AX128" s="16">
        <f t="shared" ca="1" si="55"/>
        <v>18</v>
      </c>
      <c r="AY128" s="16">
        <f t="shared" ca="1" si="55"/>
        <v>0</v>
      </c>
      <c r="AZ128" s="16">
        <f t="shared" ca="1" si="55"/>
        <v>2.5726027397260274</v>
      </c>
      <c r="BA128" s="16">
        <f t="shared" ca="1" si="55"/>
        <v>48.336986301369862</v>
      </c>
      <c r="BB128" s="16">
        <f t="shared" ca="1" si="55"/>
        <v>1222.9391879698469</v>
      </c>
      <c r="BC128" s="17"/>
      <c r="BD128" s="16">
        <f t="shared" ref="BD128:BK137" ca="1" si="56">IFERROR(SUMPRODUCT(OFFSET($D$5,$D128,0,12,1),OFFSET(BD$5,$D128,0,12,1))/SUM(OFFSET($D$5,$D128,0,12,1)),0)</f>
        <v>1044.9547749412964</v>
      </c>
      <c r="BE128" s="16">
        <f t="shared" ca="1" si="56"/>
        <v>34</v>
      </c>
      <c r="BF128" s="16">
        <f t="shared" ca="1" si="56"/>
        <v>1653.7753424657535</v>
      </c>
      <c r="BG128" s="16">
        <f t="shared" ca="1" si="56"/>
        <v>1</v>
      </c>
      <c r="BH128" s="16">
        <f t="shared" ca="1" si="56"/>
        <v>10139.309589041095</v>
      </c>
      <c r="BI128" s="16">
        <f t="shared" ca="1" si="56"/>
        <v>174.04931506849314</v>
      </c>
      <c r="BJ128" s="16">
        <f t="shared" ca="1" si="56"/>
        <v>52</v>
      </c>
      <c r="BK128" s="16">
        <f t="shared" ca="1" si="56"/>
        <v>50</v>
      </c>
      <c r="BL128" s="17"/>
      <c r="BM128" s="16">
        <f t="shared" ref="BM128:BP137" ca="1" si="57">IFERROR(SUMPRODUCT(OFFSET($D$5,$D128,0,12,1),OFFSET(BM$5,$D128,0,12,1))/SUM(OFFSET($D$5,$D128,0,12,1)),0)</f>
        <v>32</v>
      </c>
      <c r="BN128" s="16">
        <f t="shared" ca="1" si="57"/>
        <v>864.58904109589037</v>
      </c>
      <c r="BO128" s="16">
        <f t="shared" ca="1" si="57"/>
        <v>350</v>
      </c>
      <c r="BP128" s="16">
        <f t="shared" ca="1" si="57"/>
        <v>213.0904109589041</v>
      </c>
      <c r="BQ128" s="17"/>
      <c r="BR128" s="16">
        <f t="shared" ref="BR128:CG137" ca="1" si="58">IFERROR(SUMPRODUCT(OFFSET($D$5,$D128,0,12,1),OFFSET(BR$5,$D128,0,12,1))/SUM(OFFSET($D$5,$D128,0,12,1)),0)</f>
        <v>478.53717784547945</v>
      </c>
      <c r="BS128" s="16">
        <f t="shared" ca="1" si="58"/>
        <v>5</v>
      </c>
      <c r="BT128" s="16">
        <f t="shared" ca="1" si="58"/>
        <v>153.0849315068493</v>
      </c>
      <c r="BU128" s="16">
        <f t="shared" ca="1" si="58"/>
        <v>19</v>
      </c>
      <c r="BV128" s="16">
        <f t="shared" ca="1" si="58"/>
        <v>4077.077241420975</v>
      </c>
      <c r="BW128" s="16">
        <f t="shared" ca="1" si="58"/>
        <v>749.57534246575347</v>
      </c>
      <c r="BX128" s="16">
        <f t="shared" ca="1" si="58"/>
        <v>825</v>
      </c>
      <c r="BY128" s="16">
        <f t="shared" ca="1" si="58"/>
        <v>4.9945205479452053</v>
      </c>
      <c r="BZ128" s="16">
        <f t="shared" ca="1" si="58"/>
        <v>638.2602739726027</v>
      </c>
      <c r="CA128" s="16">
        <f t="shared" ca="1" si="58"/>
        <v>54.791780821917811</v>
      </c>
      <c r="CB128" s="16">
        <f t="shared" ca="1" si="58"/>
        <v>66</v>
      </c>
      <c r="CC128" s="16">
        <f t="shared" ca="1" si="58"/>
        <v>30.794520547945204</v>
      </c>
      <c r="CD128" s="16">
        <f t="shared" ca="1" si="58"/>
        <v>20</v>
      </c>
      <c r="CE128" s="16">
        <f t="shared" ca="1" si="58"/>
        <v>0</v>
      </c>
      <c r="CF128" s="16">
        <f t="shared" ca="1" si="58"/>
        <v>241.79904980553309</v>
      </c>
      <c r="CG128" s="16">
        <f t="shared" ca="1" si="58"/>
        <v>320.50402082191783</v>
      </c>
      <c r="CH128" s="17"/>
      <c r="CI128" s="16">
        <f t="shared" ref="CI128:CO137" ca="1" si="59">IFERROR(SUMPRODUCT(OFFSET($D$5,$D128,0,12,1),OFFSET(CI$5,$D128,0,12,1))/SUM(OFFSET($D$5,$D128,0,12,1)),0)</f>
        <v>10772.108290876713</v>
      </c>
      <c r="CJ128" s="16">
        <f t="shared" ca="1" si="59"/>
        <v>3733.8681950033388</v>
      </c>
      <c r="CK128" s="16">
        <f t="shared" ca="1" si="59"/>
        <v>13149.08902151664</v>
      </c>
      <c r="CL128" s="16">
        <f t="shared" ca="1" si="59"/>
        <v>3751.0201929736832</v>
      </c>
      <c r="CM128" s="16">
        <f t="shared" ca="1" si="59"/>
        <v>7684.4188597569191</v>
      </c>
      <c r="CN128" s="16">
        <f t="shared" ca="1" si="59"/>
        <v>1459.6794520547944</v>
      </c>
      <c r="CO128" s="16">
        <f t="shared" ca="1" si="59"/>
        <v>1803.6207556928171</v>
      </c>
      <c r="CP128" s="18">
        <f ca="1">SUM(CI128:CO128)</f>
        <v>42353.804767874906</v>
      </c>
    </row>
    <row r="129" spans="2:94">
      <c r="B129" s="46">
        <v>2011</v>
      </c>
      <c r="D129" s="44">
        <f t="shared" si="51"/>
        <v>13</v>
      </c>
      <c r="H129" s="16">
        <f t="shared" ref="H129:H137" ca="1" si="60">IFERROR(SUMPRODUCT(OFFSET($D$5,$D129,0,12,1),OFFSET(H$5,$D129,0,12,1))/SUM(OFFSET($D$5,$D129,0,12,1)),0)</f>
        <v>2896.3600956986302</v>
      </c>
      <c r="I129" s="16">
        <f t="shared" ca="1" si="52"/>
        <v>2552.3753424657534</v>
      </c>
      <c r="J129" s="16">
        <f t="shared" ca="1" si="52"/>
        <v>5642.9643835616434</v>
      </c>
      <c r="L129" s="16">
        <f t="shared" ca="1" si="53"/>
        <v>553.8767123287671</v>
      </c>
      <c r="M129" s="16">
        <f t="shared" ca="1" si="53"/>
        <v>2105.3050038487436</v>
      </c>
      <c r="N129" s="16">
        <f t="shared" ca="1" si="53"/>
        <v>44.482191780821921</v>
      </c>
      <c r="O129" s="16">
        <f t="shared" ca="1" si="53"/>
        <v>4.5041095890410956</v>
      </c>
      <c r="P129" s="16">
        <f t="shared" ca="1" si="53"/>
        <v>915.31780821917812</v>
      </c>
      <c r="Q129" s="16">
        <f t="shared" ca="1" si="53"/>
        <v>52.495890410958907</v>
      </c>
      <c r="R129" s="16">
        <f t="shared" ca="1" si="53"/>
        <v>11.084931506849315</v>
      </c>
      <c r="S129" s="16">
        <f t="shared" ca="1" si="53"/>
        <v>69.586301369863008</v>
      </c>
      <c r="T129" s="16">
        <f t="shared" ca="1" si="53"/>
        <v>22</v>
      </c>
      <c r="U129" s="16">
        <f t="shared" ca="1" si="53"/>
        <v>91.863013698630141</v>
      </c>
      <c r="V129" s="17"/>
      <c r="W129" s="16">
        <f t="shared" ca="1" si="54"/>
        <v>59.484931506849314</v>
      </c>
      <c r="X129" s="16">
        <f t="shared" ca="1" si="54"/>
        <v>119.48493150684932</v>
      </c>
      <c r="Y129" s="16">
        <f t="shared" ca="1" si="54"/>
        <v>301.60548007471982</v>
      </c>
      <c r="Z129" s="16">
        <f t="shared" ca="1" si="54"/>
        <v>24.084931506849315</v>
      </c>
      <c r="AA129" s="16">
        <f t="shared" ca="1" si="54"/>
        <v>39.159222135947253</v>
      </c>
      <c r="AB129" s="16">
        <f t="shared" ca="1" si="54"/>
        <v>667.71506849315074</v>
      </c>
      <c r="AC129" s="16">
        <f t="shared" ca="1" si="54"/>
        <v>63.456347031963467</v>
      </c>
      <c r="AD129" s="16">
        <f t="shared" ca="1" si="54"/>
        <v>7.580821917808219</v>
      </c>
      <c r="AE129" s="16">
        <f t="shared" ca="1" si="54"/>
        <v>406.47945205479454</v>
      </c>
      <c r="AF129" s="16">
        <f t="shared" ca="1" si="54"/>
        <v>3.8273972602739725</v>
      </c>
      <c r="AG129" s="16">
        <f t="shared" ca="1" si="54"/>
        <v>67.266073059360721</v>
      </c>
      <c r="AH129" s="17"/>
      <c r="AI129" s="16">
        <f t="shared" ca="1" si="55"/>
        <v>15.515068493150684</v>
      </c>
      <c r="AJ129" s="16">
        <f t="shared" ca="1" si="55"/>
        <v>16.158904109589042</v>
      </c>
      <c r="AK129" s="16">
        <f t="shared" ca="1" si="55"/>
        <v>13.408219178082192</v>
      </c>
      <c r="AL129" s="16">
        <f t="shared" ca="1" si="55"/>
        <v>3.0849315068493151</v>
      </c>
      <c r="AM129" s="16">
        <v>291</v>
      </c>
      <c r="AN129" s="16">
        <f t="shared" ca="1" si="55"/>
        <v>17.830136986301369</v>
      </c>
      <c r="AO129" s="16">
        <f t="shared" ca="1" si="55"/>
        <v>51.895890410958906</v>
      </c>
      <c r="AP129" s="16">
        <f t="shared" ca="1" si="55"/>
        <v>1.7506849315068493</v>
      </c>
      <c r="AQ129" s="16">
        <f t="shared" ca="1" si="55"/>
        <v>12.991780821917809</v>
      </c>
      <c r="AR129" s="16">
        <f t="shared" ca="1" si="55"/>
        <v>99.175342465753431</v>
      </c>
      <c r="AS129" s="16">
        <f t="shared" ca="1" si="55"/>
        <v>21.265753424657536</v>
      </c>
      <c r="AT129" s="16">
        <f t="shared" ca="1" si="55"/>
        <v>1758.7923213254794</v>
      </c>
      <c r="AU129" s="16">
        <f t="shared" ca="1" si="55"/>
        <v>12.487671232876712</v>
      </c>
      <c r="AV129" s="16">
        <f t="shared" ca="1" si="55"/>
        <v>0.89589041095890409</v>
      </c>
      <c r="AW129" s="16">
        <f t="shared" ca="1" si="55"/>
        <v>83.824657534246569</v>
      </c>
      <c r="AX129" s="16">
        <f t="shared" ca="1" si="55"/>
        <v>21</v>
      </c>
      <c r="AY129" s="16">
        <f t="shared" ca="1" si="55"/>
        <v>0</v>
      </c>
      <c r="AZ129" s="16">
        <f t="shared" ca="1" si="55"/>
        <v>2.1671232876712327</v>
      </c>
      <c r="BA129" s="16">
        <f t="shared" ca="1" si="55"/>
        <v>45.736986301369861</v>
      </c>
      <c r="BB129" s="16">
        <f t="shared" ca="1" si="55"/>
        <v>1021.2311335116027</v>
      </c>
      <c r="BC129" s="17"/>
      <c r="BD129" s="16">
        <f t="shared" ca="1" si="56"/>
        <v>929.86223978929092</v>
      </c>
      <c r="BE129" s="16">
        <f t="shared" ca="1" si="56"/>
        <v>34</v>
      </c>
      <c r="BF129" s="16">
        <f t="shared" ca="1" si="56"/>
        <v>1665.172602739726</v>
      </c>
      <c r="BG129" s="16">
        <f t="shared" ca="1" si="56"/>
        <v>2</v>
      </c>
      <c r="BH129" s="16">
        <f t="shared" ca="1" si="56"/>
        <v>10266.843835616439</v>
      </c>
      <c r="BI129" s="16">
        <f t="shared" ca="1" si="56"/>
        <v>165.56986301369864</v>
      </c>
      <c r="BJ129" s="16">
        <f t="shared" ca="1" si="56"/>
        <v>49</v>
      </c>
      <c r="BK129" s="16">
        <f t="shared" ca="1" si="56"/>
        <v>38</v>
      </c>
      <c r="BL129" s="17"/>
      <c r="BM129" s="16">
        <f t="shared" ca="1" si="57"/>
        <v>42.565525114155243</v>
      </c>
      <c r="BN129" s="16">
        <f t="shared" ca="1" si="57"/>
        <v>887.76438356164385</v>
      </c>
      <c r="BO129" s="16">
        <f t="shared" ca="1" si="57"/>
        <v>318.60273972602738</v>
      </c>
      <c r="BP129" s="16">
        <f t="shared" ca="1" si="57"/>
        <v>200.97808219178083</v>
      </c>
      <c r="BQ129" s="17"/>
      <c r="BR129" s="16">
        <f t="shared" ca="1" si="58"/>
        <v>411.28809197917809</v>
      </c>
      <c r="BS129" s="16">
        <f t="shared" ca="1" si="58"/>
        <v>5</v>
      </c>
      <c r="BT129" s="16">
        <f t="shared" ca="1" si="58"/>
        <v>156.45205479452054</v>
      </c>
      <c r="BU129" s="16">
        <f t="shared" ca="1" si="58"/>
        <v>17</v>
      </c>
      <c r="BV129" s="16">
        <f t="shared" ca="1" si="58"/>
        <v>4061.0940707569157</v>
      </c>
      <c r="BW129" s="16">
        <f t="shared" ca="1" si="58"/>
        <v>780.40547945205481</v>
      </c>
      <c r="BX129" s="16">
        <f t="shared" ca="1" si="58"/>
        <v>794</v>
      </c>
      <c r="BY129" s="16">
        <f t="shared" ca="1" si="58"/>
        <v>5</v>
      </c>
      <c r="BZ129" s="16">
        <f t="shared" ca="1" si="58"/>
        <v>569.84967123287686</v>
      </c>
      <c r="CA129" s="16">
        <f t="shared" ca="1" si="58"/>
        <v>47.331506849315069</v>
      </c>
      <c r="CB129" s="16">
        <f t="shared" ca="1" si="58"/>
        <v>67</v>
      </c>
      <c r="CC129" s="16">
        <f t="shared" ca="1" si="58"/>
        <v>29.161643835616438</v>
      </c>
      <c r="CD129" s="16">
        <f t="shared" ca="1" si="58"/>
        <v>18</v>
      </c>
      <c r="CE129" s="16">
        <f t="shared" ca="1" si="58"/>
        <v>0</v>
      </c>
      <c r="CF129" s="16">
        <f t="shared" ca="1" si="58"/>
        <v>224.12764845625694</v>
      </c>
      <c r="CG129" s="16">
        <f t="shared" ca="1" si="58"/>
        <v>326.14794520547946</v>
      </c>
      <c r="CH129" s="17"/>
      <c r="CI129" s="16">
        <f t="shared" ca="1" si="59"/>
        <v>11091.699821726028</v>
      </c>
      <c r="CJ129" s="16">
        <f t="shared" ca="1" si="59"/>
        <v>3870.5159627528528</v>
      </c>
      <c r="CK129" s="16">
        <f t="shared" ca="1" si="59"/>
        <v>13150.448541159154</v>
      </c>
      <c r="CL129" s="16">
        <f t="shared" ca="1" si="59"/>
        <v>3418.024895932972</v>
      </c>
      <c r="CM129" s="16">
        <f t="shared" ca="1" si="59"/>
        <v>7511.858112562214</v>
      </c>
      <c r="CN129" s="16">
        <f t="shared" ca="1" si="59"/>
        <v>1449.9107305936075</v>
      </c>
      <c r="CO129" s="16">
        <f t="shared" ca="1" si="59"/>
        <v>1760.1446565485662</v>
      </c>
      <c r="CP129" s="18">
        <f t="shared" ref="CP129:CP136" ca="1" si="61">SUM(CI129:CO129)</f>
        <v>42252.602721275391</v>
      </c>
    </row>
    <row r="130" spans="2:94">
      <c r="B130" s="46">
        <v>2012</v>
      </c>
      <c r="D130" s="44">
        <f t="shared" si="51"/>
        <v>25</v>
      </c>
      <c r="H130" s="16">
        <f t="shared" ca="1" si="60"/>
        <v>3127.2430927868845</v>
      </c>
      <c r="I130" s="16">
        <f t="shared" ca="1" si="52"/>
        <v>2547.6803278688526</v>
      </c>
      <c r="J130" s="16">
        <f t="shared" ca="1" si="52"/>
        <v>6496.666666666667</v>
      </c>
      <c r="L130" s="16">
        <f t="shared" ca="1" si="53"/>
        <v>549.78142076502729</v>
      </c>
      <c r="M130" s="16">
        <f t="shared" ca="1" si="53"/>
        <v>2061.0082388986002</v>
      </c>
      <c r="N130" s="16">
        <f t="shared" ca="1" si="53"/>
        <v>51.418032786885249</v>
      </c>
      <c r="O130" s="16">
        <f t="shared" ca="1" si="53"/>
        <v>6.081967213114754</v>
      </c>
      <c r="P130" s="16">
        <f t="shared" ca="1" si="53"/>
        <v>944.12841530054641</v>
      </c>
      <c r="Q130" s="16">
        <f t="shared" ca="1" si="53"/>
        <v>50.248633879781423</v>
      </c>
      <c r="R130" s="16">
        <f t="shared" ca="1" si="53"/>
        <v>10</v>
      </c>
      <c r="S130" s="16">
        <f t="shared" ca="1" si="53"/>
        <v>66.571038251366119</v>
      </c>
      <c r="T130" s="16">
        <f t="shared" ca="1" si="53"/>
        <v>20</v>
      </c>
      <c r="U130" s="16">
        <f t="shared" ca="1" si="53"/>
        <v>81.60928961748634</v>
      </c>
      <c r="V130" s="17"/>
      <c r="W130" s="16">
        <f t="shared" ca="1" si="54"/>
        <v>59.754098360655739</v>
      </c>
      <c r="X130" s="16">
        <f t="shared" ca="1" si="54"/>
        <v>117.56830601092896</v>
      </c>
      <c r="Y130" s="16">
        <f t="shared" ca="1" si="54"/>
        <v>275.72622329855932</v>
      </c>
      <c r="Z130" s="16">
        <f t="shared" ca="1" si="54"/>
        <v>24.333333333333332</v>
      </c>
      <c r="AA130" s="16">
        <f t="shared" ca="1" si="54"/>
        <v>35.155777357937595</v>
      </c>
      <c r="AB130" s="16">
        <f t="shared" ca="1" si="54"/>
        <v>671.29508196721315</v>
      </c>
      <c r="AC130" s="16">
        <f t="shared" ca="1" si="54"/>
        <v>71.756830601092901</v>
      </c>
      <c r="AD130" s="16">
        <f t="shared" ca="1" si="54"/>
        <v>6.7486338797814209</v>
      </c>
      <c r="AE130" s="16">
        <f t="shared" ca="1" si="54"/>
        <v>155.58196721311475</v>
      </c>
      <c r="AF130" s="16">
        <f t="shared" ca="1" si="54"/>
        <v>3.9153005464480874</v>
      </c>
      <c r="AG130" s="16">
        <f t="shared" ca="1" si="54"/>
        <v>66.70405282331518</v>
      </c>
      <c r="AH130" s="17"/>
      <c r="AI130" s="16">
        <f t="shared" ca="1" si="55"/>
        <v>18.751366120218581</v>
      </c>
      <c r="AJ130" s="16">
        <f t="shared" ca="1" si="55"/>
        <v>16.084699453551913</v>
      </c>
      <c r="AK130" s="16">
        <f t="shared" ca="1" si="55"/>
        <v>11.918032786885245</v>
      </c>
      <c r="AL130" s="16">
        <f t="shared" ca="1" si="55"/>
        <v>3</v>
      </c>
      <c r="AM130" s="16">
        <f t="shared" ca="1" si="55"/>
        <v>199.05446530054644</v>
      </c>
      <c r="AN130" s="16">
        <f t="shared" ca="1" si="55"/>
        <v>16.251366120218581</v>
      </c>
      <c r="AO130" s="16">
        <f t="shared" ca="1" si="55"/>
        <v>51.256830601092894</v>
      </c>
      <c r="AP130" s="16">
        <f t="shared" ca="1" si="55"/>
        <v>1.6693989071038251</v>
      </c>
      <c r="AQ130" s="16">
        <f t="shared" ca="1" si="55"/>
        <v>12.912568306010929</v>
      </c>
      <c r="AR130" s="16">
        <f t="shared" ca="1" si="55"/>
        <v>100.9672131147541</v>
      </c>
      <c r="AS130" s="16">
        <f t="shared" ca="1" si="55"/>
        <v>21.571038251366119</v>
      </c>
      <c r="AT130" s="16">
        <f t="shared" ca="1" si="55"/>
        <v>1611.0457079163934</v>
      </c>
      <c r="AU130" s="16">
        <f t="shared" ca="1" si="55"/>
        <v>13.571038251366121</v>
      </c>
      <c r="AV130" s="16">
        <f t="shared" ca="1" si="55"/>
        <v>0.32786885245901637</v>
      </c>
      <c r="AW130" s="16">
        <f t="shared" ca="1" si="55"/>
        <v>81.748633879781423</v>
      </c>
      <c r="AX130" s="16">
        <f t="shared" ca="1" si="55"/>
        <v>23</v>
      </c>
      <c r="AY130" s="16">
        <f t="shared" ca="1" si="55"/>
        <v>0</v>
      </c>
      <c r="AZ130" s="16">
        <f t="shared" ca="1" si="55"/>
        <v>3.0027322404371586</v>
      </c>
      <c r="BA130" s="16">
        <f t="shared" ca="1" si="55"/>
        <v>44.756830601092894</v>
      </c>
      <c r="BB130" s="16">
        <f t="shared" ca="1" si="55"/>
        <v>887.31695315827926</v>
      </c>
      <c r="BC130" s="17"/>
      <c r="BD130" s="16">
        <f t="shared" ca="1" si="56"/>
        <v>873.02723579343262</v>
      </c>
      <c r="BE130" s="16">
        <f t="shared" ca="1" si="56"/>
        <v>33</v>
      </c>
      <c r="BF130" s="16">
        <f t="shared" ca="1" si="56"/>
        <v>1641.8852459016393</v>
      </c>
      <c r="BG130" s="16">
        <f t="shared" ca="1" si="56"/>
        <v>2</v>
      </c>
      <c r="BH130" s="16">
        <f t="shared" ca="1" si="56"/>
        <v>10372.147540983606</v>
      </c>
      <c r="BI130" s="16">
        <f t="shared" ca="1" si="56"/>
        <v>177.42622950819671</v>
      </c>
      <c r="BJ130" s="16">
        <f t="shared" ca="1" si="56"/>
        <v>47.792349726775953</v>
      </c>
      <c r="BK130" s="16">
        <f t="shared" ca="1" si="56"/>
        <v>31</v>
      </c>
      <c r="BL130" s="17"/>
      <c r="BM130" s="16">
        <f t="shared" ca="1" si="57"/>
        <v>44.918943533697629</v>
      </c>
      <c r="BN130" s="16">
        <f t="shared" ca="1" si="57"/>
        <v>918.46994535519127</v>
      </c>
      <c r="BO130" s="16">
        <f t="shared" ca="1" si="57"/>
        <v>145.79234972677597</v>
      </c>
      <c r="BP130" s="16">
        <f t="shared" ca="1" si="57"/>
        <v>185.98087431693989</v>
      </c>
      <c r="BQ130" s="17"/>
      <c r="BR130" s="16">
        <f t="shared" ca="1" si="58"/>
        <v>405.40751232786886</v>
      </c>
      <c r="BS130" s="16">
        <f t="shared" ca="1" si="58"/>
        <v>4.666666666666667</v>
      </c>
      <c r="BT130" s="16">
        <f t="shared" ca="1" si="58"/>
        <v>146.15573770491804</v>
      </c>
      <c r="BU130" s="16">
        <f t="shared" ca="1" si="58"/>
        <v>17</v>
      </c>
      <c r="BV130" s="16">
        <f t="shared" ca="1" si="58"/>
        <v>4085.4238314193299</v>
      </c>
      <c r="BW130" s="16">
        <f t="shared" ca="1" si="58"/>
        <v>773.18852459016398</v>
      </c>
      <c r="BX130" s="16">
        <f t="shared" ca="1" si="58"/>
        <v>763</v>
      </c>
      <c r="BY130" s="16">
        <f t="shared" ca="1" si="58"/>
        <v>4.915300546448087</v>
      </c>
      <c r="BZ130" s="16">
        <f t="shared" ca="1" si="58"/>
        <v>585.56612021857916</v>
      </c>
      <c r="CA130" s="16">
        <f t="shared" ca="1" si="58"/>
        <v>40.912568306010932</v>
      </c>
      <c r="CB130" s="16">
        <f t="shared" ca="1" si="58"/>
        <v>76</v>
      </c>
      <c r="CC130" s="16">
        <f t="shared" ca="1" si="58"/>
        <v>27.330601092896174</v>
      </c>
      <c r="CD130" s="16">
        <f t="shared" ca="1" si="58"/>
        <v>16</v>
      </c>
      <c r="CE130" s="16">
        <f t="shared" ca="1" si="58"/>
        <v>0</v>
      </c>
      <c r="CF130" s="16">
        <f t="shared" ca="1" si="58"/>
        <v>238.64034663143357</v>
      </c>
      <c r="CG130" s="16">
        <f t="shared" ca="1" si="58"/>
        <v>334</v>
      </c>
      <c r="CH130" s="17"/>
      <c r="CI130" s="16">
        <f t="shared" ca="1" si="59"/>
        <v>12171.590087322402</v>
      </c>
      <c r="CJ130" s="16">
        <f t="shared" ca="1" si="59"/>
        <v>3840.8470367128075</v>
      </c>
      <c r="CK130" s="16">
        <f t="shared" ca="1" si="59"/>
        <v>13178.278601913651</v>
      </c>
      <c r="CL130" s="16">
        <f t="shared" ca="1" si="59"/>
        <v>3118.2067438615577</v>
      </c>
      <c r="CM130" s="16">
        <f t="shared" ca="1" si="59"/>
        <v>7518.2072095043168</v>
      </c>
      <c r="CN130" s="16">
        <f t="shared" ca="1" si="59"/>
        <v>1295.1621129326047</v>
      </c>
      <c r="CO130" s="16">
        <f t="shared" ca="1" si="59"/>
        <v>1488.5396053923801</v>
      </c>
      <c r="CP130" s="18">
        <f t="shared" ca="1" si="61"/>
        <v>42610.831397639718</v>
      </c>
    </row>
    <row r="131" spans="2:94">
      <c r="B131" s="46">
        <v>2013</v>
      </c>
      <c r="D131" s="44">
        <f t="shared" si="51"/>
        <v>37</v>
      </c>
      <c r="H131" s="16">
        <f t="shared" ca="1" si="60"/>
        <v>3354.7587583561631</v>
      </c>
      <c r="I131" s="16">
        <f t="shared" ca="1" si="52"/>
        <v>2522.2794520547945</v>
      </c>
      <c r="J131" s="16">
        <f t="shared" ca="1" si="52"/>
        <v>7466.4219178082194</v>
      </c>
      <c r="L131" s="16">
        <f t="shared" ca="1" si="53"/>
        <v>540.04931506849312</v>
      </c>
      <c r="M131" s="16">
        <f t="shared" ca="1" si="53"/>
        <v>2023.4859584799387</v>
      </c>
      <c r="N131" s="16">
        <f t="shared" ca="1" si="53"/>
        <v>58.589041095890408</v>
      </c>
      <c r="O131" s="16">
        <f t="shared" ca="1" si="53"/>
        <v>6.6657534246575345</v>
      </c>
      <c r="P131" s="16">
        <f t="shared" ca="1" si="53"/>
        <v>1008.3397260273972</v>
      </c>
      <c r="Q131" s="16">
        <f t="shared" ca="1" si="53"/>
        <v>49</v>
      </c>
      <c r="R131" s="16">
        <f t="shared" ca="1" si="53"/>
        <v>10.158904109589042</v>
      </c>
      <c r="S131" s="16">
        <f t="shared" ca="1" si="53"/>
        <v>62.816438356164383</v>
      </c>
      <c r="T131" s="16">
        <f t="shared" ca="1" si="53"/>
        <v>21</v>
      </c>
      <c r="U131" s="16">
        <f t="shared" ca="1" si="53"/>
        <v>81.167123287671231</v>
      </c>
      <c r="V131" s="17"/>
      <c r="W131" s="16">
        <f t="shared" ca="1" si="54"/>
        <v>66.183561643835617</v>
      </c>
      <c r="X131" s="16">
        <f t="shared" ca="1" si="54"/>
        <v>105.53972602739726</v>
      </c>
      <c r="Y131" s="16">
        <f t="shared" ca="1" si="54"/>
        <v>273.9360228310502</v>
      </c>
      <c r="Z131" s="16">
        <f t="shared" ca="1" si="54"/>
        <v>24.084931506849315</v>
      </c>
      <c r="AA131" s="16">
        <f t="shared" ca="1" si="54"/>
        <v>32.475888366939294</v>
      </c>
      <c r="AB131" s="16">
        <f t="shared" ca="1" si="54"/>
        <v>673.52441717905015</v>
      </c>
      <c r="AC131" s="16">
        <f t="shared" ca="1" si="54"/>
        <v>96.492808219178087</v>
      </c>
      <c r="AD131" s="16">
        <f t="shared" ca="1" si="54"/>
        <v>5.7479452054794518</v>
      </c>
      <c r="AE131" s="16">
        <f t="shared" ca="1" si="54"/>
        <v>217.40273972602739</v>
      </c>
      <c r="AF131" s="16">
        <f t="shared" ca="1" si="54"/>
        <v>2.6657534246575341</v>
      </c>
      <c r="AG131" s="16">
        <f t="shared" ca="1" si="54"/>
        <v>60.552785388127866</v>
      </c>
      <c r="AH131" s="17"/>
      <c r="AI131" s="16">
        <f t="shared" ca="1" si="55"/>
        <v>22.257534246575343</v>
      </c>
      <c r="AJ131" s="16">
        <f t="shared" ca="1" si="55"/>
        <v>16.336986301369862</v>
      </c>
      <c r="AK131" s="16">
        <f t="shared" ca="1" si="55"/>
        <v>11.997260273972604</v>
      </c>
      <c r="AL131" s="16">
        <f t="shared" ca="1" si="55"/>
        <v>3</v>
      </c>
      <c r="AM131" s="16">
        <f t="shared" ca="1" si="55"/>
        <v>173.65812000000003</v>
      </c>
      <c r="AN131" s="16">
        <f t="shared" ca="1" si="55"/>
        <v>16.002739726027396</v>
      </c>
      <c r="AO131" s="16">
        <f t="shared" ca="1" si="55"/>
        <v>51.81095890410959</v>
      </c>
      <c r="AP131" s="16">
        <f t="shared" ca="1" si="55"/>
        <v>1.2465753424657535</v>
      </c>
      <c r="AQ131" s="16">
        <f t="shared" ca="1" si="55"/>
        <v>12.169863013698631</v>
      </c>
      <c r="AR131" s="16">
        <f t="shared" ca="1" si="55"/>
        <v>101.56438356164384</v>
      </c>
      <c r="AS131" s="16">
        <f t="shared" ca="1" si="55"/>
        <v>21.739726027397261</v>
      </c>
      <c r="AT131" s="16">
        <f t="shared" ca="1" si="55"/>
        <v>1532.6347905452051</v>
      </c>
      <c r="AU131" s="16">
        <f t="shared" ca="1" si="55"/>
        <v>19.224657534246575</v>
      </c>
      <c r="AV131" s="16">
        <f t="shared" ca="1" si="55"/>
        <v>0.57534246575342463</v>
      </c>
      <c r="AW131" s="16">
        <f t="shared" ca="1" si="55"/>
        <v>82.087671232876716</v>
      </c>
      <c r="AX131" s="16">
        <f t="shared" ca="1" si="55"/>
        <v>24</v>
      </c>
      <c r="AY131" s="16">
        <f t="shared" ca="1" si="55"/>
        <v>0</v>
      </c>
      <c r="AZ131" s="16">
        <f t="shared" ca="1" si="55"/>
        <v>7.3369863013698629</v>
      </c>
      <c r="BA131" s="16">
        <f t="shared" ca="1" si="55"/>
        <v>46.243835616438353</v>
      </c>
      <c r="BB131" s="16">
        <f t="shared" ca="1" si="55"/>
        <v>817.94038091593654</v>
      </c>
      <c r="BC131" s="17"/>
      <c r="BD131" s="16">
        <f t="shared" ca="1" si="56"/>
        <v>869.15014713444634</v>
      </c>
      <c r="BE131" s="16">
        <f t="shared" ca="1" si="56"/>
        <v>33</v>
      </c>
      <c r="BF131" s="16">
        <f t="shared" ca="1" si="56"/>
        <v>1691.8657534246574</v>
      </c>
      <c r="BG131" s="16">
        <f t="shared" ca="1" si="56"/>
        <v>1.4958904109589042</v>
      </c>
      <c r="BH131" s="16">
        <f t="shared" ca="1" si="56"/>
        <v>10506.446575342467</v>
      </c>
      <c r="BI131" s="16">
        <f t="shared" ca="1" si="56"/>
        <v>207.84383561643835</v>
      </c>
      <c r="BJ131" s="16">
        <f t="shared" ca="1" si="56"/>
        <v>43.750684931506846</v>
      </c>
      <c r="BK131" s="16">
        <f t="shared" ca="1" si="56"/>
        <v>29.827397260273973</v>
      </c>
      <c r="BL131" s="17"/>
      <c r="BM131" s="16">
        <f t="shared" ca="1" si="57"/>
        <v>47.772970091324204</v>
      </c>
      <c r="BN131" s="16">
        <f t="shared" ca="1" si="57"/>
        <v>947.20821917808223</v>
      </c>
      <c r="BO131" s="16">
        <f t="shared" ca="1" si="57"/>
        <v>45.326027397260276</v>
      </c>
      <c r="BP131" s="16">
        <f t="shared" ca="1" si="57"/>
        <v>165.14246575342466</v>
      </c>
      <c r="BQ131" s="17"/>
      <c r="BR131" s="16">
        <f t="shared" ca="1" si="58"/>
        <v>334.67601884712326</v>
      </c>
      <c r="BS131" s="16">
        <f t="shared" ca="1" si="58"/>
        <v>4</v>
      </c>
      <c r="BT131" s="16">
        <f t="shared" ca="1" si="58"/>
        <v>122.14246575342466</v>
      </c>
      <c r="BU131" s="16">
        <f t="shared" ca="1" si="58"/>
        <v>17.263013698630136</v>
      </c>
      <c r="BV131" s="16">
        <f t="shared" ca="1" si="58"/>
        <v>4144.6666709274668</v>
      </c>
      <c r="BW131" s="16">
        <f t="shared" ca="1" si="58"/>
        <v>762.57465753424663</v>
      </c>
      <c r="BX131" s="16">
        <f t="shared" ca="1" si="58"/>
        <v>727</v>
      </c>
      <c r="BY131" s="16">
        <f t="shared" ca="1" si="58"/>
        <v>4.6657534246575345</v>
      </c>
      <c r="BZ131" s="16">
        <f t="shared" ca="1" si="58"/>
        <v>575.77287671232875</v>
      </c>
      <c r="CA131" s="16">
        <f t="shared" ca="1" si="58"/>
        <v>35.350684931506848</v>
      </c>
      <c r="CB131" s="16">
        <f t="shared" ca="1" si="58"/>
        <v>86</v>
      </c>
      <c r="CC131" s="16">
        <f t="shared" ca="1" si="58"/>
        <v>31.701369863013699</v>
      </c>
      <c r="CD131" s="16">
        <f t="shared" ca="1" si="58"/>
        <v>16</v>
      </c>
      <c r="CE131" s="16">
        <f t="shared" ca="1" si="58"/>
        <v>0</v>
      </c>
      <c r="CF131" s="16">
        <f t="shared" ca="1" si="58"/>
        <v>240.66727858565835</v>
      </c>
      <c r="CG131" s="16">
        <f t="shared" ca="1" si="58"/>
        <v>332.25600000000003</v>
      </c>
      <c r="CH131" s="17"/>
      <c r="CI131" s="16">
        <f t="shared" ca="1" si="59"/>
        <v>13343.460128219178</v>
      </c>
      <c r="CJ131" s="16">
        <f t="shared" ca="1" si="59"/>
        <v>3861.2722598498026</v>
      </c>
      <c r="CK131" s="16">
        <f t="shared" ca="1" si="59"/>
        <v>13383.380284120747</v>
      </c>
      <c r="CL131" s="16">
        <f t="shared" ca="1" si="59"/>
        <v>2961.8278120090872</v>
      </c>
      <c r="CM131" s="16">
        <f t="shared" ca="1" si="59"/>
        <v>7434.7367902780561</v>
      </c>
      <c r="CN131" s="16">
        <f t="shared" ca="1" si="59"/>
        <v>1205.4496824200914</v>
      </c>
      <c r="CO131" s="16">
        <f t="shared" ca="1" si="59"/>
        <v>1558.6065795185921</v>
      </c>
      <c r="CP131" s="18">
        <f t="shared" ca="1" si="61"/>
        <v>43748.733536415551</v>
      </c>
    </row>
    <row r="132" spans="2:94">
      <c r="B132" s="46">
        <v>2014</v>
      </c>
      <c r="D132" s="44">
        <f t="shared" si="51"/>
        <v>49</v>
      </c>
      <c r="H132" s="16">
        <f t="shared" ca="1" si="60"/>
        <v>3605.4292549315069</v>
      </c>
      <c r="I132" s="16">
        <f t="shared" ca="1" si="52"/>
        <v>2428.7150684931507</v>
      </c>
      <c r="J132" s="16">
        <f t="shared" ca="1" si="52"/>
        <v>8719.4219178082185</v>
      </c>
      <c r="L132" s="16">
        <f t="shared" ca="1" si="53"/>
        <v>532.22191780821913</v>
      </c>
      <c r="M132" s="16">
        <f t="shared" ca="1" si="53"/>
        <v>2254.2969229697683</v>
      </c>
      <c r="N132" s="16">
        <f t="shared" ca="1" si="53"/>
        <v>62.821917808219176</v>
      </c>
      <c r="O132" s="16">
        <f t="shared" ca="1" si="53"/>
        <v>6.580821917808219</v>
      </c>
      <c r="P132" s="16">
        <f t="shared" ca="1" si="53"/>
        <v>1001.0164383561644</v>
      </c>
      <c r="Q132" s="16">
        <f t="shared" ca="1" si="53"/>
        <v>53.353424657534248</v>
      </c>
      <c r="R132" s="16">
        <f t="shared" ca="1" si="53"/>
        <v>9.9150684931506845</v>
      </c>
      <c r="S132" s="16">
        <f t="shared" ca="1" si="53"/>
        <v>69.323287671232876</v>
      </c>
      <c r="T132" s="16">
        <f t="shared" ca="1" si="53"/>
        <v>20.413698630136988</v>
      </c>
      <c r="U132" s="16">
        <f t="shared" ca="1" si="53"/>
        <v>81.504109589041093</v>
      </c>
      <c r="V132" s="17"/>
      <c r="W132" s="16">
        <f t="shared" ca="1" si="54"/>
        <v>74.605479452054794</v>
      </c>
      <c r="X132" s="16">
        <f t="shared" ca="1" si="54"/>
        <v>103.56986301369864</v>
      </c>
      <c r="Y132" s="16">
        <f t="shared" ca="1" si="54"/>
        <v>258.25104960564539</v>
      </c>
      <c r="Z132" s="16">
        <f t="shared" ca="1" si="54"/>
        <v>22.832876712328765</v>
      </c>
      <c r="AA132" s="16">
        <f t="shared" ca="1" si="54"/>
        <v>24.836505028625723</v>
      </c>
      <c r="AB132" s="16">
        <f t="shared" ca="1" si="54"/>
        <v>672.55716714320783</v>
      </c>
      <c r="AC132" s="16">
        <f t="shared" ca="1" si="54"/>
        <v>101.8222602739726</v>
      </c>
      <c r="AD132" s="16">
        <f t="shared" ca="1" si="54"/>
        <v>5</v>
      </c>
      <c r="AE132" s="16">
        <f t="shared" ca="1" si="54"/>
        <v>274.99452054794523</v>
      </c>
      <c r="AF132" s="16">
        <f t="shared" ca="1" si="54"/>
        <v>2.8986301369863012</v>
      </c>
      <c r="AG132" s="16">
        <f t="shared" ca="1" si="54"/>
        <v>54.536986301369851</v>
      </c>
      <c r="AH132" s="17"/>
      <c r="AI132" s="16">
        <f t="shared" ca="1" si="55"/>
        <v>25.504109589041096</v>
      </c>
      <c r="AJ132" s="16">
        <f t="shared" ca="1" si="55"/>
        <v>17.169863013698631</v>
      </c>
      <c r="AK132" s="16">
        <f t="shared" ca="1" si="55"/>
        <v>11.084931506849315</v>
      </c>
      <c r="AL132" s="16">
        <f t="shared" ca="1" si="55"/>
        <v>3</v>
      </c>
      <c r="AM132" s="16">
        <f t="shared" ca="1" si="55"/>
        <v>162.60818</v>
      </c>
      <c r="AN132" s="16">
        <f t="shared" ca="1" si="55"/>
        <v>15.336986301369864</v>
      </c>
      <c r="AO132" s="16">
        <f t="shared" ca="1" si="55"/>
        <v>48.087671232876716</v>
      </c>
      <c r="AP132" s="16">
        <f t="shared" ca="1" si="55"/>
        <v>1.0767123287671232</v>
      </c>
      <c r="AQ132" s="16">
        <f t="shared" ca="1" si="55"/>
        <v>11.495890410958904</v>
      </c>
      <c r="AR132" s="16">
        <f t="shared" ca="1" si="55"/>
        <v>106.28767123287672</v>
      </c>
      <c r="AS132" s="16">
        <f t="shared" ca="1" si="55"/>
        <v>29.627397260273973</v>
      </c>
      <c r="AT132" s="16">
        <f t="shared" ca="1" si="55"/>
        <v>1562.1726391232876</v>
      </c>
      <c r="AU132" s="16">
        <f t="shared" ca="1" si="55"/>
        <v>19.257534246575343</v>
      </c>
      <c r="AV132" s="16">
        <f t="shared" ca="1" si="55"/>
        <v>1.0876712328767124</v>
      </c>
      <c r="AW132" s="16">
        <f t="shared" ca="1" si="55"/>
        <v>80.235616438356161</v>
      </c>
      <c r="AX132" s="16">
        <f t="shared" ca="1" si="55"/>
        <v>22.246575342465754</v>
      </c>
      <c r="AY132" s="16">
        <f t="shared" ca="1" si="55"/>
        <v>0</v>
      </c>
      <c r="AZ132" s="16">
        <f t="shared" ca="1" si="55"/>
        <v>6.2493150684931509</v>
      </c>
      <c r="BA132" s="16">
        <f t="shared" ca="1" si="55"/>
        <v>47.671232876712331</v>
      </c>
      <c r="BB132" s="16">
        <f t="shared" ca="1" si="55"/>
        <v>797.86572774585727</v>
      </c>
      <c r="BC132" s="17"/>
      <c r="BD132" s="16">
        <f t="shared" ca="1" si="56"/>
        <v>843.54948918447622</v>
      </c>
      <c r="BE132" s="16">
        <f t="shared" ca="1" si="56"/>
        <v>33</v>
      </c>
      <c r="BF132" s="16">
        <f t="shared" ca="1" si="56"/>
        <v>1683.131506849315</v>
      </c>
      <c r="BG132" s="16">
        <f t="shared" ca="1" si="56"/>
        <v>1</v>
      </c>
      <c r="BH132" s="16">
        <f t="shared" ca="1" si="56"/>
        <v>10576.005479452055</v>
      </c>
      <c r="BI132" s="16">
        <f t="shared" ca="1" si="56"/>
        <v>217.07945205479453</v>
      </c>
      <c r="BJ132" s="16">
        <f t="shared" ca="1" si="56"/>
        <v>41.150684931506852</v>
      </c>
      <c r="BK132" s="16">
        <f t="shared" ca="1" si="56"/>
        <v>27.827397260273973</v>
      </c>
      <c r="BL132" s="17"/>
      <c r="BM132" s="16">
        <f t="shared" ca="1" si="57"/>
        <v>48.744728538812772</v>
      </c>
      <c r="BN132" s="16">
        <f t="shared" ca="1" si="57"/>
        <v>943.6</v>
      </c>
      <c r="BO132" s="16">
        <f t="shared" ca="1" si="57"/>
        <v>22.512328767123286</v>
      </c>
      <c r="BP132" s="16">
        <f t="shared" ca="1" si="57"/>
        <v>135.37534246575342</v>
      </c>
      <c r="BQ132" s="17"/>
      <c r="BR132" s="16">
        <f t="shared" ca="1" si="58"/>
        <v>353.3003751320548</v>
      </c>
      <c r="BS132" s="16">
        <f t="shared" ca="1" si="58"/>
        <v>4</v>
      </c>
      <c r="BT132" s="16">
        <f t="shared" ca="1" si="58"/>
        <v>114.44931506849315</v>
      </c>
      <c r="BU132" s="16">
        <f t="shared" ca="1" si="58"/>
        <v>15.136986301369863</v>
      </c>
      <c r="BV132" s="16">
        <f t="shared" ca="1" si="58"/>
        <v>4163.4863392318748</v>
      </c>
      <c r="BW132" s="16">
        <f t="shared" ca="1" si="58"/>
        <v>760.18832876712327</v>
      </c>
      <c r="BX132" s="16">
        <f t="shared" ca="1" si="58"/>
        <v>698</v>
      </c>
      <c r="BY132" s="16">
        <f t="shared" ca="1" si="58"/>
        <v>4.6684931506849319</v>
      </c>
      <c r="BZ132" s="16">
        <f t="shared" ca="1" si="58"/>
        <v>602.86465753424659</v>
      </c>
      <c r="CA132" s="16">
        <f t="shared" ca="1" si="58"/>
        <v>39.517808219178079</v>
      </c>
      <c r="CB132" s="16">
        <f t="shared" ca="1" si="58"/>
        <v>94.115068493150687</v>
      </c>
      <c r="CC132" s="16">
        <f t="shared" ca="1" si="58"/>
        <v>49.6</v>
      </c>
      <c r="CD132" s="16">
        <f t="shared" ca="1" si="58"/>
        <v>17</v>
      </c>
      <c r="CE132" s="16">
        <f t="shared" ca="1" si="58"/>
        <v>0</v>
      </c>
      <c r="CF132" s="16">
        <f t="shared" ca="1" si="58"/>
        <v>232.89851718655913</v>
      </c>
      <c r="CG132" s="16">
        <f t="shared" ca="1" si="58"/>
        <v>311</v>
      </c>
      <c r="CH132" s="17"/>
      <c r="CI132" s="16">
        <f t="shared" ca="1" si="59"/>
        <v>14753.566241232877</v>
      </c>
      <c r="CJ132" s="16">
        <f t="shared" ca="1" si="59"/>
        <v>4091.4476079012748</v>
      </c>
      <c r="CK132" s="16">
        <f t="shared" ca="1" si="59"/>
        <v>13422.744009732422</v>
      </c>
      <c r="CL132" s="16">
        <f t="shared" ca="1" si="59"/>
        <v>2968.0657249513365</v>
      </c>
      <c r="CM132" s="16">
        <f t="shared" ca="1" si="59"/>
        <v>7460.2258890847361</v>
      </c>
      <c r="CN132" s="16">
        <f t="shared" ca="1" si="59"/>
        <v>1150.2323997716894</v>
      </c>
      <c r="CO132" s="16">
        <f t="shared" ca="1" si="59"/>
        <v>1595.9053382158349</v>
      </c>
      <c r="CP132" s="18">
        <f t="shared" ca="1" si="61"/>
        <v>45442.187210890173</v>
      </c>
    </row>
    <row r="133" spans="2:94">
      <c r="B133" s="46">
        <v>2015</v>
      </c>
      <c r="D133" s="44">
        <f t="shared" si="51"/>
        <v>61</v>
      </c>
      <c r="H133" s="16">
        <f t="shared" ca="1" si="60"/>
        <v>3673.6236793972598</v>
      </c>
      <c r="I133" s="16">
        <f t="shared" ca="1" si="52"/>
        <v>2265.9342465753425</v>
      </c>
      <c r="J133" s="16">
        <f t="shared" ca="1" si="52"/>
        <v>9408.169863013698</v>
      </c>
      <c r="L133" s="16">
        <f t="shared" ca="1" si="53"/>
        <v>500.12789551482473</v>
      </c>
      <c r="M133" s="16">
        <f t="shared" ca="1" si="53"/>
        <v>2465.9564992750688</v>
      </c>
      <c r="N133" s="16">
        <f t="shared" ca="1" si="53"/>
        <v>61.673972602739724</v>
      </c>
      <c r="O133" s="16">
        <f t="shared" ca="1" si="53"/>
        <v>5</v>
      </c>
      <c r="P133" s="16">
        <f t="shared" ca="1" si="53"/>
        <v>1002.6013698630137</v>
      </c>
      <c r="Q133" s="16">
        <f t="shared" ca="1" si="53"/>
        <v>53.158904109589038</v>
      </c>
      <c r="R133" s="16">
        <f t="shared" ca="1" si="53"/>
        <v>9.7452054794520553</v>
      </c>
      <c r="S133" s="16">
        <f t="shared" ca="1" si="53"/>
        <v>60.205739726027389</v>
      </c>
      <c r="T133" s="16">
        <f t="shared" ca="1" si="53"/>
        <v>19.413698630136988</v>
      </c>
      <c r="U133" s="16">
        <f t="shared" ca="1" si="53"/>
        <v>78.542465753424651</v>
      </c>
      <c r="V133" s="17"/>
      <c r="W133" s="16">
        <f t="shared" ca="1" si="54"/>
        <v>92.600155407518642</v>
      </c>
      <c r="X133" s="16">
        <f t="shared" ca="1" si="54"/>
        <v>135.51536757990871</v>
      </c>
      <c r="Y133" s="16">
        <f t="shared" ca="1" si="54"/>
        <v>230.24905417185556</v>
      </c>
      <c r="Z133" s="16">
        <f t="shared" ca="1" si="54"/>
        <v>21.747945205479454</v>
      </c>
      <c r="AA133" s="16">
        <f t="shared" ca="1" si="54"/>
        <v>35.462359757786082</v>
      </c>
      <c r="AB133" s="16">
        <f t="shared" ca="1" si="54"/>
        <v>688.80204707100881</v>
      </c>
      <c r="AC133" s="16">
        <f t="shared" ca="1" si="54"/>
        <v>102.57630136986303</v>
      </c>
      <c r="AD133" s="16">
        <f t="shared" ca="1" si="54"/>
        <v>4.7479452054794518</v>
      </c>
      <c r="AE133" s="16">
        <f t="shared" ca="1" si="54"/>
        <v>252.59178082191781</v>
      </c>
      <c r="AF133" s="16">
        <f t="shared" ca="1" si="54"/>
        <v>3</v>
      </c>
      <c r="AG133" s="16">
        <f t="shared" ca="1" si="54"/>
        <v>49.305388127853902</v>
      </c>
      <c r="AH133" s="17"/>
      <c r="AI133" s="16">
        <f t="shared" ca="1" si="55"/>
        <v>25.076712328767123</v>
      </c>
      <c r="AJ133" s="16">
        <f t="shared" ca="1" si="55"/>
        <v>16.495890410958904</v>
      </c>
      <c r="AK133" s="16">
        <f t="shared" ca="1" si="55"/>
        <v>12.419178082191781</v>
      </c>
      <c r="AL133" s="16">
        <f t="shared" ca="1" si="55"/>
        <v>2.6712328767123288</v>
      </c>
      <c r="AM133" s="16">
        <f t="shared" ca="1" si="55"/>
        <v>153.79624000000001</v>
      </c>
      <c r="AN133" s="16">
        <f t="shared" ca="1" si="55"/>
        <v>16.671232876712327</v>
      </c>
      <c r="AO133" s="16">
        <f t="shared" ca="1" si="55"/>
        <v>48.063013698630137</v>
      </c>
      <c r="AP133" s="16">
        <f t="shared" ca="1" si="55"/>
        <v>1.0767123287671232</v>
      </c>
      <c r="AQ133" s="16">
        <f t="shared" ca="1" si="55"/>
        <v>12.082191780821917</v>
      </c>
      <c r="AR133" s="16">
        <f t="shared" ca="1" si="55"/>
        <v>100.21095890410959</v>
      </c>
      <c r="AS133" s="16">
        <f t="shared" ca="1" si="55"/>
        <v>27.304109589041097</v>
      </c>
      <c r="AT133" s="16">
        <f t="shared" ca="1" si="55"/>
        <v>1610.0817872383561</v>
      </c>
      <c r="AU133" s="16">
        <f t="shared" ca="1" si="55"/>
        <v>18.416438356164385</v>
      </c>
      <c r="AV133" s="16">
        <f t="shared" ca="1" si="55"/>
        <v>0.73150684931506849</v>
      </c>
      <c r="AW133" s="16">
        <f t="shared" ca="1" si="55"/>
        <v>78.813698630136983</v>
      </c>
      <c r="AX133" s="16">
        <f t="shared" ca="1" si="55"/>
        <v>20.915068493150685</v>
      </c>
      <c r="AY133" s="16">
        <f t="shared" ca="1" si="55"/>
        <v>0</v>
      </c>
      <c r="AZ133" s="16">
        <f t="shared" ref="AJ133:BB137" ca="1" si="62">IFERROR(SUMPRODUCT(OFFSET($D$5,$D133,0,12,1),OFFSET(AZ$5,$D133,0,12,1))/SUM(OFFSET($D$5,$D133,0,12,1)),0)</f>
        <v>4.6520547945205477</v>
      </c>
      <c r="BA133" s="16">
        <f t="shared" ca="1" si="62"/>
        <v>48.509589041095893</v>
      </c>
      <c r="BB133" s="16">
        <f t="shared" ca="1" si="62"/>
        <v>907.45457748038496</v>
      </c>
      <c r="BC133" s="17"/>
      <c r="BD133" s="16">
        <f t="shared" ca="1" si="56"/>
        <v>831.69</v>
      </c>
      <c r="BE133" s="16">
        <f t="shared" ca="1" si="56"/>
        <v>33</v>
      </c>
      <c r="BF133" s="16">
        <f t="shared" ca="1" si="56"/>
        <v>1596.4461111506848</v>
      </c>
      <c r="BG133" s="16">
        <f t="shared" ca="1" si="56"/>
        <v>1</v>
      </c>
      <c r="BH133" s="16">
        <f t="shared" ca="1" si="56"/>
        <v>10717.86301369863</v>
      </c>
      <c r="BI133" s="16">
        <f t="shared" ca="1" si="56"/>
        <v>241.12602739726029</v>
      </c>
      <c r="BJ133" s="16">
        <f t="shared" ca="1" si="56"/>
        <v>36.408219178082192</v>
      </c>
      <c r="BK133" s="16">
        <f t="shared" ca="1" si="56"/>
        <v>25.909589041095892</v>
      </c>
      <c r="BL133" s="17"/>
      <c r="BM133" s="16">
        <f t="shared" ca="1" si="57"/>
        <v>50.509864611872153</v>
      </c>
      <c r="BN133" s="16">
        <f t="shared" ca="1" si="57"/>
        <v>981.08987397260296</v>
      </c>
      <c r="BO133" s="16">
        <f t="shared" ca="1" si="57"/>
        <v>18.657534246575342</v>
      </c>
      <c r="BP133" s="16">
        <f t="shared" ca="1" si="57"/>
        <v>21.594520547945205</v>
      </c>
      <c r="BQ133" s="17"/>
      <c r="BR133" s="16">
        <f t="shared" ca="1" si="58"/>
        <v>322.2504930986301</v>
      </c>
      <c r="BS133" s="16">
        <f t="shared" ca="1" si="58"/>
        <v>4</v>
      </c>
      <c r="BT133" s="16">
        <f t="shared" ca="1" si="58"/>
        <v>115.32876712328768</v>
      </c>
      <c r="BU133" s="16">
        <f t="shared" ca="1" si="58"/>
        <v>13.747945205479452</v>
      </c>
      <c r="BV133" s="16">
        <f t="shared" ca="1" si="58"/>
        <v>4242.8234397786955</v>
      </c>
      <c r="BW133" s="16">
        <f t="shared" ca="1" si="58"/>
        <v>747.82065753424649</v>
      </c>
      <c r="BX133" s="16">
        <f t="shared" ca="1" si="58"/>
        <v>684.1452054794521</v>
      </c>
      <c r="BY133" s="16">
        <f t="shared" ca="1" si="58"/>
        <v>4.2465753424657535</v>
      </c>
      <c r="BZ133" s="16">
        <f t="shared" ca="1" si="58"/>
        <v>654.21945205479449</v>
      </c>
      <c r="CA133" s="16">
        <f t="shared" ca="1" si="58"/>
        <v>41.789041095890411</v>
      </c>
      <c r="CB133" s="16">
        <f t="shared" ca="1" si="58"/>
        <v>106.02191780821917</v>
      </c>
      <c r="CC133" s="16">
        <f t="shared" ca="1" si="58"/>
        <v>57.252054794520546</v>
      </c>
      <c r="CD133" s="16">
        <f t="shared" ca="1" si="58"/>
        <v>17.586301369863012</v>
      </c>
      <c r="CE133" s="16">
        <f t="shared" ca="1" si="58"/>
        <v>0</v>
      </c>
      <c r="CF133" s="16">
        <f t="shared" ca="1" si="58"/>
        <v>248.04710931547345</v>
      </c>
      <c r="CG133" s="16">
        <f t="shared" ca="1" si="58"/>
        <v>334.18</v>
      </c>
      <c r="CH133" s="17"/>
      <c r="CI133" s="16">
        <f ca="1">IFERROR(SUMPRODUCT(OFFSET($D$5,$D133,0,12,1),OFFSET(CI$5,$D133,0,12,1))/SUM(OFFSET($D$5,$D133,0,12,1)),0)</f>
        <v>15347.727788986302</v>
      </c>
      <c r="CJ133" s="16">
        <f t="shared" ca="1" si="59"/>
        <v>4256.4257509542767</v>
      </c>
      <c r="CK133" s="16">
        <f t="shared" ca="1" si="59"/>
        <v>13483.442960465753</v>
      </c>
      <c r="CL133" s="16">
        <f t="shared" ca="1" si="59"/>
        <v>3105.4421937598368</v>
      </c>
      <c r="CM133" s="16">
        <f t="shared" ca="1" si="59"/>
        <v>7593.4589600010186</v>
      </c>
      <c r="CN133" s="16">
        <f t="shared" ca="1" si="59"/>
        <v>1071.8517933789956</v>
      </c>
      <c r="CO133" s="16">
        <f t="shared" ca="1" si="59"/>
        <v>1616.5983447186716</v>
      </c>
      <c r="CP133" s="18">
        <f t="shared" ca="1" si="61"/>
        <v>46474.947792264866</v>
      </c>
    </row>
    <row r="134" spans="2:94">
      <c r="B134" s="46">
        <v>2016</v>
      </c>
      <c r="D134" s="44">
        <f t="shared" si="51"/>
        <v>73</v>
      </c>
      <c r="H134" s="16">
        <f t="shared" ca="1" si="60"/>
        <v>3678.0737992622949</v>
      </c>
      <c r="I134" s="16">
        <f t="shared" ca="1" si="52"/>
        <v>2153.7868852459014</v>
      </c>
      <c r="J134" s="16">
        <f t="shared" ca="1" si="52"/>
        <v>8856.6994535519134</v>
      </c>
      <c r="L134" s="16">
        <f t="shared" ca="1" si="53"/>
        <v>471.20045897838264</v>
      </c>
      <c r="M134" s="16">
        <f t="shared" ca="1" si="53"/>
        <v>2556.1416661824455</v>
      </c>
      <c r="N134" s="16">
        <f t="shared" ca="1" si="53"/>
        <v>58.494535519125684</v>
      </c>
      <c r="O134" s="16">
        <f t="shared" ca="1" si="53"/>
        <v>4.1693989071038251</v>
      </c>
      <c r="P134" s="16">
        <f t="shared" ca="1" si="53"/>
        <v>884.05851825136597</v>
      </c>
      <c r="Q134" s="16">
        <f t="shared" ca="1" si="53"/>
        <v>48.997267759562838</v>
      </c>
      <c r="R134" s="16">
        <f t="shared" ca="1" si="53"/>
        <v>8.915300546448087</v>
      </c>
      <c r="S134" s="16">
        <f t="shared" ca="1" si="53"/>
        <v>40.364207650273229</v>
      </c>
      <c r="T134" s="16">
        <f t="shared" ca="1" si="53"/>
        <v>18.415300546448087</v>
      </c>
      <c r="U134" s="16">
        <f t="shared" ca="1" si="53"/>
        <v>71.396174863387984</v>
      </c>
      <c r="V134" s="17"/>
      <c r="W134" s="16">
        <f t="shared" ca="1" si="54"/>
        <v>86.868270292119391</v>
      </c>
      <c r="X134" s="16">
        <f t="shared" ca="1" si="54"/>
        <v>133.96063296903466</v>
      </c>
      <c r="Y134" s="16">
        <f t="shared" ca="1" si="54"/>
        <v>189.76191290561954</v>
      </c>
      <c r="Z134" s="16">
        <f t="shared" ca="1" si="54"/>
        <v>20.748633879781419</v>
      </c>
      <c r="AA134" s="16">
        <f t="shared" ca="1" si="54"/>
        <v>56.963705394951091</v>
      </c>
      <c r="AB134" s="16">
        <f t="shared" ca="1" si="54"/>
        <v>665.30938406530402</v>
      </c>
      <c r="AC134" s="16">
        <f t="shared" ca="1" si="54"/>
        <v>95.308014571949002</v>
      </c>
      <c r="AD134" s="16">
        <f t="shared" ca="1" si="54"/>
        <v>4</v>
      </c>
      <c r="AE134" s="16">
        <f t="shared" ca="1" si="54"/>
        <v>198.27868852459017</v>
      </c>
      <c r="AF134" s="16">
        <f t="shared" ca="1" si="54"/>
        <v>2</v>
      </c>
      <c r="AG134" s="16">
        <f t="shared" ca="1" si="54"/>
        <v>45.933743169398916</v>
      </c>
      <c r="AH134" s="17"/>
      <c r="AI134" s="16">
        <f t="shared" ca="1" si="55"/>
        <v>22.666666666666668</v>
      </c>
      <c r="AJ134" s="16">
        <f t="shared" ca="1" si="62"/>
        <v>15.245901639344263</v>
      </c>
      <c r="AK134" s="16">
        <f t="shared" ca="1" si="62"/>
        <v>13.663934426229508</v>
      </c>
      <c r="AL134" s="16">
        <f t="shared" ca="1" si="62"/>
        <v>2.3333333333333335</v>
      </c>
      <c r="AM134" s="16">
        <f t="shared" ca="1" si="62"/>
        <v>138.10387322404372</v>
      </c>
      <c r="AN134" s="16">
        <f t="shared" ca="1" si="62"/>
        <v>16.418032786885245</v>
      </c>
      <c r="AO134" s="16">
        <f t="shared" ca="1" si="62"/>
        <v>46.587431693989068</v>
      </c>
      <c r="AP134" s="16">
        <f t="shared" ca="1" si="62"/>
        <v>3.2540983606557377</v>
      </c>
      <c r="AQ134" s="16">
        <f t="shared" ca="1" si="62"/>
        <v>13.833333333333334</v>
      </c>
      <c r="AR134" s="16">
        <f t="shared" ca="1" si="62"/>
        <v>70.674863387978135</v>
      </c>
      <c r="AS134" s="16">
        <f t="shared" ca="1" si="62"/>
        <v>18.087431693989071</v>
      </c>
      <c r="AT134" s="16">
        <f t="shared" ca="1" si="62"/>
        <v>1648.0149010491803</v>
      </c>
      <c r="AU134" s="16">
        <f t="shared" ca="1" si="62"/>
        <v>20.103825136612024</v>
      </c>
      <c r="AV134" s="16">
        <f t="shared" ca="1" si="62"/>
        <v>1.5928961748633881</v>
      </c>
      <c r="AW134" s="16">
        <f t="shared" ca="1" si="62"/>
        <v>75.494535519125677</v>
      </c>
      <c r="AX134" s="16">
        <f t="shared" ca="1" si="62"/>
        <v>20</v>
      </c>
      <c r="AY134" s="16">
        <f t="shared" ca="1" si="62"/>
        <v>0</v>
      </c>
      <c r="AZ134" s="16">
        <f t="shared" ca="1" si="62"/>
        <v>2.6666666666666665</v>
      </c>
      <c r="BA134" s="16">
        <f t="shared" ca="1" si="62"/>
        <v>49.497267759562838</v>
      </c>
      <c r="BB134" s="16">
        <f t="shared" ca="1" si="62"/>
        <v>934.83390979926594</v>
      </c>
      <c r="BC134" s="17"/>
      <c r="BD134" s="16">
        <f t="shared" ca="1" si="56"/>
        <v>816.19425136612028</v>
      </c>
      <c r="BE134" s="16">
        <f t="shared" ca="1" si="56"/>
        <v>32.666666666666664</v>
      </c>
      <c r="BF134" s="16">
        <f t="shared" ca="1" si="56"/>
        <v>1555.9243169726776</v>
      </c>
      <c r="BG134" s="16">
        <f t="shared" ca="1" si="56"/>
        <v>1</v>
      </c>
      <c r="BH134" s="16">
        <f t="shared" ca="1" si="56"/>
        <v>10964.153005464481</v>
      </c>
      <c r="BI134" s="16">
        <f t="shared" ca="1" si="56"/>
        <v>221.43169398907105</v>
      </c>
      <c r="BJ134" s="16">
        <f t="shared" ca="1" si="56"/>
        <v>32.407103825136609</v>
      </c>
      <c r="BK134" s="16">
        <f t="shared" ca="1" si="56"/>
        <v>24.245901639344261</v>
      </c>
      <c r="BL134" s="17"/>
      <c r="BM134" s="16">
        <f t="shared" ca="1" si="57"/>
        <v>48.603528688524577</v>
      </c>
      <c r="BN134" s="16">
        <f t="shared" ca="1" si="57"/>
        <v>1004.261262295082</v>
      </c>
      <c r="BO134" s="16">
        <f t="shared" ca="1" si="57"/>
        <v>17.084699453551913</v>
      </c>
      <c r="BP134" s="16">
        <f t="shared" ca="1" si="57"/>
        <v>6.2704918032786887</v>
      </c>
      <c r="BQ134" s="17"/>
      <c r="BR134" s="16">
        <f t="shared" ca="1" si="58"/>
        <v>289.69990471147543</v>
      </c>
      <c r="BS134" s="16">
        <f t="shared" ca="1" si="58"/>
        <v>4</v>
      </c>
      <c r="BT134" s="16">
        <f t="shared" ca="1" si="58"/>
        <v>109.11748633879782</v>
      </c>
      <c r="BU134" s="16">
        <f t="shared" ca="1" si="58"/>
        <v>11.918032786885245</v>
      </c>
      <c r="BV134" s="16">
        <f t="shared" ca="1" si="58"/>
        <v>3941.1194135102919</v>
      </c>
      <c r="BW134" s="16">
        <f t="shared" ca="1" si="58"/>
        <v>722.48645683060124</v>
      </c>
      <c r="BX134" s="16">
        <f t="shared" ca="1" si="58"/>
        <v>736.69398907103823</v>
      </c>
      <c r="BY134" s="16">
        <f t="shared" ca="1" si="58"/>
        <v>3.918032786885246</v>
      </c>
      <c r="BZ134" s="16">
        <f t="shared" ca="1" si="58"/>
        <v>665.67568306010924</v>
      </c>
      <c r="CA134" s="16">
        <f t="shared" ca="1" si="58"/>
        <v>35.062841530054648</v>
      </c>
      <c r="CB134" s="16">
        <f t="shared" ca="1" si="58"/>
        <v>103.81967213114754</v>
      </c>
      <c r="CC134" s="16">
        <f t="shared" ca="1" si="58"/>
        <v>55.991803278688522</v>
      </c>
      <c r="CD134" s="16">
        <f t="shared" ca="1" si="58"/>
        <v>16.497267759562842</v>
      </c>
      <c r="CE134" s="16">
        <f t="shared" ca="1" si="58"/>
        <v>0</v>
      </c>
      <c r="CF134" s="16">
        <f t="shared" ca="1" si="58"/>
        <v>257.54127724270717</v>
      </c>
      <c r="CG134" s="16">
        <f t="shared" ca="1" si="58"/>
        <v>302.96994535519127</v>
      </c>
      <c r="CH134" s="17"/>
      <c r="CI134" s="16">
        <f t="shared" ca="1" si="59"/>
        <v>14688.560138060106</v>
      </c>
      <c r="CJ134" s="16">
        <f t="shared" ca="1" si="59"/>
        <v>4162.1528292045432</v>
      </c>
      <c r="CK134" s="16">
        <f t="shared" ca="1" si="59"/>
        <v>13648.0229399235</v>
      </c>
      <c r="CL134" s="16">
        <f t="shared" ca="1" si="59"/>
        <v>3113.0729026517251</v>
      </c>
      <c r="CM134" s="16">
        <f t="shared" ca="1" si="59"/>
        <v>7256.5118063934351</v>
      </c>
      <c r="CN134" s="16">
        <f t="shared" ca="1" si="59"/>
        <v>1076.219982240437</v>
      </c>
      <c r="CO134" s="16">
        <f t="shared" ca="1" si="59"/>
        <v>1499.1329857727483</v>
      </c>
      <c r="CP134" s="18">
        <f t="shared" ca="1" si="61"/>
        <v>45443.673584246491</v>
      </c>
    </row>
    <row r="135" spans="2:94">
      <c r="B135" s="46">
        <v>2017</v>
      </c>
      <c r="D135" s="44">
        <f t="shared" si="51"/>
        <v>85</v>
      </c>
      <c r="H135" s="16">
        <f t="shared" ca="1" si="60"/>
        <v>3978.0496630136981</v>
      </c>
      <c r="I135" s="16">
        <f t="shared" ca="1" si="52"/>
        <v>1948.2630136986302</v>
      </c>
      <c r="J135" s="16">
        <f t="shared" ca="1" si="52"/>
        <v>9354.9945205479453</v>
      </c>
      <c r="L135" s="16">
        <f t="shared" ca="1" si="53"/>
        <v>435.70399778303278</v>
      </c>
      <c r="M135" s="16">
        <f t="shared" ca="1" si="53"/>
        <v>2644.7684682471227</v>
      </c>
      <c r="N135" s="16">
        <f t="shared" ca="1" si="53"/>
        <v>55.657534246575345</v>
      </c>
      <c r="O135" s="16">
        <f t="shared" ca="1" si="53"/>
        <v>3.2438356164383562</v>
      </c>
      <c r="P135" s="16">
        <f t="shared" ca="1" si="53"/>
        <v>853.90551065753425</v>
      </c>
      <c r="Q135" s="16">
        <f t="shared" ca="1" si="53"/>
        <v>45.742465753424661</v>
      </c>
      <c r="R135" s="16">
        <f t="shared" ca="1" si="53"/>
        <v>8</v>
      </c>
      <c r="S135" s="16">
        <f t="shared" ca="1" si="53"/>
        <v>43.562454794520555</v>
      </c>
      <c r="T135" s="16">
        <f t="shared" ca="1" si="53"/>
        <v>17.580821917808219</v>
      </c>
      <c r="U135" s="16">
        <f t="shared" ca="1" si="53"/>
        <v>71.887671232876713</v>
      </c>
      <c r="V135" s="17"/>
      <c r="W135" s="16">
        <f t="shared" ca="1" si="54"/>
        <v>77.583428955510641</v>
      </c>
      <c r="X135" s="16">
        <f t="shared" ca="1" si="54"/>
        <v>120.57534246575342</v>
      </c>
      <c r="Y135" s="16">
        <f t="shared" ca="1" si="54"/>
        <v>197.84425403963544</v>
      </c>
      <c r="Z135" s="16">
        <f t="shared" ca="1" si="54"/>
        <v>19.747945205479454</v>
      </c>
      <c r="AA135" s="16">
        <f t="shared" ca="1" si="54"/>
        <v>65.405868893255999</v>
      </c>
      <c r="AB135" s="16">
        <f t="shared" ca="1" si="54"/>
        <v>629.9471742465754</v>
      </c>
      <c r="AC135" s="16">
        <f t="shared" ca="1" si="54"/>
        <v>145.9066210045662</v>
      </c>
      <c r="AD135" s="16">
        <f t="shared" ca="1" si="54"/>
        <v>4</v>
      </c>
      <c r="AE135" s="16">
        <f t="shared" ca="1" si="54"/>
        <v>175.86849315068494</v>
      </c>
      <c r="AF135" s="16">
        <f t="shared" ca="1" si="54"/>
        <v>2</v>
      </c>
      <c r="AG135" s="16">
        <f t="shared" ca="1" si="54"/>
        <v>40.030182648401826</v>
      </c>
      <c r="AH135" s="17"/>
      <c r="AI135" s="16">
        <f t="shared" ca="1" si="55"/>
        <v>21.161643835616438</v>
      </c>
      <c r="AJ135" s="16">
        <f t="shared" ca="1" si="62"/>
        <v>14.257534246575343</v>
      </c>
      <c r="AK135" s="16">
        <f t="shared" ca="1" si="62"/>
        <v>14</v>
      </c>
      <c r="AL135" s="16">
        <f t="shared" ca="1" si="62"/>
        <v>2</v>
      </c>
      <c r="AM135" s="16">
        <f t="shared" ca="1" si="62"/>
        <v>134.70872</v>
      </c>
      <c r="AN135" s="16">
        <f t="shared" ca="1" si="62"/>
        <v>15.167123287671233</v>
      </c>
      <c r="AO135" s="16">
        <f t="shared" ca="1" si="62"/>
        <v>43.413698630136984</v>
      </c>
      <c r="AP135" s="16">
        <f t="shared" ca="1" si="62"/>
        <v>2.7534246575342465</v>
      </c>
      <c r="AQ135" s="16">
        <f t="shared" ca="1" si="62"/>
        <v>14.002739726027396</v>
      </c>
      <c r="AR135" s="16">
        <f t="shared" ca="1" si="62"/>
        <v>77.526027397260279</v>
      </c>
      <c r="AS135" s="16">
        <f t="shared" ca="1" si="62"/>
        <v>18.24931506849315</v>
      </c>
      <c r="AT135" s="16">
        <f t="shared" ca="1" si="62"/>
        <v>1617.4253441424655</v>
      </c>
      <c r="AU135" s="16">
        <f t="shared" ca="1" si="62"/>
        <v>20.07123287671233</v>
      </c>
      <c r="AV135" s="16">
        <f t="shared" ca="1" si="62"/>
        <v>1.4273972602739726</v>
      </c>
      <c r="AW135" s="16">
        <f t="shared" ca="1" si="62"/>
        <v>72.153424657534245</v>
      </c>
      <c r="AX135" s="16">
        <f t="shared" ca="1" si="62"/>
        <v>19.161643835616438</v>
      </c>
      <c r="AY135" s="16">
        <f t="shared" ca="1" si="62"/>
        <v>0</v>
      </c>
      <c r="AZ135" s="16">
        <f t="shared" ca="1" si="62"/>
        <v>2.2520547945205478</v>
      </c>
      <c r="BA135" s="16">
        <f t="shared" ca="1" si="62"/>
        <v>49.172602739726024</v>
      </c>
      <c r="BB135" s="16">
        <f t="shared" ca="1" si="62"/>
        <v>908.97283099419371</v>
      </c>
      <c r="BC135" s="17"/>
      <c r="BD135" s="16">
        <f t="shared" ca="1" si="56"/>
        <v>773.50800000000015</v>
      </c>
      <c r="BE135" s="16">
        <f t="shared" ca="1" si="56"/>
        <v>32</v>
      </c>
      <c r="BF135" s="16">
        <f t="shared" ca="1" si="56"/>
        <v>1728.5685479452056</v>
      </c>
      <c r="BG135" s="16">
        <f t="shared" ca="1" si="56"/>
        <v>1</v>
      </c>
      <c r="BH135" s="16">
        <f t="shared" ca="1" si="56"/>
        <v>10980.931506849314</v>
      </c>
      <c r="BI135" s="16">
        <f t="shared" ca="1" si="56"/>
        <v>205.89589041095891</v>
      </c>
      <c r="BJ135" s="16">
        <f t="shared" ca="1" si="56"/>
        <v>30.487671232876714</v>
      </c>
      <c r="BK135" s="16">
        <f t="shared" ca="1" si="56"/>
        <v>22.495890410958904</v>
      </c>
      <c r="BL135" s="17"/>
      <c r="BM135" s="16">
        <f t="shared" ca="1" si="57"/>
        <v>47.55949771689496</v>
      </c>
      <c r="BN135" s="16">
        <f t="shared" ca="1" si="57"/>
        <v>970.31397260273968</v>
      </c>
      <c r="BO135" s="16">
        <f t="shared" ca="1" si="57"/>
        <v>16.665753424657535</v>
      </c>
      <c r="BP135" s="16">
        <f t="shared" ca="1" si="57"/>
        <v>23</v>
      </c>
      <c r="BQ135" s="17"/>
      <c r="BR135" s="16">
        <f t="shared" ca="1" si="58"/>
        <v>263.24675814739726</v>
      </c>
      <c r="BS135" s="16">
        <f t="shared" ca="1" si="58"/>
        <v>3.6657534246575341</v>
      </c>
      <c r="BT135" s="16">
        <f t="shared" ca="1" si="58"/>
        <v>100.64383561643835</v>
      </c>
      <c r="BU135" s="16">
        <f t="shared" ca="1" si="58"/>
        <v>11.832876712328767</v>
      </c>
      <c r="BV135" s="16">
        <f t="shared" ca="1" si="58"/>
        <v>3767.0056868733527</v>
      </c>
      <c r="BW135" s="16">
        <f t="shared" ca="1" si="58"/>
        <v>720.90979758904109</v>
      </c>
      <c r="BX135" s="16">
        <f t="shared" ca="1" si="58"/>
        <v>726.78630136986305</v>
      </c>
      <c r="BY135" s="16">
        <f t="shared" ca="1" si="58"/>
        <v>3.8410958904109589</v>
      </c>
      <c r="BZ135" s="16">
        <f t="shared" ca="1" si="58"/>
        <v>648.08904109589037</v>
      </c>
      <c r="CA135" s="16">
        <f t="shared" ca="1" si="58"/>
        <v>31.073972602739726</v>
      </c>
      <c r="CB135" s="16">
        <f t="shared" ca="1" si="58"/>
        <v>96.819178082191783</v>
      </c>
      <c r="CC135" s="16">
        <f t="shared" ca="1" si="58"/>
        <v>50.249315068493154</v>
      </c>
      <c r="CD135" s="16">
        <f t="shared" ca="1" si="58"/>
        <v>15.328767123287671</v>
      </c>
      <c r="CE135" s="16">
        <f t="shared" ca="1" si="58"/>
        <v>0</v>
      </c>
      <c r="CF135" s="16">
        <f t="shared" ca="1" si="58"/>
        <v>239.81140041052916</v>
      </c>
      <c r="CG135" s="16">
        <f t="shared" ca="1" si="58"/>
        <v>270.9468493150685</v>
      </c>
      <c r="CH135" s="17"/>
      <c r="CI135" s="16">
        <f t="shared" ca="1" si="59"/>
        <v>15281.307197260272</v>
      </c>
      <c r="CJ135" s="16">
        <f t="shared" ca="1" si="59"/>
        <v>4180.0527602493339</v>
      </c>
      <c r="CK135" s="16">
        <f t="shared" ca="1" si="59"/>
        <v>13774.887506849316</v>
      </c>
      <c r="CL135" s="16">
        <f t="shared" ca="1" si="59"/>
        <v>3047.8767581503575</v>
      </c>
      <c r="CM135" s="16">
        <f t="shared" ca="1" si="59"/>
        <v>6950.2506293216902</v>
      </c>
      <c r="CN135" s="16">
        <f t="shared" ca="1" si="59"/>
        <v>1057.5392237442923</v>
      </c>
      <c r="CO135" s="16">
        <f t="shared" ca="1" si="59"/>
        <v>1478.9093106098633</v>
      </c>
      <c r="CP135" s="18">
        <f t="shared" ca="1" si="61"/>
        <v>45770.823386185133</v>
      </c>
    </row>
    <row r="136" spans="2:94">
      <c r="B136" s="46">
        <v>2018</v>
      </c>
      <c r="D136" s="44">
        <f t="shared" si="51"/>
        <v>97</v>
      </c>
      <c r="H136" s="41">
        <f t="shared" ca="1" si="60"/>
        <v>4226.5289614894264</v>
      </c>
      <c r="I136" s="41">
        <f t="shared" ca="1" si="52"/>
        <v>1815.8122602739725</v>
      </c>
      <c r="J136" s="41">
        <f t="shared" ca="1" si="52"/>
        <v>10634.253388508452</v>
      </c>
      <c r="L136" s="41">
        <f t="shared" ca="1" si="53"/>
        <v>413.89045628325493</v>
      </c>
      <c r="M136" s="41">
        <f t="shared" ca="1" si="53"/>
        <v>2687.8750106324896</v>
      </c>
      <c r="N136" s="41">
        <f t="shared" ca="1" si="53"/>
        <v>52.967123287671235</v>
      </c>
      <c r="O136" s="41">
        <f t="shared" ca="1" si="53"/>
        <v>2.6979452054794515</v>
      </c>
      <c r="P136" s="41">
        <f t="shared" ca="1" si="53"/>
        <v>844.1009025452056</v>
      </c>
      <c r="Q136" s="41">
        <f t="shared" ca="1" si="53"/>
        <v>42.034520547945213</v>
      </c>
      <c r="R136" s="41">
        <f t="shared" ca="1" si="53"/>
        <v>7.2789041095890408</v>
      </c>
      <c r="S136" s="41">
        <f t="shared" ca="1" si="53"/>
        <v>45.399635205479449</v>
      </c>
      <c r="T136" s="41">
        <f t="shared" ca="1" si="53"/>
        <v>16.660410958904109</v>
      </c>
      <c r="U136" s="41">
        <f t="shared" ca="1" si="53"/>
        <v>66.868191780821917</v>
      </c>
      <c r="V136" s="17"/>
      <c r="W136" s="41">
        <f t="shared" ca="1" si="54"/>
        <v>70.716164142151371</v>
      </c>
      <c r="X136" s="41">
        <f t="shared" ca="1" si="54"/>
        <v>114.54657534246576</v>
      </c>
      <c r="Y136" s="41">
        <f t="shared" ca="1" si="54"/>
        <v>222.99408070276601</v>
      </c>
      <c r="Z136" s="41">
        <f t="shared" ca="1" si="54"/>
        <v>18.416328767123289</v>
      </c>
      <c r="AA136" s="41">
        <f t="shared" ca="1" si="54"/>
        <v>62.789634137525788</v>
      </c>
      <c r="AB136" s="41">
        <f t="shared" ca="1" si="54"/>
        <v>604.8107830337965</v>
      </c>
      <c r="AC136" s="41">
        <f t="shared" ca="1" si="54"/>
        <v>183.67032793690331</v>
      </c>
      <c r="AD136" s="41">
        <f t="shared" ca="1" si="54"/>
        <v>0.98630136986301364</v>
      </c>
      <c r="AE136" s="41">
        <f t="shared" ca="1" si="54"/>
        <v>179.53534246575344</v>
      </c>
      <c r="AF136" s="41">
        <f t="shared" ca="1" si="54"/>
        <v>2</v>
      </c>
      <c r="AG136" s="41">
        <f t="shared" ca="1" si="54"/>
        <v>36.638987603560004</v>
      </c>
      <c r="AH136" s="17"/>
      <c r="AI136" s="41">
        <f t="shared" ca="1" si="55"/>
        <v>19.439999999999998</v>
      </c>
      <c r="AJ136" s="41">
        <f t="shared" ca="1" si="62"/>
        <v>13.262027397260278</v>
      </c>
      <c r="AK136" s="41">
        <f t="shared" ca="1" si="62"/>
        <v>13.66586301369863</v>
      </c>
      <c r="AL136" s="41">
        <f t="shared" ca="1" si="62"/>
        <v>1.8241095890410961</v>
      </c>
      <c r="AM136" s="41">
        <f t="shared" ca="1" si="62"/>
        <v>120.9664776</v>
      </c>
      <c r="AN136" s="41">
        <f t="shared" ca="1" si="62"/>
        <v>14.205479452054794</v>
      </c>
      <c r="AO136" s="41">
        <f t="shared" ca="1" si="62"/>
        <v>40.604767123287665</v>
      </c>
      <c r="AP136" s="41">
        <f t="shared" ca="1" si="62"/>
        <v>3.2325205479452053</v>
      </c>
      <c r="AQ136" s="41">
        <f t="shared" ca="1" si="62"/>
        <v>14.408602739726028</v>
      </c>
      <c r="AR136" s="41">
        <f t="shared" ca="1" si="62"/>
        <v>82.292931506849328</v>
      </c>
      <c r="AS136" s="41">
        <f t="shared" ca="1" si="62"/>
        <v>17.364602739726028</v>
      </c>
      <c r="AT136" s="41">
        <f t="shared" ca="1" si="62"/>
        <v>1536.2496288319294</v>
      </c>
      <c r="AU136" s="41">
        <f t="shared" ca="1" si="62"/>
        <v>19.743671232876711</v>
      </c>
      <c r="AV136" s="41">
        <f t="shared" ca="1" si="62"/>
        <v>0.9208219178082192</v>
      </c>
      <c r="AW136" s="41">
        <f t="shared" ca="1" si="62"/>
        <v>68.332328767123286</v>
      </c>
      <c r="AX136" s="41">
        <f t="shared" ca="1" si="62"/>
        <v>18.190958904109593</v>
      </c>
      <c r="AY136" s="41">
        <f t="shared" ca="1" si="62"/>
        <v>0</v>
      </c>
      <c r="AZ136" s="41">
        <f t="shared" ca="1" si="62"/>
        <v>2.0331506849315066</v>
      </c>
      <c r="BA136" s="41">
        <f t="shared" ca="1" si="62"/>
        <v>49.952136986301369</v>
      </c>
      <c r="BB136" s="41">
        <f t="shared" ca="1" si="62"/>
        <v>997.79048286191926</v>
      </c>
      <c r="BC136" s="17"/>
      <c r="BD136" s="41">
        <f t="shared" ca="1" si="56"/>
        <v>768.27178626220439</v>
      </c>
      <c r="BE136" s="41">
        <f t="shared" ca="1" si="56"/>
        <v>30.89479452054794</v>
      </c>
      <c r="BF136" s="41">
        <f t="shared" ca="1" si="56"/>
        <v>1866.3637985150681</v>
      </c>
      <c r="BG136" s="41">
        <f t="shared" ca="1" si="56"/>
        <v>1</v>
      </c>
      <c r="BH136" s="41">
        <f t="shared" ca="1" si="56"/>
        <v>10959.875354018266</v>
      </c>
      <c r="BI136" s="41">
        <f t="shared" ca="1" si="56"/>
        <v>193.2592328767123</v>
      </c>
      <c r="BJ136" s="41">
        <f t="shared" ca="1" si="56"/>
        <v>28.948931506849316</v>
      </c>
      <c r="BK136" s="41">
        <f t="shared" ca="1" si="56"/>
        <v>20.791671232876709</v>
      </c>
      <c r="BL136" s="17"/>
      <c r="BM136" s="41">
        <f t="shared" ca="1" si="57"/>
        <v>46.035275251141549</v>
      </c>
      <c r="BN136" s="41">
        <f t="shared" ca="1" si="57"/>
        <v>968.60468150684926</v>
      </c>
      <c r="BO136" s="41">
        <f t="shared" ca="1" si="57"/>
        <v>15.481424657534248</v>
      </c>
      <c r="BP136" s="41">
        <f t="shared" ca="1" si="57"/>
        <v>21.921205479452055</v>
      </c>
      <c r="BQ136" s="17"/>
      <c r="BR136" s="41">
        <f t="shared" ca="1" si="58"/>
        <v>271.33134704185352</v>
      </c>
      <c r="BS136" s="41">
        <f t="shared" ca="1" si="58"/>
        <v>3.2194520547945196</v>
      </c>
      <c r="BT136" s="41">
        <f t="shared" ca="1" si="58"/>
        <v>97.140821917808225</v>
      </c>
      <c r="BU136" s="41">
        <f t="shared" ca="1" si="58"/>
        <v>11.075753424657535</v>
      </c>
      <c r="BV136" s="41">
        <f t="shared" ca="1" si="58"/>
        <v>3624.2593536691256</v>
      </c>
      <c r="BW136" s="41">
        <f t="shared" ca="1" si="58"/>
        <v>706.39059524136985</v>
      </c>
      <c r="BX136" s="41">
        <f t="shared" ca="1" si="58"/>
        <v>689.38694880668049</v>
      </c>
      <c r="BY136" s="41">
        <f t="shared" ca="1" si="58"/>
        <v>3.7820273972602734</v>
      </c>
      <c r="BZ136" s="41">
        <f t="shared" ca="1" si="58"/>
        <v>636.2550684931507</v>
      </c>
      <c r="CA136" s="41">
        <f t="shared" ca="1" si="58"/>
        <v>27.055890410958902</v>
      </c>
      <c r="CB136" s="41">
        <f t="shared" ca="1" si="58"/>
        <v>90.11460273972601</v>
      </c>
      <c r="CC136" s="41">
        <f t="shared" ca="1" si="58"/>
        <v>44.692054794520544</v>
      </c>
      <c r="CD136" s="41">
        <f t="shared" ca="1" si="58"/>
        <v>14.041369863013697</v>
      </c>
      <c r="CE136" s="41">
        <f t="shared" ca="1" si="58"/>
        <v>0</v>
      </c>
      <c r="CF136" s="41">
        <f t="shared" ca="1" si="58"/>
        <v>223.48300342056737</v>
      </c>
      <c r="CG136" s="41">
        <f t="shared" ca="1" si="58"/>
        <v>244.20392876712327</v>
      </c>
      <c r="CH136" s="17"/>
      <c r="CI136" s="41">
        <f t="shared" ca="1" si="59"/>
        <v>16676.594610271852</v>
      </c>
      <c r="CJ136" s="41">
        <f t="shared" ca="1" si="59"/>
        <v>4179.7731005568403</v>
      </c>
      <c r="CK136" s="41">
        <f t="shared" ca="1" si="59"/>
        <v>13869.405568932523</v>
      </c>
      <c r="CL136" s="41">
        <f t="shared" ca="1" si="59"/>
        <v>3034.4805618965884</v>
      </c>
      <c r="CM136" s="41">
        <f t="shared" ca="1" si="59"/>
        <v>6686.4322180426107</v>
      </c>
      <c r="CN136" s="41">
        <f t="shared" ca="1" si="59"/>
        <v>1052.0425868949769</v>
      </c>
      <c r="CO136" s="41">
        <f t="shared" ca="1" si="59"/>
        <v>1497.1045255019087</v>
      </c>
      <c r="CP136" s="18">
        <f t="shared" ca="1" si="61"/>
        <v>46995.8331720973</v>
      </c>
    </row>
    <row r="137" spans="2:94">
      <c r="B137" s="46">
        <v>2019</v>
      </c>
      <c r="D137" s="44">
        <f t="shared" ref="D137" si="63">MATCH(B137,$E$6:$E$248,0)</f>
        <v>109</v>
      </c>
      <c r="H137" s="41">
        <f t="shared" ca="1" si="60"/>
        <v>4282.2702890581086</v>
      </c>
      <c r="I137" s="41">
        <f t="shared" ca="1" si="52"/>
        <v>1659.6972891095891</v>
      </c>
      <c r="J137" s="41">
        <f t="shared" ca="1" si="52"/>
        <v>11469.96980894003</v>
      </c>
      <c r="K137" s="66"/>
      <c r="L137" s="41">
        <f t="shared" ca="1" si="53"/>
        <v>384.91812434342711</v>
      </c>
      <c r="M137" s="41">
        <f t="shared" ca="1" si="53"/>
        <v>3000.8078468714957</v>
      </c>
      <c r="N137" s="41">
        <f t="shared" ca="1" si="53"/>
        <v>50.318767123287664</v>
      </c>
      <c r="O137" s="41">
        <f t="shared" ca="1" si="53"/>
        <v>2.293253424657534</v>
      </c>
      <c r="P137" s="41">
        <f t="shared" ca="1" si="53"/>
        <v>835.6598935197535</v>
      </c>
      <c r="Q137" s="41">
        <f t="shared" ca="1" si="53"/>
        <v>38.251413698630131</v>
      </c>
      <c r="R137" s="41">
        <f t="shared" ca="1" si="53"/>
        <v>6.5510136986301379</v>
      </c>
      <c r="S137" s="41">
        <f t="shared" ca="1" si="53"/>
        <v>43.810647973287679</v>
      </c>
      <c r="T137" s="41">
        <f t="shared" ca="1" si="53"/>
        <v>15.827390410958902</v>
      </c>
      <c r="U137" s="41">
        <f t="shared" ca="1" si="53"/>
        <v>62.579354246575342</v>
      </c>
      <c r="V137" s="67"/>
      <c r="W137" s="41">
        <f t="shared" ca="1" si="54"/>
        <v>63.29096690722546</v>
      </c>
      <c r="X137" s="41">
        <f t="shared" ca="1" si="54"/>
        <v>108.53288013698631</v>
      </c>
      <c r="Y137" s="41">
        <f t="shared" ca="1" si="54"/>
        <v>237.33965568164857</v>
      </c>
      <c r="Z137" s="41">
        <f t="shared" ca="1" si="54"/>
        <v>16.86935715068493</v>
      </c>
      <c r="AA137" s="41">
        <f t="shared" ca="1" si="54"/>
        <v>60.152469503749685</v>
      </c>
      <c r="AB137" s="41">
        <f t="shared" ca="1" si="54"/>
        <v>580.34385893724107</v>
      </c>
      <c r="AC137" s="41">
        <f t="shared" ca="1" si="54"/>
        <v>203.65607269406399</v>
      </c>
      <c r="AD137" s="41">
        <f t="shared" ca="1" si="54"/>
        <v>0.98630136986301364</v>
      </c>
      <c r="AE137" s="41">
        <f t="shared" ca="1" si="54"/>
        <v>164.45437369863012</v>
      </c>
      <c r="AF137" s="41">
        <f t="shared" ca="1" si="54"/>
        <v>2</v>
      </c>
      <c r="AG137" s="41">
        <f t="shared" ca="1" si="54"/>
        <v>33.541443250566502</v>
      </c>
      <c r="AH137" s="67"/>
      <c r="AI137" s="41">
        <f t="shared" ca="1" si="55"/>
        <v>17.301600000000001</v>
      </c>
      <c r="AJ137" s="41">
        <f t="shared" ca="1" si="62"/>
        <v>12.094968986301371</v>
      </c>
      <c r="AK137" s="41">
        <f t="shared" ca="1" si="62"/>
        <v>13.515538520547945</v>
      </c>
      <c r="AL137" s="41">
        <f t="shared" ca="1" si="62"/>
        <v>1.523131506849315</v>
      </c>
      <c r="AM137" s="41">
        <f t="shared" ca="1" si="62"/>
        <v>112.5730585980493</v>
      </c>
      <c r="AN137" s="41">
        <f t="shared" ca="1" si="62"/>
        <v>12.642876712328768</v>
      </c>
      <c r="AO137" s="41">
        <f t="shared" ca="1" si="62"/>
        <v>37.108096164383568</v>
      </c>
      <c r="AP137" s="41">
        <f t="shared" ca="1" si="62"/>
        <v>3.1969628219178086</v>
      </c>
      <c r="AQ137" s="41">
        <f t="shared" ca="1" si="62"/>
        <v>14.250108109589043</v>
      </c>
      <c r="AR137" s="41">
        <f t="shared" ca="1" si="62"/>
        <v>79.577264767123296</v>
      </c>
      <c r="AS137" s="41">
        <f t="shared" ca="1" si="62"/>
        <v>15.836517698630141</v>
      </c>
      <c r="AT137" s="41">
        <f t="shared" ca="1" si="62"/>
        <v>1489.3423446581944</v>
      </c>
      <c r="AU137" s="41">
        <f t="shared" ca="1" si="62"/>
        <v>19.09213008219178</v>
      </c>
      <c r="AV137" s="41">
        <f t="shared" ca="1" si="62"/>
        <v>0.81953150684931508</v>
      </c>
      <c r="AW137" s="41">
        <f t="shared" ca="1" si="62"/>
        <v>64.574050684931507</v>
      </c>
      <c r="AX137" s="41">
        <f t="shared" ca="1" si="62"/>
        <v>17.190456164383562</v>
      </c>
      <c r="AY137" s="41">
        <f t="shared" ca="1" si="62"/>
        <v>0</v>
      </c>
      <c r="AZ137" s="41">
        <f t="shared" ca="1" si="62"/>
        <v>1.8095041095890412</v>
      </c>
      <c r="BA137" s="41">
        <f t="shared" ca="1" si="62"/>
        <v>49.402663479452059</v>
      </c>
      <c r="BB137" s="41">
        <f t="shared" ca="1" si="62"/>
        <v>1088.099780210878</v>
      </c>
      <c r="BC137" s="67"/>
      <c r="BD137" s="41">
        <f t="shared" ca="1" si="56"/>
        <v>737.29100672442348</v>
      </c>
      <c r="BE137" s="41">
        <f t="shared" ca="1" si="56"/>
        <v>29.350054794520545</v>
      </c>
      <c r="BF137" s="41">
        <f t="shared" ca="1" si="56"/>
        <v>1875.9004111669149</v>
      </c>
      <c r="BG137" s="41">
        <f t="shared" ca="1" si="56"/>
        <v>1</v>
      </c>
      <c r="BH137" s="41">
        <f t="shared" ca="1" si="56"/>
        <v>11007.984480274108</v>
      </c>
      <c r="BI137" s="41">
        <f t="shared" ca="1" si="56"/>
        <v>182.07431112328766</v>
      </c>
      <c r="BJ137" s="41">
        <f t="shared" ca="1" si="56"/>
        <v>26.401425534246581</v>
      </c>
      <c r="BK137" s="41">
        <f t="shared" ca="1" si="56"/>
        <v>18.962004164383568</v>
      </c>
      <c r="BL137" s="67"/>
      <c r="BM137" s="41">
        <f t="shared" ca="1" si="57"/>
        <v>44.009723140091317</v>
      </c>
      <c r="BN137" s="41">
        <f t="shared" ca="1" si="57"/>
        <v>976.10468150684926</v>
      </c>
      <c r="BO137" s="41">
        <f t="shared" ca="1" si="57"/>
        <v>14.119059287671234</v>
      </c>
      <c r="BP137" s="41">
        <f t="shared" ca="1" si="57"/>
        <v>19.992139397260274</v>
      </c>
      <c r="BQ137" s="67"/>
      <c r="BR137" s="41">
        <f t="shared" ca="1" si="58"/>
        <v>308.09173855335121</v>
      </c>
      <c r="BS137" s="41">
        <f t="shared" ca="1" si="58"/>
        <v>3.0423821917808218</v>
      </c>
      <c r="BT137" s="41">
        <f t="shared" ca="1" si="58"/>
        <v>86.455331506849305</v>
      </c>
      <c r="BU137" s="41">
        <f t="shared" ca="1" si="58"/>
        <v>10.466586986301367</v>
      </c>
      <c r="BV137" s="41">
        <f t="shared" ca="1" si="58"/>
        <v>3512.4820870701519</v>
      </c>
      <c r="BW137" s="41">
        <f t="shared" ca="1" si="58"/>
        <v>690.79329256863423</v>
      </c>
      <c r="BX137" s="41">
        <f t="shared" ca="1" si="58"/>
        <v>625.15930519608071</v>
      </c>
      <c r="BY137" s="41">
        <f t="shared" ca="1" si="58"/>
        <v>3.5324135890410955</v>
      </c>
      <c r="BZ137" s="41">
        <f t="shared" ca="1" si="58"/>
        <v>586.03242496775567</v>
      </c>
      <c r="CA137" s="41">
        <f t="shared" ca="1" si="58"/>
        <v>23.844258082191782</v>
      </c>
      <c r="CB137" s="41">
        <f t="shared" ca="1" si="58"/>
        <v>81.193257068493153</v>
      </c>
      <c r="CC137" s="41">
        <f t="shared" ca="1" si="58"/>
        <v>39.775928767123283</v>
      </c>
      <c r="CD137" s="41">
        <f t="shared" ca="1" si="58"/>
        <v>12.651274246575344</v>
      </c>
      <c r="CE137" s="41">
        <f t="shared" ca="1" si="58"/>
        <v>0</v>
      </c>
      <c r="CF137" s="41">
        <f t="shared" ca="1" si="58"/>
        <v>205.39741900649869</v>
      </c>
      <c r="CG137" s="41">
        <f t="shared" ca="1" si="58"/>
        <v>214.65525338630135</v>
      </c>
      <c r="CH137" s="67"/>
      <c r="CI137" s="41">
        <f t="shared" ca="1" si="59"/>
        <v>17411.93738710773</v>
      </c>
      <c r="CJ137" s="41">
        <f t="shared" ca="1" si="59"/>
        <v>4441.0177053107036</v>
      </c>
      <c r="CK137" s="41">
        <f t="shared" ca="1" si="59"/>
        <v>13878.963693781887</v>
      </c>
      <c r="CL137" s="41">
        <f t="shared" ca="1" si="59"/>
        <v>3049.9505847821897</v>
      </c>
      <c r="CM137" s="41">
        <f t="shared" ca="1" si="59"/>
        <v>6403.5729531871311</v>
      </c>
      <c r="CN137" s="41">
        <f t="shared" ca="1" si="59"/>
        <v>1054.225603331872</v>
      </c>
      <c r="CO137" s="41">
        <f t="shared" ca="1" si="59"/>
        <v>1471.1673793306597</v>
      </c>
      <c r="CP137" s="18">
        <f t="shared" ref="CP137" ca="1" si="64">SUM(CI137:CO137)</f>
        <v>47710.835306832174</v>
      </c>
    </row>
    <row r="138" spans="2:94">
      <c r="B138" s="39"/>
      <c r="H138" s="40"/>
      <c r="I138" s="40"/>
      <c r="J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17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17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17"/>
      <c r="BD138" s="40"/>
      <c r="BE138" s="40"/>
      <c r="BF138" s="40"/>
      <c r="BG138" s="40"/>
      <c r="BH138" s="40"/>
      <c r="BI138" s="40"/>
      <c r="BJ138" s="40"/>
      <c r="BK138" s="40"/>
      <c r="BL138" s="17"/>
      <c r="BM138" s="40"/>
      <c r="BN138" s="40"/>
      <c r="BO138" s="40"/>
      <c r="BP138" s="40"/>
      <c r="BQ138" s="17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17"/>
      <c r="CI138" s="40"/>
      <c r="CJ138" s="40"/>
      <c r="CK138" s="40"/>
      <c r="CL138" s="40"/>
      <c r="CM138" s="40"/>
      <c r="CN138" s="40"/>
      <c r="CO138" s="40"/>
      <c r="CP138" s="40"/>
    </row>
    <row r="140" spans="2:94">
      <c r="B140" s="42" t="s">
        <v>105</v>
      </c>
      <c r="D140" s="47" t="s">
        <v>103</v>
      </c>
    </row>
    <row r="141" spans="2:94">
      <c r="B141" s="46" t="s">
        <v>8</v>
      </c>
      <c r="D141" s="44">
        <f>MATCH(B141,$F$6:$F$242,0)</f>
        <v>1</v>
      </c>
      <c r="H141" s="48">
        <f ca="1">IFERROR(SUMPRODUCT(OFFSET(H$5,$D141,0,3,1),OFFSET($D$5,$D141,0,3,1))/SUM(OFFSET($D$5,$D141,0,3,1)),0)</f>
        <v>2603.5918740000002</v>
      </c>
      <c r="I141" s="16">
        <f t="shared" ref="I141:AG156" ca="1" si="65">IFERROR(SUMPRODUCT(OFFSET(I$5,$D141,0,3,1),OFFSET($D$5,$D141,0,3,1))/SUM(OFFSET($D$5,$D141,0,3,1)),0)</f>
        <v>2606.9</v>
      </c>
      <c r="J141" s="16">
        <f t="shared" ca="1" si="65"/>
        <v>5477.4555555555553</v>
      </c>
      <c r="L141" s="16">
        <f t="shared" ca="1" si="65"/>
        <v>602.0333333333333</v>
      </c>
      <c r="M141" s="16">
        <f t="shared" ca="1" si="65"/>
        <v>2016.6241688148552</v>
      </c>
      <c r="N141" s="16">
        <f t="shared" ca="1" si="65"/>
        <v>40.277777777777779</v>
      </c>
      <c r="O141" s="16">
        <f t="shared" ca="1" si="65"/>
        <v>4</v>
      </c>
      <c r="P141" s="16">
        <f t="shared" ca="1" si="65"/>
        <v>756.24444444444441</v>
      </c>
      <c r="Q141" s="16">
        <f t="shared" ca="1" si="65"/>
        <v>53</v>
      </c>
      <c r="R141" s="16">
        <f t="shared" ca="1" si="65"/>
        <v>12.655555555555555</v>
      </c>
      <c r="S141" s="16">
        <f t="shared" ca="1" si="65"/>
        <v>73.933333333333337</v>
      </c>
      <c r="T141" s="16">
        <f t="shared" ca="1" si="65"/>
        <v>21</v>
      </c>
      <c r="U141" s="16">
        <f t="shared" ca="1" si="65"/>
        <v>105.65555555555555</v>
      </c>
      <c r="V141" s="17"/>
      <c r="W141" s="16">
        <f t="shared" ca="1" si="65"/>
        <v>66</v>
      </c>
      <c r="X141" s="16">
        <f t="shared" ca="1" si="65"/>
        <v>120</v>
      </c>
      <c r="Y141" s="16">
        <f t="shared" ref="Y141:AD156" ca="1" si="66">IFERROR(SUMPRODUCT(OFFSET(Y$5,$D141,0,3,1),OFFSET($D$5,$D141,0,3,1))/SUM(OFFSET($D$5,$D141,0,3,1)),0)</f>
        <v>310.38189393939382</v>
      </c>
      <c r="Z141" s="16">
        <f t="shared" ca="1" si="66"/>
        <v>26.066666666666666</v>
      </c>
      <c r="AA141" s="16">
        <f t="shared" ca="1" si="66"/>
        <v>45.878646438762907</v>
      </c>
      <c r="AB141" s="16">
        <f t="shared" ca="1" si="66"/>
        <v>651.58888888888885</v>
      </c>
      <c r="AC141" s="16">
        <f t="shared" ca="1" si="66"/>
        <v>0.93333333333333335</v>
      </c>
      <c r="AD141" s="16">
        <f t="shared" ca="1" si="66"/>
        <v>10</v>
      </c>
      <c r="AE141" s="16">
        <f t="shared" ca="1" si="65"/>
        <v>466</v>
      </c>
      <c r="AF141" s="16">
        <f t="shared" ca="1" si="65"/>
        <v>4.3444444444444441</v>
      </c>
      <c r="AG141" s="16">
        <f t="shared" ca="1" si="65"/>
        <v>80.224999999999994</v>
      </c>
      <c r="AH141" s="17"/>
      <c r="AI141" s="16">
        <f t="shared" ref="AI141:BB156" ca="1" si="67">IFERROR(SUMPRODUCT(OFFSET(AI$5,$D141,0,3,1),OFFSET($D$5,$D141,0,3,1))/SUM(OFFSET($D$5,$D141,0,3,1)),0)</f>
        <v>11</v>
      </c>
      <c r="AJ141" s="16">
        <f t="shared" ref="AJ141:AN156" ca="1" si="68">IFERROR(SUMPRODUCT(OFFSET(AJ$5,$D141,0,3,1),OFFSET($D$5,$D141,0,3,1))/SUM(OFFSET($D$5,$D141,0,3,1)),0)</f>
        <v>17</v>
      </c>
      <c r="AK141" s="16">
        <f t="shared" ca="1" si="68"/>
        <v>15</v>
      </c>
      <c r="AL141" s="16">
        <f t="shared" ca="1" si="68"/>
        <v>3.6888888888888891</v>
      </c>
      <c r="AM141" s="16">
        <f t="shared" ca="1" si="68"/>
        <v>247.00093444444445</v>
      </c>
      <c r="AN141" s="16">
        <f t="shared" ca="1" si="68"/>
        <v>17</v>
      </c>
      <c r="AO141" s="16">
        <f t="shared" ca="1" si="67"/>
        <v>49.766666666666666</v>
      </c>
      <c r="AP141" s="16">
        <f t="shared" ca="1" si="67"/>
        <v>2.3444444444444446</v>
      </c>
      <c r="AQ141" s="16">
        <f t="shared" ca="1" si="67"/>
        <v>15.344444444444445</v>
      </c>
      <c r="AR141" s="16">
        <f t="shared" ca="1" si="67"/>
        <v>90.266666666666666</v>
      </c>
      <c r="AS141" s="16">
        <f t="shared" ca="1" si="67"/>
        <v>21.377777777777776</v>
      </c>
      <c r="AT141" s="16">
        <f t="shared" ca="1" si="67"/>
        <v>2026.2922661666669</v>
      </c>
      <c r="AU141" s="16">
        <f t="shared" ca="1" si="67"/>
        <v>15.033333333333333</v>
      </c>
      <c r="AV141" s="16">
        <f t="shared" ca="1" si="67"/>
        <v>0.68888888888888888</v>
      </c>
      <c r="AW141" s="16">
        <f t="shared" ca="1" si="67"/>
        <v>87.688888888888883</v>
      </c>
      <c r="AX141" s="16">
        <f t="shared" ca="1" si="67"/>
        <v>18</v>
      </c>
      <c r="AY141" s="16">
        <f t="shared" ca="1" si="67"/>
        <v>0</v>
      </c>
      <c r="AZ141" s="16">
        <f t="shared" ca="1" si="67"/>
        <v>3.3111111111111109</v>
      </c>
      <c r="BA141" s="16">
        <f t="shared" ca="1" si="67"/>
        <v>47.344444444444441</v>
      </c>
      <c r="BB141" s="16">
        <f t="shared" ca="1" si="67"/>
        <v>1353.8568504043342</v>
      </c>
      <c r="BC141" s="17"/>
      <c r="BD141" s="16">
        <f t="shared" ref="BD141:BW156" ca="1" si="69">IFERROR(SUMPRODUCT(OFFSET(BD$5,$D141,0,3,1),OFFSET($D$5,$D141,0,3,1))/SUM(OFFSET($D$5,$D141,0,3,1)),0)</f>
        <v>989.42323698831683</v>
      </c>
      <c r="BE141" s="16">
        <f t="shared" ca="1" si="69"/>
        <v>34</v>
      </c>
      <c r="BF141" s="16">
        <f t="shared" ca="1" si="69"/>
        <v>1666.8555555555556</v>
      </c>
      <c r="BG141" s="16">
        <f t="shared" ca="1" si="69"/>
        <v>1</v>
      </c>
      <c r="BH141" s="16">
        <f t="shared" ca="1" si="69"/>
        <v>10083.822222222223</v>
      </c>
      <c r="BI141" s="16">
        <f t="shared" ca="1" si="69"/>
        <v>169.97777777777779</v>
      </c>
      <c r="BJ141" s="16">
        <f t="shared" ca="1" si="69"/>
        <v>52</v>
      </c>
      <c r="BK141" s="16">
        <f t="shared" ca="1" si="69"/>
        <v>50</v>
      </c>
      <c r="BL141" s="17"/>
      <c r="BM141" s="16">
        <f t="shared" ca="1" si="69"/>
        <v>32</v>
      </c>
      <c r="BN141" s="16">
        <f t="shared" ca="1" si="69"/>
        <v>855.68888888888887</v>
      </c>
      <c r="BO141" s="16">
        <f t="shared" ref="BO141:BO180" ca="1" si="70">IFERROR(SUMPRODUCT(OFFSET(BO$5,$D141,0,3,1),OFFSET($D$5,$D141,0,3,1))/SUM(OFFSET($D$5,$D141,0,3,1)),0)</f>
        <v>350</v>
      </c>
      <c r="BP141" s="16">
        <f t="shared" ca="1" si="69"/>
        <v>220.54444444444445</v>
      </c>
      <c r="BQ141" s="17"/>
      <c r="BR141" s="16">
        <f t="shared" ca="1" si="69"/>
        <v>434.53333333333336</v>
      </c>
      <c r="BS141" s="16">
        <f t="shared" ca="1" si="69"/>
        <v>5</v>
      </c>
      <c r="BT141" s="16">
        <f t="shared" ca="1" si="69"/>
        <v>155.96666666666667</v>
      </c>
      <c r="BU141" s="16">
        <f t="shared" ca="1" si="69"/>
        <v>19</v>
      </c>
      <c r="BV141" s="16">
        <f t="shared" ca="1" si="69"/>
        <v>3968.7830253592397</v>
      </c>
      <c r="BW141" s="16">
        <f t="shared" ca="1" si="69"/>
        <v>707.27777777777783</v>
      </c>
      <c r="BX141" s="16">
        <f t="shared" ref="BX141:CO156" ca="1" si="71">IFERROR(SUMPRODUCT(OFFSET(BX$5,$D141,0,3,1),OFFSET($D$5,$D141,0,3,1))/SUM(OFFSET($D$5,$D141,0,3,1)),0)</f>
        <v>825</v>
      </c>
      <c r="BY141" s="16">
        <f t="shared" ca="1" si="71"/>
        <v>5.3111111111111109</v>
      </c>
      <c r="BZ141" s="16">
        <f t="shared" ca="1" si="71"/>
        <v>666.78888888888889</v>
      </c>
      <c r="CA141" s="16">
        <f t="shared" ca="1" si="71"/>
        <v>55.8</v>
      </c>
      <c r="CB141" s="16">
        <f t="shared" ca="1" si="71"/>
        <v>66</v>
      </c>
      <c r="CC141" s="16">
        <f t="shared" ca="1" si="71"/>
        <v>28.133333333333333</v>
      </c>
      <c r="CD141" s="16">
        <f t="shared" ca="1" si="71"/>
        <v>20</v>
      </c>
      <c r="CE141" s="16">
        <f t="shared" ca="1" si="71"/>
        <v>0</v>
      </c>
      <c r="CF141" s="16">
        <f t="shared" ca="1" si="71"/>
        <v>239.75415152480645</v>
      </c>
      <c r="CG141" s="16">
        <f t="shared" ca="1" si="71"/>
        <v>321.68797888888889</v>
      </c>
      <c r="CH141" s="17"/>
      <c r="CI141" s="16">
        <f t="shared" ca="1" si="71"/>
        <v>10687.947429555556</v>
      </c>
      <c r="CJ141" s="16">
        <f t="shared" ca="1" si="71"/>
        <v>3685.424168814855</v>
      </c>
      <c r="CK141" s="16">
        <f t="shared" ca="1" si="71"/>
        <v>13047.078792543873</v>
      </c>
      <c r="CL141" s="16">
        <f t="shared" ca="1" si="71"/>
        <v>4042.0056065710014</v>
      </c>
      <c r="CM141" s="16">
        <f t="shared" ca="1" si="71"/>
        <v>7519.0362668840462</v>
      </c>
      <c r="CN141" s="16">
        <f t="shared" ca="1" si="71"/>
        <v>1458.2333333333333</v>
      </c>
      <c r="CO141" s="16">
        <f t="shared" ca="1" si="71"/>
        <v>1781.4188737114901</v>
      </c>
      <c r="CP141" s="18">
        <f ca="1">SUM(CI141:CO141)</f>
        <v>42221.144471414147</v>
      </c>
    </row>
    <row r="142" spans="2:94">
      <c r="B142" s="46" t="s">
        <v>9</v>
      </c>
      <c r="D142" s="44">
        <f t="shared" ref="D142:D176" si="72">MATCH(B142,$F$6:$F$242,0)</f>
        <v>4</v>
      </c>
      <c r="H142" s="16">
        <f t="shared" ref="H142:AG157" ca="1" si="73">IFERROR(SUMPRODUCT(OFFSET(H$5,$D142,0,3,1),OFFSET($D$5,$D142,0,3,1))/SUM(OFFSET($D$5,$D142,0,3,1)),0)</f>
        <v>2715.1448785714288</v>
      </c>
      <c r="I142" s="16">
        <f t="shared" ca="1" si="65"/>
        <v>2577.1758241758243</v>
      </c>
      <c r="J142" s="16">
        <f t="shared" ca="1" si="65"/>
        <v>5383.3956043956041</v>
      </c>
      <c r="L142" s="16">
        <f t="shared" ca="1" si="65"/>
        <v>601.64835164835165</v>
      </c>
      <c r="M142" s="16">
        <f t="shared" ca="1" si="65"/>
        <v>2067.9273795651152</v>
      </c>
      <c r="N142" s="16">
        <f t="shared" ca="1" si="65"/>
        <v>43.35164835164835</v>
      </c>
      <c r="O142" s="16">
        <f t="shared" ca="1" si="65"/>
        <v>4.3296703296703294</v>
      </c>
      <c r="P142" s="16">
        <f t="shared" ca="1" si="65"/>
        <v>779.30769230769226</v>
      </c>
      <c r="Q142" s="16">
        <f t="shared" ca="1" si="65"/>
        <v>53</v>
      </c>
      <c r="R142" s="16">
        <f t="shared" ca="1" si="65"/>
        <v>12</v>
      </c>
      <c r="S142" s="16">
        <f t="shared" ca="1" si="65"/>
        <v>70.659340659340657</v>
      </c>
      <c r="T142" s="16">
        <f t="shared" ca="1" si="65"/>
        <v>21</v>
      </c>
      <c r="U142" s="16">
        <f t="shared" ca="1" si="65"/>
        <v>101.32967032967034</v>
      </c>
      <c r="V142" s="17"/>
      <c r="W142" s="16">
        <f t="shared" ca="1" si="65"/>
        <v>64</v>
      </c>
      <c r="X142" s="16">
        <f t="shared" ca="1" si="65"/>
        <v>120</v>
      </c>
      <c r="Y142" s="16">
        <f t="shared" ca="1" si="66"/>
        <v>318.15893939393931</v>
      </c>
      <c r="Z142" s="16">
        <f t="shared" ca="1" si="66"/>
        <v>25.329670329670328</v>
      </c>
      <c r="AA142" s="16">
        <f t="shared" ca="1" si="66"/>
        <v>44.069494912518444</v>
      </c>
      <c r="AB142" s="16">
        <f t="shared" ca="1" si="66"/>
        <v>670.39560439560444</v>
      </c>
      <c r="AC142" s="16">
        <f t="shared" ca="1" si="66"/>
        <v>1.3333333333333333</v>
      </c>
      <c r="AD142" s="16">
        <f t="shared" ca="1" si="66"/>
        <v>10</v>
      </c>
      <c r="AE142" s="16">
        <f t="shared" ca="1" si="65"/>
        <v>464.96703296703299</v>
      </c>
      <c r="AF142" s="16">
        <f t="shared" ca="1" si="65"/>
        <v>2.6593406593406592</v>
      </c>
      <c r="AG142" s="16">
        <f t="shared" ca="1" si="65"/>
        <v>79.249999999999986</v>
      </c>
      <c r="AH142" s="17"/>
      <c r="AI142" s="16">
        <f t="shared" ca="1" si="67"/>
        <v>12.67032967032967</v>
      </c>
      <c r="AJ142" s="16">
        <f t="shared" ca="1" si="68"/>
        <v>17</v>
      </c>
      <c r="AK142" s="16">
        <f t="shared" ca="1" si="68"/>
        <v>14.67032967032967</v>
      </c>
      <c r="AL142" s="16">
        <f t="shared" ca="1" si="68"/>
        <v>3.6703296703296702</v>
      </c>
      <c r="AM142" s="16">
        <f t="shared" ca="1" si="68"/>
        <v>247.3029824175824</v>
      </c>
      <c r="AN142" s="16">
        <f t="shared" ca="1" si="68"/>
        <v>17.989010989010989</v>
      </c>
      <c r="AO142" s="16">
        <f t="shared" ca="1" si="67"/>
        <v>48.670329670329672</v>
      </c>
      <c r="AP142" s="16">
        <f t="shared" ca="1" si="67"/>
        <v>3</v>
      </c>
      <c r="AQ142" s="16">
        <f t="shared" ca="1" si="67"/>
        <v>15.32967032967033</v>
      </c>
      <c r="AR142" s="16">
        <f t="shared" ca="1" si="67"/>
        <v>97.967032967032964</v>
      </c>
      <c r="AS142" s="16">
        <f t="shared" ca="1" si="67"/>
        <v>20.35164835164835</v>
      </c>
      <c r="AT142" s="16">
        <f t="shared" ca="1" si="67"/>
        <v>1833.85249827033</v>
      </c>
      <c r="AU142" s="16">
        <f t="shared" ca="1" si="67"/>
        <v>9.6263736263736259</v>
      </c>
      <c r="AV142" s="16">
        <f t="shared" ca="1" si="67"/>
        <v>0</v>
      </c>
      <c r="AW142" s="16">
        <f t="shared" ca="1" si="67"/>
        <v>86.329670329670336</v>
      </c>
      <c r="AX142" s="16">
        <f t="shared" ca="1" si="67"/>
        <v>18</v>
      </c>
      <c r="AY142" s="16">
        <f t="shared" ca="1" si="67"/>
        <v>0</v>
      </c>
      <c r="AZ142" s="16">
        <f t="shared" ca="1" si="67"/>
        <v>3</v>
      </c>
      <c r="BA142" s="16">
        <f t="shared" ca="1" si="67"/>
        <v>49.659340659340657</v>
      </c>
      <c r="BB142" s="16">
        <f t="shared" ca="1" si="67"/>
        <v>1243.7227386336488</v>
      </c>
      <c r="BC142" s="17"/>
      <c r="BD142" s="16">
        <f t="shared" ca="1" si="69"/>
        <v>1072.2882209982261</v>
      </c>
      <c r="BE142" s="16">
        <f t="shared" ca="1" si="69"/>
        <v>34</v>
      </c>
      <c r="BF142" s="16">
        <f t="shared" ca="1" si="69"/>
        <v>1621.3846153846155</v>
      </c>
      <c r="BG142" s="16">
        <f t="shared" ca="1" si="69"/>
        <v>1</v>
      </c>
      <c r="BH142" s="16">
        <f t="shared" ca="1" si="69"/>
        <v>10120.131868131868</v>
      </c>
      <c r="BI142" s="16">
        <f t="shared" ca="1" si="69"/>
        <v>174.32967032967034</v>
      </c>
      <c r="BJ142" s="16">
        <f t="shared" ca="1" si="69"/>
        <v>52</v>
      </c>
      <c r="BK142" s="16">
        <f t="shared" ca="1" si="69"/>
        <v>50</v>
      </c>
      <c r="BL142" s="17"/>
      <c r="BM142" s="16">
        <f t="shared" ca="1" si="69"/>
        <v>32</v>
      </c>
      <c r="BN142" s="16">
        <f t="shared" ca="1" si="69"/>
        <v>858.20879120879124</v>
      </c>
      <c r="BO142" s="16">
        <f t="shared" ca="1" si="70"/>
        <v>350</v>
      </c>
      <c r="BP142" s="16">
        <f t="shared" ca="1" si="69"/>
        <v>214.31868131868131</v>
      </c>
      <c r="BQ142" s="17"/>
      <c r="BR142" s="16">
        <f t="shared" ca="1" si="69"/>
        <v>520.82417582417577</v>
      </c>
      <c r="BS142" s="16">
        <f t="shared" ca="1" si="69"/>
        <v>5</v>
      </c>
      <c r="BT142" s="16">
        <f t="shared" ca="1" si="69"/>
        <v>139.4065934065934</v>
      </c>
      <c r="BU142" s="16">
        <f t="shared" ca="1" si="69"/>
        <v>19</v>
      </c>
      <c r="BV142" s="16">
        <f t="shared" ca="1" si="69"/>
        <v>4037.3755519586971</v>
      </c>
      <c r="BW142" s="16">
        <f t="shared" ca="1" si="69"/>
        <v>717.23076923076928</v>
      </c>
      <c r="BX142" s="16">
        <f t="shared" ca="1" si="71"/>
        <v>825</v>
      </c>
      <c r="BY142" s="16">
        <f t="shared" ca="1" si="71"/>
        <v>5</v>
      </c>
      <c r="BZ142" s="16">
        <f t="shared" ca="1" si="71"/>
        <v>642.2197802197802</v>
      </c>
      <c r="CA142" s="16">
        <f t="shared" ca="1" si="71"/>
        <v>58.329670329670328</v>
      </c>
      <c r="CB142" s="16">
        <f t="shared" ca="1" si="71"/>
        <v>66</v>
      </c>
      <c r="CC142" s="16">
        <f t="shared" ca="1" si="71"/>
        <v>32.329670329670328</v>
      </c>
      <c r="CD142" s="16">
        <f t="shared" ca="1" si="71"/>
        <v>20</v>
      </c>
      <c r="CE142" s="16">
        <f t="shared" ca="1" si="71"/>
        <v>0</v>
      </c>
      <c r="CF142" s="16">
        <f t="shared" ca="1" si="71"/>
        <v>246.44523685756735</v>
      </c>
      <c r="CG142" s="16">
        <f t="shared" ca="1" si="71"/>
        <v>313.66943076923076</v>
      </c>
      <c r="CH142" s="17"/>
      <c r="CI142" s="16">
        <f t="shared" ca="1" si="71"/>
        <v>10675.716307142857</v>
      </c>
      <c r="CJ142" s="16">
        <f t="shared" ca="1" si="71"/>
        <v>3754.5537531914888</v>
      </c>
      <c r="CK142" s="16">
        <f t="shared" ca="1" si="71"/>
        <v>13125.134374844381</v>
      </c>
      <c r="CL142" s="16">
        <f t="shared" ca="1" si="71"/>
        <v>3742.8122852556266</v>
      </c>
      <c r="CM142" s="16">
        <f t="shared" ca="1" si="71"/>
        <v>7647.8308789261546</v>
      </c>
      <c r="CN142" s="16">
        <f t="shared" ca="1" si="71"/>
        <v>1454.5274725274726</v>
      </c>
      <c r="CO142" s="16">
        <f t="shared" ca="1" si="71"/>
        <v>1800.1634159914395</v>
      </c>
      <c r="CP142" s="18">
        <f t="shared" ref="CP142:CP176" ca="1" si="74">SUM(CI142:CO142)</f>
        <v>42200.738487879418</v>
      </c>
    </row>
    <row r="143" spans="2:94">
      <c r="B143" s="46" t="s">
        <v>10</v>
      </c>
      <c r="D143" s="44">
        <f t="shared" si="72"/>
        <v>7</v>
      </c>
      <c r="H143" s="16">
        <f t="shared" ca="1" si="73"/>
        <v>2712.5942703260866</v>
      </c>
      <c r="I143" s="16">
        <f t="shared" ca="1" si="65"/>
        <v>2566.641304347826</v>
      </c>
      <c r="J143" s="16">
        <f t="shared" ca="1" si="65"/>
        <v>5446.923913043478</v>
      </c>
      <c r="L143" s="16">
        <f t="shared" ca="1" si="65"/>
        <v>597.4021739130435</v>
      </c>
      <c r="M143" s="16">
        <f t="shared" ca="1" si="65"/>
        <v>2044.2181869978522</v>
      </c>
      <c r="N143" s="16">
        <f t="shared" ca="1" si="65"/>
        <v>45</v>
      </c>
      <c r="O143" s="16">
        <f t="shared" ca="1" si="65"/>
        <v>4</v>
      </c>
      <c r="P143" s="16">
        <f t="shared" ca="1" si="65"/>
        <v>790.56521739130437</v>
      </c>
      <c r="Q143" s="16">
        <f t="shared" ca="1" si="65"/>
        <v>53</v>
      </c>
      <c r="R143" s="16">
        <f t="shared" ca="1" si="65"/>
        <v>12</v>
      </c>
      <c r="S143" s="16">
        <f t="shared" ca="1" si="65"/>
        <v>72.956521739130437</v>
      </c>
      <c r="T143" s="16">
        <f t="shared" ca="1" si="65"/>
        <v>21</v>
      </c>
      <c r="U143" s="16">
        <f t="shared" ca="1" si="65"/>
        <v>100.03260869565217</v>
      </c>
      <c r="V143" s="17"/>
      <c r="W143" s="16">
        <f t="shared" ca="1" si="65"/>
        <v>63.336956521739133</v>
      </c>
      <c r="X143" s="16">
        <f t="shared" ca="1" si="65"/>
        <v>120</v>
      </c>
      <c r="Y143" s="16">
        <f t="shared" ca="1" si="66"/>
        <v>325.90780714756244</v>
      </c>
      <c r="Z143" s="16">
        <f t="shared" ca="1" si="66"/>
        <v>25</v>
      </c>
      <c r="AA143" s="16">
        <f t="shared" ca="1" si="66"/>
        <v>42.266898283108191</v>
      </c>
      <c r="AB143" s="16">
        <f t="shared" ca="1" si="66"/>
        <v>685.20652173913038</v>
      </c>
      <c r="AC143" s="16">
        <f t="shared" ca="1" si="66"/>
        <v>1.7318840579710142</v>
      </c>
      <c r="AD143" s="16">
        <f t="shared" ca="1" si="66"/>
        <v>9</v>
      </c>
      <c r="AE143" s="16">
        <f t="shared" ca="1" si="65"/>
        <v>467</v>
      </c>
      <c r="AF143" s="16">
        <f t="shared" ca="1" si="65"/>
        <v>3.3260869565217392</v>
      </c>
      <c r="AG143" s="16">
        <f t="shared" ca="1" si="65"/>
        <v>78.278532608695627</v>
      </c>
      <c r="AH143" s="17"/>
      <c r="AI143" s="16">
        <f t="shared" ca="1" si="67"/>
        <v>13.989130434782609</v>
      </c>
      <c r="AJ143" s="16">
        <f t="shared" ca="1" si="68"/>
        <v>17</v>
      </c>
      <c r="AK143" s="16">
        <f t="shared" ca="1" si="68"/>
        <v>14.010869565217391</v>
      </c>
      <c r="AL143" s="16">
        <f t="shared" ca="1" si="68"/>
        <v>3.3369565217391304</v>
      </c>
      <c r="AM143" s="16">
        <f t="shared" ca="1" si="68"/>
        <v>224.83476304347826</v>
      </c>
      <c r="AN143" s="16">
        <f t="shared" ca="1" si="68"/>
        <v>18.663043478260871</v>
      </c>
      <c r="AO143" s="16">
        <f t="shared" ca="1" si="67"/>
        <v>47.663043478260867</v>
      </c>
      <c r="AP143" s="16">
        <f t="shared" ca="1" si="67"/>
        <v>2</v>
      </c>
      <c r="AQ143" s="16">
        <f t="shared" ca="1" si="67"/>
        <v>13.326086956521738</v>
      </c>
      <c r="AR143" s="16">
        <f t="shared" ca="1" si="67"/>
        <v>96.673913043478265</v>
      </c>
      <c r="AS143" s="16">
        <f t="shared" ca="1" si="67"/>
        <v>20</v>
      </c>
      <c r="AT143" s="16">
        <f t="shared" ca="1" si="67"/>
        <v>1724.2576046347824</v>
      </c>
      <c r="AU143" s="16">
        <f t="shared" ca="1" si="67"/>
        <v>13.663043478260869</v>
      </c>
      <c r="AV143" s="16">
        <f t="shared" ca="1" si="67"/>
        <v>0</v>
      </c>
      <c r="AW143" s="16">
        <f t="shared" ca="1" si="67"/>
        <v>84.673913043478265</v>
      </c>
      <c r="AX143" s="16">
        <f t="shared" ca="1" si="67"/>
        <v>18</v>
      </c>
      <c r="AY143" s="16">
        <f t="shared" ca="1" si="67"/>
        <v>0</v>
      </c>
      <c r="AZ143" s="16">
        <f t="shared" ca="1" si="67"/>
        <v>2</v>
      </c>
      <c r="BA143" s="16">
        <f t="shared" ca="1" si="67"/>
        <v>48.673913043478258</v>
      </c>
      <c r="BB143" s="16">
        <f t="shared" ca="1" si="67"/>
        <v>1097.4987988249291</v>
      </c>
      <c r="BC143" s="17"/>
      <c r="BD143" s="16">
        <f t="shared" ca="1" si="69"/>
        <v>1072.5062219948525</v>
      </c>
      <c r="BE143" s="16">
        <f t="shared" ca="1" si="69"/>
        <v>34</v>
      </c>
      <c r="BF143" s="16">
        <f t="shared" ca="1" si="69"/>
        <v>1622.8804347826087</v>
      </c>
      <c r="BG143" s="16">
        <f t="shared" ca="1" si="69"/>
        <v>1</v>
      </c>
      <c r="BH143" s="16">
        <f t="shared" ca="1" si="69"/>
        <v>10127.391304347826</v>
      </c>
      <c r="BI143" s="16">
        <f t="shared" ca="1" si="69"/>
        <v>170.56521739130434</v>
      </c>
      <c r="BJ143" s="16">
        <f t="shared" ca="1" si="69"/>
        <v>52</v>
      </c>
      <c r="BK143" s="16">
        <f t="shared" ca="1" si="69"/>
        <v>50</v>
      </c>
      <c r="BL143" s="17"/>
      <c r="BM143" s="16">
        <f t="shared" ca="1" si="69"/>
        <v>32</v>
      </c>
      <c r="BN143" s="16">
        <f t="shared" ca="1" si="69"/>
        <v>866.57608695652175</v>
      </c>
      <c r="BO143" s="16">
        <f t="shared" ca="1" si="70"/>
        <v>350</v>
      </c>
      <c r="BP143" s="16">
        <f t="shared" ca="1" si="69"/>
        <v>211.0108695652174</v>
      </c>
      <c r="BQ143" s="17"/>
      <c r="BR143" s="16">
        <f t="shared" ca="1" si="69"/>
        <v>504.06785363478264</v>
      </c>
      <c r="BS143" s="16">
        <f t="shared" ca="1" si="69"/>
        <v>5</v>
      </c>
      <c r="BT143" s="16">
        <f t="shared" ca="1" si="69"/>
        <v>155.84782608695653</v>
      </c>
      <c r="BU143" s="16">
        <f t="shared" ca="1" si="69"/>
        <v>19</v>
      </c>
      <c r="BV143" s="16">
        <f t="shared" ca="1" si="69"/>
        <v>4112.0102875698458</v>
      </c>
      <c r="BW143" s="16">
        <f t="shared" ca="1" si="69"/>
        <v>772.6521739130435</v>
      </c>
      <c r="BX143" s="16">
        <f t="shared" ca="1" si="71"/>
        <v>825</v>
      </c>
      <c r="BY143" s="16">
        <f t="shared" ca="1" si="71"/>
        <v>4.6739130434782608</v>
      </c>
      <c r="BZ143" s="16">
        <f t="shared" ca="1" si="71"/>
        <v>623.61956521739125</v>
      </c>
      <c r="CA143" s="16">
        <f t="shared" ca="1" si="71"/>
        <v>55.717391304347828</v>
      </c>
      <c r="CB143" s="16">
        <f t="shared" ca="1" si="71"/>
        <v>66</v>
      </c>
      <c r="CC143" s="16">
        <f t="shared" ca="1" si="71"/>
        <v>31.673913043478262</v>
      </c>
      <c r="CD143" s="16">
        <f t="shared" ca="1" si="71"/>
        <v>20</v>
      </c>
      <c r="CE143" s="16">
        <f t="shared" ca="1" si="71"/>
        <v>0</v>
      </c>
      <c r="CF143" s="16">
        <f t="shared" ca="1" si="71"/>
        <v>251.29064949319135</v>
      </c>
      <c r="CG143" s="16">
        <f t="shared" ca="1" si="71"/>
        <v>329.61012282608698</v>
      </c>
      <c r="CH143" s="17"/>
      <c r="CI143" s="16">
        <f t="shared" ca="1" si="71"/>
        <v>10726.15948771739</v>
      </c>
      <c r="CJ143" s="16">
        <f t="shared" ca="1" si="71"/>
        <v>3740.1747087369827</v>
      </c>
      <c r="CK143" s="16">
        <f t="shared" ca="1" si="71"/>
        <v>13130.343178516592</v>
      </c>
      <c r="CL143" s="16">
        <f t="shared" ca="1" si="71"/>
        <v>3460.2650795466679</v>
      </c>
      <c r="CM143" s="16">
        <f t="shared" ca="1" si="71"/>
        <v>7776.163696132603</v>
      </c>
      <c r="CN143" s="16">
        <f t="shared" ca="1" si="71"/>
        <v>1459.5869565217392</v>
      </c>
      <c r="CO143" s="16">
        <f t="shared" ca="1" si="71"/>
        <v>1821.0546873147289</v>
      </c>
      <c r="CP143" s="18">
        <f t="shared" ca="1" si="74"/>
        <v>42113.747794486706</v>
      </c>
    </row>
    <row r="144" spans="2:94">
      <c r="B144" s="46" t="s">
        <v>11</v>
      </c>
      <c r="D144" s="44">
        <f t="shared" si="72"/>
        <v>10</v>
      </c>
      <c r="H144" s="16">
        <f t="shared" ca="1" si="73"/>
        <v>2851.6239205434781</v>
      </c>
      <c r="I144" s="16">
        <f t="shared" ca="1" si="65"/>
        <v>2552.108695652174</v>
      </c>
      <c r="J144" s="16">
        <f t="shared" ca="1" si="65"/>
        <v>5592</v>
      </c>
      <c r="L144" s="16">
        <f t="shared" ca="1" si="65"/>
        <v>555.3478260869565</v>
      </c>
      <c r="M144" s="16">
        <f t="shared" ca="1" si="65"/>
        <v>2088.8614265071064</v>
      </c>
      <c r="N144" s="16">
        <f t="shared" ca="1" si="65"/>
        <v>44</v>
      </c>
      <c r="O144" s="16">
        <f t="shared" ca="1" si="65"/>
        <v>4.3260869565217392</v>
      </c>
      <c r="P144" s="16">
        <f t="shared" ca="1" si="65"/>
        <v>816.61956521739125</v>
      </c>
      <c r="Q144" s="16">
        <f t="shared" ca="1" si="65"/>
        <v>53</v>
      </c>
      <c r="R144" s="16">
        <f t="shared" ca="1" si="65"/>
        <v>12</v>
      </c>
      <c r="S144" s="16">
        <f t="shared" ca="1" si="65"/>
        <v>73.021739130434781</v>
      </c>
      <c r="T144" s="16">
        <f t="shared" ca="1" si="65"/>
        <v>21</v>
      </c>
      <c r="U144" s="16">
        <f t="shared" ca="1" si="65"/>
        <v>86.315217391304344</v>
      </c>
      <c r="V144" s="17"/>
      <c r="W144" s="16">
        <f t="shared" ca="1" si="65"/>
        <v>62.663043478260867</v>
      </c>
      <c r="X144" s="16">
        <f t="shared" ca="1" si="65"/>
        <v>120</v>
      </c>
      <c r="Y144" s="16">
        <f t="shared" ca="1" si="66"/>
        <v>333.71303030303022</v>
      </c>
      <c r="Z144" s="16">
        <f t="shared" ca="1" si="66"/>
        <v>24</v>
      </c>
      <c r="AA144" s="16">
        <f t="shared" ca="1" si="66"/>
        <v>40.45119186002951</v>
      </c>
      <c r="AB144" s="16">
        <f t="shared" ca="1" si="66"/>
        <v>678.054347826087</v>
      </c>
      <c r="AC144" s="16">
        <f t="shared" ca="1" si="66"/>
        <v>2.1333333333333333</v>
      </c>
      <c r="AD144" s="16">
        <f t="shared" ca="1" si="66"/>
        <v>8</v>
      </c>
      <c r="AE144" s="16">
        <f t="shared" ca="1" si="65"/>
        <v>461.68478260869563</v>
      </c>
      <c r="AF144" s="16">
        <f t="shared" ca="1" si="65"/>
        <v>3.3260869565217392</v>
      </c>
      <c r="AG144" s="16">
        <f t="shared" ca="1" si="65"/>
        <v>77.299999999999969</v>
      </c>
      <c r="AH144" s="17"/>
      <c r="AI144" s="16">
        <f t="shared" ca="1" si="67"/>
        <v>12.641304347826088</v>
      </c>
      <c r="AJ144" s="16">
        <f t="shared" ca="1" si="68"/>
        <v>16.663043478260871</v>
      </c>
      <c r="AK144" s="16">
        <f t="shared" ca="1" si="68"/>
        <v>14.663043478260869</v>
      </c>
      <c r="AL144" s="16">
        <f t="shared" ca="1" si="68"/>
        <v>3.6739130434782608</v>
      </c>
      <c r="AM144" s="16">
        <f t="shared" ca="1" si="68"/>
        <v>253.51685978260869</v>
      </c>
      <c r="AN144" s="16">
        <f t="shared" ca="1" si="68"/>
        <v>18.663043478260871</v>
      </c>
      <c r="AO144" s="16">
        <f t="shared" ca="1" si="67"/>
        <v>49.978260869565219</v>
      </c>
      <c r="AP144" s="16">
        <f t="shared" ca="1" si="67"/>
        <v>2</v>
      </c>
      <c r="AQ144" s="16">
        <f t="shared" ca="1" si="67"/>
        <v>13.663043478260869</v>
      </c>
      <c r="AR144" s="16">
        <f t="shared" ca="1" si="67"/>
        <v>99.010869565217391</v>
      </c>
      <c r="AS144" s="16">
        <f t="shared" ca="1" si="67"/>
        <v>17.336956521739129</v>
      </c>
      <c r="AT144" s="16">
        <f t="shared" ca="1" si="67"/>
        <v>1898.0215337217392</v>
      </c>
      <c r="AU144" s="16">
        <f t="shared" ca="1" si="67"/>
        <v>13.326086956521738</v>
      </c>
      <c r="AV144" s="16">
        <f t="shared" ca="1" si="67"/>
        <v>0.33695652173913043</v>
      </c>
      <c r="AW144" s="16">
        <f t="shared" ca="1" si="67"/>
        <v>84.326086956521735</v>
      </c>
      <c r="AX144" s="16">
        <f t="shared" ca="1" si="67"/>
        <v>18</v>
      </c>
      <c r="AY144" s="16">
        <f t="shared" ca="1" si="67"/>
        <v>0</v>
      </c>
      <c r="AZ144" s="16">
        <f t="shared" ca="1" si="67"/>
        <v>2</v>
      </c>
      <c r="BA144" s="16">
        <f t="shared" ca="1" si="67"/>
        <v>47.663043478260867</v>
      </c>
      <c r="BB144" s="16">
        <f t="shared" ca="1" si="67"/>
        <v>1199.7503083157455</v>
      </c>
      <c r="BC144" s="17"/>
      <c r="BD144" s="16">
        <f t="shared" ca="1" si="69"/>
        <v>1044.6913151115182</v>
      </c>
      <c r="BE144" s="16">
        <f t="shared" ca="1" si="69"/>
        <v>34</v>
      </c>
      <c r="BF144" s="16">
        <f t="shared" ca="1" si="69"/>
        <v>1703.9130434782608</v>
      </c>
      <c r="BG144" s="16">
        <f t="shared" ca="1" si="69"/>
        <v>1</v>
      </c>
      <c r="BH144" s="16">
        <f t="shared" ca="1" si="69"/>
        <v>10224.478260869566</v>
      </c>
      <c r="BI144" s="16">
        <f t="shared" ca="1" si="69"/>
        <v>181.2391304347826</v>
      </c>
      <c r="BJ144" s="16">
        <f t="shared" ca="1" si="69"/>
        <v>52</v>
      </c>
      <c r="BK144" s="16">
        <f t="shared" ca="1" si="69"/>
        <v>50</v>
      </c>
      <c r="BL144" s="17"/>
      <c r="BM144" s="16">
        <f t="shared" ca="1" si="69"/>
        <v>32</v>
      </c>
      <c r="BN144" s="16">
        <f t="shared" ca="1" si="69"/>
        <v>877.61956521739125</v>
      </c>
      <c r="BO144" s="16">
        <f t="shared" ca="1" si="70"/>
        <v>350</v>
      </c>
      <c r="BP144" s="16">
        <f t="shared" ca="1" si="69"/>
        <v>206.66304347826087</v>
      </c>
      <c r="BQ144" s="17"/>
      <c r="BR144" s="16">
        <f t="shared" ca="1" si="69"/>
        <v>454.22638455652168</v>
      </c>
      <c r="BS144" s="16">
        <f t="shared" ca="1" si="69"/>
        <v>5</v>
      </c>
      <c r="BT144" s="16">
        <f t="shared" ca="1" si="69"/>
        <v>161.03260869565219</v>
      </c>
      <c r="BU144" s="16">
        <f t="shared" ca="1" si="69"/>
        <v>19</v>
      </c>
      <c r="BV144" s="16">
        <f t="shared" ca="1" si="69"/>
        <v>4187.3543386049696</v>
      </c>
      <c r="BW144" s="16">
        <f t="shared" ca="1" si="69"/>
        <v>799.86956521739125</v>
      </c>
      <c r="BX144" s="16">
        <f t="shared" ca="1" si="71"/>
        <v>825</v>
      </c>
      <c r="BY144" s="16">
        <f t="shared" ca="1" si="71"/>
        <v>5</v>
      </c>
      <c r="BZ144" s="16">
        <f t="shared" ca="1" si="71"/>
        <v>621.07608695652175</v>
      </c>
      <c r="CA144" s="16">
        <f t="shared" ca="1" si="71"/>
        <v>49.380434782608695</v>
      </c>
      <c r="CB144" s="16">
        <f t="shared" ca="1" si="71"/>
        <v>66</v>
      </c>
      <c r="CC144" s="16">
        <f t="shared" ca="1" si="71"/>
        <v>31</v>
      </c>
      <c r="CD144" s="16">
        <f t="shared" ca="1" si="71"/>
        <v>20</v>
      </c>
      <c r="CE144" s="16">
        <f t="shared" ca="1" si="71"/>
        <v>0</v>
      </c>
      <c r="CF144" s="16">
        <f t="shared" ca="1" si="71"/>
        <v>229.71220906929091</v>
      </c>
      <c r="CG144" s="16">
        <f t="shared" ca="1" si="71"/>
        <v>317</v>
      </c>
      <c r="CH144" s="17"/>
      <c r="CI144" s="16">
        <f t="shared" ca="1" si="71"/>
        <v>10995.732616195653</v>
      </c>
      <c r="CJ144" s="16">
        <f t="shared" ca="1" si="71"/>
        <v>3754.491861289715</v>
      </c>
      <c r="CK144" s="16">
        <f t="shared" ca="1" si="71"/>
        <v>13291.321749894125</v>
      </c>
      <c r="CL144" s="16">
        <f t="shared" ca="1" si="71"/>
        <v>3765.2343539940061</v>
      </c>
      <c r="CM144" s="16">
        <f t="shared" ca="1" si="71"/>
        <v>7790.6516278829558</v>
      </c>
      <c r="CN144" s="16">
        <f t="shared" ca="1" si="71"/>
        <v>1466.2826086956522</v>
      </c>
      <c r="CO144" s="16">
        <f t="shared" ca="1" si="71"/>
        <v>1811.3258163659582</v>
      </c>
      <c r="CP144" s="18">
        <f t="shared" ca="1" si="74"/>
        <v>42875.040634318066</v>
      </c>
    </row>
    <row r="145" spans="2:94">
      <c r="B145" s="46" t="s">
        <v>12</v>
      </c>
      <c r="D145" s="44">
        <f t="shared" si="72"/>
        <v>13</v>
      </c>
      <c r="H145" s="16">
        <f t="shared" ca="1" si="73"/>
        <v>2855.5291830000001</v>
      </c>
      <c r="I145" s="16">
        <f t="shared" ca="1" si="65"/>
        <v>2573.1555555555556</v>
      </c>
      <c r="J145" s="16">
        <f t="shared" ca="1" si="65"/>
        <v>5496.7111111111108</v>
      </c>
      <c r="L145" s="16">
        <f t="shared" ca="1" si="65"/>
        <v>579.24444444444441</v>
      </c>
      <c r="M145" s="16">
        <f t="shared" ca="1" si="65"/>
        <v>2089.6106411484288</v>
      </c>
      <c r="N145" s="16">
        <f t="shared" ca="1" si="65"/>
        <v>42.9</v>
      </c>
      <c r="O145" s="16">
        <f t="shared" ca="1" si="65"/>
        <v>3.3111111111111109</v>
      </c>
      <c r="P145" s="16">
        <f t="shared" ca="1" si="65"/>
        <v>863.0333333333333</v>
      </c>
      <c r="Q145" s="16">
        <f t="shared" ca="1" si="65"/>
        <v>53</v>
      </c>
      <c r="R145" s="16">
        <f t="shared" ca="1" si="65"/>
        <v>11.344444444444445</v>
      </c>
      <c r="S145" s="16">
        <f t="shared" ca="1" si="65"/>
        <v>71.722222222222229</v>
      </c>
      <c r="T145" s="16">
        <f t="shared" ca="1" si="65"/>
        <v>22</v>
      </c>
      <c r="U145" s="16">
        <f t="shared" ca="1" si="65"/>
        <v>96.555555555555557</v>
      </c>
      <c r="V145" s="17"/>
      <c r="W145" s="16">
        <f t="shared" ca="1" si="65"/>
        <v>61.655555555555559</v>
      </c>
      <c r="X145" s="16">
        <f t="shared" ca="1" si="65"/>
        <v>121.65555555555555</v>
      </c>
      <c r="Y145" s="16">
        <f t="shared" ca="1" si="66"/>
        <v>307.07477272727272</v>
      </c>
      <c r="Z145" s="16">
        <f t="shared" ca="1" si="66"/>
        <v>24</v>
      </c>
      <c r="AA145" s="16">
        <f t="shared" ca="1" si="66"/>
        <v>40.613772111224577</v>
      </c>
      <c r="AB145" s="16">
        <f t="shared" ca="1" si="66"/>
        <v>669.88888888888891</v>
      </c>
      <c r="AC145" s="16">
        <f t="shared" ca="1" si="66"/>
        <v>39.166666666666664</v>
      </c>
      <c r="AD145" s="16">
        <f t="shared" ca="1" si="66"/>
        <v>8</v>
      </c>
      <c r="AE145" s="16">
        <f t="shared" ca="1" si="65"/>
        <v>455.15555555555557</v>
      </c>
      <c r="AF145" s="16">
        <f t="shared" ca="1" si="65"/>
        <v>4.3444444444444441</v>
      </c>
      <c r="AG145" s="16">
        <f t="shared" ca="1" si="65"/>
        <v>71.716666666666669</v>
      </c>
      <c r="AH145" s="17"/>
      <c r="AI145" s="16">
        <f t="shared" ca="1" si="67"/>
        <v>13.344444444444445</v>
      </c>
      <c r="AJ145" s="16">
        <f t="shared" ca="1" si="68"/>
        <v>16.31111111111111</v>
      </c>
      <c r="AK145" s="16">
        <f t="shared" ca="1" si="68"/>
        <v>14.311111111111112</v>
      </c>
      <c r="AL145" s="16">
        <f t="shared" ca="1" si="68"/>
        <v>3.3444444444444446</v>
      </c>
      <c r="AM145" s="16">
        <f t="shared" ca="1" si="68"/>
        <v>222.4187522222222</v>
      </c>
      <c r="AN145" s="16">
        <f t="shared" ca="1" si="68"/>
        <v>18</v>
      </c>
      <c r="AO145" s="16">
        <f t="shared" ca="1" si="67"/>
        <v>51.966666666666669</v>
      </c>
      <c r="AP145" s="16">
        <f t="shared" ca="1" si="67"/>
        <v>2</v>
      </c>
      <c r="AQ145" s="16">
        <f t="shared" ca="1" si="67"/>
        <v>13.655555555555555</v>
      </c>
      <c r="AR145" s="16">
        <f t="shared" ca="1" si="67"/>
        <v>102.65555555555555</v>
      </c>
      <c r="AS145" s="16">
        <f t="shared" ca="1" si="67"/>
        <v>24.077777777777779</v>
      </c>
      <c r="AT145" s="16">
        <f t="shared" ca="1" si="67"/>
        <v>1871.2090704266668</v>
      </c>
      <c r="AU145" s="16">
        <f t="shared" ca="1" si="67"/>
        <v>13.311111111111112</v>
      </c>
      <c r="AV145" s="16">
        <f t="shared" ca="1" si="67"/>
        <v>2.2777777777777777</v>
      </c>
      <c r="AW145" s="16">
        <f t="shared" ca="1" si="67"/>
        <v>85</v>
      </c>
      <c r="AX145" s="16">
        <f t="shared" ca="1" si="67"/>
        <v>21</v>
      </c>
      <c r="AY145" s="16">
        <f t="shared" ca="1" si="67"/>
        <v>0</v>
      </c>
      <c r="AZ145" s="16">
        <f t="shared" ca="1" si="67"/>
        <v>2</v>
      </c>
      <c r="BA145" s="16">
        <f t="shared" ca="1" si="67"/>
        <v>46.31111111111111</v>
      </c>
      <c r="BB145" s="16">
        <f t="shared" ca="1" si="67"/>
        <v>1145.0373598203169</v>
      </c>
      <c r="BC145" s="17"/>
      <c r="BD145" s="16">
        <f t="shared" ca="1" si="69"/>
        <v>1001.4870008426331</v>
      </c>
      <c r="BE145" s="16">
        <f t="shared" ca="1" si="69"/>
        <v>34</v>
      </c>
      <c r="BF145" s="16">
        <f t="shared" ca="1" si="69"/>
        <v>1727.0333333333333</v>
      </c>
      <c r="BG145" s="16">
        <f t="shared" ca="1" si="69"/>
        <v>2</v>
      </c>
      <c r="BH145" s="16">
        <f t="shared" ca="1" si="69"/>
        <v>10210.011111111111</v>
      </c>
      <c r="BI145" s="16">
        <f t="shared" ca="1" si="69"/>
        <v>185.71111111111111</v>
      </c>
      <c r="BJ145" s="16">
        <f t="shared" ca="1" si="69"/>
        <v>49</v>
      </c>
      <c r="BK145" s="16">
        <f t="shared" ca="1" si="69"/>
        <v>38</v>
      </c>
      <c r="BL145" s="17"/>
      <c r="BM145" s="16">
        <f t="shared" ca="1" si="69"/>
        <v>38.416666666666664</v>
      </c>
      <c r="BN145" s="16">
        <f t="shared" ca="1" si="69"/>
        <v>887.21111111111111</v>
      </c>
      <c r="BO145" s="16">
        <f t="shared" ca="1" si="70"/>
        <v>350</v>
      </c>
      <c r="BP145" s="16">
        <f t="shared" ca="1" si="69"/>
        <v>204.3111111111111</v>
      </c>
      <c r="BQ145" s="17"/>
      <c r="BR145" s="16">
        <f t="shared" ca="1" si="69"/>
        <v>391.84852974666671</v>
      </c>
      <c r="BS145" s="16">
        <f t="shared" ca="1" si="69"/>
        <v>5</v>
      </c>
      <c r="BT145" s="16">
        <f t="shared" ca="1" si="69"/>
        <v>158.9</v>
      </c>
      <c r="BU145" s="16">
        <f t="shared" ca="1" si="69"/>
        <v>17</v>
      </c>
      <c r="BV145" s="16">
        <f t="shared" ca="1" si="69"/>
        <v>4154.4543103075302</v>
      </c>
      <c r="BW145" s="16">
        <f t="shared" ca="1" si="69"/>
        <v>789.86666666666667</v>
      </c>
      <c r="BX145" s="16">
        <f t="shared" ca="1" si="71"/>
        <v>794</v>
      </c>
      <c r="BY145" s="16">
        <f t="shared" ca="1" si="71"/>
        <v>5</v>
      </c>
      <c r="BZ145" s="16">
        <f t="shared" ca="1" si="71"/>
        <v>611.9038888888889</v>
      </c>
      <c r="CA145" s="16">
        <f t="shared" ca="1" si="71"/>
        <v>49.655555555555559</v>
      </c>
      <c r="CB145" s="16">
        <f t="shared" ca="1" si="71"/>
        <v>67</v>
      </c>
      <c r="CC145" s="16">
        <f t="shared" ca="1" si="71"/>
        <v>30</v>
      </c>
      <c r="CD145" s="16">
        <f t="shared" ca="1" si="71"/>
        <v>18</v>
      </c>
      <c r="CE145" s="16">
        <f t="shared" ca="1" si="71"/>
        <v>0</v>
      </c>
      <c r="CF145" s="16">
        <f t="shared" ca="1" si="71"/>
        <v>230.94759835402689</v>
      </c>
      <c r="CG145" s="16">
        <f t="shared" ca="1" si="71"/>
        <v>333</v>
      </c>
      <c r="CH145" s="17"/>
      <c r="CI145" s="16">
        <f t="shared" ca="1" si="71"/>
        <v>10925.395849666667</v>
      </c>
      <c r="CJ145" s="16">
        <f t="shared" ca="1" si="71"/>
        <v>3832.7217522595402</v>
      </c>
      <c r="CK145" s="16">
        <f t="shared" ca="1" si="71"/>
        <v>13247.242556398189</v>
      </c>
      <c r="CL145" s="16">
        <f t="shared" ca="1" si="71"/>
        <v>3668.2318491358724</v>
      </c>
      <c r="CM145" s="16">
        <f t="shared" ca="1" si="71"/>
        <v>7656.5765495193345</v>
      </c>
      <c r="CN145" s="16">
        <f t="shared" ca="1" si="71"/>
        <v>1479.9388888888889</v>
      </c>
      <c r="CO145" s="16">
        <f t="shared" ca="1" si="71"/>
        <v>1803.2718781718306</v>
      </c>
      <c r="CP145" s="18">
        <f t="shared" ca="1" si="74"/>
        <v>42613.379324040317</v>
      </c>
    </row>
    <row r="146" spans="2:94">
      <c r="B146" s="46" t="s">
        <v>13</v>
      </c>
      <c r="D146" s="44">
        <f t="shared" si="72"/>
        <v>16</v>
      </c>
      <c r="H146" s="16">
        <f t="shared" ca="1" si="73"/>
        <v>2691.4148485714281</v>
      </c>
      <c r="I146" s="16">
        <f t="shared" ca="1" si="65"/>
        <v>2559.3076923076924</v>
      </c>
      <c r="J146" s="16">
        <f t="shared" ca="1" si="65"/>
        <v>5574.6703296703299</v>
      </c>
      <c r="L146" s="16">
        <f t="shared" ca="1" si="65"/>
        <v>500.72527472527474</v>
      </c>
      <c r="M146" s="16">
        <f t="shared" ca="1" si="65"/>
        <v>2086.5859814363525</v>
      </c>
      <c r="N146" s="16">
        <f t="shared" ca="1" si="65"/>
        <v>42.989010989010985</v>
      </c>
      <c r="O146" s="16">
        <f t="shared" ca="1" si="65"/>
        <v>4</v>
      </c>
      <c r="P146" s="16">
        <f t="shared" ca="1" si="65"/>
        <v>924.7032967032967</v>
      </c>
      <c r="Q146" s="16">
        <f t="shared" ca="1" si="65"/>
        <v>53</v>
      </c>
      <c r="R146" s="16">
        <f t="shared" ca="1" si="65"/>
        <v>11</v>
      </c>
      <c r="S146" s="16">
        <f t="shared" ca="1" si="65"/>
        <v>69</v>
      </c>
      <c r="T146" s="16">
        <f t="shared" ca="1" si="65"/>
        <v>22</v>
      </c>
      <c r="U146" s="16">
        <f t="shared" ca="1" si="65"/>
        <v>93.35164835164835</v>
      </c>
      <c r="V146" s="17"/>
      <c r="W146" s="16">
        <f t="shared" ca="1" si="65"/>
        <v>60.329670329670328</v>
      </c>
      <c r="X146" s="16">
        <f t="shared" ca="1" si="65"/>
        <v>120.32967032967034</v>
      </c>
      <c r="Y146" s="16">
        <f t="shared" ca="1" si="66"/>
        <v>303.44954545454544</v>
      </c>
      <c r="Z146" s="16">
        <f t="shared" ca="1" si="66"/>
        <v>24</v>
      </c>
      <c r="AA146" s="16">
        <f t="shared" ca="1" si="66"/>
        <v>39.649648489597048</v>
      </c>
      <c r="AB146" s="16">
        <f t="shared" ca="1" si="66"/>
        <v>662.05494505494505</v>
      </c>
      <c r="AC146" s="16">
        <f t="shared" ca="1" si="66"/>
        <v>55.266666666666666</v>
      </c>
      <c r="AD146" s="16">
        <f t="shared" ca="1" si="66"/>
        <v>8</v>
      </c>
      <c r="AE146" s="16">
        <f t="shared" ca="1" si="65"/>
        <v>461.38461538461536</v>
      </c>
      <c r="AF146" s="16">
        <f t="shared" ca="1" si="65"/>
        <v>4.3296703296703294</v>
      </c>
      <c r="AG146" s="16">
        <f t="shared" ca="1" si="65"/>
        <v>68.766666666666666</v>
      </c>
      <c r="AH146" s="17"/>
      <c r="AI146" s="16">
        <f t="shared" ca="1" si="67"/>
        <v>14.67032967032967</v>
      </c>
      <c r="AJ146" s="16">
        <f t="shared" ca="1" si="68"/>
        <v>16</v>
      </c>
      <c r="AK146" s="16">
        <f t="shared" ca="1" si="68"/>
        <v>14</v>
      </c>
      <c r="AL146" s="16">
        <f t="shared" ca="1" si="68"/>
        <v>3</v>
      </c>
      <c r="AM146" s="16">
        <f t="shared" ca="1" si="68"/>
        <v>231.57493186813184</v>
      </c>
      <c r="AN146" s="16">
        <f t="shared" ca="1" si="68"/>
        <v>18.329670329670328</v>
      </c>
      <c r="AO146" s="16">
        <f t="shared" ca="1" si="67"/>
        <v>54.670329670329672</v>
      </c>
      <c r="AP146" s="16">
        <f t="shared" ca="1" si="67"/>
        <v>1</v>
      </c>
      <c r="AQ146" s="16">
        <f t="shared" ca="1" si="67"/>
        <v>14</v>
      </c>
      <c r="AR146" s="16">
        <f t="shared" ca="1" si="67"/>
        <v>79.560439560439562</v>
      </c>
      <c r="AS146" s="16">
        <f t="shared" ca="1" si="67"/>
        <v>20.021978021978022</v>
      </c>
      <c r="AT146" s="16">
        <f t="shared" ca="1" si="67"/>
        <v>1711.0283942109891</v>
      </c>
      <c r="AU146" s="16">
        <f t="shared" ca="1" si="67"/>
        <v>9.6373626373626369</v>
      </c>
      <c r="AV146" s="16">
        <f t="shared" ca="1" si="67"/>
        <v>0.34065934065934067</v>
      </c>
      <c r="AW146" s="16">
        <f t="shared" ca="1" si="67"/>
        <v>84.659340659340657</v>
      </c>
      <c r="AX146" s="16">
        <f t="shared" ca="1" si="67"/>
        <v>21</v>
      </c>
      <c r="AY146" s="16">
        <f t="shared" ca="1" si="67"/>
        <v>0</v>
      </c>
      <c r="AZ146" s="16">
        <f t="shared" ca="1" si="67"/>
        <v>2.6703296703296702</v>
      </c>
      <c r="BA146" s="16">
        <f t="shared" ca="1" si="67"/>
        <v>46.659340659340657</v>
      </c>
      <c r="BB146" s="16">
        <f t="shared" ca="1" si="67"/>
        <v>1057.6033514852761</v>
      </c>
      <c r="BC146" s="17"/>
      <c r="BD146" s="16">
        <f t="shared" ca="1" si="69"/>
        <v>972.25379377569243</v>
      </c>
      <c r="BE146" s="16">
        <f t="shared" ca="1" si="69"/>
        <v>34</v>
      </c>
      <c r="BF146" s="16">
        <f t="shared" ca="1" si="69"/>
        <v>1658.0439560439561</v>
      </c>
      <c r="BG146" s="16">
        <f t="shared" ca="1" si="69"/>
        <v>2</v>
      </c>
      <c r="BH146" s="16">
        <f t="shared" ca="1" si="69"/>
        <v>10235.956043956045</v>
      </c>
      <c r="BI146" s="16">
        <f t="shared" ca="1" si="69"/>
        <v>160.96703296703296</v>
      </c>
      <c r="BJ146" s="16">
        <f t="shared" ca="1" si="69"/>
        <v>49</v>
      </c>
      <c r="BK146" s="16">
        <f t="shared" ca="1" si="69"/>
        <v>38</v>
      </c>
      <c r="BL146" s="17"/>
      <c r="BM146" s="16">
        <f t="shared" ca="1" si="69"/>
        <v>41.166666666666657</v>
      </c>
      <c r="BN146" s="16">
        <f t="shared" ca="1" si="69"/>
        <v>873.25274725274721</v>
      </c>
      <c r="BO146" s="16">
        <f t="shared" ca="1" si="70"/>
        <v>348.35164835164835</v>
      </c>
      <c r="BP146" s="16">
        <f t="shared" ca="1" si="69"/>
        <v>202.67032967032966</v>
      </c>
      <c r="BQ146" s="17"/>
      <c r="BR146" s="16">
        <f t="shared" ca="1" si="69"/>
        <v>411.85852315384608</v>
      </c>
      <c r="BS146" s="16">
        <f t="shared" ca="1" si="69"/>
        <v>5</v>
      </c>
      <c r="BT146" s="16">
        <f t="shared" ca="1" si="69"/>
        <v>144.45054945054946</v>
      </c>
      <c r="BU146" s="16">
        <f t="shared" ca="1" si="69"/>
        <v>17</v>
      </c>
      <c r="BV146" s="16">
        <f t="shared" ca="1" si="69"/>
        <v>4121.5971599856439</v>
      </c>
      <c r="BW146" s="16">
        <f t="shared" ca="1" si="69"/>
        <v>784.25274725274721</v>
      </c>
      <c r="BX146" s="16">
        <f t="shared" ca="1" si="71"/>
        <v>794</v>
      </c>
      <c r="BY146" s="16">
        <f t="shared" ca="1" si="71"/>
        <v>5</v>
      </c>
      <c r="BZ146" s="16">
        <f t="shared" ca="1" si="71"/>
        <v>524.86956043956036</v>
      </c>
      <c r="CA146" s="16">
        <f t="shared" ca="1" si="71"/>
        <v>46.659340659340657</v>
      </c>
      <c r="CB146" s="16">
        <f t="shared" ca="1" si="71"/>
        <v>67</v>
      </c>
      <c r="CC146" s="16">
        <f t="shared" ca="1" si="71"/>
        <v>29.670329670329672</v>
      </c>
      <c r="CD146" s="16">
        <f t="shared" ca="1" si="71"/>
        <v>18</v>
      </c>
      <c r="CE146" s="16">
        <f t="shared" ca="1" si="71"/>
        <v>0</v>
      </c>
      <c r="CF146" s="16">
        <f t="shared" ca="1" si="71"/>
        <v>228.27253976516099</v>
      </c>
      <c r="CG146" s="16">
        <f t="shared" ca="1" si="71"/>
        <v>317.07692307692309</v>
      </c>
      <c r="CH146" s="17"/>
      <c r="CI146" s="16">
        <f t="shared" ca="1" si="71"/>
        <v>10825.392870549451</v>
      </c>
      <c r="CJ146" s="16">
        <f t="shared" ca="1" si="71"/>
        <v>3807.3552122055835</v>
      </c>
      <c r="CK146" s="16">
        <f t="shared" ca="1" si="71"/>
        <v>13150.220826742725</v>
      </c>
      <c r="CL146" s="16">
        <f t="shared" ca="1" si="71"/>
        <v>3400.4264577841768</v>
      </c>
      <c r="CM146" s="16">
        <f t="shared" ca="1" si="71"/>
        <v>7514.7076734541024</v>
      </c>
      <c r="CN146" s="16">
        <f t="shared" ca="1" si="71"/>
        <v>1465.4413919413919</v>
      </c>
      <c r="CO146" s="16">
        <f t="shared" ca="1" si="71"/>
        <v>1807.5610987060472</v>
      </c>
      <c r="CP146" s="18">
        <f t="shared" ca="1" si="74"/>
        <v>41971.10553138348</v>
      </c>
    </row>
    <row r="147" spans="2:94">
      <c r="B147" s="46" t="s">
        <v>14</v>
      </c>
      <c r="D147" s="44">
        <f t="shared" si="72"/>
        <v>19</v>
      </c>
      <c r="H147" s="16">
        <f t="shared" ca="1" si="73"/>
        <v>2971.4497503260868</v>
      </c>
      <c r="I147" s="16">
        <f t="shared" ca="1" si="65"/>
        <v>2527.7065217391305</v>
      </c>
      <c r="J147" s="16">
        <f t="shared" ca="1" si="65"/>
        <v>5542.076086956522</v>
      </c>
      <c r="L147" s="16">
        <f t="shared" ca="1" si="65"/>
        <v>561.195652173913</v>
      </c>
      <c r="M147" s="16">
        <f t="shared" ca="1" si="65"/>
        <v>2075.6828635038341</v>
      </c>
      <c r="N147" s="16">
        <f t="shared" ca="1" si="65"/>
        <v>47</v>
      </c>
      <c r="O147" s="16">
        <f t="shared" ca="1" si="65"/>
        <v>5</v>
      </c>
      <c r="P147" s="16">
        <f t="shared" ca="1" si="65"/>
        <v>924.66304347826087</v>
      </c>
      <c r="Q147" s="16">
        <f t="shared" ca="1" si="65"/>
        <v>52</v>
      </c>
      <c r="R147" s="16">
        <f t="shared" ca="1" si="65"/>
        <v>11</v>
      </c>
      <c r="S147" s="16">
        <f t="shared" ca="1" si="65"/>
        <v>67.989130434782609</v>
      </c>
      <c r="T147" s="16">
        <f t="shared" ca="1" si="65"/>
        <v>22</v>
      </c>
      <c r="U147" s="16">
        <f t="shared" ca="1" si="65"/>
        <v>90.978260869565219</v>
      </c>
      <c r="V147" s="17"/>
      <c r="W147" s="16">
        <f t="shared" ca="1" si="65"/>
        <v>58.673913043478258</v>
      </c>
      <c r="X147" s="16">
        <f t="shared" ca="1" si="65"/>
        <v>118.67391304347827</v>
      </c>
      <c r="Y147" s="16">
        <f t="shared" ca="1" si="66"/>
        <v>299.83745306324113</v>
      </c>
      <c r="Z147" s="16">
        <f t="shared" ca="1" si="66"/>
        <v>24.336956521739129</v>
      </c>
      <c r="AA147" s="16">
        <f t="shared" ca="1" si="66"/>
        <v>38.689018069497166</v>
      </c>
      <c r="AB147" s="16">
        <f t="shared" ca="1" si="66"/>
        <v>673.60869565217388</v>
      </c>
      <c r="AC147" s="16">
        <f t="shared" ca="1" si="66"/>
        <v>71.308333333333337</v>
      </c>
      <c r="AD147" s="16">
        <f t="shared" ca="1" si="66"/>
        <v>7.3369565217391308</v>
      </c>
      <c r="AE147" s="16">
        <f t="shared" ca="1" si="65"/>
        <v>339.6521739130435</v>
      </c>
      <c r="AF147" s="16">
        <f t="shared" ca="1" si="65"/>
        <v>2.9891304347826089</v>
      </c>
      <c r="AG147" s="16">
        <f t="shared" ca="1" si="65"/>
        <v>65.827355072463746</v>
      </c>
      <c r="AH147" s="17"/>
      <c r="AI147" s="16">
        <f t="shared" ca="1" si="67"/>
        <v>16.326086956521738</v>
      </c>
      <c r="AJ147" s="16">
        <f t="shared" ca="1" si="68"/>
        <v>16.326086956521738</v>
      </c>
      <c r="AK147" s="16">
        <f t="shared" ca="1" si="68"/>
        <v>13.347826086956522</v>
      </c>
      <c r="AL147" s="16">
        <f t="shared" ca="1" si="68"/>
        <v>3</v>
      </c>
      <c r="AM147" s="16">
        <f t="shared" ca="1" si="68"/>
        <v>214.56461521739132</v>
      </c>
      <c r="AN147" s="16">
        <f t="shared" ca="1" si="68"/>
        <v>18</v>
      </c>
      <c r="AO147" s="16">
        <f t="shared" ca="1" si="67"/>
        <v>52</v>
      </c>
      <c r="AP147" s="16">
        <f t="shared" ca="1" si="67"/>
        <v>2</v>
      </c>
      <c r="AQ147" s="16">
        <f t="shared" ca="1" si="67"/>
        <v>12</v>
      </c>
      <c r="AR147" s="16">
        <f t="shared" ca="1" si="67"/>
        <v>109.31521739130434</v>
      </c>
      <c r="AS147" s="16">
        <f t="shared" ca="1" si="67"/>
        <v>20.684782608695652</v>
      </c>
      <c r="AT147" s="16">
        <f t="shared" ca="1" si="67"/>
        <v>1706.8841515239128</v>
      </c>
      <c r="AU147" s="16">
        <f t="shared" ca="1" si="67"/>
        <v>13.978260869565217</v>
      </c>
      <c r="AV147" s="16">
        <f t="shared" ca="1" si="67"/>
        <v>0.33695652173913043</v>
      </c>
      <c r="AW147" s="16">
        <f t="shared" ca="1" si="67"/>
        <v>82.336956521739125</v>
      </c>
      <c r="AX147" s="16">
        <f t="shared" ca="1" si="67"/>
        <v>21</v>
      </c>
      <c r="AY147" s="16">
        <f t="shared" ca="1" si="67"/>
        <v>0</v>
      </c>
      <c r="AZ147" s="16">
        <f t="shared" ca="1" si="67"/>
        <v>2</v>
      </c>
      <c r="BA147" s="16">
        <f t="shared" ca="1" si="67"/>
        <v>45.673913043478258</v>
      </c>
      <c r="BB147" s="16">
        <f t="shared" ca="1" si="67"/>
        <v>875.01416881264765</v>
      </c>
      <c r="BC147" s="17"/>
      <c r="BD147" s="16">
        <f t="shared" ca="1" si="69"/>
        <v>942.18340310718725</v>
      </c>
      <c r="BE147" s="16">
        <f t="shared" ca="1" si="69"/>
        <v>34</v>
      </c>
      <c r="BF147" s="16">
        <f t="shared" ca="1" si="69"/>
        <v>1603.7065217391305</v>
      </c>
      <c r="BG147" s="16">
        <f t="shared" ca="1" si="69"/>
        <v>2</v>
      </c>
      <c r="BH147" s="16">
        <f t="shared" ca="1" si="69"/>
        <v>10281.271739130434</v>
      </c>
      <c r="BI147" s="16">
        <f t="shared" ca="1" si="69"/>
        <v>156.67391304347825</v>
      </c>
      <c r="BJ147" s="16">
        <f t="shared" ca="1" si="69"/>
        <v>49</v>
      </c>
      <c r="BK147" s="16">
        <f t="shared" ca="1" si="69"/>
        <v>38</v>
      </c>
      <c r="BL147" s="17"/>
      <c r="BM147" s="16">
        <f t="shared" ca="1" si="69"/>
        <v>43.906702898550705</v>
      </c>
      <c r="BN147" s="16">
        <f t="shared" ca="1" si="69"/>
        <v>900.554347826087</v>
      </c>
      <c r="BO147" s="16">
        <f t="shared" ca="1" si="70"/>
        <v>320.43478260869563</v>
      </c>
      <c r="BP147" s="16">
        <f t="shared" ca="1" si="69"/>
        <v>200.35869565217391</v>
      </c>
      <c r="BQ147" s="17"/>
      <c r="BR147" s="16">
        <f t="shared" ca="1" si="69"/>
        <v>396.0973519369565</v>
      </c>
      <c r="BS147" s="16">
        <f t="shared" ca="1" si="69"/>
        <v>5</v>
      </c>
      <c r="BT147" s="16">
        <f t="shared" ca="1" si="69"/>
        <v>162.42391304347825</v>
      </c>
      <c r="BU147" s="16">
        <f t="shared" ca="1" si="69"/>
        <v>17</v>
      </c>
      <c r="BV147" s="16">
        <f t="shared" ca="1" si="69"/>
        <v>4009.6976520120706</v>
      </c>
      <c r="BW147" s="16">
        <f t="shared" ca="1" si="69"/>
        <v>781.06521739130437</v>
      </c>
      <c r="BX147" s="16">
        <f t="shared" ca="1" si="71"/>
        <v>794</v>
      </c>
      <c r="BY147" s="16">
        <f t="shared" ca="1" si="71"/>
        <v>5</v>
      </c>
      <c r="BZ147" s="16">
        <f t="shared" ca="1" si="71"/>
        <v>562.68152173913052</v>
      </c>
      <c r="CA147" s="16">
        <f t="shared" ca="1" si="71"/>
        <v>50.380434782608695</v>
      </c>
      <c r="CB147" s="16">
        <f t="shared" ca="1" si="71"/>
        <v>67</v>
      </c>
      <c r="CC147" s="16">
        <f t="shared" ca="1" si="71"/>
        <v>29</v>
      </c>
      <c r="CD147" s="16">
        <f t="shared" ca="1" si="71"/>
        <v>18</v>
      </c>
      <c r="CE147" s="16">
        <f t="shared" ca="1" si="71"/>
        <v>0</v>
      </c>
      <c r="CF147" s="16">
        <f t="shared" ca="1" si="71"/>
        <v>219.17576114274578</v>
      </c>
      <c r="CG147" s="16">
        <f t="shared" ca="1" si="71"/>
        <v>317.5978260869565</v>
      </c>
      <c r="CH147" s="17"/>
      <c r="CI147" s="16">
        <f t="shared" ca="1" si="71"/>
        <v>11041.232359021738</v>
      </c>
      <c r="CJ147" s="16">
        <f t="shared" ca="1" si="71"/>
        <v>3857.5089504603561</v>
      </c>
      <c r="CK147" s="16">
        <f t="shared" ca="1" si="71"/>
        <v>13106.835577020232</v>
      </c>
      <c r="CL147" s="16">
        <f t="shared" ca="1" si="71"/>
        <v>3224.7890225104734</v>
      </c>
      <c r="CM147" s="16">
        <f t="shared" ca="1" si="71"/>
        <v>7434.119678135251</v>
      </c>
      <c r="CN147" s="16">
        <f t="shared" ca="1" si="71"/>
        <v>1465.2545289855072</v>
      </c>
      <c r="CO147" s="16">
        <f t="shared" ca="1" si="71"/>
        <v>1700.9338986689704</v>
      </c>
      <c r="CP147" s="18">
        <f t="shared" ca="1" si="74"/>
        <v>41830.674014802527</v>
      </c>
    </row>
    <row r="148" spans="2:94">
      <c r="B148" s="46" t="s">
        <v>15</v>
      </c>
      <c r="D148" s="44">
        <f t="shared" si="72"/>
        <v>22</v>
      </c>
      <c r="H148" s="16">
        <f t="shared" ca="1" si="73"/>
        <v>3063.9313066304344</v>
      </c>
      <c r="I148" s="16">
        <f t="shared" ca="1" si="65"/>
        <v>2549.858695652174</v>
      </c>
      <c r="J148" s="16">
        <f t="shared" ca="1" si="65"/>
        <v>5954.478260869565</v>
      </c>
      <c r="L148" s="16">
        <f t="shared" ca="1" si="65"/>
        <v>574.31521739130437</v>
      </c>
      <c r="M148" s="16">
        <f t="shared" ca="1" si="65"/>
        <v>2168.7958798736086</v>
      </c>
      <c r="N148" s="16">
        <f t="shared" ca="1" si="65"/>
        <v>44.989130434782609</v>
      </c>
      <c r="O148" s="16">
        <f t="shared" ca="1" si="65"/>
        <v>5.6739130434782608</v>
      </c>
      <c r="P148" s="16">
        <f t="shared" ca="1" si="65"/>
        <v>947.83695652173913</v>
      </c>
      <c r="Q148" s="16">
        <f t="shared" ca="1" si="65"/>
        <v>52</v>
      </c>
      <c r="R148" s="16">
        <f t="shared" ca="1" si="65"/>
        <v>11</v>
      </c>
      <c r="S148" s="16">
        <f t="shared" ref="N148:S156" ca="1" si="75">IFERROR(SUMPRODUCT(OFFSET(S$5,$D148,0,3,1),OFFSET($D$5,$D148,0,3,1))/SUM(OFFSET($D$5,$D148,0,3,1)),0)</f>
        <v>69.673913043478265</v>
      </c>
      <c r="T148" s="16">
        <f t="shared" ca="1" si="65"/>
        <v>22</v>
      </c>
      <c r="U148" s="16">
        <f t="shared" ca="1" si="65"/>
        <v>86.684782608695656</v>
      </c>
      <c r="V148" s="17"/>
      <c r="W148" s="16">
        <f t="shared" ca="1" si="65"/>
        <v>57.336956521739133</v>
      </c>
      <c r="X148" s="16">
        <f t="shared" ca="1" si="65"/>
        <v>117.33695652173913</v>
      </c>
      <c r="Y148" s="16">
        <f t="shared" ca="1" si="66"/>
        <v>296.19909090909096</v>
      </c>
      <c r="Z148" s="16">
        <f t="shared" ca="1" si="66"/>
        <v>24</v>
      </c>
      <c r="AA148" s="16">
        <f t="shared" ca="1" si="66"/>
        <v>37.721401246342005</v>
      </c>
      <c r="AB148" s="16">
        <f t="shared" ca="1" si="66"/>
        <v>665.29347826086962</v>
      </c>
      <c r="AC148" s="16">
        <f t="shared" ca="1" si="66"/>
        <v>87.466666666666683</v>
      </c>
      <c r="AD148" s="16">
        <f t="shared" ca="1" si="66"/>
        <v>7</v>
      </c>
      <c r="AE148" s="16">
        <f t="shared" ca="1" si="65"/>
        <v>371.38043478260869</v>
      </c>
      <c r="AF148" s="16">
        <f t="shared" ca="1" si="65"/>
        <v>3.6630434782608696</v>
      </c>
      <c r="AG148" s="16">
        <f t="shared" ca="1" si="65"/>
        <v>62.866666666666653</v>
      </c>
      <c r="AH148" s="17"/>
      <c r="AI148" s="16">
        <f t="shared" ca="1" si="67"/>
        <v>17.663043478260871</v>
      </c>
      <c r="AJ148" s="16">
        <f t="shared" ca="1" si="68"/>
        <v>16</v>
      </c>
      <c r="AK148" s="16">
        <f t="shared" ca="1" si="68"/>
        <v>12</v>
      </c>
      <c r="AL148" s="16">
        <f t="shared" ca="1" si="68"/>
        <v>3</v>
      </c>
      <c r="AM148" s="16">
        <f t="shared" ca="1" si="68"/>
        <v>206.90842282608696</v>
      </c>
      <c r="AN148" s="16">
        <f t="shared" ca="1" si="68"/>
        <v>17</v>
      </c>
      <c r="AO148" s="16">
        <f t="shared" ca="1" si="67"/>
        <v>48.978260869565219</v>
      </c>
      <c r="AP148" s="16">
        <f t="shared" ca="1" si="67"/>
        <v>2</v>
      </c>
      <c r="AQ148" s="16">
        <f t="shared" ca="1" si="67"/>
        <v>12.336956521739131</v>
      </c>
      <c r="AR148" s="16">
        <f t="shared" ca="1" si="67"/>
        <v>105.03260869565217</v>
      </c>
      <c r="AS148" s="16">
        <f t="shared" ca="1" si="67"/>
        <v>20.326086956521738</v>
      </c>
      <c r="AT148" s="16">
        <f t="shared" ca="1" si="67"/>
        <v>1747.972338391304</v>
      </c>
      <c r="AU148" s="16">
        <f t="shared" ca="1" si="67"/>
        <v>13.010869565217391</v>
      </c>
      <c r="AV148" s="16">
        <f t="shared" ca="1" si="67"/>
        <v>0.65217391304347827</v>
      </c>
      <c r="AW148" s="16">
        <f t="shared" ca="1" si="67"/>
        <v>83.336956521739125</v>
      </c>
      <c r="AX148" s="16">
        <f t="shared" ca="1" si="67"/>
        <v>21</v>
      </c>
      <c r="AY148" s="16">
        <f t="shared" ca="1" si="67"/>
        <v>0</v>
      </c>
      <c r="AZ148" s="16">
        <f t="shared" ca="1" si="67"/>
        <v>2</v>
      </c>
      <c r="BA148" s="16">
        <f t="shared" ca="1" si="67"/>
        <v>44.326086956521742</v>
      </c>
      <c r="BB148" s="16">
        <f t="shared" ca="1" si="67"/>
        <v>1010.3564438258999</v>
      </c>
      <c r="BC148" s="17"/>
      <c r="BD148" s="16">
        <f t="shared" ca="1" si="69"/>
        <v>805.54259921527159</v>
      </c>
      <c r="BE148" s="16">
        <f t="shared" ca="1" si="69"/>
        <v>34</v>
      </c>
      <c r="BF148" s="16">
        <f t="shared" ca="1" si="69"/>
        <v>1673.1739130434783</v>
      </c>
      <c r="BG148" s="16">
        <f t="shared" ca="1" si="69"/>
        <v>2</v>
      </c>
      <c r="BH148" s="16">
        <f t="shared" ca="1" si="69"/>
        <v>10338.565217391304</v>
      </c>
      <c r="BI148" s="16">
        <f t="shared" ca="1" si="69"/>
        <v>159.31521739130434</v>
      </c>
      <c r="BJ148" s="16">
        <f t="shared" ca="1" si="69"/>
        <v>49</v>
      </c>
      <c r="BK148" s="16">
        <f t="shared" ca="1" si="69"/>
        <v>38</v>
      </c>
      <c r="BL148" s="17"/>
      <c r="BM148" s="16">
        <f t="shared" ca="1" si="69"/>
        <v>46.666666666666643</v>
      </c>
      <c r="BN148" s="16">
        <f t="shared" ca="1" si="69"/>
        <v>889.86956521739125</v>
      </c>
      <c r="BO148" s="16">
        <f t="shared" ca="1" si="70"/>
        <v>256.63043478260869</v>
      </c>
      <c r="BP148" s="16">
        <f t="shared" ca="1" si="69"/>
        <v>196.66304347826087</v>
      </c>
      <c r="BQ148" s="17"/>
      <c r="BR148" s="16">
        <f t="shared" ca="1" si="69"/>
        <v>444.93156423913041</v>
      </c>
      <c r="BS148" s="16">
        <f t="shared" ca="1" si="69"/>
        <v>5</v>
      </c>
      <c r="BT148" s="16">
        <f t="shared" ca="1" si="69"/>
        <v>159.95652173913044</v>
      </c>
      <c r="BU148" s="16">
        <f t="shared" ca="1" si="69"/>
        <v>17</v>
      </c>
      <c r="BV148" s="16">
        <f t="shared" ca="1" si="69"/>
        <v>3961.3143734216578</v>
      </c>
      <c r="BW148" s="16">
        <f t="shared" ca="1" si="69"/>
        <v>766.68478260869563</v>
      </c>
      <c r="BX148" s="16">
        <f t="shared" ca="1" si="71"/>
        <v>794</v>
      </c>
      <c r="BY148" s="16">
        <f t="shared" ca="1" si="71"/>
        <v>5</v>
      </c>
      <c r="BZ148" s="16">
        <f t="shared" ca="1" si="71"/>
        <v>580.3690217391304</v>
      </c>
      <c r="CA148" s="16">
        <f t="shared" ca="1" si="71"/>
        <v>42.673913043478258</v>
      </c>
      <c r="CB148" s="16">
        <f t="shared" ca="1" si="71"/>
        <v>67</v>
      </c>
      <c r="CC148" s="16">
        <f t="shared" ca="1" si="71"/>
        <v>28</v>
      </c>
      <c r="CD148" s="16">
        <f t="shared" ca="1" si="71"/>
        <v>18</v>
      </c>
      <c r="CE148" s="16">
        <f t="shared" ca="1" si="71"/>
        <v>0</v>
      </c>
      <c r="CF148" s="16">
        <f t="shared" ca="1" si="71"/>
        <v>218.30800750988143</v>
      </c>
      <c r="CG148" s="16">
        <f t="shared" ca="1" si="71"/>
        <v>336.96739130434781</v>
      </c>
      <c r="CH148" s="17"/>
      <c r="CI148" s="16">
        <f t="shared" ca="1" si="71"/>
        <v>11568.268263152173</v>
      </c>
      <c r="CJ148" s="16">
        <f t="shared" ca="1" si="71"/>
        <v>3982.9697929170861</v>
      </c>
      <c r="CK148" s="16">
        <f t="shared" ca="1" si="71"/>
        <v>13099.596947041358</v>
      </c>
      <c r="CL148" s="16">
        <f t="shared" ca="1" si="71"/>
        <v>3383.9002485215519</v>
      </c>
      <c r="CM148" s="16">
        <f t="shared" ca="1" si="71"/>
        <v>7445.2055756054524</v>
      </c>
      <c r="CN148" s="16">
        <f t="shared" ca="1" si="71"/>
        <v>1389.8297101449275</v>
      </c>
      <c r="CO148" s="16">
        <f t="shared" ca="1" si="71"/>
        <v>1730.2646950539834</v>
      </c>
      <c r="CP148" s="18">
        <f t="shared" ca="1" si="74"/>
        <v>42600.035232436538</v>
      </c>
    </row>
    <row r="149" spans="2:94">
      <c r="B149" s="46" t="s">
        <v>16</v>
      </c>
      <c r="D149" s="44">
        <f t="shared" si="72"/>
        <v>25</v>
      </c>
      <c r="H149" s="16">
        <f t="shared" ca="1" si="73"/>
        <v>3112.2517757142855</v>
      </c>
      <c r="I149" s="16">
        <f t="shared" ca="1" si="65"/>
        <v>2540.5274725274726</v>
      </c>
      <c r="J149" s="16">
        <f t="shared" ca="1" si="65"/>
        <v>6222.6923076923076</v>
      </c>
      <c r="L149" s="16">
        <f t="shared" ca="1" si="65"/>
        <v>557.36263736263732</v>
      </c>
      <c r="M149" s="16">
        <f t="shared" ca="1" si="65"/>
        <v>2172.8571470504176</v>
      </c>
      <c r="N149" s="16">
        <f t="shared" ca="1" si="75"/>
        <v>45.296703296703299</v>
      </c>
      <c r="O149" s="16">
        <f t="shared" ca="1" si="75"/>
        <v>6.3406593406593403</v>
      </c>
      <c r="P149" s="16">
        <f t="shared" ca="1" si="75"/>
        <v>928.97802197802196</v>
      </c>
      <c r="Q149" s="16">
        <f t="shared" ca="1" si="75"/>
        <v>51</v>
      </c>
      <c r="R149" s="16">
        <f t="shared" ca="1" si="75"/>
        <v>10</v>
      </c>
      <c r="S149" s="16">
        <f t="shared" ca="1" si="75"/>
        <v>67.318681318681314</v>
      </c>
      <c r="T149" s="16">
        <f t="shared" ca="1" si="65"/>
        <v>20</v>
      </c>
      <c r="U149" s="16">
        <f t="shared" ca="1" si="65"/>
        <v>82.043956043956044</v>
      </c>
      <c r="V149" s="17"/>
      <c r="W149" s="16">
        <f t="shared" ca="1" si="65"/>
        <v>58</v>
      </c>
      <c r="X149" s="16">
        <f t="shared" ca="1" si="65"/>
        <v>121.65934065934066</v>
      </c>
      <c r="Y149" s="16">
        <f t="shared" ca="1" si="66"/>
        <v>285.64704545454549</v>
      </c>
      <c r="Z149" s="16">
        <f t="shared" ca="1" si="66"/>
        <v>24.659340659340661</v>
      </c>
      <c r="AA149" s="16">
        <f t="shared" ca="1" si="66"/>
        <v>36.6655195571661</v>
      </c>
      <c r="AB149" s="16">
        <f t="shared" ca="1" si="66"/>
        <v>676.02197802197804</v>
      </c>
      <c r="AC149" s="16">
        <f t="shared" ca="1" si="66"/>
        <v>69.5</v>
      </c>
      <c r="AD149" s="16">
        <f t="shared" ca="1" si="66"/>
        <v>7</v>
      </c>
      <c r="AE149" s="16">
        <f t="shared" ca="1" si="65"/>
        <v>264.54945054945057</v>
      </c>
      <c r="AF149" s="16">
        <f t="shared" ca="1" si="65"/>
        <v>3.3186813186813189</v>
      </c>
      <c r="AG149" s="16">
        <f t="shared" ca="1" si="65"/>
        <v>66.741666666666674</v>
      </c>
      <c r="AH149" s="17"/>
      <c r="AI149" s="16">
        <f t="shared" ca="1" si="67"/>
        <v>18</v>
      </c>
      <c r="AJ149" s="16">
        <f t="shared" ca="1" si="68"/>
        <v>16.021978021978022</v>
      </c>
      <c r="AK149" s="16">
        <f t="shared" ca="1" si="68"/>
        <v>12</v>
      </c>
      <c r="AL149" s="16">
        <f t="shared" ca="1" si="68"/>
        <v>3</v>
      </c>
      <c r="AM149" s="16">
        <f t="shared" ca="1" si="68"/>
        <v>201.30792857142856</v>
      </c>
      <c r="AN149" s="16">
        <f t="shared" ca="1" si="68"/>
        <v>16.340659340659339</v>
      </c>
      <c r="AO149" s="16">
        <f t="shared" ca="1" si="67"/>
        <v>51.637362637362635</v>
      </c>
      <c r="AP149" s="16">
        <f t="shared" ca="1" si="67"/>
        <v>2</v>
      </c>
      <c r="AQ149" s="16">
        <f t="shared" ca="1" si="67"/>
        <v>13</v>
      </c>
      <c r="AR149" s="16">
        <f t="shared" ca="1" si="67"/>
        <v>106.2967032967033</v>
      </c>
      <c r="AS149" s="16">
        <f t="shared" ca="1" si="67"/>
        <v>25.978021978021978</v>
      </c>
      <c r="AT149" s="16">
        <f t="shared" ca="1" si="67"/>
        <v>1740.2917232703294</v>
      </c>
      <c r="AU149" s="16">
        <f t="shared" ca="1" si="67"/>
        <v>15.637362637362637</v>
      </c>
      <c r="AV149" s="16">
        <f t="shared" ca="1" si="67"/>
        <v>0</v>
      </c>
      <c r="AW149" s="16">
        <f t="shared" ca="1" si="67"/>
        <v>82.340659340659343</v>
      </c>
      <c r="AX149" s="16">
        <f t="shared" ca="1" si="67"/>
        <v>23</v>
      </c>
      <c r="AY149" s="16">
        <f t="shared" ca="1" si="67"/>
        <v>0</v>
      </c>
      <c r="AZ149" s="16">
        <f t="shared" ca="1" si="67"/>
        <v>2</v>
      </c>
      <c r="BA149" s="16">
        <f t="shared" ca="1" si="67"/>
        <v>43.340659340659343</v>
      </c>
      <c r="BB149" s="16">
        <f t="shared" ca="1" si="67"/>
        <v>995.11000244331342</v>
      </c>
      <c r="BC149" s="17"/>
      <c r="BD149" s="16">
        <f t="shared" ca="1" si="69"/>
        <v>928.93387875732458</v>
      </c>
      <c r="BE149" s="16">
        <f t="shared" ca="1" si="69"/>
        <v>33</v>
      </c>
      <c r="BF149" s="16">
        <f t="shared" ca="1" si="69"/>
        <v>1681.1428571428571</v>
      </c>
      <c r="BG149" s="16">
        <f t="shared" ca="1" si="69"/>
        <v>2</v>
      </c>
      <c r="BH149" s="16">
        <f t="shared" ca="1" si="69"/>
        <v>10341.747252747253</v>
      </c>
      <c r="BI149" s="16">
        <f t="shared" ca="1" si="69"/>
        <v>176</v>
      </c>
      <c r="BJ149" s="16">
        <f t="shared" ca="1" si="69"/>
        <v>47.637362637362635</v>
      </c>
      <c r="BK149" s="16">
        <f t="shared" ca="1" si="69"/>
        <v>31</v>
      </c>
      <c r="BL149" s="17"/>
      <c r="BM149" s="16">
        <f t="shared" ca="1" si="69"/>
        <v>44.166666666666657</v>
      </c>
      <c r="BN149" s="16">
        <f t="shared" ca="1" si="69"/>
        <v>889.23076923076928</v>
      </c>
      <c r="BO149" s="16">
        <f t="shared" ca="1" si="70"/>
        <v>173.4065934065934</v>
      </c>
      <c r="BP149" s="16">
        <f t="shared" ca="1" si="69"/>
        <v>192</v>
      </c>
      <c r="BQ149" s="17"/>
      <c r="BR149" s="16">
        <f t="shared" ca="1" si="69"/>
        <v>395.48921497582404</v>
      </c>
      <c r="BS149" s="16">
        <f t="shared" ca="1" si="69"/>
        <v>5</v>
      </c>
      <c r="BT149" s="16">
        <f t="shared" ca="1" si="69"/>
        <v>150.97802197802199</v>
      </c>
      <c r="BU149" s="16">
        <f t="shared" ca="1" si="69"/>
        <v>17</v>
      </c>
      <c r="BV149" s="16">
        <f t="shared" ca="1" si="69"/>
        <v>4063.2179482536349</v>
      </c>
      <c r="BW149" s="16">
        <f t="shared" ca="1" si="69"/>
        <v>768.31868131868134</v>
      </c>
      <c r="BX149" s="16">
        <f t="shared" ca="1" si="71"/>
        <v>763</v>
      </c>
      <c r="BY149" s="16">
        <f t="shared" ca="1" si="71"/>
        <v>5</v>
      </c>
      <c r="BZ149" s="16">
        <f t="shared" ca="1" si="71"/>
        <v>613.53516483516478</v>
      </c>
      <c r="CA149" s="16">
        <f t="shared" ca="1" si="71"/>
        <v>39.274725274725277</v>
      </c>
      <c r="CB149" s="16">
        <f t="shared" ca="1" si="71"/>
        <v>76</v>
      </c>
      <c r="CC149" s="16">
        <f t="shared" ca="1" si="71"/>
        <v>28</v>
      </c>
      <c r="CD149" s="16">
        <f t="shared" ca="1" si="71"/>
        <v>16</v>
      </c>
      <c r="CE149" s="16">
        <f t="shared" ca="1" si="71"/>
        <v>0</v>
      </c>
      <c r="CF149" s="16">
        <f t="shared" ca="1" si="71"/>
        <v>236.18059797090413</v>
      </c>
      <c r="CG149" s="16">
        <f t="shared" ca="1" si="71"/>
        <v>336.68131868131866</v>
      </c>
      <c r="CH149" s="17"/>
      <c r="CI149" s="16">
        <f t="shared" ca="1" si="71"/>
        <v>11875.471555934066</v>
      </c>
      <c r="CJ149" s="16">
        <f t="shared" ca="1" si="71"/>
        <v>3941.1978063910769</v>
      </c>
      <c r="CK149" s="16">
        <f t="shared" ca="1" si="71"/>
        <v>13241.461351284799</v>
      </c>
      <c r="CL149" s="16">
        <f t="shared" ca="1" si="71"/>
        <v>3367.3030608784775</v>
      </c>
      <c r="CM149" s="16">
        <f t="shared" ca="1" si="71"/>
        <v>7513.675673288275</v>
      </c>
      <c r="CN149" s="16">
        <f t="shared" ca="1" si="71"/>
        <v>1298.8040293040292</v>
      </c>
      <c r="CO149" s="16">
        <f t="shared" ca="1" si="71"/>
        <v>1613.7630228871694</v>
      </c>
      <c r="CP149" s="18">
        <f t="shared" ca="1" si="74"/>
        <v>42851.676499967893</v>
      </c>
    </row>
    <row r="150" spans="2:94">
      <c r="B150" s="46" t="s">
        <v>17</v>
      </c>
      <c r="D150" s="44">
        <f t="shared" si="72"/>
        <v>28</v>
      </c>
      <c r="H150" s="16">
        <f t="shared" ca="1" si="73"/>
        <v>3047.5102885714286</v>
      </c>
      <c r="I150" s="16">
        <f t="shared" ca="1" si="65"/>
        <v>2544.3516483516482</v>
      </c>
      <c r="J150" s="16">
        <f t="shared" ca="1" si="65"/>
        <v>6297.1538461538457</v>
      </c>
      <c r="L150" s="16">
        <f t="shared" ca="1" si="65"/>
        <v>547.43956043956041</v>
      </c>
      <c r="M150" s="16">
        <f t="shared" ca="1" si="65"/>
        <v>2034.0064847699698</v>
      </c>
      <c r="N150" s="16">
        <f t="shared" ca="1" si="75"/>
        <v>50.340659340659343</v>
      </c>
      <c r="O150" s="16">
        <f t="shared" ca="1" si="75"/>
        <v>6.3296703296703294</v>
      </c>
      <c r="P150" s="16">
        <f t="shared" ca="1" si="75"/>
        <v>942.25274725274721</v>
      </c>
      <c r="Q150" s="16">
        <f t="shared" ca="1" si="75"/>
        <v>50.670329670329672</v>
      </c>
      <c r="R150" s="16">
        <f t="shared" ca="1" si="75"/>
        <v>10</v>
      </c>
      <c r="S150" s="16">
        <f t="shared" ca="1" si="75"/>
        <v>66.64835164835165</v>
      </c>
      <c r="T150" s="16">
        <f t="shared" ca="1" si="65"/>
        <v>20</v>
      </c>
      <c r="U150" s="16">
        <f t="shared" ca="1" si="65"/>
        <v>83.021978021978029</v>
      </c>
      <c r="V150" s="17"/>
      <c r="W150" s="16">
        <f t="shared" ca="1" si="65"/>
        <v>59.329670329670328</v>
      </c>
      <c r="X150" s="16">
        <f t="shared" ca="1" si="65"/>
        <v>119</v>
      </c>
      <c r="Y150" s="16">
        <f t="shared" ca="1" si="66"/>
        <v>279.05318181818177</v>
      </c>
      <c r="Z150" s="16">
        <f t="shared" ca="1" si="66"/>
        <v>24.340659340659339</v>
      </c>
      <c r="AA150" s="16">
        <f t="shared" ca="1" si="66"/>
        <v>35.662071049446425</v>
      </c>
      <c r="AB150" s="16">
        <f t="shared" ca="1" si="66"/>
        <v>669.67032967032969</v>
      </c>
      <c r="AC150" s="16">
        <f t="shared" ca="1" si="66"/>
        <v>71</v>
      </c>
      <c r="AD150" s="16">
        <f t="shared" ca="1" si="66"/>
        <v>7</v>
      </c>
      <c r="AE150" s="16">
        <f t="shared" ca="1" si="65"/>
        <v>107.54945054945055</v>
      </c>
      <c r="AF150" s="16">
        <f t="shared" ca="1" si="65"/>
        <v>4.9890109890109891</v>
      </c>
      <c r="AG150" s="16">
        <f t="shared" ca="1" si="65"/>
        <v>66.716666666666697</v>
      </c>
      <c r="AH150" s="17"/>
      <c r="AI150" s="16">
        <f t="shared" ca="1" si="67"/>
        <v>18.329670329670328</v>
      </c>
      <c r="AJ150" s="16">
        <f t="shared" ca="1" si="68"/>
        <v>16.318681318681318</v>
      </c>
      <c r="AK150" s="16">
        <f t="shared" ca="1" si="68"/>
        <v>12</v>
      </c>
      <c r="AL150" s="16">
        <f t="shared" ca="1" si="68"/>
        <v>3</v>
      </c>
      <c r="AM150" s="16">
        <f t="shared" ca="1" si="68"/>
        <v>207.9774813186813</v>
      </c>
      <c r="AN150" s="16">
        <f t="shared" ca="1" si="68"/>
        <v>16.670329670329672</v>
      </c>
      <c r="AO150" s="16">
        <f t="shared" ca="1" si="67"/>
        <v>49.670329670329672</v>
      </c>
      <c r="AP150" s="16">
        <f t="shared" ca="1" si="67"/>
        <v>1.6813186813186813</v>
      </c>
      <c r="AQ150" s="16">
        <f t="shared" ca="1" si="67"/>
        <v>12.659340659340659</v>
      </c>
      <c r="AR150" s="16">
        <f t="shared" ca="1" si="67"/>
        <v>100.60439560439561</v>
      </c>
      <c r="AS150" s="16">
        <f t="shared" ca="1" si="67"/>
        <v>22.021978021978022</v>
      </c>
      <c r="AT150" s="16">
        <f t="shared" ca="1" si="67"/>
        <v>1672.1201752417585</v>
      </c>
      <c r="AU150" s="16">
        <f t="shared" ca="1" si="67"/>
        <v>11.637362637362637</v>
      </c>
      <c r="AV150" s="16">
        <f t="shared" ca="1" si="67"/>
        <v>0.32967032967032966</v>
      </c>
      <c r="AW150" s="16">
        <f t="shared" ca="1" si="67"/>
        <v>82.329670329670336</v>
      </c>
      <c r="AX150" s="16">
        <f t="shared" ca="1" si="67"/>
        <v>23</v>
      </c>
      <c r="AY150" s="16">
        <f t="shared" ca="1" si="67"/>
        <v>0</v>
      </c>
      <c r="AZ150" s="16">
        <f t="shared" ca="1" si="67"/>
        <v>2</v>
      </c>
      <c r="BA150" s="16">
        <f t="shared" ca="1" si="67"/>
        <v>44.340659340659343</v>
      </c>
      <c r="BB150" s="16">
        <f t="shared" ca="1" si="67"/>
        <v>942.02434173531276</v>
      </c>
      <c r="BC150" s="17"/>
      <c r="BD150" s="16">
        <f t="shared" ca="1" si="69"/>
        <v>892.15025454100783</v>
      </c>
      <c r="BE150" s="16">
        <f t="shared" ca="1" si="69"/>
        <v>33</v>
      </c>
      <c r="BF150" s="16">
        <f t="shared" ca="1" si="69"/>
        <v>1627.8791208791208</v>
      </c>
      <c r="BG150" s="16">
        <f t="shared" ca="1" si="69"/>
        <v>2</v>
      </c>
      <c r="BH150" s="16">
        <f t="shared" ca="1" si="69"/>
        <v>10317.45054945055</v>
      </c>
      <c r="BI150" s="16">
        <f t="shared" ca="1" si="69"/>
        <v>176.32967032967034</v>
      </c>
      <c r="BJ150" s="16">
        <f t="shared" ca="1" si="69"/>
        <v>52.92307692307692</v>
      </c>
      <c r="BK150" s="16">
        <f t="shared" ca="1" si="69"/>
        <v>31</v>
      </c>
      <c r="BL150" s="17"/>
      <c r="BM150" s="16">
        <f t="shared" ca="1" si="69"/>
        <v>44.666666666666657</v>
      </c>
      <c r="BN150" s="16">
        <f t="shared" ca="1" si="69"/>
        <v>910.57142857142856</v>
      </c>
      <c r="BO150" s="16">
        <f t="shared" ca="1" si="70"/>
        <v>140</v>
      </c>
      <c r="BP150" s="16">
        <f t="shared" ca="1" si="69"/>
        <v>187.67032967032966</v>
      </c>
      <c r="BQ150" s="17"/>
      <c r="BR150" s="16">
        <f t="shared" ca="1" si="69"/>
        <v>414.03389541098903</v>
      </c>
      <c r="BS150" s="16">
        <f t="shared" ca="1" si="69"/>
        <v>5</v>
      </c>
      <c r="BT150" s="16">
        <f t="shared" ca="1" si="69"/>
        <v>131.12087912087912</v>
      </c>
      <c r="BU150" s="16">
        <f t="shared" ca="1" si="69"/>
        <v>17</v>
      </c>
      <c r="BV150" s="16">
        <f t="shared" ca="1" si="69"/>
        <v>4015.1266036848024</v>
      </c>
      <c r="BW150" s="16">
        <f t="shared" ca="1" si="69"/>
        <v>780.34065934065939</v>
      </c>
      <c r="BX150" s="16">
        <f t="shared" ca="1" si="71"/>
        <v>763</v>
      </c>
      <c r="BY150" s="16">
        <f t="shared" ca="1" si="71"/>
        <v>5</v>
      </c>
      <c r="BZ150" s="16">
        <f t="shared" ca="1" si="71"/>
        <v>554.98571428571427</v>
      </c>
      <c r="CA150" s="16">
        <f t="shared" ca="1" si="71"/>
        <v>46.043956043956044</v>
      </c>
      <c r="CB150" s="16">
        <f t="shared" ca="1" si="71"/>
        <v>76</v>
      </c>
      <c r="CC150" s="16">
        <f t="shared" ca="1" si="71"/>
        <v>27.329670329670328</v>
      </c>
      <c r="CD150" s="16">
        <f t="shared" ref="CB150:CF165" ca="1" si="76">IFERROR(SUMPRODUCT(OFFSET(CD$5,$D150,0,3,1),OFFSET($D$5,$D150,0,3,1))/SUM(OFFSET($D$5,$D150,0,3,1)),0)</f>
        <v>16</v>
      </c>
      <c r="CE150" s="16">
        <f t="shared" ca="1" si="76"/>
        <v>0</v>
      </c>
      <c r="CF150" s="16">
        <f t="shared" ca="1" si="76"/>
        <v>232.78834577438198</v>
      </c>
      <c r="CG150" s="16">
        <f t="shared" ca="1" si="71"/>
        <v>331</v>
      </c>
      <c r="CH150" s="17"/>
      <c r="CI150" s="16">
        <f t="shared" ca="1" si="71"/>
        <v>11889.015783076922</v>
      </c>
      <c r="CJ150" s="16">
        <f t="shared" ca="1" si="71"/>
        <v>3810.7097814732665</v>
      </c>
      <c r="CK150" s="16">
        <f t="shared" ca="1" si="71"/>
        <v>13132.732672123428</v>
      </c>
      <c r="CL150" s="16">
        <f t="shared" ca="1" si="71"/>
        <v>3238.7154048891589</v>
      </c>
      <c r="CM150" s="16">
        <f t="shared" ca="1" si="71"/>
        <v>7414.7697239910522</v>
      </c>
      <c r="CN150" s="16">
        <f t="shared" ca="1" si="71"/>
        <v>1282.9084249084249</v>
      </c>
      <c r="CO150" s="16">
        <f t="shared" ca="1" si="71"/>
        <v>1444.3110404134159</v>
      </c>
      <c r="CP150" s="18">
        <f t="shared" ca="1" si="74"/>
        <v>42213.16283087567</v>
      </c>
    </row>
    <row r="151" spans="2:94">
      <c r="B151" s="46" t="s">
        <v>18</v>
      </c>
      <c r="D151" s="44">
        <f t="shared" si="72"/>
        <v>31</v>
      </c>
      <c r="H151" s="16">
        <f t="shared" ca="1" si="73"/>
        <v>3061.486439021739</v>
      </c>
      <c r="I151" s="16">
        <f t="shared" ca="1" si="65"/>
        <v>2545.5652173913045</v>
      </c>
      <c r="J151" s="16">
        <f t="shared" ca="1" si="65"/>
        <v>6444.467391304348</v>
      </c>
      <c r="L151" s="16">
        <f t="shared" ca="1" si="65"/>
        <v>550.92391304347825</v>
      </c>
      <c r="M151" s="16">
        <f t="shared" ca="1" si="65"/>
        <v>1984.6623839948411</v>
      </c>
      <c r="N151" s="16">
        <f t="shared" ca="1" si="75"/>
        <v>51.967391304347828</v>
      </c>
      <c r="O151" s="16">
        <f t="shared" ca="1" si="75"/>
        <v>5.6630434782608692</v>
      </c>
      <c r="P151" s="16">
        <f t="shared" ca="1" si="75"/>
        <v>934.42391304347825</v>
      </c>
      <c r="Q151" s="16">
        <f t="shared" ca="1" si="75"/>
        <v>50</v>
      </c>
      <c r="R151" s="16">
        <f t="shared" ca="1" si="75"/>
        <v>10</v>
      </c>
      <c r="S151" s="16">
        <f t="shared" ca="1" si="75"/>
        <v>67.010869565217391</v>
      </c>
      <c r="T151" s="16">
        <f t="shared" ca="1" si="65"/>
        <v>20</v>
      </c>
      <c r="U151" s="16">
        <f t="shared" ca="1" si="65"/>
        <v>81.043478260869563</v>
      </c>
      <c r="V151" s="17"/>
      <c r="W151" s="16">
        <f t="shared" ca="1" si="65"/>
        <v>60.326086956521742</v>
      </c>
      <c r="X151" s="16">
        <f t="shared" ca="1" si="65"/>
        <v>116.01086956521739</v>
      </c>
      <c r="Y151" s="16">
        <f t="shared" ca="1" si="66"/>
        <v>272.48320899209472</v>
      </c>
      <c r="Z151" s="16">
        <f t="shared" ca="1" si="66"/>
        <v>24.336956521739129</v>
      </c>
      <c r="AA151" s="16">
        <f t="shared" ca="1" si="66"/>
        <v>34.662258224725726</v>
      </c>
      <c r="AB151" s="16">
        <f t="shared" ca="1" si="66"/>
        <v>667.61956521739125</v>
      </c>
      <c r="AC151" s="16">
        <f t="shared" ca="1" si="66"/>
        <v>72.494565217391298</v>
      </c>
      <c r="AD151" s="16">
        <f t="shared" ca="1" si="66"/>
        <v>7</v>
      </c>
      <c r="AE151" s="16">
        <f t="shared" ca="1" si="65"/>
        <v>112.85869565217391</v>
      </c>
      <c r="AF151" s="16">
        <f t="shared" ca="1" si="65"/>
        <v>3.6956521739130435</v>
      </c>
      <c r="AG151" s="16">
        <f t="shared" ca="1" si="65"/>
        <v>66.691757246376866</v>
      </c>
      <c r="AH151" s="17"/>
      <c r="AI151" s="16">
        <f t="shared" ca="1" si="67"/>
        <v>19</v>
      </c>
      <c r="AJ151" s="16">
        <f t="shared" ca="1" si="68"/>
        <v>16</v>
      </c>
      <c r="AK151" s="16">
        <f t="shared" ca="1" si="68"/>
        <v>11.673913043478262</v>
      </c>
      <c r="AL151" s="16">
        <f t="shared" ca="1" si="68"/>
        <v>3</v>
      </c>
      <c r="AM151" s="16">
        <f t="shared" ca="1" si="68"/>
        <v>190.19213695652172</v>
      </c>
      <c r="AN151" s="16">
        <f t="shared" ca="1" si="68"/>
        <v>16</v>
      </c>
      <c r="AO151" s="16">
        <f t="shared" ca="1" si="67"/>
        <v>52.358695652173914</v>
      </c>
      <c r="AP151" s="16">
        <f t="shared" ca="1" si="67"/>
        <v>1.6630434782608696</v>
      </c>
      <c r="AQ151" s="16">
        <f t="shared" ca="1" si="67"/>
        <v>12.989130434782609</v>
      </c>
      <c r="AR151" s="16">
        <f t="shared" ca="1" si="67"/>
        <v>97.326086956521735</v>
      </c>
      <c r="AS151" s="16">
        <f t="shared" ca="1" si="67"/>
        <v>16.673913043478262</v>
      </c>
      <c r="AT151" s="16">
        <f t="shared" ca="1" si="67"/>
        <v>1486.1662501304347</v>
      </c>
      <c r="AU151" s="16">
        <f t="shared" ca="1" si="67"/>
        <v>13.336956521739131</v>
      </c>
      <c r="AV151" s="16">
        <f t="shared" ca="1" si="67"/>
        <v>0.65217391304347827</v>
      </c>
      <c r="AW151" s="16">
        <f t="shared" ca="1" si="67"/>
        <v>82</v>
      </c>
      <c r="AX151" s="16">
        <f t="shared" ca="1" si="67"/>
        <v>23</v>
      </c>
      <c r="AY151" s="16">
        <f t="shared" ca="1" si="67"/>
        <v>0</v>
      </c>
      <c r="AZ151" s="16">
        <f t="shared" ca="1" si="67"/>
        <v>1.673913043478261</v>
      </c>
      <c r="BA151" s="16">
        <f t="shared" ca="1" si="67"/>
        <v>45.326086956521742</v>
      </c>
      <c r="BB151" s="16">
        <f t="shared" ca="1" si="67"/>
        <v>787.87153813617101</v>
      </c>
      <c r="BC151" s="17"/>
      <c r="BD151" s="16">
        <f t="shared" ca="1" si="69"/>
        <v>853.28078235171733</v>
      </c>
      <c r="BE151" s="16">
        <f t="shared" ca="1" si="69"/>
        <v>33</v>
      </c>
      <c r="BF151" s="16">
        <f t="shared" ca="1" si="69"/>
        <v>1564.6630434782608</v>
      </c>
      <c r="BG151" s="16">
        <f t="shared" ca="1" si="69"/>
        <v>2</v>
      </c>
      <c r="BH151" s="16">
        <f t="shared" ca="1" si="69"/>
        <v>10361.315217391304</v>
      </c>
      <c r="BI151" s="16">
        <f t="shared" ca="1" si="69"/>
        <v>177</v>
      </c>
      <c r="BJ151" s="16">
        <f t="shared" ca="1" si="69"/>
        <v>46.336956521739133</v>
      </c>
      <c r="BK151" s="16">
        <f t="shared" ca="1" si="69"/>
        <v>31</v>
      </c>
      <c r="BL151" s="17"/>
      <c r="BM151" s="16">
        <f t="shared" ca="1" si="69"/>
        <v>45.164855072463752</v>
      </c>
      <c r="BN151" s="16">
        <f t="shared" ca="1" si="69"/>
        <v>930.38043478260875</v>
      </c>
      <c r="BO151" s="16">
        <f t="shared" ca="1" si="70"/>
        <v>140</v>
      </c>
      <c r="BP151" s="16">
        <f t="shared" ca="1" si="69"/>
        <v>184.34782608695653</v>
      </c>
      <c r="BQ151" s="17"/>
      <c r="BR151" s="16">
        <f t="shared" ca="1" si="69"/>
        <v>427.52543151521741</v>
      </c>
      <c r="BS151" s="16">
        <f t="shared" ca="1" si="69"/>
        <v>4.6739130434782608</v>
      </c>
      <c r="BT151" s="16">
        <f t="shared" ca="1" si="69"/>
        <v>143.52173913043478</v>
      </c>
      <c r="BU151" s="16">
        <f t="shared" ca="1" si="69"/>
        <v>17</v>
      </c>
      <c r="BV151" s="16">
        <f t="shared" ca="1" si="69"/>
        <v>4078.9370834043607</v>
      </c>
      <c r="BW151" s="16">
        <f t="shared" ca="1" si="69"/>
        <v>772.79347826086962</v>
      </c>
      <c r="BX151" s="16">
        <f t="shared" ca="1" si="71"/>
        <v>763</v>
      </c>
      <c r="BY151" s="16">
        <f t="shared" ca="1" si="71"/>
        <v>4.6630434782608692</v>
      </c>
      <c r="BZ151" s="16">
        <f t="shared" ca="1" si="71"/>
        <v>559.41195652173906</v>
      </c>
      <c r="CA151" s="16">
        <f t="shared" ca="1" si="71"/>
        <v>43.695652173913047</v>
      </c>
      <c r="CB151" s="16">
        <f t="shared" ca="1" si="76"/>
        <v>76</v>
      </c>
      <c r="CC151" s="16">
        <f t="shared" ca="1" si="76"/>
        <v>27</v>
      </c>
      <c r="CD151" s="16">
        <f t="shared" ca="1" si="76"/>
        <v>16</v>
      </c>
      <c r="CE151" s="16">
        <f t="shared" ca="1" si="76"/>
        <v>0</v>
      </c>
      <c r="CF151" s="16">
        <f t="shared" ca="1" si="76"/>
        <v>240.82210029350463</v>
      </c>
      <c r="CG151" s="16">
        <f t="shared" ca="1" si="71"/>
        <v>333.31521739130437</v>
      </c>
      <c r="CH151" s="17"/>
      <c r="CI151" s="16">
        <f t="shared" ca="1" si="71"/>
        <v>12051.519047717391</v>
      </c>
      <c r="CJ151" s="16">
        <f t="shared" ca="1" si="71"/>
        <v>3755.6949926904931</v>
      </c>
      <c r="CK151" s="16">
        <f t="shared" ca="1" si="71"/>
        <v>13068.595999743022</v>
      </c>
      <c r="CL151" s="16">
        <f t="shared" ca="1" si="71"/>
        <v>2876.9038382666058</v>
      </c>
      <c r="CM151" s="16">
        <f t="shared" ca="1" si="71"/>
        <v>7508.3596152130831</v>
      </c>
      <c r="CN151" s="16">
        <f t="shared" ca="1" si="71"/>
        <v>1299.8931159420288</v>
      </c>
      <c r="CO151" s="16">
        <f t="shared" ca="1" si="71"/>
        <v>1438.1796157675451</v>
      </c>
      <c r="CP151" s="18">
        <f t="shared" ca="1" si="74"/>
        <v>41999.14622534017</v>
      </c>
    </row>
    <row r="152" spans="2:94">
      <c r="B152" s="46" t="s">
        <v>19</v>
      </c>
      <c r="D152" s="44">
        <f t="shared" si="72"/>
        <v>34</v>
      </c>
      <c r="H152" s="16">
        <f t="shared" ca="1" si="73"/>
        <v>3286.6942578260869</v>
      </c>
      <c r="I152" s="16">
        <f t="shared" ca="1" si="65"/>
        <v>2560.163043478261</v>
      </c>
      <c r="J152" s="16">
        <f t="shared" ca="1" si="65"/>
        <v>7017.20652173913</v>
      </c>
      <c r="L152" s="16">
        <f t="shared" ca="1" si="65"/>
        <v>543.45652173913038</v>
      </c>
      <c r="M152" s="16">
        <f t="shared" ca="1" si="65"/>
        <v>2053.4291914533364</v>
      </c>
      <c r="N152" s="16">
        <f t="shared" ca="1" si="75"/>
        <v>57.989130434782609</v>
      </c>
      <c r="O152" s="16">
        <f t="shared" ca="1" si="75"/>
        <v>6</v>
      </c>
      <c r="P152" s="16">
        <f t="shared" ca="1" si="75"/>
        <v>970.67391304347825</v>
      </c>
      <c r="Q152" s="16">
        <f t="shared" ca="1" si="75"/>
        <v>49.336956521739133</v>
      </c>
      <c r="R152" s="16">
        <f t="shared" ca="1" si="75"/>
        <v>10</v>
      </c>
      <c r="S152" s="16">
        <f t="shared" ca="1" si="75"/>
        <v>65.315217391304344</v>
      </c>
      <c r="T152" s="16">
        <f t="shared" ca="1" si="65"/>
        <v>20</v>
      </c>
      <c r="U152" s="16">
        <f t="shared" ca="1" si="65"/>
        <v>80.347826086956516</v>
      </c>
      <c r="V152" s="17"/>
      <c r="W152" s="16">
        <f t="shared" ca="1" si="65"/>
        <v>61.336956521739133</v>
      </c>
      <c r="X152" s="16">
        <f t="shared" ca="1" si="65"/>
        <v>113.66304347826087</v>
      </c>
      <c r="Y152" s="16">
        <f t="shared" ca="1" si="66"/>
        <v>265.86545454545438</v>
      </c>
      <c r="Z152" s="16">
        <f t="shared" ca="1" si="66"/>
        <v>24</v>
      </c>
      <c r="AA152" s="16">
        <f t="shared" ca="1" si="66"/>
        <v>33.655174034007054</v>
      </c>
      <c r="AB152" s="16">
        <f t="shared" ca="1" si="66"/>
        <v>671.9021739130435</v>
      </c>
      <c r="AC152" s="16">
        <f t="shared" ca="1" si="66"/>
        <v>74</v>
      </c>
      <c r="AD152" s="16">
        <f t="shared" ca="1" si="66"/>
        <v>6</v>
      </c>
      <c r="AE152" s="16">
        <f t="shared" ca="1" si="65"/>
        <v>138.03260869565219</v>
      </c>
      <c r="AF152" s="16">
        <f t="shared" ca="1" si="65"/>
        <v>3.6630434782608696</v>
      </c>
      <c r="AG152" s="16">
        <f t="shared" ca="1" si="65"/>
        <v>66.666666666666742</v>
      </c>
      <c r="AH152" s="17"/>
      <c r="AI152" s="16">
        <f t="shared" ca="1" si="67"/>
        <v>19.663043478260871</v>
      </c>
      <c r="AJ152" s="16">
        <f t="shared" ca="1" si="68"/>
        <v>16</v>
      </c>
      <c r="AK152" s="16">
        <f t="shared" ca="1" si="68"/>
        <v>12</v>
      </c>
      <c r="AL152" s="16">
        <f t="shared" ca="1" si="68"/>
        <v>3</v>
      </c>
      <c r="AM152" s="16">
        <f t="shared" ca="1" si="68"/>
        <v>196.86179782608696</v>
      </c>
      <c r="AN152" s="16">
        <f t="shared" ca="1" si="68"/>
        <v>16</v>
      </c>
      <c r="AO152" s="16">
        <f t="shared" ca="1" si="67"/>
        <v>51.347826086956523</v>
      </c>
      <c r="AP152" s="16">
        <f t="shared" ca="1" si="67"/>
        <v>1.3369565217391304</v>
      </c>
      <c r="AQ152" s="16">
        <f t="shared" ca="1" si="67"/>
        <v>13</v>
      </c>
      <c r="AR152" s="16">
        <f t="shared" ca="1" si="67"/>
        <v>99.695652173913047</v>
      </c>
      <c r="AS152" s="16">
        <f t="shared" ca="1" si="67"/>
        <v>21.663043478260871</v>
      </c>
      <c r="AT152" s="16">
        <f t="shared" ca="1" si="67"/>
        <v>1547.6733839217391</v>
      </c>
      <c r="AU152" s="16">
        <f t="shared" ca="1" si="67"/>
        <v>13.673913043478262</v>
      </c>
      <c r="AV152" s="16">
        <f t="shared" ca="1" si="67"/>
        <v>0.32608695652173914</v>
      </c>
      <c r="AW152" s="16">
        <f t="shared" ca="1" si="67"/>
        <v>80.336956521739125</v>
      </c>
      <c r="AX152" s="16">
        <f t="shared" ca="1" si="67"/>
        <v>23</v>
      </c>
      <c r="AY152" s="16">
        <f t="shared" ca="1" si="67"/>
        <v>0</v>
      </c>
      <c r="AZ152" s="16">
        <f t="shared" ca="1" si="67"/>
        <v>6.3152173913043477</v>
      </c>
      <c r="BA152" s="16">
        <f t="shared" ca="1" si="67"/>
        <v>46</v>
      </c>
      <c r="BB152" s="16">
        <f t="shared" ca="1" si="67"/>
        <v>826.02823942551663</v>
      </c>
      <c r="BC152" s="17"/>
      <c r="BD152" s="16">
        <f t="shared" ca="1" si="69"/>
        <v>818.55956732489187</v>
      </c>
      <c r="BE152" s="16">
        <f t="shared" ca="1" si="69"/>
        <v>33</v>
      </c>
      <c r="BF152" s="16">
        <f t="shared" ca="1" si="69"/>
        <v>1694.1304347826087</v>
      </c>
      <c r="BG152" s="16">
        <f t="shared" ca="1" si="69"/>
        <v>2</v>
      </c>
      <c r="BH152" s="16">
        <f t="shared" ca="1" si="69"/>
        <v>10467.152173913044</v>
      </c>
      <c r="BI152" s="16">
        <f t="shared" ca="1" si="69"/>
        <v>180.34782608695653</v>
      </c>
      <c r="BJ152" s="16">
        <f t="shared" ca="1" si="69"/>
        <v>44.326086956521742</v>
      </c>
      <c r="BK152" s="16">
        <f t="shared" ca="1" si="69"/>
        <v>31</v>
      </c>
      <c r="BL152" s="17"/>
      <c r="BM152" s="16">
        <f t="shared" ca="1" si="69"/>
        <v>45.666666666666643</v>
      </c>
      <c r="BN152" s="16">
        <f t="shared" ca="1" si="69"/>
        <v>943.29347826086962</v>
      </c>
      <c r="BO152" s="16">
        <f t="shared" ca="1" si="70"/>
        <v>130</v>
      </c>
      <c r="BP152" s="16">
        <f t="shared" ca="1" si="69"/>
        <v>179.9891304347826</v>
      </c>
      <c r="BQ152" s="17"/>
      <c r="BR152" s="16">
        <f t="shared" ca="1" si="69"/>
        <v>384.56746486304348</v>
      </c>
      <c r="BS152" s="16">
        <f t="shared" ca="1" si="69"/>
        <v>4</v>
      </c>
      <c r="BT152" s="16">
        <f t="shared" ca="1" si="69"/>
        <v>158.89130434782609</v>
      </c>
      <c r="BU152" s="16">
        <f t="shared" ca="1" si="69"/>
        <v>17</v>
      </c>
      <c r="BV152" s="16">
        <f t="shared" ca="1" si="69"/>
        <v>4183.40822173778</v>
      </c>
      <c r="BW152" s="16">
        <f t="shared" ca="1" si="69"/>
        <v>771.32608695652175</v>
      </c>
      <c r="BX152" s="16">
        <f t="shared" ca="1" si="71"/>
        <v>763</v>
      </c>
      <c r="BY152" s="16">
        <f t="shared" ca="1" si="71"/>
        <v>5</v>
      </c>
      <c r="BZ152" s="16">
        <f t="shared" ca="1" si="71"/>
        <v>614.30326086956518</v>
      </c>
      <c r="CA152" s="16">
        <f t="shared" ca="1" si="71"/>
        <v>34.673913043478258</v>
      </c>
      <c r="CB152" s="16">
        <f t="shared" ca="1" si="76"/>
        <v>76</v>
      </c>
      <c r="CC152" s="16">
        <f t="shared" ca="1" si="76"/>
        <v>27</v>
      </c>
      <c r="CD152" s="16">
        <f t="shared" ca="1" si="76"/>
        <v>16</v>
      </c>
      <c r="CE152" s="16">
        <f t="shared" ca="1" si="76"/>
        <v>0</v>
      </c>
      <c r="CF152" s="16">
        <f t="shared" ca="1" si="76"/>
        <v>244.67999738349175</v>
      </c>
      <c r="CG152" s="16">
        <f t="shared" ca="1" si="71"/>
        <v>335</v>
      </c>
      <c r="CH152" s="17"/>
      <c r="CI152" s="16">
        <f t="shared" ca="1" si="71"/>
        <v>12864.063823043478</v>
      </c>
      <c r="CJ152" s="16">
        <f t="shared" ca="1" si="71"/>
        <v>3856.5487566707279</v>
      </c>
      <c r="CK152" s="16">
        <f t="shared" ca="1" si="71"/>
        <v>13270.516089064022</v>
      </c>
      <c r="CL152" s="16">
        <f t="shared" ca="1" si="71"/>
        <v>2993.9221168255167</v>
      </c>
      <c r="CM152" s="16">
        <f t="shared" ca="1" si="71"/>
        <v>7634.8502492017069</v>
      </c>
      <c r="CN152" s="16">
        <f t="shared" ca="1" si="71"/>
        <v>1298.9492753623188</v>
      </c>
      <c r="CO152" s="16">
        <f t="shared" ca="1" si="71"/>
        <v>1458.785121333085</v>
      </c>
      <c r="CP152" s="18">
        <f t="shared" ca="1" si="74"/>
        <v>43377.635431500858</v>
      </c>
    </row>
    <row r="153" spans="2:94">
      <c r="B153" s="46" t="s">
        <v>20</v>
      </c>
      <c r="D153" s="44">
        <f t="shared" si="72"/>
        <v>37</v>
      </c>
      <c r="H153" s="16">
        <f t="shared" ca="1" si="73"/>
        <v>3376.8981869999998</v>
      </c>
      <c r="I153" s="16">
        <f t="shared" ca="1" si="65"/>
        <v>2543.9777777777776</v>
      </c>
      <c r="J153" s="16">
        <f t="shared" ca="1" si="65"/>
        <v>7137.0333333333338</v>
      </c>
      <c r="L153" s="16">
        <f t="shared" ca="1" si="65"/>
        <v>534.68888888888887</v>
      </c>
      <c r="M153" s="16">
        <f t="shared" ca="1" si="65"/>
        <v>1972.8459011031762</v>
      </c>
      <c r="N153" s="16">
        <f t="shared" ca="1" si="75"/>
        <v>57.966666666666669</v>
      </c>
      <c r="O153" s="16">
        <f t="shared" ca="1" si="75"/>
        <v>7.3444444444444441</v>
      </c>
      <c r="P153" s="16">
        <f t="shared" ca="1" si="75"/>
        <v>1009.0555555555555</v>
      </c>
      <c r="Q153" s="16">
        <f t="shared" ca="1" si="75"/>
        <v>49</v>
      </c>
      <c r="R153" s="16">
        <f t="shared" ca="1" si="75"/>
        <v>10.311111111111112</v>
      </c>
      <c r="S153" s="16">
        <f t="shared" ca="1" si="75"/>
        <v>62.62222222222222</v>
      </c>
      <c r="T153" s="16">
        <f t="shared" ca="1" si="65"/>
        <v>21</v>
      </c>
      <c r="U153" s="16">
        <f t="shared" ca="1" si="65"/>
        <v>81.966666666666669</v>
      </c>
      <c r="V153" s="17"/>
      <c r="W153" s="16">
        <f t="shared" ca="1" si="65"/>
        <v>63.344444444444441</v>
      </c>
      <c r="X153" s="16">
        <f t="shared" ca="1" si="65"/>
        <v>112.65555555555555</v>
      </c>
      <c r="Y153" s="16">
        <f t="shared" ca="1" si="66"/>
        <v>274.2192424242424</v>
      </c>
      <c r="Z153" s="16">
        <f t="shared" ca="1" si="66"/>
        <v>24.344444444444445</v>
      </c>
      <c r="AA153" s="16">
        <f t="shared" ca="1" si="66"/>
        <v>33.464346294599494</v>
      </c>
      <c r="AB153" s="16">
        <f t="shared" ca="1" si="66"/>
        <v>657.6662</v>
      </c>
      <c r="AC153" s="16">
        <f t="shared" ca="1" si="66"/>
        <v>86.875</v>
      </c>
      <c r="AD153" s="16">
        <f t="shared" ca="1" si="66"/>
        <v>6</v>
      </c>
      <c r="AE153" s="16">
        <f t="shared" ca="1" si="65"/>
        <v>112.96666666666667</v>
      </c>
      <c r="AF153" s="16">
        <f t="shared" ca="1" si="65"/>
        <v>3.0333333333333332</v>
      </c>
      <c r="AG153" s="16">
        <f t="shared" ca="1" si="65"/>
        <v>62.966666666666669</v>
      </c>
      <c r="AH153" s="17"/>
      <c r="AI153" s="16">
        <f t="shared" ca="1" si="67"/>
        <v>20.655555555555555</v>
      </c>
      <c r="AJ153" s="16">
        <f t="shared" ca="1" si="68"/>
        <v>16.344444444444445</v>
      </c>
      <c r="AK153" s="16">
        <f t="shared" ca="1" si="68"/>
        <v>11.655555555555555</v>
      </c>
      <c r="AL153" s="16">
        <f t="shared" ca="1" si="68"/>
        <v>3</v>
      </c>
      <c r="AM153" s="16">
        <f t="shared" ca="1" si="68"/>
        <v>190.43631666666664</v>
      </c>
      <c r="AN153" s="16">
        <f t="shared" ca="1" si="68"/>
        <v>15.655555555555555</v>
      </c>
      <c r="AO153" s="16">
        <f t="shared" ca="1" si="67"/>
        <v>53.588888888888889</v>
      </c>
      <c r="AP153" s="16">
        <f t="shared" ca="1" si="67"/>
        <v>1.6555555555555554</v>
      </c>
      <c r="AQ153" s="16">
        <f t="shared" ca="1" si="67"/>
        <v>12.688888888888888</v>
      </c>
      <c r="AR153" s="16">
        <f t="shared" ca="1" si="67"/>
        <v>94.37777777777778</v>
      </c>
      <c r="AS153" s="16">
        <f t="shared" ca="1" si="67"/>
        <v>23.68888888888889</v>
      </c>
      <c r="AT153" s="16">
        <f t="shared" ca="1" si="67"/>
        <v>1523.2012154333331</v>
      </c>
      <c r="AU153" s="16">
        <f t="shared" ca="1" si="67"/>
        <v>18.244444444444444</v>
      </c>
      <c r="AV153" s="16">
        <f t="shared" ca="1" si="67"/>
        <v>0.65555555555555556</v>
      </c>
      <c r="AW153" s="16">
        <f t="shared" ca="1" si="67"/>
        <v>81.688888888888883</v>
      </c>
      <c r="AX153" s="16">
        <f t="shared" ca="1" si="67"/>
        <v>24</v>
      </c>
      <c r="AY153" s="16">
        <f t="shared" ca="1" si="67"/>
        <v>0</v>
      </c>
      <c r="AZ153" s="16">
        <f t="shared" ca="1" si="67"/>
        <v>7.3444444444444441</v>
      </c>
      <c r="BA153" s="16">
        <f t="shared" ca="1" si="67"/>
        <v>45.655555555555559</v>
      </c>
      <c r="BB153" s="16">
        <f t="shared" ca="1" si="67"/>
        <v>858.46758505880359</v>
      </c>
      <c r="BC153" s="17"/>
      <c r="BD153" s="16">
        <f t="shared" ca="1" si="69"/>
        <v>879.14379736511455</v>
      </c>
      <c r="BE153" s="16">
        <f t="shared" ref="BE153:BH168" ca="1" si="77">IFERROR(SUMPRODUCT(OFFSET(BE$5,$D153,0,3,1),OFFSET($D$5,$D153,0,3,1))/SUM(OFFSET($D$5,$D153,0,3,1)),0)</f>
        <v>33</v>
      </c>
      <c r="BF153" s="16">
        <f t="shared" ca="1" si="77"/>
        <v>1693.7666666666667</v>
      </c>
      <c r="BG153" s="16">
        <f t="shared" ca="1" si="77"/>
        <v>2</v>
      </c>
      <c r="BH153" s="16">
        <f t="shared" ca="1" si="77"/>
        <v>10448.68888888889</v>
      </c>
      <c r="BI153" s="16">
        <f t="shared" ca="1" si="69"/>
        <v>185.6888888888889</v>
      </c>
      <c r="BJ153" s="16">
        <f t="shared" ca="1" si="69"/>
        <v>44</v>
      </c>
      <c r="BK153" s="16">
        <f t="shared" ca="1" si="69"/>
        <v>30.655555555555555</v>
      </c>
      <c r="BL153" s="17"/>
      <c r="BM153" s="16">
        <f t="shared" ca="1" si="69"/>
        <v>46.684083333333334</v>
      </c>
      <c r="BN153" s="16">
        <f t="shared" ca="1" si="69"/>
        <v>944.17777777777781</v>
      </c>
      <c r="BO153" s="16">
        <f t="shared" ca="1" si="70"/>
        <v>63</v>
      </c>
      <c r="BP153" s="16">
        <f t="shared" ca="1" si="69"/>
        <v>176.37777777777777</v>
      </c>
      <c r="BQ153" s="17"/>
      <c r="BR153" s="16">
        <f t="shared" ca="1" si="69"/>
        <v>302.76308722000005</v>
      </c>
      <c r="BS153" s="16">
        <f t="shared" ca="1" si="69"/>
        <v>4</v>
      </c>
      <c r="BT153" s="16">
        <f t="shared" ca="1" si="69"/>
        <v>154.73333333333332</v>
      </c>
      <c r="BU153" s="16">
        <f t="shared" ca="1" si="69"/>
        <v>16.68888888888889</v>
      </c>
      <c r="BV153" s="16">
        <f t="shared" ca="1" si="69"/>
        <v>4151.6768786589864</v>
      </c>
      <c r="BW153" s="16">
        <f t="shared" ca="1" si="69"/>
        <v>760.63944444444451</v>
      </c>
      <c r="BX153" s="16">
        <f t="shared" ca="1" si="71"/>
        <v>727</v>
      </c>
      <c r="BY153" s="16">
        <f t="shared" ca="1" si="71"/>
        <v>5</v>
      </c>
      <c r="BZ153" s="16">
        <f t="shared" ca="1" si="71"/>
        <v>606.32333333333327</v>
      </c>
      <c r="CA153" s="16">
        <f t="shared" ca="1" si="71"/>
        <v>37.444444444444443</v>
      </c>
      <c r="CB153" s="16">
        <f t="shared" ca="1" si="76"/>
        <v>86</v>
      </c>
      <c r="CC153" s="16">
        <f t="shared" ca="1" si="76"/>
        <v>26</v>
      </c>
      <c r="CD153" s="16">
        <f t="shared" ca="1" si="76"/>
        <v>16</v>
      </c>
      <c r="CE153" s="16">
        <f t="shared" ca="1" si="76"/>
        <v>0</v>
      </c>
      <c r="CF153" s="16">
        <f t="shared" ca="1" si="76"/>
        <v>252.01891788436805</v>
      </c>
      <c r="CG153" s="16">
        <f t="shared" ca="1" si="71"/>
        <v>339.53111111111116</v>
      </c>
      <c r="CH153" s="17"/>
      <c r="CI153" s="16">
        <f t="shared" ca="1" si="71"/>
        <v>13057.90929811111</v>
      </c>
      <c r="CJ153" s="16">
        <f t="shared" ca="1" si="71"/>
        <v>3806.8014566587317</v>
      </c>
      <c r="CK153" s="16">
        <f t="shared" ca="1" si="71"/>
        <v>13316.943797365115</v>
      </c>
      <c r="CL153" s="16">
        <f t="shared" ca="1" si="71"/>
        <v>3003.0051171588038</v>
      </c>
      <c r="CM153" s="16">
        <f t="shared" ca="1" si="71"/>
        <v>7485.8194393189106</v>
      </c>
      <c r="CN153" s="16">
        <f t="shared" ca="1" si="71"/>
        <v>1230.239638888889</v>
      </c>
      <c r="CO153" s="16">
        <f t="shared" ca="1" si="71"/>
        <v>1437.535899829953</v>
      </c>
      <c r="CP153" s="18">
        <f t="shared" ca="1" si="74"/>
        <v>43338.254647331516</v>
      </c>
    </row>
    <row r="154" spans="2:94">
      <c r="B154" s="46" t="s">
        <v>21</v>
      </c>
      <c r="D154" s="44">
        <f t="shared" si="72"/>
        <v>40</v>
      </c>
      <c r="H154" s="16">
        <f t="shared" ca="1" si="73"/>
        <v>3137.0450657142851</v>
      </c>
      <c r="I154" s="16">
        <f t="shared" ca="1" si="65"/>
        <v>2516.2747252747254</v>
      </c>
      <c r="J154" s="16">
        <f t="shared" ca="1" si="65"/>
        <v>7307.8791208791208</v>
      </c>
      <c r="L154" s="16">
        <f t="shared" ca="1" si="65"/>
        <v>537.37362637362639</v>
      </c>
      <c r="M154" s="16">
        <f t="shared" ca="1" si="65"/>
        <v>2005.0028110033754</v>
      </c>
      <c r="N154" s="16">
        <f t="shared" ca="1" si="75"/>
        <v>55.318681318681321</v>
      </c>
      <c r="O154" s="16">
        <f t="shared" ca="1" si="75"/>
        <v>7</v>
      </c>
      <c r="P154" s="16">
        <f t="shared" ca="1" si="75"/>
        <v>1002.8351648351648</v>
      </c>
      <c r="Q154" s="16">
        <f t="shared" ca="1" si="75"/>
        <v>49</v>
      </c>
      <c r="R154" s="16">
        <f t="shared" ca="1" si="75"/>
        <v>10.32967032967033</v>
      </c>
      <c r="S154" s="16">
        <f t="shared" ca="1" si="75"/>
        <v>63.670329670329672</v>
      </c>
      <c r="T154" s="16">
        <f t="shared" ca="1" si="65"/>
        <v>21</v>
      </c>
      <c r="U154" s="16">
        <f t="shared" ca="1" si="65"/>
        <v>80.010989010989007</v>
      </c>
      <c r="V154" s="17"/>
      <c r="W154" s="16">
        <f t="shared" ca="1" si="65"/>
        <v>65.329670329670336</v>
      </c>
      <c r="X154" s="16">
        <f t="shared" ca="1" si="65"/>
        <v>107.67032967032966</v>
      </c>
      <c r="Y154" s="16">
        <f t="shared" ca="1" si="66"/>
        <v>274.03151515151512</v>
      </c>
      <c r="Z154" s="16">
        <f t="shared" ca="1" si="66"/>
        <v>24</v>
      </c>
      <c r="AA154" s="16">
        <f t="shared" ca="1" si="66"/>
        <v>32.809163830442152</v>
      </c>
      <c r="AB154" s="16">
        <f t="shared" ca="1" si="66"/>
        <v>666.03364080619849</v>
      </c>
      <c r="AC154" s="16">
        <f t="shared" ca="1" si="66"/>
        <v>93.25</v>
      </c>
      <c r="AD154" s="16">
        <f t="shared" ca="1" si="66"/>
        <v>6</v>
      </c>
      <c r="AE154" s="16">
        <f t="shared" ca="1" si="65"/>
        <v>173.26373626373626</v>
      </c>
      <c r="AF154" s="16">
        <f t="shared" ca="1" si="65"/>
        <v>3.9890109890109891</v>
      </c>
      <c r="AG154" s="16">
        <f t="shared" ca="1" si="65"/>
        <v>61.366666666666667</v>
      </c>
      <c r="AH154" s="17"/>
      <c r="AI154" s="16">
        <f t="shared" ca="1" si="67"/>
        <v>21.670329670329672</v>
      </c>
      <c r="AJ154" s="16">
        <f t="shared" ca="1" si="68"/>
        <v>16.329670329670328</v>
      </c>
      <c r="AK154" s="16">
        <f t="shared" ca="1" si="68"/>
        <v>12</v>
      </c>
      <c r="AL154" s="16">
        <f t="shared" ca="1" si="68"/>
        <v>3</v>
      </c>
      <c r="AM154" s="16">
        <f t="shared" ca="1" si="68"/>
        <v>176.67371758241759</v>
      </c>
      <c r="AN154" s="16">
        <f t="shared" ca="1" si="68"/>
        <v>16</v>
      </c>
      <c r="AO154" s="16">
        <f t="shared" ca="1" si="67"/>
        <v>52.670329670329672</v>
      </c>
      <c r="AP154" s="16">
        <f t="shared" ca="1" si="67"/>
        <v>1</v>
      </c>
      <c r="AQ154" s="16">
        <f t="shared" ca="1" si="67"/>
        <v>12</v>
      </c>
      <c r="AR154" s="16">
        <f t="shared" ca="1" si="67"/>
        <v>94.27472527472527</v>
      </c>
      <c r="AS154" s="16">
        <f t="shared" ca="1" si="67"/>
        <v>22.340659340659339</v>
      </c>
      <c r="AT154" s="16">
        <f t="shared" ca="1" si="67"/>
        <v>1513.9111769934063</v>
      </c>
      <c r="AU154" s="16">
        <f t="shared" ca="1" si="67"/>
        <v>17.945054945054945</v>
      </c>
      <c r="AV154" s="16">
        <f t="shared" ca="1" si="67"/>
        <v>0.32967032967032966</v>
      </c>
      <c r="AW154" s="16">
        <f t="shared" ca="1" si="67"/>
        <v>82.329670329670336</v>
      </c>
      <c r="AX154" s="16">
        <f t="shared" ca="1" si="67"/>
        <v>24</v>
      </c>
      <c r="AY154" s="16">
        <f t="shared" ca="1" si="67"/>
        <v>0</v>
      </c>
      <c r="AZ154" s="16">
        <f t="shared" ca="1" si="67"/>
        <v>7.6703296703296706</v>
      </c>
      <c r="BA154" s="16">
        <f t="shared" ca="1" si="67"/>
        <v>47.329670329670328</v>
      </c>
      <c r="BB154" s="16">
        <f t="shared" ca="1" si="67"/>
        <v>830.42771165977092</v>
      </c>
      <c r="BC154" s="17"/>
      <c r="BD154" s="16">
        <f t="shared" ca="1" si="69"/>
        <v>895.0853520991808</v>
      </c>
      <c r="BE154" s="16">
        <f t="shared" ca="1" si="77"/>
        <v>33</v>
      </c>
      <c r="BF154" s="16">
        <f t="shared" ca="1" si="77"/>
        <v>1650</v>
      </c>
      <c r="BG154" s="16">
        <f t="shared" ca="1" si="77"/>
        <v>2</v>
      </c>
      <c r="BH154" s="16">
        <f t="shared" ca="1" si="77"/>
        <v>10472.989010989011</v>
      </c>
      <c r="BI154" s="16">
        <f t="shared" ca="1" si="69"/>
        <v>190.31868131868131</v>
      </c>
      <c r="BJ154" s="16">
        <f t="shared" ca="1" si="69"/>
        <v>44.340659340659343</v>
      </c>
      <c r="BK154" s="16">
        <f t="shared" ca="1" si="69"/>
        <v>30</v>
      </c>
      <c r="BL154" s="17"/>
      <c r="BM154" s="16">
        <f t="shared" ca="1" si="69"/>
        <v>47.405833333333341</v>
      </c>
      <c r="BN154" s="16">
        <f t="shared" ca="1" si="69"/>
        <v>934.54945054945051</v>
      </c>
      <c r="BO154" s="16">
        <f t="shared" ca="1" si="70"/>
        <v>51.35164835164835</v>
      </c>
      <c r="BP154" s="16">
        <f t="shared" ca="1" si="69"/>
        <v>172.98901098901098</v>
      </c>
      <c r="BQ154" s="17"/>
      <c r="BR154" s="16">
        <f t="shared" ca="1" si="69"/>
        <v>345.84714127252744</v>
      </c>
      <c r="BS154" s="16">
        <f t="shared" ca="1" si="69"/>
        <v>4</v>
      </c>
      <c r="BT154" s="16">
        <f t="shared" ca="1" si="69"/>
        <v>122.42857142857143</v>
      </c>
      <c r="BU154" s="16">
        <f t="shared" ca="1" si="69"/>
        <v>16.35164835164835</v>
      </c>
      <c r="BV154" s="16">
        <f t="shared" ca="1" si="69"/>
        <v>4172.3930050264453</v>
      </c>
      <c r="BW154" s="16">
        <f t="shared" ca="1" si="69"/>
        <v>762.83659340659347</v>
      </c>
      <c r="BX154" s="16">
        <f t="shared" ca="1" si="71"/>
        <v>727</v>
      </c>
      <c r="BY154" s="16">
        <f t="shared" ca="1" si="71"/>
        <v>5</v>
      </c>
      <c r="BZ154" s="16">
        <f t="shared" ca="1" si="71"/>
        <v>573.20109890109893</v>
      </c>
      <c r="CA154" s="16">
        <f t="shared" ca="1" si="71"/>
        <v>41.329670329670328</v>
      </c>
      <c r="CB154" s="16">
        <f t="shared" ca="1" si="76"/>
        <v>86</v>
      </c>
      <c r="CC154" s="16">
        <f t="shared" ca="1" si="76"/>
        <v>29.659340659340661</v>
      </c>
      <c r="CD154" s="16">
        <f t="shared" ca="1" si="76"/>
        <v>16</v>
      </c>
      <c r="CE154" s="16">
        <f t="shared" ca="1" si="76"/>
        <v>0</v>
      </c>
      <c r="CF154" s="16">
        <f t="shared" ca="1" si="76"/>
        <v>248.35820023334691</v>
      </c>
      <c r="CG154" s="16">
        <f t="shared" ca="1" si="71"/>
        <v>332.7195604395605</v>
      </c>
      <c r="CH154" s="17"/>
      <c r="CI154" s="16">
        <f t="shared" ca="1" si="71"/>
        <v>12961.198911868132</v>
      </c>
      <c r="CJ154" s="16">
        <f t="shared" ca="1" si="71"/>
        <v>3831.5412725418369</v>
      </c>
      <c r="CK154" s="16">
        <f t="shared" ca="1" si="71"/>
        <v>13317.733703747532</v>
      </c>
      <c r="CL154" s="16">
        <f t="shared" ca="1" si="71"/>
        <v>2951.9027161257045</v>
      </c>
      <c r="CM154" s="16">
        <f t="shared" ca="1" si="71"/>
        <v>7483.1248300488041</v>
      </c>
      <c r="CN154" s="16">
        <f t="shared" ca="1" si="71"/>
        <v>1206.2959432234431</v>
      </c>
      <c r="CO154" s="16">
        <f t="shared" ca="1" si="71"/>
        <v>1507.7437337075694</v>
      </c>
      <c r="CP154" s="18">
        <f t="shared" ca="1" si="74"/>
        <v>43259.541111263017</v>
      </c>
    </row>
    <row r="155" spans="2:94">
      <c r="B155" s="46" t="s">
        <v>22</v>
      </c>
      <c r="D155" s="44">
        <f t="shared" si="72"/>
        <v>43</v>
      </c>
      <c r="H155" s="16">
        <f t="shared" ca="1" si="73"/>
        <v>3402.2040084782607</v>
      </c>
      <c r="I155" s="16">
        <f t="shared" ca="1" si="65"/>
        <v>2505.8260869565215</v>
      </c>
      <c r="J155" s="16">
        <f t="shared" ca="1" si="65"/>
        <v>7577.358695652174</v>
      </c>
      <c r="L155" s="16">
        <f t="shared" ca="1" si="65"/>
        <v>544.31521739130437</v>
      </c>
      <c r="M155" s="16">
        <f t="shared" ca="1" si="65"/>
        <v>2025.266787222921</v>
      </c>
      <c r="N155" s="16">
        <f t="shared" ca="1" si="75"/>
        <v>60.336956521739133</v>
      </c>
      <c r="O155" s="16">
        <f t="shared" ca="1" si="75"/>
        <v>6</v>
      </c>
      <c r="P155" s="16">
        <f t="shared" ca="1" si="75"/>
        <v>1018.5434782608696</v>
      </c>
      <c r="Q155" s="16">
        <f t="shared" ca="1" si="75"/>
        <v>49</v>
      </c>
      <c r="R155" s="16">
        <f t="shared" ca="1" si="75"/>
        <v>10</v>
      </c>
      <c r="S155" s="16">
        <f t="shared" ca="1" si="75"/>
        <v>61.989130434782609</v>
      </c>
      <c r="T155" s="16">
        <f t="shared" ca="1" si="65"/>
        <v>21</v>
      </c>
      <c r="U155" s="16">
        <f t="shared" ca="1" si="65"/>
        <v>82.010869565217391</v>
      </c>
      <c r="V155" s="17"/>
      <c r="W155" s="16">
        <f t="shared" ca="1" si="65"/>
        <v>66.989130434782609</v>
      </c>
      <c r="X155" s="16">
        <f t="shared" ca="1" si="65"/>
        <v>103.34782608695652</v>
      </c>
      <c r="Y155" s="16">
        <f t="shared" ca="1" si="66"/>
        <v>273.84446805006581</v>
      </c>
      <c r="Z155" s="16">
        <f t="shared" ca="1" si="66"/>
        <v>24</v>
      </c>
      <c r="AA155" s="16">
        <f t="shared" ca="1" si="66"/>
        <v>32.156355215792637</v>
      </c>
      <c r="AB155" s="16">
        <f t="shared" ca="1" si="66"/>
        <v>682.30456521739131</v>
      </c>
      <c r="AC155" s="16">
        <f t="shared" ca="1" si="66"/>
        <v>99.601902173913047</v>
      </c>
      <c r="AD155" s="16">
        <f t="shared" ca="1" si="66"/>
        <v>6</v>
      </c>
      <c r="AE155" s="16">
        <f t="shared" ca="1" si="65"/>
        <v>259.68478260869563</v>
      </c>
      <c r="AF155" s="16">
        <f t="shared" ca="1" si="65"/>
        <v>2.9891304347826089</v>
      </c>
      <c r="AG155" s="16">
        <f t="shared" ca="1" si="65"/>
        <v>59.772463768115948</v>
      </c>
      <c r="AH155" s="17"/>
      <c r="AI155" s="16">
        <f t="shared" ca="1" si="67"/>
        <v>22.663043478260871</v>
      </c>
      <c r="AJ155" s="16">
        <f t="shared" ca="1" si="68"/>
        <v>16.010869565217391</v>
      </c>
      <c r="AK155" s="16">
        <f t="shared" ca="1" si="68"/>
        <v>12.326086956521738</v>
      </c>
      <c r="AL155" s="16">
        <f t="shared" ca="1" si="68"/>
        <v>3</v>
      </c>
      <c r="AM155" s="16">
        <f t="shared" ca="1" si="68"/>
        <v>163.06200434782608</v>
      </c>
      <c r="AN155" s="16">
        <f t="shared" ca="1" si="68"/>
        <v>16.673913043478262</v>
      </c>
      <c r="AO155" s="16">
        <f t="shared" ca="1" si="67"/>
        <v>49.695652173913047</v>
      </c>
      <c r="AP155" s="16">
        <f t="shared" ca="1" si="67"/>
        <v>1</v>
      </c>
      <c r="AQ155" s="16">
        <f t="shared" ca="1" si="67"/>
        <v>11.663043478260869</v>
      </c>
      <c r="AR155" s="16">
        <f t="shared" ca="1" si="67"/>
        <v>109.65217391304348</v>
      </c>
      <c r="AS155" s="16">
        <f t="shared" ca="1" si="67"/>
        <v>19</v>
      </c>
      <c r="AT155" s="16">
        <f t="shared" ca="1" si="67"/>
        <v>1523.0713097934779</v>
      </c>
      <c r="AU155" s="16">
        <f t="shared" ca="1" si="67"/>
        <v>20.347826086956523</v>
      </c>
      <c r="AV155" s="16">
        <f t="shared" ca="1" si="67"/>
        <v>0.32608695652173914</v>
      </c>
      <c r="AW155" s="16">
        <f t="shared" ca="1" si="67"/>
        <v>82.326086956521735</v>
      </c>
      <c r="AX155" s="16">
        <f t="shared" ca="1" si="67"/>
        <v>24</v>
      </c>
      <c r="AY155" s="16">
        <f t="shared" ca="1" si="67"/>
        <v>0</v>
      </c>
      <c r="AZ155" s="16">
        <f t="shared" ca="1" si="67"/>
        <v>7.3369565217391308</v>
      </c>
      <c r="BA155" s="16">
        <f t="shared" ca="1" si="67"/>
        <v>46.326086956521742</v>
      </c>
      <c r="BB155" s="16">
        <f t="shared" ca="1" si="67"/>
        <v>733.17944604845297</v>
      </c>
      <c r="BC155" s="17"/>
      <c r="BD155" s="16">
        <f t="shared" ca="1" si="69"/>
        <v>858.6078166196188</v>
      </c>
      <c r="BE155" s="16">
        <f t="shared" ca="1" si="77"/>
        <v>33</v>
      </c>
      <c r="BF155" s="16">
        <f t="shared" ca="1" si="77"/>
        <v>1664.2717391304348</v>
      </c>
      <c r="BG155" s="16">
        <f t="shared" ca="1" si="77"/>
        <v>1</v>
      </c>
      <c r="BH155" s="16">
        <f t="shared" ca="1" si="77"/>
        <v>10492.195652173914</v>
      </c>
      <c r="BI155" s="16">
        <f t="shared" ca="1" si="69"/>
        <v>213.77173913043478</v>
      </c>
      <c r="BJ155" s="16">
        <f t="shared" ca="1" si="69"/>
        <v>44.010869565217391</v>
      </c>
      <c r="BK155" s="16">
        <f t="shared" ca="1" si="69"/>
        <v>29.673913043478262</v>
      </c>
      <c r="BL155" s="17"/>
      <c r="BM155" s="16">
        <f t="shared" ca="1" si="69"/>
        <v>48.124968297101454</v>
      </c>
      <c r="BN155" s="16">
        <f t="shared" ca="1" si="69"/>
        <v>954.91304347826087</v>
      </c>
      <c r="BO155" s="16">
        <f t="shared" ca="1" si="70"/>
        <v>41.369565217391305</v>
      </c>
      <c r="BP155" s="16">
        <f t="shared" ca="1" si="69"/>
        <v>150.88043478260869</v>
      </c>
      <c r="BQ155" s="17"/>
      <c r="BR155" s="16">
        <f t="shared" ca="1" si="69"/>
        <v>364.12103424782612</v>
      </c>
      <c r="BS155" s="16">
        <f t="shared" ca="1" si="69"/>
        <v>4</v>
      </c>
      <c r="BT155" s="16">
        <f t="shared" ca="1" si="69"/>
        <v>101.20652173913044</v>
      </c>
      <c r="BU155" s="16">
        <f t="shared" ca="1" si="69"/>
        <v>17.663043478260871</v>
      </c>
      <c r="BV155" s="16">
        <f t="shared" ca="1" si="69"/>
        <v>4057.7773837443028</v>
      </c>
      <c r="BW155" s="16">
        <f t="shared" ca="1" si="69"/>
        <v>758.1814130434783</v>
      </c>
      <c r="BX155" s="16">
        <f t="shared" ca="1" si="71"/>
        <v>727</v>
      </c>
      <c r="BY155" s="16">
        <f t="shared" ca="1" si="71"/>
        <v>4.3369565217391308</v>
      </c>
      <c r="BZ155" s="16">
        <f t="shared" ca="1" si="71"/>
        <v>555.95217391304345</v>
      </c>
      <c r="CA155" s="16">
        <f t="shared" ca="1" si="71"/>
        <v>33.706521739130437</v>
      </c>
      <c r="CB155" s="16">
        <f t="shared" ca="1" si="76"/>
        <v>86</v>
      </c>
      <c r="CC155" s="16">
        <f t="shared" ca="1" si="76"/>
        <v>36</v>
      </c>
      <c r="CD155" s="16">
        <f t="shared" ca="1" si="76"/>
        <v>16</v>
      </c>
      <c r="CE155" s="16">
        <f t="shared" ca="1" si="76"/>
        <v>0</v>
      </c>
      <c r="CF155" s="16">
        <f t="shared" ca="1" si="76"/>
        <v>230.85733269506454</v>
      </c>
      <c r="CG155" s="16">
        <f t="shared" ca="1" si="71"/>
        <v>317.89913043478253</v>
      </c>
      <c r="CH155" s="17"/>
      <c r="CI155" s="16">
        <f t="shared" ca="1" si="71"/>
        <v>13485.388791086956</v>
      </c>
      <c r="CJ155" s="16">
        <f t="shared" ca="1" si="71"/>
        <v>3878.4624393968338</v>
      </c>
      <c r="CK155" s="16">
        <f t="shared" ca="1" si="71"/>
        <v>13336.531729663096</v>
      </c>
      <c r="CL155" s="16">
        <f t="shared" ca="1" si="71"/>
        <v>2861.6605862767137</v>
      </c>
      <c r="CM155" s="16">
        <f t="shared" ca="1" si="71"/>
        <v>7310.7015115567583</v>
      </c>
      <c r="CN155" s="16">
        <f t="shared" ca="1" si="71"/>
        <v>1195.2880117753623</v>
      </c>
      <c r="CO155" s="16">
        <f t="shared" ca="1" si="71"/>
        <v>1610.6906239904961</v>
      </c>
      <c r="CP155" s="18">
        <f t="shared" ca="1" si="74"/>
        <v>43678.723693746208</v>
      </c>
    </row>
    <row r="156" spans="2:94">
      <c r="B156" s="46" t="s">
        <v>23</v>
      </c>
      <c r="D156" s="44">
        <f t="shared" si="72"/>
        <v>46</v>
      </c>
      <c r="H156" s="16">
        <f t="shared" ca="1" si="73"/>
        <v>3501.0026109782602</v>
      </c>
      <c r="I156" s="16">
        <f t="shared" ca="1" si="65"/>
        <v>2523.445652173913</v>
      </c>
      <c r="J156" s="16">
        <f t="shared" ca="1" si="65"/>
        <v>7834.532608695652</v>
      </c>
      <c r="L156" s="16">
        <f t="shared" ca="1" si="65"/>
        <v>543.67391304347825</v>
      </c>
      <c r="M156" s="16">
        <f t="shared" ca="1" si="65"/>
        <v>2089.5265600008252</v>
      </c>
      <c r="N156" s="16">
        <f t="shared" ca="1" si="75"/>
        <v>60.684782608695649</v>
      </c>
      <c r="O156" s="16">
        <f t="shared" ca="1" si="75"/>
        <v>6.3369565217391308</v>
      </c>
      <c r="P156" s="16">
        <f t="shared" ca="1" si="75"/>
        <v>1002.8804347826087</v>
      </c>
      <c r="Q156" s="16">
        <f t="shared" ca="1" si="75"/>
        <v>49</v>
      </c>
      <c r="R156" s="16">
        <f t="shared" ca="1" si="75"/>
        <v>10</v>
      </c>
      <c r="S156" s="16">
        <f t="shared" ca="1" si="75"/>
        <v>62.989130434782609</v>
      </c>
      <c r="T156" s="16">
        <f t="shared" ca="1" si="65"/>
        <v>21</v>
      </c>
      <c r="U156" s="16">
        <f t="shared" ca="1" si="65"/>
        <v>80.684782608695656</v>
      </c>
      <c r="V156" s="17"/>
      <c r="W156" s="16">
        <f t="shared" ca="1" si="65"/>
        <v>69</v>
      </c>
      <c r="X156" s="16">
        <f t="shared" ca="1" si="65"/>
        <v>98.663043478260875</v>
      </c>
      <c r="Y156" s="16">
        <f t="shared" ca="1" si="66"/>
        <v>273.65606060606058</v>
      </c>
      <c r="Z156" s="16">
        <f t="shared" ca="1" si="66"/>
        <v>24</v>
      </c>
      <c r="AA156" s="16">
        <f t="shared" ca="1" si="66"/>
        <v>31.498798902127483</v>
      </c>
      <c r="AB156" s="16">
        <f t="shared" ca="1" si="66"/>
        <v>687.66709735857887</v>
      </c>
      <c r="AC156" s="16">
        <f t="shared" ca="1" si="66"/>
        <v>106</v>
      </c>
      <c r="AD156" s="16">
        <f t="shared" ca="1" si="66"/>
        <v>5</v>
      </c>
      <c r="AE156" s="16">
        <f t="shared" ca="1" si="65"/>
        <v>320.94565217391306</v>
      </c>
      <c r="AF156" s="16">
        <f t="shared" ca="1" si="65"/>
        <v>0.67391304347826086</v>
      </c>
      <c r="AG156" s="16">
        <f t="shared" ca="1" si="65"/>
        <v>58.166666666666686</v>
      </c>
      <c r="AH156" s="17"/>
      <c r="AI156" s="16">
        <f t="shared" ca="1" si="67"/>
        <v>24</v>
      </c>
      <c r="AJ156" s="16">
        <f t="shared" ca="1" si="68"/>
        <v>16.663043478260871</v>
      </c>
      <c r="AK156" s="16">
        <f t="shared" ca="1" si="68"/>
        <v>12</v>
      </c>
      <c r="AL156" s="16">
        <f t="shared" ca="1" si="68"/>
        <v>3</v>
      </c>
      <c r="AM156" s="16">
        <f t="shared" ca="1" si="68"/>
        <v>164.85796304347826</v>
      </c>
      <c r="AN156" s="16">
        <f t="shared" ca="1" si="68"/>
        <v>15.673913043478262</v>
      </c>
      <c r="AO156" s="16">
        <f t="shared" ca="1" si="67"/>
        <v>51.336956521739133</v>
      </c>
      <c r="AP156" s="16">
        <f t="shared" ca="1" si="67"/>
        <v>1.3369565217391304</v>
      </c>
      <c r="AQ156" s="16">
        <f t="shared" ca="1" si="67"/>
        <v>12.336956521739131</v>
      </c>
      <c r="AR156" s="16">
        <f t="shared" ca="1" si="67"/>
        <v>107.71739130434783</v>
      </c>
      <c r="AS156" s="16">
        <f t="shared" ca="1" si="67"/>
        <v>21.978260869565219</v>
      </c>
      <c r="AT156" s="16">
        <f t="shared" ca="1" si="67"/>
        <v>1569.9468647021731</v>
      </c>
      <c r="AU156" s="16">
        <f t="shared" ca="1" si="67"/>
        <v>20.326086956521738</v>
      </c>
      <c r="AV156" s="16">
        <f t="shared" ca="1" si="67"/>
        <v>0.98913043478260865</v>
      </c>
      <c r="AW156" s="16">
        <f t="shared" ca="1" si="67"/>
        <v>82</v>
      </c>
      <c r="AX156" s="16">
        <f t="shared" ca="1" si="67"/>
        <v>24</v>
      </c>
      <c r="AY156" s="16">
        <f t="shared" ca="1" si="67"/>
        <v>0</v>
      </c>
      <c r="AZ156" s="16">
        <f t="shared" ca="1" si="67"/>
        <v>7</v>
      </c>
      <c r="BA156" s="16">
        <f t="shared" ca="1" si="67"/>
        <v>45.663043478260867</v>
      </c>
      <c r="BB156" s="16">
        <f t="shared" ca="1" si="67"/>
        <v>850.70353892964874</v>
      </c>
      <c r="BC156" s="17"/>
      <c r="BD156" s="16">
        <f t="shared" ca="1" si="69"/>
        <v>844.2627801215458</v>
      </c>
      <c r="BE156" s="16">
        <f t="shared" ca="1" si="77"/>
        <v>33</v>
      </c>
      <c r="BF156" s="16">
        <f t="shared" ca="1" si="77"/>
        <v>1759.0108695652175</v>
      </c>
      <c r="BG156" s="16">
        <f t="shared" ca="1" si="77"/>
        <v>1</v>
      </c>
      <c r="BH156" s="16">
        <f t="shared" ca="1" si="77"/>
        <v>10610.29347826087</v>
      </c>
      <c r="BI156" s="16">
        <f t="shared" ca="1" si="69"/>
        <v>240.92391304347825</v>
      </c>
      <c r="BJ156" s="16">
        <f t="shared" ca="1" si="69"/>
        <v>42.663043478260867</v>
      </c>
      <c r="BK156" s="16">
        <f t="shared" ca="1" si="69"/>
        <v>29</v>
      </c>
      <c r="BL156" s="17"/>
      <c r="BM156" s="16">
        <f t="shared" ca="1" si="69"/>
        <v>48.849333333333334</v>
      </c>
      <c r="BN156" s="16">
        <f t="shared" ca="1" si="69"/>
        <v>954.98913043478262</v>
      </c>
      <c r="BO156" s="16">
        <f t="shared" ca="1" si="70"/>
        <v>26.032608695652176</v>
      </c>
      <c r="BP156" s="16">
        <f t="shared" ca="1" si="69"/>
        <v>160.65217391304347</v>
      </c>
      <c r="BQ156" s="17"/>
      <c r="BR156" s="16">
        <f t="shared" ca="1" si="69"/>
        <v>325.40047850869558</v>
      </c>
      <c r="BS156" s="16">
        <f t="shared" ca="1" si="69"/>
        <v>4</v>
      </c>
      <c r="BT156" s="16">
        <f t="shared" ca="1" si="69"/>
        <v>110.91304347826087</v>
      </c>
      <c r="BU156" s="16">
        <f t="shared" ca="1" si="69"/>
        <v>18.326086956521738</v>
      </c>
      <c r="BV156" s="16">
        <f t="shared" ca="1" si="69"/>
        <v>4197.2731852971137</v>
      </c>
      <c r="BW156" s="16">
        <f t="shared" ref="BW156:CO171" ca="1" si="78">IFERROR(SUMPRODUCT(OFFSET(BW$5,$D156,0,3,1),OFFSET($D$5,$D156,0,3,1))/SUM(OFFSET($D$5,$D156,0,3,1)),0)</f>
        <v>768.601956521739</v>
      </c>
      <c r="BX156" s="16">
        <f t="shared" ca="1" si="71"/>
        <v>727</v>
      </c>
      <c r="BY156" s="16">
        <f t="shared" ca="1" si="71"/>
        <v>4.3369565217391308</v>
      </c>
      <c r="BZ156" s="16">
        <f t="shared" ca="1" si="71"/>
        <v>568.25108695652159</v>
      </c>
      <c r="CA156" s="16">
        <f t="shared" ca="1" si="71"/>
        <v>29.032608695652176</v>
      </c>
      <c r="CB156" s="16">
        <f t="shared" ca="1" si="76"/>
        <v>86</v>
      </c>
      <c r="CC156" s="16">
        <f t="shared" ca="1" si="76"/>
        <v>35</v>
      </c>
      <c r="CD156" s="16">
        <f t="shared" ca="1" si="76"/>
        <v>16</v>
      </c>
      <c r="CE156" s="16">
        <f t="shared" ca="1" si="76"/>
        <v>0</v>
      </c>
      <c r="CF156" s="16">
        <f t="shared" ca="1" si="76"/>
        <v>231.76503527164851</v>
      </c>
      <c r="CG156" s="16">
        <f t="shared" ca="1" si="71"/>
        <v>339.03739130434786</v>
      </c>
      <c r="CH156" s="17"/>
      <c r="CI156" s="16">
        <f t="shared" ca="1" si="71"/>
        <v>13858.980871847825</v>
      </c>
      <c r="CJ156" s="16">
        <f t="shared" ca="1" si="71"/>
        <v>3926.7765600008247</v>
      </c>
      <c r="CK156" s="16">
        <f t="shared" ca="1" si="71"/>
        <v>13560.154084469374</v>
      </c>
      <c r="CL156" s="16">
        <f t="shared" ca="1" si="71"/>
        <v>3031.5301058057348</v>
      </c>
      <c r="CM156" s="16">
        <f t="shared" ca="1" si="71"/>
        <v>7460.9378295122397</v>
      </c>
      <c r="CN156" s="16">
        <f t="shared" ca="1" si="71"/>
        <v>1190.5232463768118</v>
      </c>
      <c r="CO156" s="16">
        <f t="shared" ca="1" si="71"/>
        <v>1675.2712322290859</v>
      </c>
      <c r="CP156" s="18">
        <f t="shared" ca="1" si="74"/>
        <v>44704.173930241894</v>
      </c>
    </row>
    <row r="157" spans="2:94">
      <c r="B157" s="46" t="s">
        <v>24</v>
      </c>
      <c r="D157" s="44">
        <f t="shared" si="72"/>
        <v>49</v>
      </c>
      <c r="H157" s="16">
        <f t="shared" ca="1" si="73"/>
        <v>3601.0511160000001</v>
      </c>
      <c r="I157" s="16">
        <f t="shared" ca="1" si="73"/>
        <v>2491.3555555555554</v>
      </c>
      <c r="J157" s="16">
        <f t="shared" ca="1" si="73"/>
        <v>8149.8222222222221</v>
      </c>
      <c r="L157" s="16">
        <f t="shared" ca="1" si="73"/>
        <v>537.62222222222226</v>
      </c>
      <c r="M157" s="16">
        <f t="shared" ca="1" si="73"/>
        <v>2086.5429484284846</v>
      </c>
      <c r="N157" s="16">
        <f t="shared" ca="1" si="73"/>
        <v>63.277777777777779</v>
      </c>
      <c r="O157" s="16">
        <f t="shared" ca="1" si="73"/>
        <v>7</v>
      </c>
      <c r="P157" s="16">
        <f t="shared" ca="1" si="73"/>
        <v>998.17777777777781</v>
      </c>
      <c r="Q157" s="16">
        <f t="shared" ca="1" si="73"/>
        <v>50.344444444444441</v>
      </c>
      <c r="R157" s="16">
        <f t="shared" ca="1" si="73"/>
        <v>10</v>
      </c>
      <c r="S157" s="16">
        <f t="shared" ca="1" si="73"/>
        <v>69.311111111111117</v>
      </c>
      <c r="T157" s="16">
        <f t="shared" ca="1" si="73"/>
        <v>21</v>
      </c>
      <c r="U157" s="16">
        <f t="shared" ca="1" si="73"/>
        <v>79.588888888888889</v>
      </c>
      <c r="V157" s="17"/>
      <c r="W157" s="16">
        <f t="shared" ca="1" si="73"/>
        <v>71.344444444444449</v>
      </c>
      <c r="X157" s="16">
        <f t="shared" ca="1" si="73"/>
        <v>106</v>
      </c>
      <c r="Y157" s="16">
        <f t="shared" ca="1" si="73"/>
        <v>264.39856060606058</v>
      </c>
      <c r="Z157" s="16">
        <f t="shared" ca="1" si="73"/>
        <v>23</v>
      </c>
      <c r="AA157" s="16">
        <f t="shared" ca="1" si="73"/>
        <v>27.795682127130313</v>
      </c>
      <c r="AB157" s="16">
        <f t="shared" ca="1" si="73"/>
        <v>669.05757777777774</v>
      </c>
      <c r="AC157" s="16">
        <f t="shared" ca="1" si="73"/>
        <v>100.125</v>
      </c>
      <c r="AD157" s="16">
        <f t="shared" ca="1" si="73"/>
        <v>5</v>
      </c>
      <c r="AE157" s="16">
        <f t="shared" ca="1" si="73"/>
        <v>287.93333333333334</v>
      </c>
      <c r="AF157" s="16">
        <f t="shared" ca="1" si="73"/>
        <v>1.5555555555555556</v>
      </c>
      <c r="AG157" s="16">
        <f t="shared" ca="1" si="73"/>
        <v>56.8</v>
      </c>
      <c r="AH157" s="17"/>
      <c r="AI157" s="16">
        <f t="shared" ref="AI157:BB171" ca="1" si="79">IFERROR(SUMPRODUCT(OFFSET(AI$5,$D157,0,3,1),OFFSET($D$5,$D157,0,3,1))/SUM(OFFSET($D$5,$D157,0,3,1)),0)</f>
        <v>24.655555555555555</v>
      </c>
      <c r="AJ157" s="16">
        <f t="shared" ca="1" si="79"/>
        <v>17.68888888888889</v>
      </c>
      <c r="AK157" s="16">
        <f t="shared" ca="1" si="79"/>
        <v>11</v>
      </c>
      <c r="AL157" s="16">
        <f t="shared" ca="1" si="79"/>
        <v>3</v>
      </c>
      <c r="AM157" s="16">
        <f t="shared" ca="1" si="79"/>
        <v>162.44057333333333</v>
      </c>
      <c r="AN157" s="16">
        <f t="shared" ca="1" si="79"/>
        <v>15</v>
      </c>
      <c r="AO157" s="16">
        <f t="shared" ca="1" si="79"/>
        <v>48.722222222222221</v>
      </c>
      <c r="AP157" s="16">
        <f t="shared" ca="1" si="79"/>
        <v>1.6555555555555554</v>
      </c>
      <c r="AQ157" s="16">
        <f t="shared" ca="1" si="79"/>
        <v>12</v>
      </c>
      <c r="AR157" s="16">
        <f t="shared" ca="1" si="79"/>
        <v>104.96666666666667</v>
      </c>
      <c r="AS157" s="16">
        <f t="shared" ca="1" si="79"/>
        <v>24.722222222222221</v>
      </c>
      <c r="AT157" s="16">
        <f t="shared" ca="1" si="79"/>
        <v>1612.4328608666667</v>
      </c>
      <c r="AU157" s="16">
        <f t="shared" ca="1" si="79"/>
        <v>20.033333333333335</v>
      </c>
      <c r="AV157" s="16">
        <f t="shared" ca="1" si="79"/>
        <v>2.0666666666666669</v>
      </c>
      <c r="AW157" s="16">
        <f t="shared" ca="1" si="79"/>
        <v>81.655555555555551</v>
      </c>
      <c r="AX157" s="16">
        <f t="shared" ca="1" si="79"/>
        <v>23</v>
      </c>
      <c r="AY157" s="16">
        <f t="shared" ca="1" si="79"/>
        <v>0</v>
      </c>
      <c r="AZ157" s="16">
        <f t="shared" ca="1" si="79"/>
        <v>7</v>
      </c>
      <c r="BA157" s="16">
        <f t="shared" ca="1" si="79"/>
        <v>46</v>
      </c>
      <c r="BB157" s="16">
        <f t="shared" ca="1" si="79"/>
        <v>893.89806888772068</v>
      </c>
      <c r="BC157" s="17"/>
      <c r="BD157" s="16">
        <f t="shared" ref="BD157:BV172" ca="1" si="80">IFERROR(SUMPRODUCT(OFFSET(BD$5,$D157,0,3,1),OFFSET($D$5,$D157,0,3,1))/SUM(OFFSET($D$5,$D157,0,3,1)),0)</f>
        <v>865.27166010550491</v>
      </c>
      <c r="BE157" s="16">
        <f t="shared" ca="1" si="77"/>
        <v>33</v>
      </c>
      <c r="BF157" s="16">
        <f t="shared" ca="1" si="77"/>
        <v>1705.2666666666667</v>
      </c>
      <c r="BG157" s="16">
        <f t="shared" ca="1" si="77"/>
        <v>1</v>
      </c>
      <c r="BH157" s="16">
        <f t="shared" ca="1" si="77"/>
        <v>10590.455555555556</v>
      </c>
      <c r="BI157" s="16">
        <f t="shared" ca="1" si="80"/>
        <v>221.63333333333333</v>
      </c>
      <c r="BJ157" s="16">
        <f t="shared" ca="1" si="80"/>
        <v>42.31111111111111</v>
      </c>
      <c r="BK157" s="16">
        <f t="shared" ca="1" si="80"/>
        <v>28.655555555555555</v>
      </c>
      <c r="BL157" s="17"/>
      <c r="BM157" s="16">
        <f t="shared" ca="1" si="80"/>
        <v>48.407916666666665</v>
      </c>
      <c r="BN157" s="16">
        <f t="shared" ca="1" si="80"/>
        <v>949.06666666666672</v>
      </c>
      <c r="BO157" s="16">
        <f t="shared" ca="1" si="70"/>
        <v>21.655555555555555</v>
      </c>
      <c r="BP157" s="16">
        <f t="shared" ca="1" si="80"/>
        <v>157.6888888888889</v>
      </c>
      <c r="BQ157" s="17"/>
      <c r="BR157" s="16">
        <f t="shared" ca="1" si="80"/>
        <v>352.50883587333328</v>
      </c>
      <c r="BS157" s="16">
        <f t="shared" ca="1" si="80"/>
        <v>4</v>
      </c>
      <c r="BT157" s="16">
        <f t="shared" ca="1" si="80"/>
        <v>126.86666666666666</v>
      </c>
      <c r="BU157" s="16">
        <f t="shared" ca="1" si="80"/>
        <v>12.177777777777777</v>
      </c>
      <c r="BV157" s="16">
        <f t="shared" ca="1" si="80"/>
        <v>4135.5435025433089</v>
      </c>
      <c r="BW157" s="16">
        <f t="shared" ca="1" si="78"/>
        <v>769.16866666666658</v>
      </c>
      <c r="BX157" s="16">
        <f t="shared" ca="1" si="78"/>
        <v>698</v>
      </c>
      <c r="BY157" s="16">
        <f t="shared" ca="1" si="78"/>
        <v>5</v>
      </c>
      <c r="BZ157" s="16">
        <f t="shared" ca="1" si="78"/>
        <v>585.92555555555555</v>
      </c>
      <c r="CA157" s="16">
        <f t="shared" ca="1" si="78"/>
        <v>41.06666666666667</v>
      </c>
      <c r="CB157" s="16">
        <f t="shared" ca="1" si="76"/>
        <v>89</v>
      </c>
      <c r="CC157" s="16">
        <f t="shared" ca="1" si="76"/>
        <v>33</v>
      </c>
      <c r="CD157" s="16">
        <f t="shared" ca="1" si="76"/>
        <v>17</v>
      </c>
      <c r="CE157" s="16">
        <f t="shared" ca="1" si="76"/>
        <v>0</v>
      </c>
      <c r="CF157" s="16">
        <f t="shared" ca="1" si="76"/>
        <v>228.56219988728134</v>
      </c>
      <c r="CG157" s="16">
        <f t="shared" ca="1" si="78"/>
        <v>308.60344444444439</v>
      </c>
      <c r="CH157" s="17"/>
      <c r="CI157" s="16">
        <f t="shared" ca="1" si="78"/>
        <v>14242.228893777778</v>
      </c>
      <c r="CJ157" s="16">
        <f t="shared" ca="1" si="78"/>
        <v>3922.8651706507067</v>
      </c>
      <c r="CK157" s="16">
        <f t="shared" ca="1" si="78"/>
        <v>13487.593882327728</v>
      </c>
      <c r="CL157" s="16">
        <f t="shared" ca="1" si="78"/>
        <v>3111.9381697543872</v>
      </c>
      <c r="CM157" s="16">
        <f t="shared" ca="1" si="78"/>
        <v>7406.4233160817012</v>
      </c>
      <c r="CN157" s="16">
        <f t="shared" ca="1" si="78"/>
        <v>1176.8190277777778</v>
      </c>
      <c r="CO157" s="16">
        <f t="shared" ca="1" si="78"/>
        <v>1613.0101538443018</v>
      </c>
      <c r="CP157" s="18">
        <f t="shared" ca="1" si="74"/>
        <v>44960.878614214387</v>
      </c>
    </row>
    <row r="158" spans="2:94">
      <c r="B158" s="46" t="s">
        <v>25</v>
      </c>
      <c r="D158" s="44">
        <f t="shared" si="72"/>
        <v>52</v>
      </c>
      <c r="H158" s="16">
        <f t="shared" ref="H158:AG173" ca="1" si="81">IFERROR(SUMPRODUCT(OFFSET(H$5,$D158,0,3,1),OFFSET($D$5,$D158,0,3,1))/SUM(OFFSET($D$5,$D158,0,3,1)),0)</f>
        <v>3511.4920971428573</v>
      </c>
      <c r="I158" s="16">
        <f t="shared" ca="1" si="81"/>
        <v>2467.5714285714284</v>
      </c>
      <c r="J158" s="16">
        <f t="shared" ca="1" si="81"/>
        <v>8615.0329670329666</v>
      </c>
      <c r="L158" s="16">
        <f t="shared" ca="1" si="81"/>
        <v>524.37362637362639</v>
      </c>
      <c r="M158" s="16">
        <f t="shared" ca="1" si="81"/>
        <v>2193.1947436371233</v>
      </c>
      <c r="N158" s="16">
        <f t="shared" ca="1" si="81"/>
        <v>64.340659340659343</v>
      </c>
      <c r="O158" s="16">
        <f t="shared" ca="1" si="81"/>
        <v>6.6703296703296706</v>
      </c>
      <c r="P158" s="16">
        <f t="shared" ca="1" si="81"/>
        <v>966.50549450549454</v>
      </c>
      <c r="Q158" s="16">
        <f t="shared" ca="1" si="81"/>
        <v>52.329670329670328</v>
      </c>
      <c r="R158" s="16">
        <f t="shared" ca="1" si="81"/>
        <v>9.6703296703296697</v>
      </c>
      <c r="S158" s="16">
        <f t="shared" ca="1" si="81"/>
        <v>69.329670329670336</v>
      </c>
      <c r="T158" s="16">
        <f t="shared" ca="1" si="81"/>
        <v>20.670329670329672</v>
      </c>
      <c r="U158" s="16">
        <f t="shared" ca="1" si="81"/>
        <v>80</v>
      </c>
      <c r="V158" s="17"/>
      <c r="W158" s="16">
        <f t="shared" ca="1" si="81"/>
        <v>73.329670329670336</v>
      </c>
      <c r="X158" s="16">
        <f t="shared" ca="1" si="81"/>
        <v>104.32967032967034</v>
      </c>
      <c r="Y158" s="16">
        <f t="shared" ref="Y158:AD173" ca="1" si="82">IFERROR(SUMPRODUCT(OFFSET(Y$5,$D158,0,3,1),OFFSET($D$5,$D158,0,3,1))/SUM(OFFSET($D$5,$D158,0,3,1)),0)</f>
        <v>260.32378787878781</v>
      </c>
      <c r="Z158" s="16">
        <f t="shared" ca="1" si="82"/>
        <v>23</v>
      </c>
      <c r="AA158" s="16">
        <f t="shared" ca="1" si="82"/>
        <v>25.834242101184479</v>
      </c>
      <c r="AB158" s="16">
        <f t="shared" ca="1" si="82"/>
        <v>668.27110801640754</v>
      </c>
      <c r="AC158" s="16">
        <f t="shared" ca="1" si="82"/>
        <v>101.25</v>
      </c>
      <c r="AD158" s="16">
        <f t="shared" ca="1" si="82"/>
        <v>5</v>
      </c>
      <c r="AE158" s="16">
        <f t="shared" ca="1" si="81"/>
        <v>279.34065934065933</v>
      </c>
      <c r="AF158" s="16">
        <f t="shared" ca="1" si="81"/>
        <v>3.6813186813186811</v>
      </c>
      <c r="AG158" s="16">
        <f t="shared" ca="1" si="81"/>
        <v>55.300000000000004</v>
      </c>
      <c r="AH158" s="17"/>
      <c r="AI158" s="16">
        <f t="shared" ca="1" si="79"/>
        <v>25</v>
      </c>
      <c r="AJ158" s="16">
        <f t="shared" ca="1" si="79"/>
        <v>17.670329670329672</v>
      </c>
      <c r="AK158" s="16">
        <f t="shared" ca="1" si="79"/>
        <v>11</v>
      </c>
      <c r="AL158" s="16">
        <f t="shared" ca="1" si="79"/>
        <v>3</v>
      </c>
      <c r="AM158" s="16">
        <f t="shared" ca="1" si="79"/>
        <v>146.05037802197802</v>
      </c>
      <c r="AN158" s="16">
        <f t="shared" ca="1" si="79"/>
        <v>15.340659340659341</v>
      </c>
      <c r="AO158" s="16">
        <f t="shared" ca="1" si="79"/>
        <v>48.318681318681321</v>
      </c>
      <c r="AP158" s="16">
        <f t="shared" ca="1" si="79"/>
        <v>1</v>
      </c>
      <c r="AQ158" s="16">
        <f t="shared" ca="1" si="79"/>
        <v>11.32967032967033</v>
      </c>
      <c r="AR158" s="16">
        <f t="shared" ca="1" si="79"/>
        <v>104.71428571428571</v>
      </c>
      <c r="AS158" s="16">
        <f t="shared" ca="1" si="79"/>
        <v>29.032967032967033</v>
      </c>
      <c r="AT158" s="16">
        <f t="shared" ca="1" si="79"/>
        <v>1475.3907829450545</v>
      </c>
      <c r="AU158" s="16">
        <f t="shared" ca="1" si="79"/>
        <v>18.362637362637361</v>
      </c>
      <c r="AV158" s="16">
        <f t="shared" ca="1" si="79"/>
        <v>0.98901098901098905</v>
      </c>
      <c r="AW158" s="16">
        <f t="shared" ca="1" si="79"/>
        <v>81</v>
      </c>
      <c r="AX158" s="16">
        <f t="shared" ca="1" si="79"/>
        <v>22.670329670329672</v>
      </c>
      <c r="AY158" s="16">
        <f t="shared" ca="1" si="79"/>
        <v>0</v>
      </c>
      <c r="AZ158" s="16">
        <f t="shared" ca="1" si="79"/>
        <v>7.6703296703296706</v>
      </c>
      <c r="BA158" s="16">
        <f t="shared" ca="1" si="79"/>
        <v>48.340659340659343</v>
      </c>
      <c r="BB158" s="16">
        <f t="shared" ca="1" si="79"/>
        <v>822.45370376000665</v>
      </c>
      <c r="BC158" s="17"/>
      <c r="BD158" s="16">
        <f t="shared" ca="1" si="80"/>
        <v>867.7932426661265</v>
      </c>
      <c r="BE158" s="16">
        <f t="shared" ca="1" si="77"/>
        <v>33</v>
      </c>
      <c r="BF158" s="16">
        <f t="shared" ca="1" si="77"/>
        <v>1630.1758241758241</v>
      </c>
      <c r="BG158" s="16">
        <f t="shared" ca="1" si="77"/>
        <v>1</v>
      </c>
      <c r="BH158" s="16">
        <f t="shared" ca="1" si="77"/>
        <v>10543.285714285714</v>
      </c>
      <c r="BI158" s="16">
        <f t="shared" ca="1" si="80"/>
        <v>196.58241758241758</v>
      </c>
      <c r="BJ158" s="16">
        <f t="shared" ca="1" si="80"/>
        <v>42.329670329670328</v>
      </c>
      <c r="BK158" s="16">
        <f t="shared" ca="1" si="80"/>
        <v>28</v>
      </c>
      <c r="BL158" s="17"/>
      <c r="BM158" s="16">
        <f t="shared" ca="1" si="80"/>
        <v>48.631166666666665</v>
      </c>
      <c r="BN158" s="16">
        <f t="shared" ca="1" si="80"/>
        <v>937.64835164835165</v>
      </c>
      <c r="BO158" s="16">
        <f t="shared" ca="1" si="70"/>
        <v>19</v>
      </c>
      <c r="BP158" s="16">
        <f t="shared" ca="1" si="80"/>
        <v>155.01098901098902</v>
      </c>
      <c r="BQ158" s="17"/>
      <c r="BR158" s="16">
        <f t="shared" ca="1" si="80"/>
        <v>346.28369486373623</v>
      </c>
      <c r="BS158" s="16">
        <f t="shared" ca="1" si="80"/>
        <v>4</v>
      </c>
      <c r="BT158" s="16">
        <f t="shared" ca="1" si="80"/>
        <v>117.24175824175825</v>
      </c>
      <c r="BU158" s="16">
        <f t="shared" ca="1" si="80"/>
        <v>17</v>
      </c>
      <c r="BV158" s="16">
        <f t="shared" ca="1" si="80"/>
        <v>4165.3114284106514</v>
      </c>
      <c r="BW158" s="16">
        <f t="shared" ca="1" si="78"/>
        <v>762.19846153846152</v>
      </c>
      <c r="BX158" s="16">
        <f t="shared" ca="1" si="78"/>
        <v>698</v>
      </c>
      <c r="BY158" s="16">
        <f t="shared" ca="1" si="78"/>
        <v>4.6703296703296706</v>
      </c>
      <c r="BZ158" s="16">
        <f t="shared" ca="1" si="78"/>
        <v>593.83846153846162</v>
      </c>
      <c r="CA158" s="16">
        <f t="shared" ca="1" si="78"/>
        <v>39.692307692307693</v>
      </c>
      <c r="CB158" s="16">
        <f t="shared" ca="1" si="76"/>
        <v>92</v>
      </c>
      <c r="CC158" s="16">
        <f t="shared" ca="1" si="76"/>
        <v>46</v>
      </c>
      <c r="CD158" s="16">
        <f t="shared" ca="1" si="76"/>
        <v>17</v>
      </c>
      <c r="CE158" s="16">
        <f t="shared" ca="1" si="76"/>
        <v>0</v>
      </c>
      <c r="CF158" s="16">
        <f t="shared" ca="1" si="76"/>
        <v>237.02965519726175</v>
      </c>
      <c r="CG158" s="16">
        <f t="shared" ca="1" si="78"/>
        <v>299.83747252747253</v>
      </c>
      <c r="CH158" s="17"/>
      <c r="CI158" s="16">
        <f t="shared" ca="1" si="78"/>
        <v>14594.096492747252</v>
      </c>
      <c r="CJ158" s="16">
        <f t="shared" ca="1" si="78"/>
        <v>3987.0848535272335</v>
      </c>
      <c r="CK158" s="16">
        <f t="shared" ca="1" si="78"/>
        <v>13342.166869039753</v>
      </c>
      <c r="CL158" s="16">
        <f t="shared" ca="1" si="78"/>
        <v>2889.3344251665999</v>
      </c>
      <c r="CM158" s="16">
        <f t="shared" ca="1" si="78"/>
        <v>7440.1035696804402</v>
      </c>
      <c r="CN158" s="16">
        <f t="shared" ca="1" si="78"/>
        <v>1160.2905073260074</v>
      </c>
      <c r="CO158" s="16">
        <f t="shared" ca="1" si="78"/>
        <v>1599.6604566776984</v>
      </c>
      <c r="CP158" s="18">
        <f t="shared" ca="1" si="74"/>
        <v>45012.737174164977</v>
      </c>
    </row>
    <row r="159" spans="2:94">
      <c r="B159" s="46" t="s">
        <v>26</v>
      </c>
      <c r="D159" s="44">
        <f t="shared" si="72"/>
        <v>55</v>
      </c>
      <c r="H159" s="16">
        <f t="shared" ca="1" si="81"/>
        <v>3569.3906116304347</v>
      </c>
      <c r="I159" s="16">
        <f t="shared" ca="1" si="81"/>
        <v>2397.75</v>
      </c>
      <c r="J159" s="16">
        <f t="shared" ca="1" si="81"/>
        <v>8847.45652173913</v>
      </c>
      <c r="L159" s="16">
        <f t="shared" ca="1" si="81"/>
        <v>531.23913043478262</v>
      </c>
      <c r="M159" s="16">
        <f t="shared" ca="1" si="81"/>
        <v>2316.6765229461307</v>
      </c>
      <c r="N159" s="16">
        <f t="shared" ca="1" si="81"/>
        <v>64.010869565217391</v>
      </c>
      <c r="O159" s="16">
        <f t="shared" ca="1" si="81"/>
        <v>7</v>
      </c>
      <c r="P159" s="16">
        <f t="shared" ca="1" si="81"/>
        <v>1017.4239130434783</v>
      </c>
      <c r="Q159" s="16">
        <f t="shared" ca="1" si="81"/>
        <v>54.326086956521742</v>
      </c>
      <c r="R159" s="16">
        <f t="shared" ca="1" si="81"/>
        <v>10</v>
      </c>
      <c r="S159" s="16">
        <f t="shared" ca="1" si="81"/>
        <v>68.989130434782609</v>
      </c>
      <c r="T159" s="16">
        <f t="shared" ca="1" si="81"/>
        <v>20</v>
      </c>
      <c r="U159" s="16">
        <f t="shared" ca="1" si="81"/>
        <v>82.989130434782609</v>
      </c>
      <c r="V159" s="17"/>
      <c r="W159" s="16">
        <f t="shared" ca="1" si="81"/>
        <v>75.663043478260875</v>
      </c>
      <c r="X159" s="16">
        <f t="shared" ca="1" si="81"/>
        <v>102.67391304347827</v>
      </c>
      <c r="Y159" s="16">
        <f t="shared" ca="1" si="82"/>
        <v>256.26377882081675</v>
      </c>
      <c r="Z159" s="16">
        <f t="shared" ca="1" si="82"/>
        <v>23</v>
      </c>
      <c r="AA159" s="16">
        <f t="shared" ca="1" si="82"/>
        <v>23.879908741999316</v>
      </c>
      <c r="AB159" s="16">
        <f t="shared" ca="1" si="82"/>
        <v>668.59555434782601</v>
      </c>
      <c r="AC159" s="16">
        <f t="shared" ca="1" si="82"/>
        <v>102.37092391304348</v>
      </c>
      <c r="AD159" s="16">
        <f t="shared" ca="1" si="82"/>
        <v>5</v>
      </c>
      <c r="AE159" s="16">
        <f t="shared" ca="1" si="81"/>
        <v>270.69565217391306</v>
      </c>
      <c r="AF159" s="16">
        <f t="shared" ca="1" si="81"/>
        <v>3.3369565217391304</v>
      </c>
      <c r="AG159" s="16">
        <f t="shared" ca="1" si="81"/>
        <v>53.8054347826087</v>
      </c>
      <c r="AH159" s="17"/>
      <c r="AI159" s="16">
        <f t="shared" ca="1" si="79"/>
        <v>26</v>
      </c>
      <c r="AJ159" s="16">
        <f t="shared" ca="1" si="79"/>
        <v>16.673913043478262</v>
      </c>
      <c r="AK159" s="16">
        <f t="shared" ca="1" si="79"/>
        <v>10.336956521739131</v>
      </c>
      <c r="AL159" s="16">
        <f t="shared" ca="1" si="79"/>
        <v>3</v>
      </c>
      <c r="AM159" s="16">
        <f t="shared" ca="1" si="79"/>
        <v>163.35305217391303</v>
      </c>
      <c r="AN159" s="16">
        <f t="shared" ca="1" si="79"/>
        <v>15.663043478260869</v>
      </c>
      <c r="AO159" s="16">
        <f t="shared" ca="1" si="79"/>
        <v>47.641304347826086</v>
      </c>
      <c r="AP159" s="16">
        <f t="shared" ca="1" si="79"/>
        <v>1</v>
      </c>
      <c r="AQ159" s="16">
        <f t="shared" ca="1" si="79"/>
        <v>11</v>
      </c>
      <c r="AR159" s="16">
        <f t="shared" ca="1" si="79"/>
        <v>102.42391304347827</v>
      </c>
      <c r="AS159" s="16">
        <f t="shared" ca="1" si="79"/>
        <v>30.641304347826086</v>
      </c>
      <c r="AT159" s="16">
        <f t="shared" ca="1" si="79"/>
        <v>1550.7344654999997</v>
      </c>
      <c r="AU159" s="16">
        <f t="shared" ca="1" si="79"/>
        <v>18.641304347826086</v>
      </c>
      <c r="AV159" s="16">
        <f t="shared" ca="1" si="79"/>
        <v>0</v>
      </c>
      <c r="AW159" s="16">
        <f t="shared" ca="1" si="79"/>
        <v>79.326086956521735</v>
      </c>
      <c r="AX159" s="16">
        <f t="shared" ca="1" si="79"/>
        <v>22</v>
      </c>
      <c r="AY159" s="16">
        <f t="shared" ca="1" si="79"/>
        <v>0</v>
      </c>
      <c r="AZ159" s="16">
        <f t="shared" ca="1" si="79"/>
        <v>6.0217391304347823</v>
      </c>
      <c r="BA159" s="16">
        <f t="shared" ca="1" si="79"/>
        <v>48.641304347826086</v>
      </c>
      <c r="BB159" s="16">
        <f t="shared" ca="1" si="79"/>
        <v>652.02034930452646</v>
      </c>
      <c r="BC159" s="17"/>
      <c r="BD159" s="16">
        <f t="shared" ca="1" si="80"/>
        <v>858.20166158298321</v>
      </c>
      <c r="BE159" s="16">
        <f t="shared" ca="1" si="77"/>
        <v>33</v>
      </c>
      <c r="BF159" s="16">
        <f t="shared" ca="1" si="77"/>
        <v>1671.9565217391305</v>
      </c>
      <c r="BG159" s="16">
        <f t="shared" ca="1" si="77"/>
        <v>1</v>
      </c>
      <c r="BH159" s="16">
        <f t="shared" ca="1" si="77"/>
        <v>10524.130434782608</v>
      </c>
      <c r="BI159" s="16">
        <f t="shared" ca="1" si="80"/>
        <v>225.82608695652175</v>
      </c>
      <c r="BJ159" s="16">
        <f t="shared" ca="1" si="80"/>
        <v>40.663043478260867</v>
      </c>
      <c r="BK159" s="16">
        <f t="shared" ca="1" si="80"/>
        <v>27.673913043478262</v>
      </c>
      <c r="BL159" s="17"/>
      <c r="BM159" s="16">
        <f t="shared" ca="1" si="80"/>
        <v>48.853607789855062</v>
      </c>
      <c r="BN159" s="16">
        <f t="shared" ca="1" si="80"/>
        <v>957.31521739130437</v>
      </c>
      <c r="BO159" s="16">
        <f t="shared" ca="1" si="70"/>
        <v>25.326086956521738</v>
      </c>
      <c r="BP159" s="16">
        <f t="shared" ca="1" si="80"/>
        <v>138.17391304347825</v>
      </c>
      <c r="BQ159" s="17"/>
      <c r="BR159" s="16">
        <f t="shared" ca="1" si="80"/>
        <v>357.05943476739128</v>
      </c>
      <c r="BS159" s="16">
        <f t="shared" ca="1" si="80"/>
        <v>4</v>
      </c>
      <c r="BT159" s="16">
        <f t="shared" ca="1" si="80"/>
        <v>102.28260869565217</v>
      </c>
      <c r="BU159" s="16">
        <f t="shared" ca="1" si="80"/>
        <v>16</v>
      </c>
      <c r="BV159" s="16">
        <f t="shared" ca="1" si="80"/>
        <v>4096.3721907590998</v>
      </c>
      <c r="BW159" s="16">
        <f t="shared" ca="1" si="78"/>
        <v>740.44869565217391</v>
      </c>
      <c r="BX159" s="16">
        <f t="shared" ca="1" si="78"/>
        <v>698</v>
      </c>
      <c r="BY159" s="16">
        <f t="shared" ca="1" si="78"/>
        <v>4.6739130434782608</v>
      </c>
      <c r="BZ159" s="16">
        <f t="shared" ca="1" si="78"/>
        <v>572.94456521739119</v>
      </c>
      <c r="CA159" s="16">
        <f t="shared" ca="1" si="78"/>
        <v>41.336956521739133</v>
      </c>
      <c r="CB159" s="16">
        <f t="shared" ca="1" si="76"/>
        <v>95.989130434782609</v>
      </c>
      <c r="CC159" s="16">
        <f t="shared" ca="1" si="76"/>
        <v>59</v>
      </c>
      <c r="CD159" s="16">
        <f t="shared" ca="1" si="76"/>
        <v>17</v>
      </c>
      <c r="CE159" s="16">
        <f t="shared" ca="1" si="76"/>
        <v>0</v>
      </c>
      <c r="CF159" s="16">
        <f t="shared" ca="1" si="76"/>
        <v>231.52510937707362</v>
      </c>
      <c r="CG159" s="16">
        <f t="shared" ca="1" si="78"/>
        <v>299.82369565217391</v>
      </c>
      <c r="CH159" s="17"/>
      <c r="CI159" s="16">
        <f t="shared" ca="1" si="78"/>
        <v>14814.597133369565</v>
      </c>
      <c r="CJ159" s="16">
        <f t="shared" ca="1" si="78"/>
        <v>4172.6547838156957</v>
      </c>
      <c r="CK159" s="16">
        <f t="shared" ca="1" si="78"/>
        <v>13382.451661582983</v>
      </c>
      <c r="CL159" s="16">
        <f t="shared" ca="1" si="78"/>
        <v>2805.1187365436567</v>
      </c>
      <c r="CM159" s="16">
        <f t="shared" ca="1" si="78"/>
        <v>7336.4563001209553</v>
      </c>
      <c r="CN159" s="16">
        <f t="shared" ca="1" si="78"/>
        <v>1169.6688251811595</v>
      </c>
      <c r="CO159" s="16">
        <f t="shared" ca="1" si="78"/>
        <v>1585.2851658236855</v>
      </c>
      <c r="CP159" s="18">
        <f t="shared" ca="1" si="74"/>
        <v>45266.232606437698</v>
      </c>
    </row>
    <row r="160" spans="2:94">
      <c r="B160" s="46" t="s">
        <v>27</v>
      </c>
      <c r="D160" s="44">
        <f t="shared" si="72"/>
        <v>58</v>
      </c>
      <c r="H160" s="16">
        <f t="shared" ca="1" si="81"/>
        <v>3738.6669619565218</v>
      </c>
      <c r="I160" s="16">
        <f t="shared" ca="1" si="81"/>
        <v>2359.967391304348</v>
      </c>
      <c r="J160" s="16">
        <f t="shared" ca="1" si="81"/>
        <v>9251.858695652174</v>
      </c>
      <c r="L160" s="16">
        <f t="shared" ca="1" si="81"/>
        <v>535.68478260869563</v>
      </c>
      <c r="M160" s="16">
        <f t="shared" ca="1" si="81"/>
        <v>2416.4624972106471</v>
      </c>
      <c r="N160" s="16">
        <f t="shared" ca="1" si="81"/>
        <v>59.684782608695649</v>
      </c>
      <c r="O160" s="16">
        <f t="shared" ca="1" si="81"/>
        <v>5.6630434782608692</v>
      </c>
      <c r="P160" s="16">
        <f t="shared" ca="1" si="81"/>
        <v>1021.5217391304348</v>
      </c>
      <c r="Q160" s="16">
        <f t="shared" ca="1" si="81"/>
        <v>56.336956521739133</v>
      </c>
      <c r="R160" s="16">
        <f t="shared" ca="1" si="81"/>
        <v>9.9891304347826093</v>
      </c>
      <c r="S160" s="16">
        <f t="shared" ca="1" si="81"/>
        <v>69.663043478260875</v>
      </c>
      <c r="T160" s="16">
        <f t="shared" ca="1" si="81"/>
        <v>20</v>
      </c>
      <c r="U160" s="16">
        <f t="shared" ca="1" si="81"/>
        <v>83.380434782608702</v>
      </c>
      <c r="V160" s="17"/>
      <c r="W160" s="16">
        <f t="shared" ca="1" si="81"/>
        <v>78</v>
      </c>
      <c r="X160" s="16">
        <f t="shared" ca="1" si="81"/>
        <v>101.33695652173913</v>
      </c>
      <c r="Y160" s="16">
        <f t="shared" ca="1" si="82"/>
        <v>252.17424242424235</v>
      </c>
      <c r="Z160" s="16">
        <f t="shared" ca="1" si="82"/>
        <v>22.336956521739129</v>
      </c>
      <c r="AA160" s="16">
        <f t="shared" ca="1" si="82"/>
        <v>21.911362049292801</v>
      </c>
      <c r="AB160" s="16">
        <f t="shared" ca="1" si="82"/>
        <v>684.18176280193245</v>
      </c>
      <c r="AC160" s="16">
        <f t="shared" ca="1" si="82"/>
        <v>103.5</v>
      </c>
      <c r="AD160" s="16">
        <f t="shared" ca="1" si="82"/>
        <v>5</v>
      </c>
      <c r="AE160" s="16">
        <f t="shared" ca="1" si="81"/>
        <v>262.33695652173913</v>
      </c>
      <c r="AF160" s="16">
        <f t="shared" ca="1" si="81"/>
        <v>3</v>
      </c>
      <c r="AG160" s="16">
        <f t="shared" ca="1" si="81"/>
        <v>52.300000000000004</v>
      </c>
      <c r="AH160" s="17"/>
      <c r="AI160" s="16">
        <f t="shared" ca="1" si="79"/>
        <v>26.336956521739129</v>
      </c>
      <c r="AJ160" s="16">
        <f t="shared" ca="1" si="79"/>
        <v>16.663043478260871</v>
      </c>
      <c r="AK160" s="16">
        <f t="shared" ca="1" si="79"/>
        <v>12</v>
      </c>
      <c r="AL160" s="16">
        <f t="shared" ca="1" si="79"/>
        <v>3</v>
      </c>
      <c r="AM160" s="16">
        <f t="shared" ca="1" si="79"/>
        <v>178.40509673913041</v>
      </c>
      <c r="AN160" s="16">
        <f t="shared" ca="1" si="79"/>
        <v>15.336956521739131</v>
      </c>
      <c r="AO160" s="16">
        <f t="shared" ca="1" si="79"/>
        <v>47.684782608695649</v>
      </c>
      <c r="AP160" s="16">
        <f t="shared" ca="1" si="79"/>
        <v>0.66304347826086951</v>
      </c>
      <c r="AQ160" s="16">
        <f t="shared" ca="1" si="79"/>
        <v>11.663043478260869</v>
      </c>
      <c r="AR160" s="16">
        <f t="shared" ca="1" si="79"/>
        <v>113</v>
      </c>
      <c r="AS160" s="16">
        <f t="shared" ca="1" si="79"/>
        <v>34</v>
      </c>
      <c r="AT160" s="16">
        <f t="shared" ca="1" si="79"/>
        <v>1610.2817796521736</v>
      </c>
      <c r="AU160" s="16">
        <f t="shared" ca="1" si="79"/>
        <v>20</v>
      </c>
      <c r="AV160" s="16">
        <f t="shared" ca="1" si="79"/>
        <v>1.3152173913043479</v>
      </c>
      <c r="AW160" s="16">
        <f t="shared" ca="1" si="79"/>
        <v>79</v>
      </c>
      <c r="AX160" s="16">
        <f t="shared" ca="1" si="79"/>
        <v>21.336956521739129</v>
      </c>
      <c r="AY160" s="16">
        <f t="shared" ca="1" si="79"/>
        <v>0</v>
      </c>
      <c r="AZ160" s="16">
        <f t="shared" ca="1" si="79"/>
        <v>4.3369565217391308</v>
      </c>
      <c r="BA160" s="16">
        <f t="shared" ca="1" si="79"/>
        <v>47.673913043478258</v>
      </c>
      <c r="BB160" s="16">
        <f t="shared" ca="1" si="79"/>
        <v>825.44570923006529</v>
      </c>
      <c r="BC160" s="17"/>
      <c r="BD160" s="16">
        <f t="shared" ca="1" si="80"/>
        <v>783.66713254985211</v>
      </c>
      <c r="BE160" s="16">
        <f t="shared" ca="1" si="77"/>
        <v>33</v>
      </c>
      <c r="BF160" s="16">
        <f t="shared" ca="1" si="77"/>
        <v>1725.0326086956522</v>
      </c>
      <c r="BG160" s="16">
        <f t="shared" ca="1" si="77"/>
        <v>1</v>
      </c>
      <c r="BH160" s="16">
        <f t="shared" ca="1" si="77"/>
        <v>10646.108695652174</v>
      </c>
      <c r="BI160" s="16">
        <f t="shared" ca="1" si="80"/>
        <v>224.15217391304347</v>
      </c>
      <c r="BJ160" s="16">
        <f t="shared" ca="1" si="80"/>
        <v>39.336956521739133</v>
      </c>
      <c r="BK160" s="16">
        <f t="shared" ca="1" si="80"/>
        <v>27</v>
      </c>
      <c r="BL160" s="17"/>
      <c r="BM160" s="16">
        <f t="shared" ca="1" si="80"/>
        <v>49.077666666666644</v>
      </c>
      <c r="BN160" s="16">
        <f t="shared" ca="1" si="80"/>
        <v>930.42391304347825</v>
      </c>
      <c r="BO160" s="16">
        <f t="shared" ca="1" si="70"/>
        <v>24.010869565217391</v>
      </c>
      <c r="BP160" s="16">
        <f t="shared" ca="1" si="80"/>
        <v>91.326086956521735</v>
      </c>
      <c r="BQ160" s="17"/>
      <c r="BR160" s="16">
        <f t="shared" ca="1" si="80"/>
        <v>357.25605938478259</v>
      </c>
      <c r="BS160" s="16">
        <f t="shared" ca="1" si="80"/>
        <v>4</v>
      </c>
      <c r="BT160" s="16">
        <f t="shared" ca="1" si="80"/>
        <v>111.70652173913044</v>
      </c>
      <c r="BU160" s="16">
        <f t="shared" ca="1" si="80"/>
        <v>15.326086956521738</v>
      </c>
      <c r="BV160" s="16">
        <f t="shared" ca="1" si="80"/>
        <v>4256.1306201688076</v>
      </c>
      <c r="BW160" s="16">
        <f t="shared" ca="1" si="78"/>
        <v>769.15456521739134</v>
      </c>
      <c r="BX160" s="16">
        <f t="shared" ca="1" si="78"/>
        <v>698</v>
      </c>
      <c r="BY160" s="16">
        <f t="shared" ca="1" si="78"/>
        <v>4.3369565217391308</v>
      </c>
      <c r="BZ160" s="16">
        <f t="shared" ca="1" si="78"/>
        <v>658.28369565217395</v>
      </c>
      <c r="CA160" s="16">
        <f t="shared" ca="1" si="78"/>
        <v>36.010869565217391</v>
      </c>
      <c r="CB160" s="16">
        <f t="shared" ca="1" si="76"/>
        <v>99.336956521739125</v>
      </c>
      <c r="CC160" s="16">
        <f t="shared" ca="1" si="76"/>
        <v>60</v>
      </c>
      <c r="CD160" s="16">
        <f t="shared" ca="1" si="76"/>
        <v>17</v>
      </c>
      <c r="CE160" s="16">
        <f t="shared" ca="1" si="76"/>
        <v>0</v>
      </c>
      <c r="CF160" s="16">
        <f t="shared" ca="1" si="76"/>
        <v>234.42774019127367</v>
      </c>
      <c r="CG160" s="16">
        <f t="shared" ca="1" si="78"/>
        <v>335.56195652173909</v>
      </c>
      <c r="CH160" s="17"/>
      <c r="CI160" s="16">
        <f t="shared" ca="1" si="78"/>
        <v>15350.493048913044</v>
      </c>
      <c r="CJ160" s="16">
        <f t="shared" ca="1" si="78"/>
        <v>4278.3864102541247</v>
      </c>
      <c r="CK160" s="16">
        <f t="shared" ca="1" si="78"/>
        <v>13479.297567332462</v>
      </c>
      <c r="CL160" s="16">
        <f t="shared" ca="1" si="78"/>
        <v>3068.1434551865868</v>
      </c>
      <c r="CM160" s="16">
        <f t="shared" ca="1" si="78"/>
        <v>7656.5320284405161</v>
      </c>
      <c r="CN160" s="16">
        <f t="shared" ca="1" si="78"/>
        <v>1094.8385362318841</v>
      </c>
      <c r="CO160" s="16">
        <f t="shared" ca="1" si="78"/>
        <v>1586.0782368406849</v>
      </c>
      <c r="CP160" s="18">
        <f t="shared" ca="1" si="74"/>
        <v>46513.769283199312</v>
      </c>
    </row>
    <row r="161" spans="2:94">
      <c r="B161" s="46" t="s">
        <v>28</v>
      </c>
      <c r="D161" s="44">
        <f t="shared" si="72"/>
        <v>61</v>
      </c>
      <c r="H161" s="16">
        <f t="shared" ca="1" si="81"/>
        <v>3848.5973759999997</v>
      </c>
      <c r="I161" s="16">
        <f t="shared" ca="1" si="81"/>
        <v>2299.6555555555556</v>
      </c>
      <c r="J161" s="16">
        <f t="shared" ca="1" si="81"/>
        <v>9483.6111111111113</v>
      </c>
      <c r="L161" s="16">
        <f t="shared" ca="1" si="81"/>
        <v>500.43968500112209</v>
      </c>
      <c r="M161" s="16">
        <f t="shared" ca="1" si="81"/>
        <v>2468.1682654977772</v>
      </c>
      <c r="N161" s="16">
        <f t="shared" ca="1" si="81"/>
        <v>61.655555555555559</v>
      </c>
      <c r="O161" s="16">
        <f t="shared" ca="1" si="81"/>
        <v>5</v>
      </c>
      <c r="P161" s="16">
        <f t="shared" ca="1" si="81"/>
        <v>1027.5166666666667</v>
      </c>
      <c r="Q161" s="16">
        <f t="shared" ca="1" si="81"/>
        <v>55</v>
      </c>
      <c r="R161" s="16">
        <f t="shared" ca="1" si="81"/>
        <v>10</v>
      </c>
      <c r="S161" s="16">
        <f t="shared" ca="1" si="81"/>
        <v>59.99677777777778</v>
      </c>
      <c r="T161" s="16">
        <f t="shared" ca="1" si="81"/>
        <v>20</v>
      </c>
      <c r="U161" s="16">
        <f t="shared" ca="1" si="81"/>
        <v>82.966666666666669</v>
      </c>
      <c r="V161" s="17"/>
      <c r="W161" s="16">
        <f t="shared" ca="1" si="81"/>
        <v>84.883847031963484</v>
      </c>
      <c r="X161" s="16">
        <f t="shared" ca="1" si="81"/>
        <v>118.56916666666669</v>
      </c>
      <c r="Y161" s="16">
        <f t="shared" ca="1" si="82"/>
        <v>244.26659090909092</v>
      </c>
      <c r="Z161" s="16">
        <f t="shared" ca="1" si="82"/>
        <v>22</v>
      </c>
      <c r="AA161" s="16">
        <f t="shared" ca="1" si="82"/>
        <v>31.168124043354378</v>
      </c>
      <c r="AB161" s="16">
        <f t="shared" ca="1" si="82"/>
        <v>682.71846666666659</v>
      </c>
      <c r="AC161" s="16">
        <f t="shared" ca="1" si="82"/>
        <v>102.35</v>
      </c>
      <c r="AD161" s="16">
        <f t="shared" ca="1" si="82"/>
        <v>5</v>
      </c>
      <c r="AE161" s="16">
        <f t="shared" ca="1" si="81"/>
        <v>266</v>
      </c>
      <c r="AF161" s="16">
        <f t="shared" ca="1" si="81"/>
        <v>3</v>
      </c>
      <c r="AG161" s="16">
        <f t="shared" ca="1" si="81"/>
        <v>51.26666666666668</v>
      </c>
      <c r="AH161" s="17"/>
      <c r="AI161" s="16">
        <f t="shared" ca="1" si="79"/>
        <v>26</v>
      </c>
      <c r="AJ161" s="16">
        <f t="shared" ca="1" si="79"/>
        <v>16.655555555555555</v>
      </c>
      <c r="AK161" s="16">
        <f t="shared" ca="1" si="79"/>
        <v>12</v>
      </c>
      <c r="AL161" s="16">
        <f t="shared" ca="1" si="79"/>
        <v>3</v>
      </c>
      <c r="AM161" s="16">
        <f t="shared" ca="1" si="79"/>
        <v>154.8474377777778</v>
      </c>
      <c r="AN161" s="16">
        <f t="shared" ca="1" si="79"/>
        <v>16</v>
      </c>
      <c r="AO161" s="16">
        <f t="shared" ca="1" si="79"/>
        <v>46.211111111111109</v>
      </c>
      <c r="AP161" s="16">
        <f t="shared" ca="1" si="79"/>
        <v>1.3111111111111111</v>
      </c>
      <c r="AQ161" s="16">
        <f t="shared" ca="1" si="79"/>
        <v>12</v>
      </c>
      <c r="AR161" s="16">
        <f t="shared" ca="1" si="79"/>
        <v>93.74444444444444</v>
      </c>
      <c r="AS161" s="16">
        <f t="shared" ca="1" si="79"/>
        <v>32</v>
      </c>
      <c r="AT161" s="16">
        <f t="shared" ca="1" si="79"/>
        <v>1584.3740630666664</v>
      </c>
      <c r="AU161" s="16">
        <f t="shared" ca="1" si="79"/>
        <v>19</v>
      </c>
      <c r="AV161" s="16">
        <f t="shared" ca="1" si="79"/>
        <v>1.6222222222222222</v>
      </c>
      <c r="AW161" s="16">
        <f t="shared" ca="1" si="79"/>
        <v>80.311111111111117</v>
      </c>
      <c r="AX161" s="16">
        <f t="shared" ca="1" si="79"/>
        <v>21</v>
      </c>
      <c r="AY161" s="16">
        <f t="shared" ca="1" si="79"/>
        <v>0</v>
      </c>
      <c r="AZ161" s="16">
        <f t="shared" ca="1" si="79"/>
        <v>6.3111111111111109</v>
      </c>
      <c r="BA161" s="16">
        <f t="shared" ca="1" si="79"/>
        <v>47.344444444444441</v>
      </c>
      <c r="BB161" s="16">
        <f t="shared" ca="1" si="79"/>
        <v>875.88527242214218</v>
      </c>
      <c r="BC161" s="17"/>
      <c r="BD161" s="16">
        <f t="shared" ca="1" si="80"/>
        <v>866.47755555555568</v>
      </c>
      <c r="BE161" s="16">
        <f t="shared" ca="1" si="77"/>
        <v>33</v>
      </c>
      <c r="BF161" s="16">
        <f t="shared" ca="1" si="77"/>
        <v>1657.6111111111111</v>
      </c>
      <c r="BG161" s="16">
        <f t="shared" ca="1" si="77"/>
        <v>1</v>
      </c>
      <c r="BH161" s="16">
        <f t="shared" ca="1" si="77"/>
        <v>10687.555555555555</v>
      </c>
      <c r="BI161" s="16">
        <f t="shared" ca="1" si="80"/>
        <v>232.3</v>
      </c>
      <c r="BJ161" s="16">
        <f t="shared" ca="1" si="80"/>
        <v>38.68888888888889</v>
      </c>
      <c r="BK161" s="16">
        <f t="shared" ca="1" si="80"/>
        <v>26.655555555555555</v>
      </c>
      <c r="BL161" s="17"/>
      <c r="BM161" s="16">
        <f t="shared" ca="1" si="80"/>
        <v>49.830583333333337</v>
      </c>
      <c r="BN161" s="16">
        <f t="shared" ca="1" si="80"/>
        <v>965.07531111111098</v>
      </c>
      <c r="BO161" s="16">
        <f t="shared" ca="1" si="70"/>
        <v>20</v>
      </c>
      <c r="BP161" s="16">
        <f t="shared" ca="1" si="80"/>
        <v>79.24444444444444</v>
      </c>
      <c r="BQ161" s="17"/>
      <c r="BR161" s="16">
        <f t="shared" ca="1" si="80"/>
        <v>297.21226883333333</v>
      </c>
      <c r="BS161" s="16">
        <f t="shared" ca="1" si="80"/>
        <v>4</v>
      </c>
      <c r="BT161" s="16">
        <f t="shared" ca="1" si="80"/>
        <v>112.52222222222223</v>
      </c>
      <c r="BU161" s="16">
        <f t="shared" ca="1" si="80"/>
        <v>15</v>
      </c>
      <c r="BV161" s="16">
        <f t="shared" ca="1" si="80"/>
        <v>4198.341738448582</v>
      </c>
      <c r="BW161" s="16">
        <f t="shared" ca="1" si="78"/>
        <v>756.53744444444442</v>
      </c>
      <c r="BX161" s="16">
        <f t="shared" ca="1" si="78"/>
        <v>685.21111111111111</v>
      </c>
      <c r="BY161" s="16">
        <f t="shared" ca="1" si="78"/>
        <v>5</v>
      </c>
      <c r="BZ161" s="16">
        <f t="shared" ca="1" si="78"/>
        <v>690.02777777777783</v>
      </c>
      <c r="CA161" s="16">
        <f t="shared" ca="1" si="78"/>
        <v>35.37777777777778</v>
      </c>
      <c r="CB161" s="16">
        <f t="shared" ca="1" si="76"/>
        <v>102</v>
      </c>
      <c r="CC161" s="16">
        <f t="shared" ca="1" si="76"/>
        <v>57</v>
      </c>
      <c r="CD161" s="16">
        <f t="shared" ca="1" si="76"/>
        <v>17</v>
      </c>
      <c r="CE161" s="16">
        <f t="shared" ca="1" si="76"/>
        <v>0</v>
      </c>
      <c r="CF161" s="16">
        <f t="shared" ca="1" si="76"/>
        <v>241.53164728312686</v>
      </c>
      <c r="CG161" s="16">
        <f t="shared" ca="1" si="78"/>
        <v>338.15222222222224</v>
      </c>
      <c r="CH161" s="17"/>
      <c r="CI161" s="16">
        <f t="shared" ca="1" si="78"/>
        <v>15631.864042666666</v>
      </c>
      <c r="CJ161" s="16">
        <f t="shared" ca="1" si="78"/>
        <v>4290.7436171655663</v>
      </c>
      <c r="CK161" s="16">
        <f t="shared" ca="1" si="78"/>
        <v>13543.288666666667</v>
      </c>
      <c r="CL161" s="16">
        <f t="shared" ca="1" si="78"/>
        <v>3049.6178843776975</v>
      </c>
      <c r="CM161" s="16">
        <f t="shared" ca="1" si="78"/>
        <v>7554.914210120598</v>
      </c>
      <c r="CN161" s="16">
        <f t="shared" ca="1" si="78"/>
        <v>1114.1503388888889</v>
      </c>
      <c r="CO161" s="16">
        <f t="shared" ca="1" si="78"/>
        <v>1611.2228619844086</v>
      </c>
      <c r="CP161" s="18">
        <f t="shared" ca="1" si="74"/>
        <v>46795.801621870494</v>
      </c>
    </row>
    <row r="162" spans="2:94">
      <c r="B162" s="46" t="s">
        <v>29</v>
      </c>
      <c r="D162" s="44">
        <f t="shared" si="72"/>
        <v>64</v>
      </c>
      <c r="H162" s="16">
        <f t="shared" ca="1" si="81"/>
        <v>3374.8424742857142</v>
      </c>
      <c r="I162" s="16">
        <f t="shared" ca="1" si="81"/>
        <v>2225.0219780219782</v>
      </c>
      <c r="J162" s="16">
        <f t="shared" ca="1" si="81"/>
        <v>9460.6373626373625</v>
      </c>
      <c r="L162" s="16">
        <f t="shared" ca="1" si="81"/>
        <v>501.94392387598896</v>
      </c>
      <c r="M162" s="16">
        <f t="shared" ca="1" si="81"/>
        <v>2430.2884920791212</v>
      </c>
      <c r="N162" s="16">
        <f t="shared" ca="1" si="81"/>
        <v>63.714285714285715</v>
      </c>
      <c r="O162" s="16">
        <f t="shared" ca="1" si="81"/>
        <v>5</v>
      </c>
      <c r="P162" s="16">
        <f t="shared" ca="1" si="81"/>
        <v>1019.065934065934</v>
      </c>
      <c r="Q162" s="16">
        <f t="shared" ca="1" si="81"/>
        <v>53.670329670329672</v>
      </c>
      <c r="R162" s="16">
        <f t="shared" ca="1" si="81"/>
        <v>9.6593406593406588</v>
      </c>
      <c r="S162" s="16">
        <f t="shared" ca="1" si="81"/>
        <v>57.499868131868134</v>
      </c>
      <c r="T162" s="16">
        <f t="shared" ca="1" si="81"/>
        <v>19.670329670329672</v>
      </c>
      <c r="U162" s="16">
        <f t="shared" ca="1" si="81"/>
        <v>79.978021978021971</v>
      </c>
      <c r="V162" s="17"/>
      <c r="W162" s="16">
        <f t="shared" ca="1" si="81"/>
        <v>89.998470319634734</v>
      </c>
      <c r="X162" s="16">
        <f t="shared" ca="1" si="81"/>
        <v>129.8016666666667</v>
      </c>
      <c r="Y162" s="16">
        <f t="shared" ca="1" si="82"/>
        <v>235.97772727272732</v>
      </c>
      <c r="Z162" s="16">
        <f t="shared" ca="1" si="82"/>
        <v>22</v>
      </c>
      <c r="AA162" s="16">
        <f t="shared" ca="1" si="82"/>
        <v>34.014484883126002</v>
      </c>
      <c r="AB162" s="16">
        <f t="shared" ca="1" si="82"/>
        <v>683.86430742222444</v>
      </c>
      <c r="AC162" s="16">
        <f t="shared" ca="1" si="82"/>
        <v>102.50000000000001</v>
      </c>
      <c r="AD162" s="16">
        <f t="shared" ca="1" si="82"/>
        <v>5</v>
      </c>
      <c r="AE162" s="16">
        <f t="shared" ca="1" si="81"/>
        <v>256.67032967032969</v>
      </c>
      <c r="AF162" s="16">
        <f t="shared" ca="1" si="81"/>
        <v>3</v>
      </c>
      <c r="AG162" s="16">
        <f t="shared" ca="1" si="81"/>
        <v>49.966666666666683</v>
      </c>
      <c r="AH162" s="17"/>
      <c r="AI162" s="16">
        <f t="shared" ca="1" si="79"/>
        <v>25.329670329670328</v>
      </c>
      <c r="AJ162" s="16">
        <f t="shared" ca="1" si="79"/>
        <v>17</v>
      </c>
      <c r="AK162" s="16">
        <f t="shared" ca="1" si="79"/>
        <v>12</v>
      </c>
      <c r="AL162" s="16">
        <f t="shared" ca="1" si="79"/>
        <v>2.3406593406593408</v>
      </c>
      <c r="AM162" s="16">
        <f t="shared" ca="1" si="79"/>
        <v>157.24713406593406</v>
      </c>
      <c r="AN162" s="16">
        <f t="shared" ca="1" si="79"/>
        <v>17</v>
      </c>
      <c r="AO162" s="16">
        <f t="shared" ca="1" si="79"/>
        <v>45.340659340659343</v>
      </c>
      <c r="AP162" s="16">
        <f t="shared" ca="1" si="79"/>
        <v>1</v>
      </c>
      <c r="AQ162" s="16">
        <f t="shared" ca="1" si="79"/>
        <v>12</v>
      </c>
      <c r="AR162" s="16">
        <f t="shared" ca="1" si="79"/>
        <v>101.64835164835165</v>
      </c>
      <c r="AS162" s="16">
        <f t="shared" ca="1" si="79"/>
        <v>26.35164835164835</v>
      </c>
      <c r="AT162" s="16">
        <f t="shared" ca="1" si="79"/>
        <v>1587.6429773406592</v>
      </c>
      <c r="AU162" s="16">
        <f t="shared" ca="1" si="79"/>
        <v>14.648351648351648</v>
      </c>
      <c r="AV162" s="16">
        <f t="shared" ca="1" si="79"/>
        <v>1</v>
      </c>
      <c r="AW162" s="16">
        <f t="shared" ca="1" si="79"/>
        <v>80.670329670329664</v>
      </c>
      <c r="AX162" s="16">
        <f t="shared" ca="1" si="79"/>
        <v>21</v>
      </c>
      <c r="AY162" s="16">
        <f t="shared" ca="1" si="79"/>
        <v>0</v>
      </c>
      <c r="AZ162" s="16">
        <f t="shared" ca="1" si="79"/>
        <v>5.6703296703296706</v>
      </c>
      <c r="BA162" s="16">
        <f t="shared" ca="1" si="79"/>
        <v>49</v>
      </c>
      <c r="BB162" s="16">
        <f t="shared" ca="1" si="79"/>
        <v>963.4948857804942</v>
      </c>
      <c r="BC162" s="17"/>
      <c r="BD162" s="16">
        <f t="shared" ca="1" si="80"/>
        <v>825.42945054945062</v>
      </c>
      <c r="BE162" s="16">
        <f t="shared" ca="1" si="77"/>
        <v>33</v>
      </c>
      <c r="BF162" s="16">
        <f t="shared" ca="1" si="77"/>
        <v>1604.1176824175825</v>
      </c>
      <c r="BG162" s="16">
        <f t="shared" ca="1" si="77"/>
        <v>1</v>
      </c>
      <c r="BH162" s="16">
        <f t="shared" ca="1" si="77"/>
        <v>10696.703296703297</v>
      </c>
      <c r="BI162" s="16">
        <f t="shared" ca="1" si="80"/>
        <v>243.56043956043956</v>
      </c>
      <c r="BJ162" s="16">
        <f t="shared" ca="1" si="80"/>
        <v>37</v>
      </c>
      <c r="BK162" s="16">
        <f t="shared" ca="1" si="80"/>
        <v>26</v>
      </c>
      <c r="BL162" s="17"/>
      <c r="BM162" s="16">
        <f t="shared" ca="1" si="80"/>
        <v>50.280833333333341</v>
      </c>
      <c r="BN162" s="16">
        <f t="shared" ca="1" si="80"/>
        <v>975.99349450549448</v>
      </c>
      <c r="BO162" s="16">
        <f t="shared" ca="1" si="70"/>
        <v>19</v>
      </c>
      <c r="BP162" s="16">
        <f t="shared" ca="1" si="80"/>
        <v>8.2417582417582409</v>
      </c>
      <c r="BQ162" s="17"/>
      <c r="BR162" s="16">
        <f t="shared" ca="1" si="80"/>
        <v>301.36194326373624</v>
      </c>
      <c r="BS162" s="16">
        <f t="shared" ca="1" si="80"/>
        <v>4</v>
      </c>
      <c r="BT162" s="16">
        <f t="shared" ca="1" si="80"/>
        <v>124.27472527472527</v>
      </c>
      <c r="BU162" s="16">
        <f t="shared" ca="1" si="80"/>
        <v>14.010989010989011</v>
      </c>
      <c r="BV162" s="16">
        <f t="shared" ca="1" si="80"/>
        <v>4278.5619825508775</v>
      </c>
      <c r="BW162" s="16">
        <f t="shared" ca="1" si="78"/>
        <v>749.9153846153846</v>
      </c>
      <c r="BX162" s="16">
        <f t="shared" ca="1" si="78"/>
        <v>683.35164835164835</v>
      </c>
      <c r="BY162" s="16">
        <f t="shared" ca="1" si="78"/>
        <v>4</v>
      </c>
      <c r="BZ162" s="16">
        <f t="shared" ca="1" si="78"/>
        <v>663.43846153846152</v>
      </c>
      <c r="CA162" s="16">
        <f t="shared" ca="1" si="78"/>
        <v>46.637362637362635</v>
      </c>
      <c r="CB162" s="16">
        <f t="shared" ca="1" si="76"/>
        <v>105</v>
      </c>
      <c r="CC162" s="16">
        <f t="shared" ca="1" si="76"/>
        <v>57</v>
      </c>
      <c r="CD162" s="16">
        <f t="shared" ca="1" si="76"/>
        <v>17.670329670329672</v>
      </c>
      <c r="CE162" s="16">
        <f t="shared" ca="1" si="76"/>
        <v>0</v>
      </c>
      <c r="CF162" s="16">
        <f t="shared" ca="1" si="76"/>
        <v>241.81264827799745</v>
      </c>
      <c r="CG162" s="16">
        <f t="shared" ca="1" si="78"/>
        <v>339.32967032967031</v>
      </c>
      <c r="CH162" s="17"/>
      <c r="CI162" s="16">
        <f t="shared" ca="1" si="78"/>
        <v>15060.501814945053</v>
      </c>
      <c r="CJ162" s="16">
        <f t="shared" ca="1" si="78"/>
        <v>4240.4905258452191</v>
      </c>
      <c r="CK162" s="16">
        <f t="shared" ca="1" si="78"/>
        <v>13466.810869230769</v>
      </c>
      <c r="CL162" s="16">
        <f t="shared" ca="1" si="78"/>
        <v>3140.3849971870877</v>
      </c>
      <c r="CM162" s="16">
        <f t="shared" ca="1" si="78"/>
        <v>7630.3651455211821</v>
      </c>
      <c r="CN162" s="16">
        <f t="shared" ca="1" si="78"/>
        <v>1053.5160860805859</v>
      </c>
      <c r="CO162" s="16">
        <f t="shared" ca="1" si="78"/>
        <v>1612.7936529013755</v>
      </c>
      <c r="CP162" s="18">
        <f t="shared" ca="1" si="74"/>
        <v>46204.863091711268</v>
      </c>
    </row>
    <row r="163" spans="2:94">
      <c r="B163" s="46" t="s">
        <v>30</v>
      </c>
      <c r="D163" s="44">
        <f t="shared" si="72"/>
        <v>67</v>
      </c>
      <c r="H163" s="16">
        <f t="shared" ca="1" si="81"/>
        <v>3719.9821636956526</v>
      </c>
      <c r="I163" s="16">
        <f t="shared" ca="1" si="81"/>
        <v>2265.608695652174</v>
      </c>
      <c r="J163" s="16">
        <f t="shared" ca="1" si="81"/>
        <v>9399.141304347826</v>
      </c>
      <c r="L163" s="16">
        <f t="shared" ca="1" si="81"/>
        <v>499.00842027992434</v>
      </c>
      <c r="M163" s="16">
        <f t="shared" ca="1" si="81"/>
        <v>2498.8736190163054</v>
      </c>
      <c r="N163" s="16">
        <f t="shared" ca="1" si="81"/>
        <v>61.010869565217391</v>
      </c>
      <c r="O163" s="16">
        <f t="shared" ca="1" si="81"/>
        <v>5</v>
      </c>
      <c r="P163" s="16">
        <f t="shared" ref="N163:S173" ca="1" si="83">IFERROR(SUMPRODUCT(OFFSET(P$5,$D163,0,3,1),OFFSET($D$5,$D163,0,3,1))/SUM(OFFSET($D$5,$D163,0,3,1)),0)</f>
        <v>972.29347826086962</v>
      </c>
      <c r="Q163" s="16">
        <f t="shared" ca="1" si="83"/>
        <v>52.673913043478258</v>
      </c>
      <c r="R163" s="16">
        <f t="shared" ca="1" si="83"/>
        <v>10</v>
      </c>
      <c r="S163" s="16">
        <f t="shared" ca="1" si="83"/>
        <v>57.108630434782604</v>
      </c>
      <c r="T163" s="16">
        <f t="shared" ca="1" si="81"/>
        <v>19</v>
      </c>
      <c r="U163" s="16">
        <f t="shared" ca="1" si="81"/>
        <v>76.336956521739125</v>
      </c>
      <c r="V163" s="17"/>
      <c r="W163" s="16">
        <f t="shared" ca="1" si="81"/>
        <v>95.094562363510065</v>
      </c>
      <c r="X163" s="16">
        <f t="shared" ca="1" si="81"/>
        <v>140.99346920289864</v>
      </c>
      <c r="Y163" s="16">
        <f t="shared" ca="1" si="82"/>
        <v>227.71889575098822</v>
      </c>
      <c r="Z163" s="16">
        <f t="shared" ca="1" si="82"/>
        <v>22</v>
      </c>
      <c r="AA163" s="16">
        <f t="shared" ca="1" si="82"/>
        <v>36.850532821304249</v>
      </c>
      <c r="AB163" s="16">
        <f t="shared" ca="1" si="82"/>
        <v>697.643097826087</v>
      </c>
      <c r="AC163" s="16">
        <f t="shared" ca="1" si="82"/>
        <v>102.64945652173917</v>
      </c>
      <c r="AD163" s="16">
        <f t="shared" ca="1" si="82"/>
        <v>5</v>
      </c>
      <c r="AE163" s="16">
        <f t="shared" ca="1" si="81"/>
        <v>248.35869565217391</v>
      </c>
      <c r="AF163" s="16">
        <f t="shared" ca="1" si="81"/>
        <v>3</v>
      </c>
      <c r="AG163" s="16">
        <f t="shared" ca="1" si="81"/>
        <v>48.671376811594229</v>
      </c>
      <c r="AH163" s="17"/>
      <c r="AI163" s="16">
        <f t="shared" ca="1" si="79"/>
        <v>25</v>
      </c>
      <c r="AJ163" s="16">
        <f t="shared" ref="AJ163:AN178" ca="1" si="84">IFERROR(SUMPRODUCT(OFFSET(AJ$5,$D163,0,3,1),OFFSET($D$5,$D163,0,3,1))/SUM(OFFSET($D$5,$D163,0,3,1)),0)</f>
        <v>16.336956521739129</v>
      </c>
      <c r="AK163" s="16">
        <f t="shared" ca="1" si="84"/>
        <v>12.326086956521738</v>
      </c>
      <c r="AL163" s="16">
        <f t="shared" ca="1" si="84"/>
        <v>2.6739130434782608</v>
      </c>
      <c r="AM163" s="16">
        <f t="shared" ca="1" si="84"/>
        <v>153.2775445652174</v>
      </c>
      <c r="AN163" s="16">
        <f t="shared" ca="1" si="84"/>
        <v>16.673913043478262</v>
      </c>
      <c r="AO163" s="16">
        <f t="shared" ca="1" si="79"/>
        <v>51.304347826086953</v>
      </c>
      <c r="AP163" s="16">
        <f t="shared" ca="1" si="79"/>
        <v>1</v>
      </c>
      <c r="AQ163" s="16">
        <f t="shared" ca="1" si="79"/>
        <v>11.326086956521738</v>
      </c>
      <c r="AR163" s="16">
        <f t="shared" ca="1" si="79"/>
        <v>102.34782608695652</v>
      </c>
      <c r="AS163" s="16">
        <f t="shared" ca="1" si="79"/>
        <v>25.010869565217391</v>
      </c>
      <c r="AT163" s="16">
        <f t="shared" ca="1" si="79"/>
        <v>1597.0376486086955</v>
      </c>
      <c r="AU163" s="16">
        <f t="shared" ca="1" si="79"/>
        <v>18.663043478260871</v>
      </c>
      <c r="AV163" s="16">
        <f t="shared" ca="1" si="79"/>
        <v>0</v>
      </c>
      <c r="AW163" s="16">
        <f t="shared" ca="1" si="79"/>
        <v>77.663043478260875</v>
      </c>
      <c r="AX163" s="16">
        <f t="shared" ca="1" si="79"/>
        <v>21</v>
      </c>
      <c r="AY163" s="16">
        <f t="shared" ca="1" si="79"/>
        <v>0</v>
      </c>
      <c r="AZ163" s="16">
        <f t="shared" ca="1" si="79"/>
        <v>3.6739130434782608</v>
      </c>
      <c r="BA163" s="16">
        <f t="shared" ca="1" si="79"/>
        <v>48.673913043478258</v>
      </c>
      <c r="BB163" s="16">
        <f t="shared" ca="1" si="79"/>
        <v>832.63727674147231</v>
      </c>
      <c r="BC163" s="17"/>
      <c r="BD163" s="16">
        <f t="shared" ca="1" si="80"/>
        <v>826.804347826087</v>
      </c>
      <c r="BE163" s="16">
        <f t="shared" ca="1" si="77"/>
        <v>33</v>
      </c>
      <c r="BF163" s="16">
        <f t="shared" ca="1" si="77"/>
        <v>1533.0774072826089</v>
      </c>
      <c r="BG163" s="16">
        <f t="shared" ca="1" si="77"/>
        <v>1</v>
      </c>
      <c r="BH163" s="16">
        <f t="shared" ca="1" si="77"/>
        <v>10699.565217391304</v>
      </c>
      <c r="BI163" s="16">
        <f t="shared" ca="1" si="80"/>
        <v>238.61956521739131</v>
      </c>
      <c r="BJ163" s="16">
        <f t="shared" ca="1" si="80"/>
        <v>35.673913043478258</v>
      </c>
      <c r="BK163" s="16">
        <f t="shared" ca="1" si="80"/>
        <v>26</v>
      </c>
      <c r="BL163" s="17"/>
      <c r="BM163" s="16">
        <f t="shared" ca="1" si="80"/>
        <v>50.729451992753638</v>
      </c>
      <c r="BN163" s="16">
        <f t="shared" ca="1" si="80"/>
        <v>993.34804347826093</v>
      </c>
      <c r="BO163" s="16">
        <f t="shared" ca="1" si="70"/>
        <v>18</v>
      </c>
      <c r="BP163" s="16">
        <f t="shared" ca="1" si="80"/>
        <v>0</v>
      </c>
      <c r="BQ163" s="17"/>
      <c r="BR163" s="16">
        <f t="shared" ca="1" si="80"/>
        <v>352.01098149130434</v>
      </c>
      <c r="BS163" s="16">
        <f t="shared" ca="1" si="80"/>
        <v>4</v>
      </c>
      <c r="BT163" s="16">
        <f t="shared" ca="1" si="80"/>
        <v>109.90217391304348</v>
      </c>
      <c r="BU163" s="16">
        <f t="shared" ca="1" si="80"/>
        <v>13.673913043478262</v>
      </c>
      <c r="BV163" s="16">
        <f t="shared" ca="1" si="80"/>
        <v>4254.7136726636236</v>
      </c>
      <c r="BW163" s="16">
        <f t="shared" ca="1" si="78"/>
        <v>746.4648913043477</v>
      </c>
      <c r="BX163" s="16">
        <f t="shared" ca="1" si="78"/>
        <v>681.3478260869565</v>
      </c>
      <c r="BY163" s="16">
        <f t="shared" ca="1" si="78"/>
        <v>4</v>
      </c>
      <c r="BZ163" s="16">
        <f t="shared" ca="1" si="78"/>
        <v>613.68913043478267</v>
      </c>
      <c r="CA163" s="16">
        <f t="shared" ca="1" si="78"/>
        <v>45</v>
      </c>
      <c r="CB163" s="16">
        <f t="shared" ca="1" si="76"/>
        <v>106.98913043478261</v>
      </c>
      <c r="CC163" s="16">
        <f t="shared" ca="1" si="76"/>
        <v>57</v>
      </c>
      <c r="CD163" s="16">
        <f t="shared" ca="1" si="76"/>
        <v>18</v>
      </c>
      <c r="CE163" s="16">
        <f t="shared" ca="1" si="76"/>
        <v>0</v>
      </c>
      <c r="CF163" s="16">
        <f t="shared" ca="1" si="76"/>
        <v>247.3101421729971</v>
      </c>
      <c r="CG163" s="16">
        <f t="shared" ca="1" si="78"/>
        <v>333.26086956521738</v>
      </c>
      <c r="CH163" s="17"/>
      <c r="CI163" s="16">
        <f t="shared" ca="1" si="78"/>
        <v>15384.732163695653</v>
      </c>
      <c r="CJ163" s="16">
        <f t="shared" ca="1" si="78"/>
        <v>4251.3058871223157</v>
      </c>
      <c r="CK163" s="16">
        <f t="shared" ca="1" si="78"/>
        <v>13393.740450760868</v>
      </c>
      <c r="CL163" s="16">
        <f t="shared" ca="1" si="78"/>
        <v>3016.6263829588634</v>
      </c>
      <c r="CM163" s="16">
        <f t="shared" ca="1" si="78"/>
        <v>7587.3627311105338</v>
      </c>
      <c r="CN163" s="16">
        <f t="shared" ca="1" si="78"/>
        <v>1062.0774954710146</v>
      </c>
      <c r="CO163" s="16">
        <f t="shared" ca="1" si="78"/>
        <v>1627.9800869502956</v>
      </c>
      <c r="CP163" s="18">
        <f t="shared" ca="1" si="74"/>
        <v>46323.825198069542</v>
      </c>
    </row>
    <row r="164" spans="2:94">
      <c r="B164" s="46" t="s">
        <v>31</v>
      </c>
      <c r="D164" s="44">
        <f t="shared" si="72"/>
        <v>70</v>
      </c>
      <c r="H164" s="16">
        <f t="shared" ca="1" si="81"/>
        <v>3751.6288578260865</v>
      </c>
      <c r="I164" s="16">
        <f t="shared" ca="1" si="81"/>
        <v>2273.7391304347825</v>
      </c>
      <c r="J164" s="16">
        <f t="shared" ca="1" si="81"/>
        <v>9291.5</v>
      </c>
      <c r="L164" s="16">
        <f t="shared" ca="1" si="81"/>
        <v>499.14607037328256</v>
      </c>
      <c r="M164" s="16">
        <f t="shared" ca="1" si="81"/>
        <v>2466.156006651087</v>
      </c>
      <c r="N164" s="16">
        <f t="shared" ca="1" si="83"/>
        <v>60.336956521739133</v>
      </c>
      <c r="O164" s="16">
        <f t="shared" ca="1" si="83"/>
        <v>5</v>
      </c>
      <c r="P164" s="16">
        <f t="shared" ca="1" si="83"/>
        <v>992.25</v>
      </c>
      <c r="Q164" s="16">
        <f t="shared" ca="1" si="83"/>
        <v>51.336956521739133</v>
      </c>
      <c r="R164" s="16">
        <f t="shared" ca="1" si="83"/>
        <v>9.3260869565217384</v>
      </c>
      <c r="S164" s="16">
        <f t="shared" ca="1" si="83"/>
        <v>66.183728260869572</v>
      </c>
      <c r="T164" s="16">
        <f t="shared" ca="1" si="81"/>
        <v>19</v>
      </c>
      <c r="U164" s="16">
        <f t="shared" ca="1" si="81"/>
        <v>75</v>
      </c>
      <c r="V164" s="17"/>
      <c r="W164" s="16">
        <f t="shared" ca="1" si="81"/>
        <v>100.22771689497722</v>
      </c>
      <c r="X164" s="16">
        <f t="shared" ca="1" si="81"/>
        <v>152.26666666666674</v>
      </c>
      <c r="Y164" s="16">
        <f t="shared" ca="1" si="82"/>
        <v>213.40000000000012</v>
      </c>
      <c r="Z164" s="16">
        <f t="shared" ca="1" si="82"/>
        <v>21</v>
      </c>
      <c r="AA164" s="16">
        <f t="shared" ca="1" si="82"/>
        <v>39.707206562669249</v>
      </c>
      <c r="AB164" s="16">
        <f t="shared" ca="1" si="82"/>
        <v>690.79639353799814</v>
      </c>
      <c r="AC164" s="16">
        <f t="shared" ca="1" si="82"/>
        <v>102.80000000000004</v>
      </c>
      <c r="AD164" s="16">
        <f t="shared" ca="1" si="82"/>
        <v>4</v>
      </c>
      <c r="AE164" s="16">
        <f t="shared" ca="1" si="81"/>
        <v>239.67391304347825</v>
      </c>
      <c r="AF164" s="16">
        <f t="shared" ca="1" si="81"/>
        <v>3</v>
      </c>
      <c r="AG164" s="16">
        <f t="shared" ca="1" si="81"/>
        <v>47.366666666666696</v>
      </c>
      <c r="AH164" s="17"/>
      <c r="AI164" s="16">
        <f t="shared" ca="1" si="79"/>
        <v>24</v>
      </c>
      <c r="AJ164" s="16">
        <f t="shared" ca="1" si="84"/>
        <v>16</v>
      </c>
      <c r="AK164" s="16">
        <f t="shared" ca="1" si="84"/>
        <v>13.336956521739131</v>
      </c>
      <c r="AL164" s="16">
        <f t="shared" ca="1" si="84"/>
        <v>2.6739130434782608</v>
      </c>
      <c r="AM164" s="16">
        <f t="shared" ca="1" si="84"/>
        <v>149.87320543478262</v>
      </c>
      <c r="AN164" s="16">
        <f t="shared" ca="1" si="84"/>
        <v>17</v>
      </c>
      <c r="AO164" s="16">
        <f t="shared" ca="1" si="79"/>
        <v>49.326086956521742</v>
      </c>
      <c r="AP164" s="16">
        <f t="shared" ca="1" si="79"/>
        <v>1</v>
      </c>
      <c r="AQ164" s="16">
        <f t="shared" ca="1" si="79"/>
        <v>13</v>
      </c>
      <c r="AR164" s="16">
        <f t="shared" ca="1" si="79"/>
        <v>102.97826086956522</v>
      </c>
      <c r="AS164" s="16">
        <f t="shared" ca="1" si="79"/>
        <v>25.945652173913043</v>
      </c>
      <c r="AT164" s="16">
        <f t="shared" ca="1" si="79"/>
        <v>1670.4696962608698</v>
      </c>
      <c r="AU164" s="16">
        <f t="shared" ca="1" si="79"/>
        <v>21.326086956521738</v>
      </c>
      <c r="AV164" s="16">
        <f t="shared" ca="1" si="79"/>
        <v>0.32608695652173914</v>
      </c>
      <c r="AW164" s="16">
        <f t="shared" ca="1" si="79"/>
        <v>76.663043478260875</v>
      </c>
      <c r="AX164" s="16">
        <f t="shared" ca="1" si="79"/>
        <v>20.663043478260871</v>
      </c>
      <c r="AY164" s="16">
        <f t="shared" ca="1" si="79"/>
        <v>0</v>
      </c>
      <c r="AZ164" s="16">
        <f t="shared" ca="1" si="79"/>
        <v>3</v>
      </c>
      <c r="BA164" s="16">
        <f t="shared" ca="1" si="79"/>
        <v>49</v>
      </c>
      <c r="BB164" s="16">
        <f t="shared" ca="1" si="79"/>
        <v>957.72371952290553</v>
      </c>
      <c r="BC164" s="17"/>
      <c r="BD164" s="16">
        <f t="shared" ca="1" si="80"/>
        <v>808.73684782608689</v>
      </c>
      <c r="BE164" s="16">
        <f t="shared" ca="1" si="77"/>
        <v>33</v>
      </c>
      <c r="BF164" s="16">
        <f t="shared" ca="1" si="77"/>
        <v>1592.391304347826</v>
      </c>
      <c r="BG164" s="16">
        <f t="shared" ca="1" si="77"/>
        <v>1</v>
      </c>
      <c r="BH164" s="16">
        <f t="shared" ca="1" si="77"/>
        <v>10786.739130434782</v>
      </c>
      <c r="BI164" s="16">
        <f t="shared" ca="1" si="80"/>
        <v>249.85869565217391</v>
      </c>
      <c r="BJ164" s="16">
        <f t="shared" ca="1" si="80"/>
        <v>34.326086956521742</v>
      </c>
      <c r="BK164" s="16">
        <f t="shared" ca="1" si="80"/>
        <v>25</v>
      </c>
      <c r="BL164" s="17"/>
      <c r="BM164" s="16">
        <f t="shared" ca="1" si="80"/>
        <v>51.181333333333349</v>
      </c>
      <c r="BN164" s="16">
        <f t="shared" ca="1" si="80"/>
        <v>989.5391086956522</v>
      </c>
      <c r="BO164" s="16">
        <f t="shared" ca="1" si="70"/>
        <v>17.663043478260871</v>
      </c>
      <c r="BP164" s="16">
        <f t="shared" ca="1" si="80"/>
        <v>0</v>
      </c>
      <c r="BQ164" s="17"/>
      <c r="BR164" s="16">
        <f t="shared" ca="1" si="80"/>
        <v>337.64542012826087</v>
      </c>
      <c r="BS164" s="16">
        <f t="shared" ca="1" si="80"/>
        <v>4</v>
      </c>
      <c r="BT164" s="16">
        <f t="shared" ca="1" si="80"/>
        <v>114.65217391304348</v>
      </c>
      <c r="BU164" s="16">
        <f t="shared" ca="1" si="80"/>
        <v>12.336956521739131</v>
      </c>
      <c r="BV164" s="16">
        <f t="shared" ca="1" si="80"/>
        <v>4239.0978343659626</v>
      </c>
      <c r="BW164" s="16">
        <f t="shared" ca="1" si="78"/>
        <v>738.57717391304357</v>
      </c>
      <c r="BX164" s="16">
        <f t="shared" ca="1" si="78"/>
        <v>686.68478260869563</v>
      </c>
      <c r="BY164" s="16">
        <f t="shared" ca="1" si="78"/>
        <v>4</v>
      </c>
      <c r="BZ164" s="16">
        <f t="shared" ca="1" si="78"/>
        <v>650.60108695652173</v>
      </c>
      <c r="CA164" s="16">
        <f t="shared" ca="1" si="78"/>
        <v>40.054347826086953</v>
      </c>
      <c r="CB164" s="16">
        <f t="shared" ca="1" si="76"/>
        <v>110</v>
      </c>
      <c r="CC164" s="16">
        <f t="shared" ca="1" si="76"/>
        <v>58</v>
      </c>
      <c r="CD164" s="16">
        <f t="shared" ca="1" si="76"/>
        <v>17.663043478260871</v>
      </c>
      <c r="CE164" s="16">
        <f t="shared" ca="1" si="76"/>
        <v>0</v>
      </c>
      <c r="CF164" s="16">
        <f t="shared" ca="1" si="76"/>
        <v>261.3245931679661</v>
      </c>
      <c r="CG164" s="16">
        <f t="shared" ca="1" si="78"/>
        <v>326.11956521739131</v>
      </c>
      <c r="CH164" s="17"/>
      <c r="CI164" s="16">
        <f t="shared" ca="1" si="78"/>
        <v>15316.867988260869</v>
      </c>
      <c r="CJ164" s="16">
        <f t="shared" ca="1" si="78"/>
        <v>4243.7358052852387</v>
      </c>
      <c r="CK164" s="16">
        <f t="shared" ca="1" si="78"/>
        <v>13531.052065217389</v>
      </c>
      <c r="CL164" s="16">
        <f t="shared" ca="1" si="78"/>
        <v>3214.3057516533408</v>
      </c>
      <c r="CM164" s="16">
        <f t="shared" ca="1" si="78"/>
        <v>7600.7569780969734</v>
      </c>
      <c r="CN164" s="16">
        <f t="shared" ca="1" si="78"/>
        <v>1058.3834855072462</v>
      </c>
      <c r="CO164" s="16">
        <f t="shared" ca="1" si="78"/>
        <v>1614.2385633724566</v>
      </c>
      <c r="CP164" s="18">
        <f t="shared" ca="1" si="74"/>
        <v>46579.340637393514</v>
      </c>
    </row>
    <row r="165" spans="2:94">
      <c r="B165" s="46" t="s">
        <v>36</v>
      </c>
      <c r="D165" s="44">
        <f t="shared" si="72"/>
        <v>73</v>
      </c>
      <c r="H165" s="16">
        <f t="shared" ca="1" si="81"/>
        <v>3813.3299069230766</v>
      </c>
      <c r="I165" s="16">
        <f t="shared" ca="1" si="81"/>
        <v>2230.3516483516482</v>
      </c>
      <c r="J165" s="16">
        <f t="shared" ca="1" si="81"/>
        <v>9143.1098901098903</v>
      </c>
      <c r="L165" s="16">
        <f t="shared" ca="1" si="81"/>
        <v>487.57844489762653</v>
      </c>
      <c r="M165" s="16">
        <f t="shared" ca="1" si="81"/>
        <v>2428.9983818461533</v>
      </c>
      <c r="N165" s="16">
        <f t="shared" ca="1" si="83"/>
        <v>59.659340659340657</v>
      </c>
      <c r="O165" s="16">
        <f t="shared" ca="1" si="83"/>
        <v>4.6813186813186816</v>
      </c>
      <c r="P165" s="16">
        <f t="shared" ca="1" si="83"/>
        <v>952.27472527472526</v>
      </c>
      <c r="Q165" s="16">
        <f t="shared" ca="1" si="83"/>
        <v>50.340659340659343</v>
      </c>
      <c r="R165" s="16">
        <f t="shared" ca="1" si="83"/>
        <v>9</v>
      </c>
      <c r="S165" s="16">
        <f t="shared" ca="1" si="83"/>
        <v>45.710857142857144</v>
      </c>
      <c r="T165" s="16">
        <f t="shared" ca="1" si="81"/>
        <v>19</v>
      </c>
      <c r="U165" s="16">
        <f t="shared" ca="1" si="81"/>
        <v>74.637362637362642</v>
      </c>
      <c r="V165" s="17"/>
      <c r="W165" s="16">
        <f t="shared" ca="1" si="81"/>
        <v>89.432104074656294</v>
      </c>
      <c r="X165" s="16">
        <f t="shared" ca="1" si="81"/>
        <v>135.26583333333335</v>
      </c>
      <c r="Y165" s="16">
        <f t="shared" ca="1" si="82"/>
        <v>201.02406846240174</v>
      </c>
      <c r="Z165" s="16">
        <f t="shared" ca="1" si="82"/>
        <v>21</v>
      </c>
      <c r="AA165" s="16">
        <f t="shared" ca="1" si="82"/>
        <v>48.710900408240157</v>
      </c>
      <c r="AB165" s="16">
        <f t="shared" ca="1" si="82"/>
        <v>707.48325898792564</v>
      </c>
      <c r="AC165" s="16">
        <f t="shared" ca="1" si="82"/>
        <v>98.166666666666657</v>
      </c>
      <c r="AD165" s="16">
        <f t="shared" ca="1" si="82"/>
        <v>4</v>
      </c>
      <c r="AE165" s="16">
        <f t="shared" ca="1" si="81"/>
        <v>219.34065934065933</v>
      </c>
      <c r="AF165" s="16">
        <f t="shared" ca="1" si="81"/>
        <v>2</v>
      </c>
      <c r="AG165" s="16">
        <f t="shared" ca="1" si="81"/>
        <v>47.175000000000011</v>
      </c>
      <c r="AH165" s="17"/>
      <c r="AI165" s="16">
        <f t="shared" ca="1" si="79"/>
        <v>23.340659340659339</v>
      </c>
      <c r="AJ165" s="16">
        <f t="shared" ca="1" si="84"/>
        <v>16.362637362637361</v>
      </c>
      <c r="AK165" s="16">
        <f t="shared" ca="1" si="84"/>
        <v>13.318681318681319</v>
      </c>
      <c r="AL165" s="16">
        <f t="shared" ca="1" si="84"/>
        <v>3</v>
      </c>
      <c r="AM165" s="16">
        <f t="shared" ca="1" si="84"/>
        <v>130.68179230769229</v>
      </c>
      <c r="AN165" s="16">
        <f t="shared" ca="1" si="84"/>
        <v>17</v>
      </c>
      <c r="AO165" s="16">
        <f t="shared" ca="1" si="79"/>
        <v>47.340659340659343</v>
      </c>
      <c r="AP165" s="16">
        <f t="shared" ca="1" si="79"/>
        <v>2</v>
      </c>
      <c r="AQ165" s="16">
        <f t="shared" ca="1" si="79"/>
        <v>13.659340659340659</v>
      </c>
      <c r="AR165" s="16">
        <f t="shared" ca="1" si="79"/>
        <v>91.92307692307692</v>
      </c>
      <c r="AS165" s="16">
        <f t="shared" ca="1" si="79"/>
        <v>21.681318681318682</v>
      </c>
      <c r="AT165" s="16">
        <f t="shared" ca="1" si="79"/>
        <v>1653.2124143736266</v>
      </c>
      <c r="AU165" s="16">
        <f t="shared" ca="1" si="79"/>
        <v>21.681318681318682</v>
      </c>
      <c r="AV165" s="16">
        <f t="shared" ca="1" si="79"/>
        <v>1.3626373626373627</v>
      </c>
      <c r="AW165" s="16">
        <f t="shared" ca="1" si="79"/>
        <v>76.318681318681314</v>
      </c>
      <c r="AX165" s="16">
        <f t="shared" ca="1" si="79"/>
        <v>20</v>
      </c>
      <c r="AY165" s="16">
        <f t="shared" ca="1" si="79"/>
        <v>0</v>
      </c>
      <c r="AZ165" s="16">
        <f t="shared" ca="1" si="79"/>
        <v>3</v>
      </c>
      <c r="BA165" s="16">
        <f t="shared" ca="1" si="79"/>
        <v>48.659340659340657</v>
      </c>
      <c r="BB165" s="16">
        <f t="shared" ca="1" si="79"/>
        <v>1001.694942641088</v>
      </c>
      <c r="BC165" s="17"/>
      <c r="BD165" s="16">
        <f t="shared" ca="1" si="80"/>
        <v>833.84610989010991</v>
      </c>
      <c r="BE165" s="16">
        <f t="shared" ca="1" si="77"/>
        <v>33</v>
      </c>
      <c r="BF165" s="16">
        <f t="shared" ca="1" si="77"/>
        <v>1616.9043957362637</v>
      </c>
      <c r="BG165" s="16">
        <f t="shared" ca="1" si="77"/>
        <v>1</v>
      </c>
      <c r="BH165" s="16">
        <f t="shared" ca="1" si="77"/>
        <v>10903.406593406593</v>
      </c>
      <c r="BI165" s="16">
        <f t="shared" ca="1" si="80"/>
        <v>239.75824175824175</v>
      </c>
      <c r="BJ165" s="16">
        <f t="shared" ca="1" si="80"/>
        <v>33.318681318681321</v>
      </c>
      <c r="BK165" s="16">
        <f t="shared" ca="1" si="80"/>
        <v>25</v>
      </c>
      <c r="BL165" s="17"/>
      <c r="BM165" s="16">
        <f t="shared" ca="1" si="80"/>
        <v>49.378749999999997</v>
      </c>
      <c r="BN165" s="16">
        <f t="shared" ca="1" si="80"/>
        <v>998.45624175824173</v>
      </c>
      <c r="BO165" s="16">
        <f t="shared" ca="1" si="70"/>
        <v>17.340659340659339</v>
      </c>
      <c r="BP165" s="16">
        <f t="shared" ca="1" si="80"/>
        <v>0</v>
      </c>
      <c r="BQ165" s="17"/>
      <c r="BR165" s="16">
        <f t="shared" ca="1" si="80"/>
        <v>299.53347766813187</v>
      </c>
      <c r="BS165" s="16">
        <f t="shared" ca="1" si="80"/>
        <v>4</v>
      </c>
      <c r="BT165" s="16">
        <f t="shared" ca="1" si="80"/>
        <v>121.97802197802197</v>
      </c>
      <c r="BU165" s="16">
        <f t="shared" ca="1" si="80"/>
        <v>11.681318681318681</v>
      </c>
      <c r="BV165" s="16">
        <f t="shared" ca="1" si="80"/>
        <v>4090.2317671524847</v>
      </c>
      <c r="BW165" s="16">
        <f t="shared" ca="1" si="78"/>
        <v>724.47037703296712</v>
      </c>
      <c r="BX165" s="16">
        <f t="shared" ca="1" si="78"/>
        <v>730</v>
      </c>
      <c r="BY165" s="16">
        <f t="shared" ca="1" si="78"/>
        <v>4</v>
      </c>
      <c r="BZ165" s="16">
        <f t="shared" ca="1" si="78"/>
        <v>679.05054945054951</v>
      </c>
      <c r="CA165" s="16">
        <f t="shared" ca="1" si="78"/>
        <v>36.978021978021978</v>
      </c>
      <c r="CB165" s="16">
        <f t="shared" ca="1" si="76"/>
        <v>107.65934065934066</v>
      </c>
      <c r="CC165" s="16">
        <f t="shared" ca="1" si="76"/>
        <v>60</v>
      </c>
      <c r="CD165" s="16">
        <f t="shared" ca="1" si="76"/>
        <v>17</v>
      </c>
      <c r="CE165" s="16">
        <f t="shared" ca="1" si="76"/>
        <v>0</v>
      </c>
      <c r="CF165" s="16">
        <f t="shared" ca="1" si="76"/>
        <v>269.39625819621557</v>
      </c>
      <c r="CG165" s="16">
        <f t="shared" ca="1" si="78"/>
        <v>323.28571428571428</v>
      </c>
      <c r="CH165" s="17"/>
      <c r="CI165" s="16">
        <f t="shared" ca="1" si="78"/>
        <v>15186.791445384613</v>
      </c>
      <c r="CJ165" s="16">
        <f t="shared" ca="1" si="78"/>
        <v>4131.8810904800439</v>
      </c>
      <c r="CK165" s="16">
        <f t="shared" ca="1" si="78"/>
        <v>13686.234022109889</v>
      </c>
      <c r="CL165" s="16">
        <f t="shared" ca="1" si="78"/>
        <v>3206.2375009707584</v>
      </c>
      <c r="CM165" s="16">
        <f t="shared" ca="1" si="78"/>
        <v>7479.2648470827662</v>
      </c>
      <c r="CN165" s="16">
        <f t="shared" ca="1" si="78"/>
        <v>1065.1756510989012</v>
      </c>
      <c r="CO165" s="16">
        <f t="shared" ca="1" si="78"/>
        <v>1573.5984912738832</v>
      </c>
      <c r="CP165" s="18">
        <f t="shared" ca="1" si="74"/>
        <v>46329.183048400868</v>
      </c>
    </row>
    <row r="166" spans="2:94">
      <c r="B166" s="46" t="s">
        <v>37</v>
      </c>
      <c r="D166" s="44">
        <f t="shared" si="72"/>
        <v>76</v>
      </c>
      <c r="H166" s="16">
        <f t="shared" ca="1" si="81"/>
        <v>3112.9640109890115</v>
      </c>
      <c r="I166" s="16">
        <f t="shared" ca="1" si="81"/>
        <v>2176.6373626373625</v>
      </c>
      <c r="J166" s="16">
        <f t="shared" ca="1" si="81"/>
        <v>8823.0659340659349</v>
      </c>
      <c r="L166" s="16">
        <f t="shared" ca="1" si="81"/>
        <v>468.53099911769226</v>
      </c>
      <c r="M166" s="16">
        <f t="shared" ca="1" si="81"/>
        <v>2472.7871190131864</v>
      </c>
      <c r="N166" s="16">
        <f t="shared" ca="1" si="83"/>
        <v>59</v>
      </c>
      <c r="O166" s="16">
        <f t="shared" ca="1" si="83"/>
        <v>4</v>
      </c>
      <c r="P166" s="16">
        <f t="shared" ca="1" si="83"/>
        <v>902.02197802197804</v>
      </c>
      <c r="Q166" s="16">
        <f t="shared" ca="1" si="83"/>
        <v>49.329670329670328</v>
      </c>
      <c r="R166" s="16">
        <f t="shared" ca="1" si="83"/>
        <v>9</v>
      </c>
      <c r="S166" s="16">
        <f t="shared" ca="1" si="83"/>
        <v>40.095846153846153</v>
      </c>
      <c r="T166" s="16">
        <f t="shared" ca="1" si="81"/>
        <v>18.670329670329672</v>
      </c>
      <c r="U166" s="16">
        <f t="shared" ca="1" si="81"/>
        <v>71.35164835164835</v>
      </c>
      <c r="V166" s="17"/>
      <c r="W166" s="16">
        <f t="shared" ca="1" si="81"/>
        <v>87.728054744616628</v>
      </c>
      <c r="X166" s="16">
        <f t="shared" ca="1" si="81"/>
        <v>134.39833333333337</v>
      </c>
      <c r="Y166" s="16">
        <f t="shared" ca="1" si="82"/>
        <v>186.69789001122328</v>
      </c>
      <c r="Z166" s="16">
        <f t="shared" ca="1" si="82"/>
        <v>21</v>
      </c>
      <c r="AA166" s="16">
        <f t="shared" ca="1" si="82"/>
        <v>54.196118250497193</v>
      </c>
      <c r="AB166" s="16">
        <f t="shared" ca="1" si="82"/>
        <v>663.27937362637363</v>
      </c>
      <c r="AC166" s="16">
        <f t="shared" ca="1" si="82"/>
        <v>96.266666666666666</v>
      </c>
      <c r="AD166" s="16">
        <f t="shared" ca="1" si="82"/>
        <v>4</v>
      </c>
      <c r="AE166" s="16">
        <f t="shared" ca="1" si="81"/>
        <v>184.62637362637363</v>
      </c>
      <c r="AF166" s="16">
        <f t="shared" ca="1" si="81"/>
        <v>2</v>
      </c>
      <c r="AG166" s="16">
        <f t="shared" ca="1" si="81"/>
        <v>46.350000000000016</v>
      </c>
      <c r="AH166" s="17"/>
      <c r="AI166" s="16">
        <f t="shared" ca="1" si="79"/>
        <v>23</v>
      </c>
      <c r="AJ166" s="16">
        <f t="shared" ca="1" si="84"/>
        <v>15.318681318681319</v>
      </c>
      <c r="AK166" s="16">
        <f t="shared" ca="1" si="84"/>
        <v>14</v>
      </c>
      <c r="AL166" s="16">
        <f t="shared" ca="1" si="84"/>
        <v>2.3406593406593408</v>
      </c>
      <c r="AM166" s="16">
        <f t="shared" ca="1" si="84"/>
        <v>146.01123076923079</v>
      </c>
      <c r="AN166" s="16">
        <f t="shared" ca="1" si="84"/>
        <v>16.670329670329672</v>
      </c>
      <c r="AO166" s="16">
        <f t="shared" ca="1" si="79"/>
        <v>46.340659340659343</v>
      </c>
      <c r="AP166" s="16">
        <f t="shared" ca="1" si="79"/>
        <v>3.3406593406593408</v>
      </c>
      <c r="AQ166" s="16">
        <f t="shared" ca="1" si="79"/>
        <v>14</v>
      </c>
      <c r="AR166" s="16">
        <f t="shared" ca="1" si="79"/>
        <v>28.329670329670328</v>
      </c>
      <c r="AS166" s="16">
        <f t="shared" ca="1" si="79"/>
        <v>16.692307692307693</v>
      </c>
      <c r="AT166" s="16">
        <f t="shared" ca="1" si="79"/>
        <v>1581.0034368131869</v>
      </c>
      <c r="AU166" s="16">
        <f t="shared" ca="1" si="79"/>
        <v>19.021978021978022</v>
      </c>
      <c r="AV166" s="16">
        <f t="shared" ca="1" si="79"/>
        <v>2.0219780219780219</v>
      </c>
      <c r="AW166" s="16">
        <f t="shared" ca="1" si="79"/>
        <v>76.670329670329664</v>
      </c>
      <c r="AX166" s="16">
        <f t="shared" ca="1" si="79"/>
        <v>20</v>
      </c>
      <c r="AY166" s="16">
        <f t="shared" ca="1" si="79"/>
        <v>0</v>
      </c>
      <c r="AZ166" s="16">
        <f t="shared" ca="1" si="79"/>
        <v>3</v>
      </c>
      <c r="BA166" s="16">
        <f t="shared" ca="1" si="79"/>
        <v>50.329670329670328</v>
      </c>
      <c r="BB166" s="16">
        <f t="shared" ca="1" si="79"/>
        <v>962.2981631609739</v>
      </c>
      <c r="BC166" s="17"/>
      <c r="BD166" s="16">
        <f t="shared" ca="1" si="80"/>
        <v>846.85615384615392</v>
      </c>
      <c r="BE166" s="16">
        <f t="shared" ca="1" si="77"/>
        <v>33</v>
      </c>
      <c r="BF166" s="16">
        <f t="shared" ca="1" si="77"/>
        <v>1505.8241758241759</v>
      </c>
      <c r="BG166" s="16">
        <f t="shared" ca="1" si="77"/>
        <v>1</v>
      </c>
      <c r="BH166" s="16">
        <f t="shared" ca="1" si="77"/>
        <v>10836.703296703297</v>
      </c>
      <c r="BI166" s="16">
        <f t="shared" ca="1" si="80"/>
        <v>219.28571428571428</v>
      </c>
      <c r="BJ166" s="16">
        <f t="shared" ca="1" si="80"/>
        <v>33</v>
      </c>
      <c r="BK166" s="16">
        <f t="shared" ca="1" si="80"/>
        <v>24.329670329670328</v>
      </c>
      <c r="BL166" s="17"/>
      <c r="BM166" s="16">
        <f t="shared" ca="1" si="80"/>
        <v>48.863499999999988</v>
      </c>
      <c r="BN166" s="16">
        <f t="shared" ca="1" si="80"/>
        <v>1002.1286153846154</v>
      </c>
      <c r="BO166" s="16">
        <f t="shared" ca="1" si="70"/>
        <v>17</v>
      </c>
      <c r="BP166" s="16">
        <f t="shared" ca="1" si="80"/>
        <v>0</v>
      </c>
      <c r="BQ166" s="17"/>
      <c r="BR166" s="16">
        <f t="shared" ca="1" si="80"/>
        <v>274.6767410175824</v>
      </c>
      <c r="BS166" s="16">
        <f t="shared" ca="1" si="80"/>
        <v>4</v>
      </c>
      <c r="BT166" s="16">
        <f t="shared" ca="1" si="80"/>
        <v>101.06593406593407</v>
      </c>
      <c r="BU166" s="16">
        <f t="shared" ca="1" si="80"/>
        <v>12</v>
      </c>
      <c r="BV166" s="16">
        <f t="shared" ca="1" si="80"/>
        <v>3975.3909223185951</v>
      </c>
      <c r="BW166" s="16">
        <f t="shared" ca="1" si="78"/>
        <v>725.03680076923081</v>
      </c>
      <c r="BX166" s="16">
        <f t="shared" ca="1" si="78"/>
        <v>736.7032967032967</v>
      </c>
      <c r="BY166" s="16">
        <f t="shared" ca="1" si="78"/>
        <v>4</v>
      </c>
      <c r="BZ166" s="16">
        <f t="shared" ca="1" si="78"/>
        <v>664.7967032967033</v>
      </c>
      <c r="CA166" s="16">
        <f t="shared" ca="1" si="78"/>
        <v>36.296703296703299</v>
      </c>
      <c r="CB166" s="16">
        <f t="shared" ca="1" si="78"/>
        <v>105</v>
      </c>
      <c r="CC166" s="16">
        <f t="shared" ca="1" si="78"/>
        <v>55</v>
      </c>
      <c r="CD166" s="16">
        <f t="shared" ca="1" si="78"/>
        <v>17</v>
      </c>
      <c r="CE166" s="16">
        <f t="shared" ca="1" si="78"/>
        <v>0</v>
      </c>
      <c r="CF166" s="16">
        <f t="shared" ca="1" si="78"/>
        <v>255.32316430305963</v>
      </c>
      <c r="CG166" s="16">
        <f t="shared" ca="1" si="78"/>
        <v>308.04395604395603</v>
      </c>
      <c r="CH166" s="17"/>
      <c r="CI166" s="16">
        <f t="shared" ca="1" si="78"/>
        <v>14112.667307692309</v>
      </c>
      <c r="CJ166" s="16">
        <f t="shared" ca="1" si="78"/>
        <v>4094.7875906583508</v>
      </c>
      <c r="CK166" s="16">
        <f t="shared" ca="1" si="78"/>
        <v>13499.99901098901</v>
      </c>
      <c r="CL166" s="16">
        <f t="shared" ca="1" si="78"/>
        <v>3040.3897538203146</v>
      </c>
      <c r="CM166" s="16">
        <f t="shared" ca="1" si="78"/>
        <v>7274.334221815061</v>
      </c>
      <c r="CN166" s="16">
        <f t="shared" ca="1" si="78"/>
        <v>1067.9921153846153</v>
      </c>
      <c r="CO166" s="16">
        <f t="shared" ca="1" si="78"/>
        <v>1480.5428102590843</v>
      </c>
      <c r="CP166" s="18">
        <f t="shared" ca="1" si="74"/>
        <v>44570.712810618737</v>
      </c>
    </row>
    <row r="167" spans="2:94">
      <c r="B167" s="46" t="s">
        <v>38</v>
      </c>
      <c r="D167" s="44">
        <f t="shared" si="72"/>
        <v>79</v>
      </c>
      <c r="H167" s="16">
        <f t="shared" ca="1" si="81"/>
        <v>3784.3609130434784</v>
      </c>
      <c r="I167" s="16">
        <f t="shared" ca="1" si="81"/>
        <v>2138.5978260869565</v>
      </c>
      <c r="J167" s="16">
        <f t="shared" ca="1" si="81"/>
        <v>8651.391304347826</v>
      </c>
      <c r="L167" s="16">
        <f t="shared" ca="1" si="81"/>
        <v>469.51460271141292</v>
      </c>
      <c r="M167" s="16">
        <f t="shared" ca="1" si="81"/>
        <v>2645.0520582866857</v>
      </c>
      <c r="N167" s="16">
        <f t="shared" ca="1" si="83"/>
        <v>58</v>
      </c>
      <c r="O167" s="16">
        <f t="shared" ca="1" si="83"/>
        <v>4</v>
      </c>
      <c r="P167" s="16">
        <f t="shared" ca="1" si="83"/>
        <v>836.57164130434785</v>
      </c>
      <c r="Q167" s="16">
        <f t="shared" ca="1" si="83"/>
        <v>48.673913043478258</v>
      </c>
      <c r="R167" s="16">
        <f t="shared" ca="1" si="83"/>
        <v>9</v>
      </c>
      <c r="S167" s="16">
        <f t="shared" ca="1" si="83"/>
        <v>39.495282608695653</v>
      </c>
      <c r="T167" s="16">
        <f t="shared" ca="1" si="81"/>
        <v>18</v>
      </c>
      <c r="U167" s="16">
        <f t="shared" ca="1" si="81"/>
        <v>67.630434782608702</v>
      </c>
      <c r="V167" s="17"/>
      <c r="W167" s="16">
        <f t="shared" ca="1" si="81"/>
        <v>86.030179506352482</v>
      </c>
      <c r="X167" s="16">
        <f t="shared" ca="1" si="81"/>
        <v>133.53397644927543</v>
      </c>
      <c r="Y167" s="16">
        <f t="shared" ca="1" si="82"/>
        <v>185.36927017762153</v>
      </c>
      <c r="Z167" s="16">
        <f t="shared" ca="1" si="82"/>
        <v>21</v>
      </c>
      <c r="AA167" s="16">
        <f t="shared" ca="1" si="82"/>
        <v>59.661462115064872</v>
      </c>
      <c r="AB167" s="16">
        <f t="shared" ca="1" si="82"/>
        <v>655.29730434782607</v>
      </c>
      <c r="AC167" s="16">
        <f t="shared" ca="1" si="82"/>
        <v>94.373550724637681</v>
      </c>
      <c r="AD167" s="16">
        <f t="shared" ca="1" si="82"/>
        <v>4</v>
      </c>
      <c r="AE167" s="16">
        <f t="shared" ca="1" si="81"/>
        <v>197.63043478260869</v>
      </c>
      <c r="AF167" s="16">
        <f t="shared" ca="1" si="81"/>
        <v>2</v>
      </c>
      <c r="AG167" s="16">
        <f t="shared" ca="1" si="81"/>
        <v>45.52798913043479</v>
      </c>
      <c r="AH167" s="17"/>
      <c r="AI167" s="16">
        <f t="shared" ca="1" si="79"/>
        <v>22.336956521739129</v>
      </c>
      <c r="AJ167" s="16">
        <f t="shared" ca="1" si="84"/>
        <v>14.989130434782609</v>
      </c>
      <c r="AK167" s="16">
        <f t="shared" ca="1" si="84"/>
        <v>13.673913043478262</v>
      </c>
      <c r="AL167" s="16">
        <f t="shared" ca="1" si="84"/>
        <v>2</v>
      </c>
      <c r="AM167" s="16">
        <f t="shared" ca="1" si="84"/>
        <v>135.8153891304348</v>
      </c>
      <c r="AN167" s="16">
        <f t="shared" ca="1" si="84"/>
        <v>16.336956521739129</v>
      </c>
      <c r="AO167" s="16">
        <f t="shared" ca="1" si="79"/>
        <v>47.673913043478258</v>
      </c>
      <c r="AP167" s="16">
        <f t="shared" ca="1" si="79"/>
        <v>3.6630434782608696</v>
      </c>
      <c r="AQ167" s="16">
        <f t="shared" ca="1" si="79"/>
        <v>13.336956521739131</v>
      </c>
      <c r="AR167" s="16">
        <f t="shared" ca="1" si="79"/>
        <v>61.923913043478258</v>
      </c>
      <c r="AS167" s="16">
        <f t="shared" ca="1" si="79"/>
        <v>13.989130434782609</v>
      </c>
      <c r="AT167" s="16">
        <f t="shared" ca="1" si="79"/>
        <v>1603.1633668695656</v>
      </c>
      <c r="AU167" s="16">
        <f t="shared" ca="1" si="79"/>
        <v>18.717391304347824</v>
      </c>
      <c r="AV167" s="16">
        <f t="shared" ca="1" si="79"/>
        <v>1.6630434782608696</v>
      </c>
      <c r="AW167" s="16">
        <f t="shared" ca="1" si="79"/>
        <v>75.010869565217391</v>
      </c>
      <c r="AX167" s="16">
        <f t="shared" ca="1" si="79"/>
        <v>20</v>
      </c>
      <c r="AY167" s="16">
        <f t="shared" ca="1" si="79"/>
        <v>0</v>
      </c>
      <c r="AZ167" s="16">
        <f t="shared" ca="1" si="79"/>
        <v>2.6739130434782608</v>
      </c>
      <c r="BA167" s="16">
        <f t="shared" ca="1" si="79"/>
        <v>50</v>
      </c>
      <c r="BB167" s="16">
        <f t="shared" ca="1" si="79"/>
        <v>887.4170049173955</v>
      </c>
      <c r="BC167" s="17"/>
      <c r="BD167" s="16">
        <f t="shared" ca="1" si="80"/>
        <v>812.56141304347818</v>
      </c>
      <c r="BE167" s="16">
        <f t="shared" ca="1" si="77"/>
        <v>32.673913043478258</v>
      </c>
      <c r="BF167" s="16">
        <f t="shared" ca="1" si="77"/>
        <v>1434.7391304347825</v>
      </c>
      <c r="BG167" s="16">
        <f t="shared" ca="1" si="77"/>
        <v>1</v>
      </c>
      <c r="BH167" s="16">
        <f t="shared" ca="1" si="77"/>
        <v>10897.717391304348</v>
      </c>
      <c r="BI167" s="16">
        <f t="shared" ca="1" si="80"/>
        <v>210.21739130434781</v>
      </c>
      <c r="BJ167" s="16">
        <f t="shared" ca="1" si="80"/>
        <v>32</v>
      </c>
      <c r="BK167" s="16">
        <f t="shared" ca="1" si="80"/>
        <v>24</v>
      </c>
      <c r="BL167" s="17"/>
      <c r="BM167" s="16">
        <f t="shared" ca="1" si="80"/>
        <v>48.350116847826072</v>
      </c>
      <c r="BN167" s="16">
        <f t="shared" ca="1" si="80"/>
        <v>1009.1141304347826</v>
      </c>
      <c r="BO167" s="16">
        <f t="shared" ca="1" si="70"/>
        <v>17</v>
      </c>
      <c r="BP167" s="16">
        <f t="shared" ca="1" si="80"/>
        <v>9.945652173913043</v>
      </c>
      <c r="BQ167" s="17"/>
      <c r="BR167" s="16">
        <f t="shared" ca="1" si="80"/>
        <v>300.26445505434782</v>
      </c>
      <c r="BS167" s="16">
        <f t="shared" ca="1" si="80"/>
        <v>4</v>
      </c>
      <c r="BT167" s="16">
        <f t="shared" ca="1" si="80"/>
        <v>99.836956521739125</v>
      </c>
      <c r="BU167" s="16">
        <f t="shared" ca="1" si="80"/>
        <v>11.989130434782609</v>
      </c>
      <c r="BV167" s="16">
        <f t="shared" ca="1" si="80"/>
        <v>3859.6610545870449</v>
      </c>
      <c r="BW167" s="16">
        <f t="shared" ca="1" si="78"/>
        <v>735.51307456521749</v>
      </c>
      <c r="BX167" s="16">
        <f t="shared" ca="1" si="78"/>
        <v>741.68478260869563</v>
      </c>
      <c r="BY167" s="16">
        <f t="shared" ca="1" si="78"/>
        <v>4</v>
      </c>
      <c r="BZ167" s="16">
        <f t="shared" ca="1" si="78"/>
        <v>652.42391304347825</v>
      </c>
      <c r="CA167" s="16">
        <f t="shared" ca="1" si="78"/>
        <v>37.695652173913047</v>
      </c>
      <c r="CB167" s="16">
        <f t="shared" ca="1" si="78"/>
        <v>102.67391304347827</v>
      </c>
      <c r="CC167" s="16">
        <f t="shared" ca="1" si="78"/>
        <v>55</v>
      </c>
      <c r="CD167" s="16">
        <f t="shared" ca="1" si="78"/>
        <v>16</v>
      </c>
      <c r="CE167" s="16">
        <f t="shared" ca="1" si="78"/>
        <v>0</v>
      </c>
      <c r="CF167" s="16">
        <f t="shared" ca="1" si="78"/>
        <v>255.23645351462389</v>
      </c>
      <c r="CG167" s="16">
        <f t="shared" ca="1" si="78"/>
        <v>286.44565217391306</v>
      </c>
      <c r="CH167" s="17"/>
      <c r="CI167" s="16">
        <f t="shared" ca="1" si="78"/>
        <v>14574.35004347826</v>
      </c>
      <c r="CJ167" s="16">
        <f t="shared" ca="1" si="78"/>
        <v>4195.9379327372289</v>
      </c>
      <c r="CK167" s="16">
        <f t="shared" ca="1" si="78"/>
        <v>13444.909239130433</v>
      </c>
      <c r="CL167" s="16">
        <f t="shared" ca="1" si="78"/>
        <v>3004.3848913521783</v>
      </c>
      <c r="CM167" s="16">
        <f t="shared" ca="1" si="78"/>
        <v>7162.4250377212329</v>
      </c>
      <c r="CN167" s="16">
        <f t="shared" ca="1" si="78"/>
        <v>1084.4098994565218</v>
      </c>
      <c r="CO167" s="16">
        <f t="shared" ca="1" si="78"/>
        <v>1484.4241672338217</v>
      </c>
      <c r="CP167" s="18">
        <f t="shared" ca="1" si="74"/>
        <v>44950.841211109677</v>
      </c>
    </row>
    <row r="168" spans="2:94">
      <c r="B168" s="46" t="s">
        <v>39</v>
      </c>
      <c r="D168" s="44">
        <f t="shared" si="72"/>
        <v>82</v>
      </c>
      <c r="H168" s="16">
        <f t="shared" ca="1" si="81"/>
        <v>3996.9680434782604</v>
      </c>
      <c r="I168" s="16">
        <f t="shared" ca="1" si="81"/>
        <v>2070.641304347826</v>
      </c>
      <c r="J168" s="16">
        <f t="shared" ca="1" si="81"/>
        <v>8811.9782608695659</v>
      </c>
      <c r="L168" s="16">
        <f t="shared" ca="1" si="81"/>
        <v>459.32679490482627</v>
      </c>
      <c r="M168" s="16">
        <f t="shared" ca="1" si="81"/>
        <v>2675.4410856760865</v>
      </c>
      <c r="N168" s="16">
        <f t="shared" ca="1" si="83"/>
        <v>57.336956521739133</v>
      </c>
      <c r="O168" s="16">
        <f t="shared" ca="1" si="83"/>
        <v>4</v>
      </c>
      <c r="P168" s="16">
        <f t="shared" ca="1" si="83"/>
        <v>846.30246391304343</v>
      </c>
      <c r="Q168" s="16">
        <f t="shared" ca="1" si="83"/>
        <v>47.663043478260867</v>
      </c>
      <c r="R168" s="16">
        <f t="shared" ca="1" si="83"/>
        <v>8.6630434782608692</v>
      </c>
      <c r="S168" s="16">
        <f t="shared" ca="1" si="83"/>
        <v>36.210043478260872</v>
      </c>
      <c r="T168" s="16">
        <f t="shared" ca="1" si="81"/>
        <v>18</v>
      </c>
      <c r="U168" s="16">
        <f t="shared" ca="1" si="81"/>
        <v>72</v>
      </c>
      <c r="V168" s="17"/>
      <c r="W168" s="16">
        <f t="shared" ca="1" si="81"/>
        <v>84.319956084537324</v>
      </c>
      <c r="X168" s="16">
        <f t="shared" ca="1" si="81"/>
        <v>132.66333333333341</v>
      </c>
      <c r="Y168" s="16">
        <f t="shared" ca="1" si="82"/>
        <v>186.04553310886632</v>
      </c>
      <c r="Z168" s="16">
        <f t="shared" ca="1" si="82"/>
        <v>20</v>
      </c>
      <c r="AA168" s="16">
        <f t="shared" ca="1" si="82"/>
        <v>65.166553935011237</v>
      </c>
      <c r="AB168" s="16">
        <f t="shared" ca="1" si="82"/>
        <v>635.61394565217381</v>
      </c>
      <c r="AC168" s="16">
        <f t="shared" ca="1" si="82"/>
        <v>92.466666666666683</v>
      </c>
      <c r="AD168" s="16">
        <f t="shared" ca="1" si="82"/>
        <v>4</v>
      </c>
      <c r="AE168" s="16">
        <f t="shared" ca="1" si="81"/>
        <v>191.59782608695653</v>
      </c>
      <c r="AF168" s="16">
        <f t="shared" ca="1" si="81"/>
        <v>2</v>
      </c>
      <c r="AG168" s="16">
        <f t="shared" ca="1" si="81"/>
        <v>44.700000000000024</v>
      </c>
      <c r="AH168" s="17"/>
      <c r="AI168" s="16">
        <f t="shared" ca="1" si="79"/>
        <v>22</v>
      </c>
      <c r="AJ168" s="16">
        <f t="shared" ca="1" si="84"/>
        <v>14.326086956521738</v>
      </c>
      <c r="AK168" s="16">
        <f t="shared" ca="1" si="84"/>
        <v>13.663043478260869</v>
      </c>
      <c r="AL168" s="16">
        <f t="shared" ca="1" si="84"/>
        <v>2</v>
      </c>
      <c r="AM168" s="16">
        <f t="shared" ca="1" si="84"/>
        <v>139.91235543478263</v>
      </c>
      <c r="AN168" s="16">
        <f t="shared" ca="1" si="84"/>
        <v>15.673913043478262</v>
      </c>
      <c r="AO168" s="16">
        <f t="shared" ca="1" si="79"/>
        <v>45</v>
      </c>
      <c r="AP168" s="16">
        <f t="shared" ca="1" si="79"/>
        <v>4</v>
      </c>
      <c r="AQ168" s="16">
        <f t="shared" ca="1" si="79"/>
        <v>14.336956521739131</v>
      </c>
      <c r="AR168" s="16">
        <f t="shared" ca="1" si="79"/>
        <v>100.29347826086956</v>
      </c>
      <c r="AS168" s="16">
        <f t="shared" ca="1" si="79"/>
        <v>20.010869565217391</v>
      </c>
      <c r="AT168" s="16">
        <f t="shared" ca="1" si="79"/>
        <v>1754.0084953695655</v>
      </c>
      <c r="AU168" s="16">
        <f t="shared" ca="1" si="79"/>
        <v>21</v>
      </c>
      <c r="AV168" s="16">
        <f t="shared" ca="1" si="79"/>
        <v>1.326086956521739</v>
      </c>
      <c r="AW168" s="16">
        <f t="shared" ca="1" si="79"/>
        <v>74</v>
      </c>
      <c r="AX168" s="16">
        <f t="shared" ca="1" si="79"/>
        <v>20</v>
      </c>
      <c r="AY168" s="16">
        <f t="shared" ca="1" si="79"/>
        <v>0</v>
      </c>
      <c r="AZ168" s="16">
        <f t="shared" ca="1" si="79"/>
        <v>2</v>
      </c>
      <c r="BA168" s="16">
        <f t="shared" ca="1" si="79"/>
        <v>49</v>
      </c>
      <c r="BB168" s="16">
        <f t="shared" ca="1" si="79"/>
        <v>888.95080332764428</v>
      </c>
      <c r="BC168" s="17"/>
      <c r="BD168" s="16">
        <f t="shared" ca="1" si="80"/>
        <v>772.03847826086962</v>
      </c>
      <c r="BE168" s="16">
        <f t="shared" ca="1" si="77"/>
        <v>32</v>
      </c>
      <c r="BF168" s="16">
        <f t="shared" ca="1" si="77"/>
        <v>1666.3478260869565</v>
      </c>
      <c r="BG168" s="16">
        <f t="shared" ca="1" si="77"/>
        <v>1</v>
      </c>
      <c r="BH168" s="16">
        <f t="shared" ca="1" si="77"/>
        <v>11216.739130434782</v>
      </c>
      <c r="BI168" s="16">
        <f t="shared" ca="1" si="80"/>
        <v>216.64130434782609</v>
      </c>
      <c r="BJ168" s="16">
        <f t="shared" ca="1" si="80"/>
        <v>31.326086956521738</v>
      </c>
      <c r="BK168" s="16">
        <f t="shared" ca="1" si="80"/>
        <v>23.663043478260871</v>
      </c>
      <c r="BL168" s="17"/>
      <c r="BM168" s="16">
        <f t="shared" ca="1" si="80"/>
        <v>47.832999999999963</v>
      </c>
      <c r="BN168" s="16">
        <f t="shared" ca="1" si="80"/>
        <v>1007.2597826086956</v>
      </c>
      <c r="BO168" s="16">
        <f t="shared" ca="1" si="70"/>
        <v>17</v>
      </c>
      <c r="BP168" s="16">
        <f t="shared" ca="1" si="80"/>
        <v>15</v>
      </c>
      <c r="BQ168" s="17"/>
      <c r="BR168" s="16">
        <f t="shared" ca="1" si="80"/>
        <v>284.26853651086958</v>
      </c>
      <c r="BS168" s="16">
        <f t="shared" ca="1" si="80"/>
        <v>4</v>
      </c>
      <c r="BT168" s="16">
        <f t="shared" ca="1" si="80"/>
        <v>113.64130434782609</v>
      </c>
      <c r="BU168" s="16">
        <f t="shared" ca="1" si="80"/>
        <v>12</v>
      </c>
      <c r="BV168" s="16">
        <f t="shared" ca="1" si="80"/>
        <v>3841.1872128357627</v>
      </c>
      <c r="BW168" s="16">
        <f t="shared" ca="1" si="78"/>
        <v>704.97486043478261</v>
      </c>
      <c r="BX168" s="16">
        <f t="shared" ca="1" si="78"/>
        <v>738.31521739130437</v>
      </c>
      <c r="BY168" s="16">
        <f t="shared" ca="1" si="78"/>
        <v>3.6739130434782608</v>
      </c>
      <c r="BZ168" s="16">
        <f t="shared" ca="1" si="78"/>
        <v>666.56739130434778</v>
      </c>
      <c r="CA168" s="16">
        <f t="shared" ca="1" si="78"/>
        <v>29.315217391304348</v>
      </c>
      <c r="CB168" s="16">
        <f t="shared" ca="1" si="78"/>
        <v>100</v>
      </c>
      <c r="CC168" s="16">
        <f t="shared" ca="1" si="78"/>
        <v>54</v>
      </c>
      <c r="CD168" s="16">
        <f t="shared" ca="1" si="78"/>
        <v>16</v>
      </c>
      <c r="CE168" s="16">
        <f t="shared" ca="1" si="78"/>
        <v>0</v>
      </c>
      <c r="CF168" s="16">
        <f t="shared" ca="1" si="78"/>
        <v>250.31398152229767</v>
      </c>
      <c r="CG168" s="16">
        <f t="shared" ca="1" si="78"/>
        <v>294.38043478260869</v>
      </c>
      <c r="CH168" s="17"/>
      <c r="CI168" s="16">
        <f t="shared" ca="1" si="78"/>
        <v>14879.587608695652</v>
      </c>
      <c r="CJ168" s="16">
        <f t="shared" ca="1" si="78"/>
        <v>4224.9434314504779</v>
      </c>
      <c r="CK168" s="16">
        <f t="shared" ca="1" si="78"/>
        <v>13959.755869565217</v>
      </c>
      <c r="CL168" s="16">
        <f t="shared" ca="1" si="78"/>
        <v>3201.5020889146012</v>
      </c>
      <c r="CM168" s="16">
        <f t="shared" ca="1" si="78"/>
        <v>7112.6380695645812</v>
      </c>
      <c r="CN168" s="16">
        <f t="shared" ca="1" si="78"/>
        <v>1087.0927826086956</v>
      </c>
      <c r="CO168" s="16">
        <f t="shared" ca="1" si="78"/>
        <v>1458.5738148675453</v>
      </c>
      <c r="CP168" s="18">
        <f t="shared" ca="1" si="74"/>
        <v>45924.093665666776</v>
      </c>
    </row>
    <row r="169" spans="2:94">
      <c r="B169" s="46" t="s">
        <v>88</v>
      </c>
      <c r="D169" s="44">
        <f t="shared" si="72"/>
        <v>85</v>
      </c>
      <c r="H169" s="16">
        <f t="shared" ca="1" si="81"/>
        <v>4049.0062111111106</v>
      </c>
      <c r="I169" s="16">
        <f t="shared" ca="1" si="81"/>
        <v>2017.7222222222222</v>
      </c>
      <c r="J169" s="16">
        <f t="shared" ca="1" si="81"/>
        <v>9007.0222222222219</v>
      </c>
      <c r="L169" s="16">
        <f t="shared" ca="1" si="81"/>
        <v>447.80181290740018</v>
      </c>
      <c r="M169" s="16">
        <f t="shared" ca="1" si="81"/>
        <v>2658.242210422221</v>
      </c>
      <c r="N169" s="16">
        <f t="shared" ca="1" si="83"/>
        <v>56.655555555555559</v>
      </c>
      <c r="O169" s="16">
        <f t="shared" ca="1" si="83"/>
        <v>3.6555555555555554</v>
      </c>
      <c r="P169" s="16">
        <f t="shared" ca="1" si="83"/>
        <v>842.38932711111102</v>
      </c>
      <c r="Q169" s="16">
        <f t="shared" ca="1" si="83"/>
        <v>47</v>
      </c>
      <c r="R169" s="16">
        <f t="shared" ca="1" si="83"/>
        <v>8</v>
      </c>
      <c r="S169" s="16">
        <f t="shared" ca="1" si="83"/>
        <v>40.854288888888881</v>
      </c>
      <c r="T169" s="16">
        <f t="shared" ca="1" si="81"/>
        <v>18</v>
      </c>
      <c r="U169" s="16">
        <f t="shared" ca="1" si="81"/>
        <v>74.277777777777771</v>
      </c>
      <c r="V169" s="17"/>
      <c r="W169" s="16">
        <f t="shared" ca="1" si="81"/>
        <v>81.120913023679407</v>
      </c>
      <c r="X169" s="16">
        <f t="shared" ca="1" si="81"/>
        <v>122</v>
      </c>
      <c r="Y169" s="16">
        <f t="shared" ca="1" si="82"/>
        <v>204.63871773288443</v>
      </c>
      <c r="Z169" s="16">
        <f t="shared" ca="1" si="82"/>
        <v>20</v>
      </c>
      <c r="AA169" s="16">
        <f t="shared" ca="1" si="82"/>
        <v>62.439989451476798</v>
      </c>
      <c r="AB169" s="16">
        <f t="shared" ca="1" si="82"/>
        <v>627.09736777777778</v>
      </c>
      <c r="AC169" s="16">
        <f t="shared" ca="1" si="82"/>
        <v>125.91666666666664</v>
      </c>
      <c r="AD169" s="16">
        <f t="shared" ca="1" si="82"/>
        <v>4</v>
      </c>
      <c r="AE169" s="16">
        <f t="shared" ca="1" si="81"/>
        <v>183</v>
      </c>
      <c r="AF169" s="16">
        <f t="shared" ca="1" si="81"/>
        <v>2</v>
      </c>
      <c r="AG169" s="16">
        <f t="shared" ca="1" si="81"/>
        <v>41.658333333333331</v>
      </c>
      <c r="AH169" s="17"/>
      <c r="AI169" s="16">
        <f t="shared" ca="1" si="79"/>
        <v>21.655555555555555</v>
      </c>
      <c r="AJ169" s="16">
        <f t="shared" ca="1" si="84"/>
        <v>15.688888888888888</v>
      </c>
      <c r="AK169" s="16">
        <f t="shared" ca="1" si="84"/>
        <v>13.655555555555555</v>
      </c>
      <c r="AL169" s="16">
        <f t="shared" ca="1" si="84"/>
        <v>2</v>
      </c>
      <c r="AM169" s="16">
        <f t="shared" ca="1" si="84"/>
        <v>134.19792777777775</v>
      </c>
      <c r="AN169" s="16">
        <f t="shared" ca="1" si="84"/>
        <v>15</v>
      </c>
      <c r="AO169" s="16">
        <f t="shared" ca="1" si="79"/>
        <v>44.344444444444441</v>
      </c>
      <c r="AP169" s="16">
        <f t="shared" ca="1" si="79"/>
        <v>3</v>
      </c>
      <c r="AQ169" s="16">
        <f t="shared" ca="1" si="79"/>
        <v>13</v>
      </c>
      <c r="AR169" s="16">
        <f t="shared" ca="1" si="79"/>
        <v>99.277777777777771</v>
      </c>
      <c r="AS169" s="16">
        <f t="shared" ca="1" si="79"/>
        <v>20.68888888888889</v>
      </c>
      <c r="AT169" s="16">
        <f t="shared" ca="1" si="79"/>
        <v>1696.5715154666671</v>
      </c>
      <c r="AU169" s="16">
        <f t="shared" ca="1" si="79"/>
        <v>22</v>
      </c>
      <c r="AV169" s="16">
        <f t="shared" ca="1" si="79"/>
        <v>0.31111111111111112</v>
      </c>
      <c r="AW169" s="16">
        <f t="shared" ca="1" si="79"/>
        <v>73.655555555555551</v>
      </c>
      <c r="AX169" s="16">
        <f t="shared" ca="1" si="79"/>
        <v>19.655555555555555</v>
      </c>
      <c r="AY169" s="16">
        <f t="shared" ca="1" si="79"/>
        <v>0</v>
      </c>
      <c r="AZ169" s="16">
        <f t="shared" ca="1" si="79"/>
        <v>2</v>
      </c>
      <c r="BA169" s="16">
        <f t="shared" ca="1" si="79"/>
        <v>48.68888888888889</v>
      </c>
      <c r="BB169" s="16">
        <f t="shared" ca="1" si="79"/>
        <v>950.54515343511025</v>
      </c>
      <c r="BC169" s="17"/>
      <c r="BD169" s="16">
        <f t="shared" ca="1" si="80"/>
        <v>765.94844444444448</v>
      </c>
      <c r="BE169" s="16">
        <f t="shared" ca="1" si="80"/>
        <v>32</v>
      </c>
      <c r="BF169" s="16">
        <f t="shared" ca="1" si="80"/>
        <v>1719.3111111111111</v>
      </c>
      <c r="BG169" s="16">
        <f t="shared" ca="1" si="80"/>
        <v>1</v>
      </c>
      <c r="BH169" s="16">
        <f t="shared" ca="1" si="80"/>
        <v>11089.333333333334</v>
      </c>
      <c r="BI169" s="16">
        <f t="shared" ca="1" si="80"/>
        <v>210.34444444444443</v>
      </c>
      <c r="BJ169" s="16">
        <f t="shared" ca="1" si="80"/>
        <v>31.344444444444445</v>
      </c>
      <c r="BK169" s="16">
        <f t="shared" ca="1" si="80"/>
        <v>23</v>
      </c>
      <c r="BL169" s="17"/>
      <c r="BM169" s="16">
        <f t="shared" ca="1" si="80"/>
        <v>47.936666666666667</v>
      </c>
      <c r="BN169" s="16">
        <f t="shared" ca="1" si="80"/>
        <v>967.62666666666655</v>
      </c>
      <c r="BO169" s="16">
        <f t="shared" ca="1" si="70"/>
        <v>17</v>
      </c>
      <c r="BP169" s="16">
        <f t="shared" ca="1" si="80"/>
        <v>23</v>
      </c>
      <c r="BQ169" s="17"/>
      <c r="BR169" s="16">
        <f t="shared" ca="1" si="80"/>
        <v>260.47019247333333</v>
      </c>
      <c r="BS169" s="16">
        <f t="shared" ca="1" si="80"/>
        <v>4</v>
      </c>
      <c r="BT169" s="16">
        <f t="shared" ca="1" si="80"/>
        <v>113.7</v>
      </c>
      <c r="BU169" s="16">
        <f t="shared" ca="1" si="80"/>
        <v>12</v>
      </c>
      <c r="BV169" s="16">
        <f t="shared" ca="1" si="80"/>
        <v>3844.8200713863853</v>
      </c>
      <c r="BW169" s="16">
        <f t="shared" ca="1" si="78"/>
        <v>730.01343222222215</v>
      </c>
      <c r="BX169" s="16">
        <f t="shared" ca="1" si="78"/>
        <v>734.65555555555557</v>
      </c>
      <c r="BY169" s="16">
        <f t="shared" ca="1" si="78"/>
        <v>3.6888888888888891</v>
      </c>
      <c r="BZ169" s="16">
        <f t="shared" ca="1" si="78"/>
        <v>665.54777777777781</v>
      </c>
      <c r="CA169" s="16">
        <f t="shared" ca="1" si="78"/>
        <v>30.966666666666665</v>
      </c>
      <c r="CB169" s="16">
        <f t="shared" ca="1" si="78"/>
        <v>98.655555555555551</v>
      </c>
      <c r="CC169" s="16">
        <f t="shared" ca="1" si="78"/>
        <v>52</v>
      </c>
      <c r="CD169" s="16">
        <f t="shared" ca="1" si="78"/>
        <v>16</v>
      </c>
      <c r="CE169" s="16">
        <f t="shared" ca="1" si="78"/>
        <v>0</v>
      </c>
      <c r="CF169" s="16">
        <f t="shared" ca="1" si="78"/>
        <v>245.98701046134664</v>
      </c>
      <c r="CG169" s="16">
        <f t="shared" ca="1" si="78"/>
        <v>279.83333333333331</v>
      </c>
      <c r="CH169" s="17"/>
      <c r="CI169" s="16">
        <f t="shared" ca="1" si="78"/>
        <v>15073.750655555554</v>
      </c>
      <c r="CJ169" s="16">
        <f t="shared" ca="1" si="78"/>
        <v>4196.8765282185104</v>
      </c>
      <c r="CK169" s="16">
        <f t="shared" ca="1" si="78"/>
        <v>13872.281777777776</v>
      </c>
      <c r="CL169" s="16">
        <f t="shared" ca="1" si="78"/>
        <v>3195.9368189017773</v>
      </c>
      <c r="CM169" s="16">
        <f t="shared" ca="1" si="78"/>
        <v>7092.3384843210652</v>
      </c>
      <c r="CN169" s="16">
        <f t="shared" ca="1" si="78"/>
        <v>1055.5633333333333</v>
      </c>
      <c r="CO169" s="16">
        <f t="shared" ca="1" si="78"/>
        <v>1473.8719879858184</v>
      </c>
      <c r="CP169" s="18">
        <f t="shared" ca="1" si="74"/>
        <v>45960.619586093831</v>
      </c>
    </row>
    <row r="170" spans="2:94">
      <c r="B170" s="46" t="s">
        <v>89</v>
      </c>
      <c r="D170" s="44">
        <f t="shared" si="72"/>
        <v>88</v>
      </c>
      <c r="H170" s="16">
        <f t="shared" ca="1" si="81"/>
        <v>3688.8659560439564</v>
      </c>
      <c r="I170" s="16">
        <f t="shared" ca="1" si="81"/>
        <v>2013.4065934065934</v>
      </c>
      <c r="J170" s="16">
        <f t="shared" ca="1" si="81"/>
        <v>9133.1538461538457</v>
      </c>
      <c r="L170" s="16">
        <f t="shared" ca="1" si="81"/>
        <v>417.67456328301108</v>
      </c>
      <c r="M170" s="16">
        <f t="shared" ca="1" si="81"/>
        <v>2644.864554035164</v>
      </c>
      <c r="N170" s="16">
        <f t="shared" ca="1" si="83"/>
        <v>56</v>
      </c>
      <c r="O170" s="16">
        <f t="shared" ca="1" si="83"/>
        <v>3.3296703296703298</v>
      </c>
      <c r="P170" s="16">
        <f t="shared" ca="1" si="83"/>
        <v>855.92625439560425</v>
      </c>
      <c r="Q170" s="16">
        <f t="shared" ca="1" si="83"/>
        <v>46</v>
      </c>
      <c r="R170" s="16">
        <f t="shared" ca="1" si="83"/>
        <v>8</v>
      </c>
      <c r="S170" s="16">
        <f t="shared" ca="1" si="83"/>
        <v>43.016175824175825</v>
      </c>
      <c r="T170" s="16">
        <f t="shared" ca="1" si="81"/>
        <v>18</v>
      </c>
      <c r="U170" s="16">
        <f t="shared" ca="1" si="81"/>
        <v>71.659340659340657</v>
      </c>
      <c r="V170" s="17"/>
      <c r="W170" s="16">
        <f t="shared" ca="1" si="81"/>
        <v>78.776152094717659</v>
      </c>
      <c r="X170" s="16">
        <f t="shared" ca="1" si="81"/>
        <v>121</v>
      </c>
      <c r="Y170" s="16">
        <f t="shared" ca="1" si="82"/>
        <v>200.13512345679024</v>
      </c>
      <c r="Z170" s="16">
        <f t="shared" ca="1" si="82"/>
        <v>20</v>
      </c>
      <c r="AA170" s="16">
        <f t="shared" ca="1" si="82"/>
        <v>64.405872011251745</v>
      </c>
      <c r="AB170" s="16">
        <f t="shared" ca="1" si="82"/>
        <v>624.21610256410258</v>
      </c>
      <c r="AC170" s="16">
        <f t="shared" ca="1" si="82"/>
        <v>139.16666666666669</v>
      </c>
      <c r="AD170" s="16">
        <f t="shared" ca="1" si="82"/>
        <v>4</v>
      </c>
      <c r="AE170" s="16">
        <f t="shared" ca="1" si="81"/>
        <v>182.60439560439559</v>
      </c>
      <c r="AF170" s="16">
        <f t="shared" ca="1" si="81"/>
        <v>2</v>
      </c>
      <c r="AG170" s="16">
        <f t="shared" ca="1" si="81"/>
        <v>36.490476190476187</v>
      </c>
      <c r="AH170" s="17"/>
      <c r="AI170" s="16">
        <f t="shared" ca="1" si="79"/>
        <v>21</v>
      </c>
      <c r="AJ170" s="16">
        <f t="shared" ca="1" si="84"/>
        <v>13.351648351648352</v>
      </c>
      <c r="AK170" s="16">
        <f t="shared" ca="1" si="84"/>
        <v>14.340659340659341</v>
      </c>
      <c r="AL170" s="16">
        <f t="shared" ca="1" si="84"/>
        <v>2</v>
      </c>
      <c r="AM170" s="16">
        <f t="shared" ca="1" si="84"/>
        <v>137.62689999999998</v>
      </c>
      <c r="AN170" s="16">
        <f t="shared" ca="1" si="84"/>
        <v>15.67032967032967</v>
      </c>
      <c r="AO170" s="16">
        <f t="shared" ca="1" si="79"/>
        <v>43.318681318681321</v>
      </c>
      <c r="AP170" s="16">
        <f t="shared" ca="1" si="79"/>
        <v>2</v>
      </c>
      <c r="AQ170" s="16">
        <f t="shared" ca="1" si="79"/>
        <v>14.340659340659341</v>
      </c>
      <c r="AR170" s="16">
        <f t="shared" ca="1" si="79"/>
        <v>42.153846153846153</v>
      </c>
      <c r="AS170" s="16">
        <f t="shared" ca="1" si="79"/>
        <v>18.021978021978022</v>
      </c>
      <c r="AT170" s="16">
        <f t="shared" ca="1" si="79"/>
        <v>1649.849099340659</v>
      </c>
      <c r="AU170" s="16">
        <f t="shared" ca="1" si="79"/>
        <v>16.307692307692307</v>
      </c>
      <c r="AV170" s="16">
        <f t="shared" ca="1" si="79"/>
        <v>1.6923076923076923</v>
      </c>
      <c r="AW170" s="16">
        <f t="shared" ca="1" si="79"/>
        <v>73</v>
      </c>
      <c r="AX170" s="16">
        <f t="shared" ca="1" si="79"/>
        <v>19</v>
      </c>
      <c r="AY170" s="16">
        <f t="shared" ca="1" si="79"/>
        <v>0</v>
      </c>
      <c r="AZ170" s="16">
        <f t="shared" ca="1" si="79"/>
        <v>2.6703296703296702</v>
      </c>
      <c r="BA170" s="16">
        <f t="shared" ca="1" si="79"/>
        <v>49.659340659340657</v>
      </c>
      <c r="BB170" s="16">
        <f t="shared" ca="1" si="79"/>
        <v>924.64892731394582</v>
      </c>
      <c r="BC170" s="17"/>
      <c r="BD170" s="16">
        <f t="shared" ca="1" si="80"/>
        <v>778.47681318681316</v>
      </c>
      <c r="BE170" s="16">
        <f t="shared" ca="1" si="80"/>
        <v>32</v>
      </c>
      <c r="BF170" s="16">
        <f t="shared" ca="1" si="80"/>
        <v>1723.1098901098901</v>
      </c>
      <c r="BG170" s="16">
        <f t="shared" ca="1" si="80"/>
        <v>1</v>
      </c>
      <c r="BH170" s="16">
        <f t="shared" ca="1" si="80"/>
        <v>10966.483516483517</v>
      </c>
      <c r="BI170" s="16">
        <f t="shared" ca="1" si="80"/>
        <v>208.32967032967034</v>
      </c>
      <c r="BJ170" s="16">
        <f t="shared" ca="1" si="80"/>
        <v>33.670329670329672</v>
      </c>
      <c r="BK170" s="16">
        <f t="shared" ca="1" si="80"/>
        <v>23</v>
      </c>
      <c r="BL170" s="17"/>
      <c r="BM170" s="16">
        <f t="shared" ca="1" si="80"/>
        <v>47.68666666666666</v>
      </c>
      <c r="BN170" s="16">
        <f t="shared" ca="1" si="80"/>
        <v>968.87362637362639</v>
      </c>
      <c r="BO170" s="16">
        <f t="shared" ca="1" si="70"/>
        <v>17</v>
      </c>
      <c r="BP170" s="16">
        <f t="shared" ca="1" si="80"/>
        <v>23</v>
      </c>
      <c r="BQ170" s="17"/>
      <c r="BR170" s="16">
        <f t="shared" ca="1" si="80"/>
        <v>266.49384945494501</v>
      </c>
      <c r="BS170" s="16">
        <f t="shared" ca="1" si="80"/>
        <v>4</v>
      </c>
      <c r="BT170" s="16">
        <f t="shared" ca="1" si="80"/>
        <v>94.461538461538467</v>
      </c>
      <c r="BU170" s="16">
        <f t="shared" ca="1" si="80"/>
        <v>12</v>
      </c>
      <c r="BV170" s="16">
        <f t="shared" ca="1" si="80"/>
        <v>3822.8711629213385</v>
      </c>
      <c r="BW170" s="16">
        <f t="shared" ca="1" si="78"/>
        <v>726.86334010989003</v>
      </c>
      <c r="BX170" s="16">
        <f t="shared" ca="1" si="78"/>
        <v>729.67032967032969</v>
      </c>
      <c r="BY170" s="16">
        <f t="shared" ca="1" si="78"/>
        <v>3.6703296703296702</v>
      </c>
      <c r="BZ170" s="16">
        <f t="shared" ca="1" si="78"/>
        <v>640.60659340659333</v>
      </c>
      <c r="CA170" s="16">
        <f t="shared" ca="1" si="78"/>
        <v>31.989010989010989</v>
      </c>
      <c r="CB170" s="16">
        <f t="shared" ca="1" si="78"/>
        <v>97.329670329670336</v>
      </c>
      <c r="CC170" s="16">
        <f t="shared" ca="1" si="78"/>
        <v>47</v>
      </c>
      <c r="CD170" s="16">
        <f t="shared" ca="1" si="78"/>
        <v>15.32967032967033</v>
      </c>
      <c r="CE170" s="16">
        <f t="shared" ca="1" si="78"/>
        <v>0</v>
      </c>
      <c r="CF170" s="16">
        <f t="shared" ca="1" si="78"/>
        <v>233.52357130587407</v>
      </c>
      <c r="CG170" s="16">
        <f t="shared" ca="1" si="78"/>
        <v>277.94505494505495</v>
      </c>
      <c r="CH170" s="17"/>
      <c r="CI170" s="16">
        <f t="shared" ca="1" si="78"/>
        <v>14835.426395604394</v>
      </c>
      <c r="CJ170" s="16">
        <f t="shared" ca="1" si="78"/>
        <v>4164.4705585269667</v>
      </c>
      <c r="CK170" s="16">
        <f t="shared" ca="1" si="78"/>
        <v>13766.070219780218</v>
      </c>
      <c r="CL170" s="16">
        <f t="shared" ca="1" si="78"/>
        <v>3060.6523991820773</v>
      </c>
      <c r="CM170" s="16">
        <f t="shared" ca="1" si="78"/>
        <v>7003.7541215942447</v>
      </c>
      <c r="CN170" s="16">
        <f t="shared" ca="1" si="78"/>
        <v>1056.5602930402931</v>
      </c>
      <c r="CO170" s="16">
        <f t="shared" ca="1" si="78"/>
        <v>1472.7947885884007</v>
      </c>
      <c r="CP170" s="18">
        <f t="shared" ca="1" si="74"/>
        <v>45359.728776316602</v>
      </c>
    </row>
    <row r="171" spans="2:94">
      <c r="B171" s="46" t="s">
        <v>90</v>
      </c>
      <c r="D171" s="44">
        <f t="shared" si="72"/>
        <v>91</v>
      </c>
      <c r="H171" s="16">
        <f t="shared" ca="1" si="81"/>
        <v>4031.8853369565218</v>
      </c>
      <c r="I171" s="16">
        <f t="shared" ca="1" si="81"/>
        <v>1883.6521739130435</v>
      </c>
      <c r="J171" s="16">
        <f t="shared" ca="1" si="81"/>
        <v>9334.923913043478</v>
      </c>
      <c r="L171" s="16">
        <f t="shared" ca="1" si="81"/>
        <v>433.86799328171742</v>
      </c>
      <c r="M171" s="16">
        <f t="shared" ca="1" si="81"/>
        <v>2641.3378694521739</v>
      </c>
      <c r="N171" s="16">
        <f t="shared" ca="1" si="83"/>
        <v>55.336956521739133</v>
      </c>
      <c r="O171" s="16">
        <f t="shared" ca="1" si="83"/>
        <v>3</v>
      </c>
      <c r="P171" s="16">
        <f t="shared" ca="1" si="83"/>
        <v>855.22021336956527</v>
      </c>
      <c r="Q171" s="16">
        <f t="shared" ca="1" si="83"/>
        <v>45.336956521739133</v>
      </c>
      <c r="R171" s="16">
        <f t="shared" ca="1" si="83"/>
        <v>8</v>
      </c>
      <c r="S171" s="16">
        <f t="shared" ca="1" si="83"/>
        <v>46.202010869565221</v>
      </c>
      <c r="T171" s="16">
        <f t="shared" ca="1" si="81"/>
        <v>17.336956521739129</v>
      </c>
      <c r="U171" s="16">
        <f t="shared" ca="1" si="81"/>
        <v>71.010869565217391</v>
      </c>
      <c r="V171" s="17"/>
      <c r="W171" s="16">
        <f t="shared" ca="1" si="81"/>
        <v>76.439886676368118</v>
      </c>
      <c r="X171" s="16">
        <f t="shared" ca="1" si="81"/>
        <v>120</v>
      </c>
      <c r="Y171" s="16">
        <f t="shared" ca="1" si="82"/>
        <v>195.64784655126158</v>
      </c>
      <c r="Z171" s="16">
        <f t="shared" ca="1" si="82"/>
        <v>20</v>
      </c>
      <c r="AA171" s="16">
        <f t="shared" ca="1" si="82"/>
        <v>66.364631808129005</v>
      </c>
      <c r="AB171" s="16">
        <f t="shared" ca="1" si="82"/>
        <v>643.96591304347828</v>
      </c>
      <c r="AC171" s="16">
        <f t="shared" ca="1" si="82"/>
        <v>152.36865942028987</v>
      </c>
      <c r="AD171" s="16">
        <f t="shared" ca="1" si="82"/>
        <v>4</v>
      </c>
      <c r="AE171" s="16">
        <f t="shared" ca="1" si="81"/>
        <v>187.30434782608697</v>
      </c>
      <c r="AF171" s="16">
        <f t="shared" ca="1" si="81"/>
        <v>2</v>
      </c>
      <c r="AG171" s="16">
        <f t="shared" ca="1" si="81"/>
        <v>33.152173913043477</v>
      </c>
      <c r="AH171" s="17"/>
      <c r="AI171" s="16">
        <f t="shared" ca="1" si="79"/>
        <v>21</v>
      </c>
      <c r="AJ171" s="16">
        <f t="shared" ca="1" si="84"/>
        <v>14.673913043478262</v>
      </c>
      <c r="AK171" s="16">
        <f t="shared" ca="1" si="84"/>
        <v>14.336956521739131</v>
      </c>
      <c r="AL171" s="16">
        <f t="shared" ca="1" si="84"/>
        <v>2</v>
      </c>
      <c r="AM171" s="16">
        <f t="shared" ca="1" si="84"/>
        <v>136.79811195652172</v>
      </c>
      <c r="AN171" s="16">
        <f t="shared" ca="1" si="84"/>
        <v>15</v>
      </c>
      <c r="AO171" s="16">
        <f t="shared" ca="1" si="79"/>
        <v>44.347826086956523</v>
      </c>
      <c r="AP171" s="16">
        <f t="shared" ca="1" si="79"/>
        <v>2.6739130434782608</v>
      </c>
      <c r="AQ171" s="16">
        <f t="shared" ca="1" si="79"/>
        <v>14.326086956521738</v>
      </c>
      <c r="AR171" s="16">
        <f t="shared" ca="1" si="79"/>
        <v>75.413043478260875</v>
      </c>
      <c r="AS171" s="16">
        <f t="shared" ca="1" si="79"/>
        <v>15.673913043478262</v>
      </c>
      <c r="AT171" s="16">
        <f t="shared" ca="1" si="79"/>
        <v>1571.0874378913038</v>
      </c>
      <c r="AU171" s="16">
        <f t="shared" ca="1" si="79"/>
        <v>20.315217391304348</v>
      </c>
      <c r="AV171" s="16">
        <f t="shared" ca="1" si="79"/>
        <v>1.673913043478261</v>
      </c>
      <c r="AW171" s="16">
        <f t="shared" ca="1" si="79"/>
        <v>71.336956521739125</v>
      </c>
      <c r="AX171" s="16">
        <f t="shared" ca="1" si="79"/>
        <v>19</v>
      </c>
      <c r="AY171" s="16">
        <f t="shared" ca="1" si="79"/>
        <v>0</v>
      </c>
      <c r="AZ171" s="16">
        <f t="shared" ca="1" si="79"/>
        <v>2.3369565217391304</v>
      </c>
      <c r="BA171" s="16">
        <f t="shared" ca="1" si="79"/>
        <v>49.663043478260867</v>
      </c>
      <c r="BB171" s="16">
        <f t="shared" ca="1" si="79"/>
        <v>877.18484504170829</v>
      </c>
      <c r="BC171" s="17"/>
      <c r="BD171" s="16">
        <f t="shared" ca="1" si="80"/>
        <v>766.52380434782606</v>
      </c>
      <c r="BE171" s="16">
        <f t="shared" ca="1" si="80"/>
        <v>32</v>
      </c>
      <c r="BF171" s="16">
        <f t="shared" ca="1" si="80"/>
        <v>1706.5217391304348</v>
      </c>
      <c r="BG171" s="16">
        <f t="shared" ca="1" si="80"/>
        <v>1</v>
      </c>
      <c r="BH171" s="16">
        <f t="shared" ca="1" si="80"/>
        <v>10923.478260869566</v>
      </c>
      <c r="BI171" s="16">
        <f t="shared" ca="1" si="80"/>
        <v>204.03260869565219</v>
      </c>
      <c r="BJ171" s="16">
        <f t="shared" ca="1" si="80"/>
        <v>27.336956521739129</v>
      </c>
      <c r="BK171" s="16">
        <f t="shared" ca="1" si="80"/>
        <v>22</v>
      </c>
      <c r="BL171" s="17"/>
      <c r="BM171" s="16">
        <f t="shared" ca="1" si="80"/>
        <v>47.437572463768099</v>
      </c>
      <c r="BN171" s="16">
        <f t="shared" ca="1" si="80"/>
        <v>970.24130434782603</v>
      </c>
      <c r="BO171" s="16">
        <f t="shared" ca="1" si="70"/>
        <v>16.673913043478262</v>
      </c>
      <c r="BP171" s="16">
        <f t="shared" ca="1" si="80"/>
        <v>23</v>
      </c>
      <c r="BQ171" s="17"/>
      <c r="BR171" s="16">
        <f t="shared" ca="1" si="80"/>
        <v>270.04914463043474</v>
      </c>
      <c r="BS171" s="16">
        <f t="shared" ca="1" si="80"/>
        <v>3.6739130434782608</v>
      </c>
      <c r="BT171" s="16">
        <f t="shared" ca="1" si="80"/>
        <v>90.021739130434781</v>
      </c>
      <c r="BU171" s="16">
        <f t="shared" ca="1" si="80"/>
        <v>12</v>
      </c>
      <c r="BV171" s="16">
        <f t="shared" ca="1" si="80"/>
        <v>3710.4799315480491</v>
      </c>
      <c r="BW171" s="16">
        <f t="shared" ca="1" si="78"/>
        <v>717.15771880434795</v>
      </c>
      <c r="BX171" s="16">
        <f t="shared" ca="1" si="78"/>
        <v>724.02173913043475</v>
      </c>
      <c r="BY171" s="16">
        <f t="shared" ca="1" si="78"/>
        <v>4</v>
      </c>
      <c r="BZ171" s="16">
        <f t="shared" ca="1" si="78"/>
        <v>639.304347826087</v>
      </c>
      <c r="CA171" s="16">
        <f t="shared" ca="1" si="78"/>
        <v>31.021739130434781</v>
      </c>
      <c r="CB171" s="16">
        <f t="shared" ca="1" si="78"/>
        <v>96.336956521739125</v>
      </c>
      <c r="CC171" s="16">
        <f t="shared" ca="1" si="78"/>
        <v>52</v>
      </c>
      <c r="CD171" s="16">
        <f t="shared" ca="1" si="78"/>
        <v>15</v>
      </c>
      <c r="CE171" s="16">
        <f t="shared" ca="1" si="78"/>
        <v>0</v>
      </c>
      <c r="CF171" s="16">
        <f t="shared" ca="1" si="78"/>
        <v>239.46055205696203</v>
      </c>
      <c r="CG171" s="16">
        <f t="shared" ca="1" si="78"/>
        <v>263.43478260869563</v>
      </c>
      <c r="CH171" s="17"/>
      <c r="CI171" s="16">
        <f t="shared" ca="1" si="78"/>
        <v>15250.461423913042</v>
      </c>
      <c r="CJ171" s="16">
        <f t="shared" ca="1" si="78"/>
        <v>4176.6498261034567</v>
      </c>
      <c r="CK171" s="16">
        <f t="shared" ca="1" si="78"/>
        <v>13682.893369565218</v>
      </c>
      <c r="CL171" s="16">
        <f t="shared" ca="1" si="78"/>
        <v>2968.8421340199684</v>
      </c>
      <c r="CM171" s="16">
        <f t="shared" ca="1" si="78"/>
        <v>6867.9625644310991</v>
      </c>
      <c r="CN171" s="16">
        <f t="shared" ca="1" si="78"/>
        <v>1057.3527898550724</v>
      </c>
      <c r="CO171" s="16">
        <f t="shared" ca="1" si="78"/>
        <v>1501.2434592386576</v>
      </c>
      <c r="CP171" s="18">
        <f t="shared" ca="1" si="74"/>
        <v>45505.405567126523</v>
      </c>
    </row>
    <row r="172" spans="2:94">
      <c r="B172" s="46" t="s">
        <v>91</v>
      </c>
      <c r="D172" s="44">
        <f t="shared" si="72"/>
        <v>94</v>
      </c>
      <c r="H172" s="16">
        <f t="shared" ca="1" si="81"/>
        <v>4140.8403804347827</v>
      </c>
      <c r="I172" s="16">
        <f t="shared" ca="1" si="81"/>
        <v>1880.4891304347825</v>
      </c>
      <c r="J172" s="16">
        <f t="shared" ca="1" si="81"/>
        <v>9934.902173913044</v>
      </c>
      <c r="L172" s="16">
        <f t="shared" ca="1" si="81"/>
        <v>443.53864552683666</v>
      </c>
      <c r="M172" s="16">
        <f t="shared" ca="1" si="81"/>
        <v>2634.9231909282607</v>
      </c>
      <c r="N172" s="16">
        <f t="shared" ca="1" si="83"/>
        <v>54.663043478260867</v>
      </c>
      <c r="O172" s="16">
        <f t="shared" ca="1" si="83"/>
        <v>3</v>
      </c>
      <c r="P172" s="16">
        <f t="shared" ca="1" si="83"/>
        <v>861.85786054347841</v>
      </c>
      <c r="Q172" s="16">
        <f t="shared" ca="1" si="83"/>
        <v>44.663043478260867</v>
      </c>
      <c r="R172" s="16">
        <f t="shared" ca="1" si="83"/>
        <v>8</v>
      </c>
      <c r="S172" s="16">
        <f t="shared" ca="1" si="83"/>
        <v>44.112532608695652</v>
      </c>
      <c r="T172" s="16">
        <f t="shared" ca="1" si="81"/>
        <v>17</v>
      </c>
      <c r="U172" s="16">
        <f t="shared" ca="1" si="81"/>
        <v>70.652173913043484</v>
      </c>
      <c r="W172" s="16">
        <f t="shared" ca="1" si="81"/>
        <v>74.086630236794178</v>
      </c>
      <c r="X172" s="16">
        <f t="shared" ca="1" si="81"/>
        <v>119.33695652173913</v>
      </c>
      <c r="Y172" s="16">
        <f t="shared" ca="1" si="82"/>
        <v>191.12793490460189</v>
      </c>
      <c r="Z172" s="16">
        <f t="shared" ca="1" si="82"/>
        <v>19</v>
      </c>
      <c r="AA172" s="16">
        <f t="shared" ca="1" si="82"/>
        <v>68.33763713080171</v>
      </c>
      <c r="AB172" s="16">
        <f t="shared" ca="1" si="82"/>
        <v>624.38506702898553</v>
      </c>
      <c r="AC172" s="16">
        <f t="shared" ca="1" si="82"/>
        <v>165.66666666666674</v>
      </c>
      <c r="AD172" s="16">
        <f t="shared" ca="1" si="82"/>
        <v>4</v>
      </c>
      <c r="AE172" s="16">
        <f t="shared" ca="1" si="81"/>
        <v>150.79347826086956</v>
      </c>
      <c r="AF172" s="16">
        <f t="shared" ca="1" si="81"/>
        <v>2</v>
      </c>
      <c r="AG172" s="16">
        <f t="shared" ca="1" si="81"/>
        <v>48.816666666666663</v>
      </c>
      <c r="AI172" s="16">
        <f t="shared" ref="AI172:BB180" ca="1" si="85">IFERROR(SUMPRODUCT(OFFSET(AI$5,$D172,0,3,1),OFFSET($D$5,$D172,0,3,1))/SUM(OFFSET($D$5,$D172,0,3,1)),0)</f>
        <v>21</v>
      </c>
      <c r="AJ172" s="16">
        <f t="shared" ca="1" si="84"/>
        <v>13.336956521739131</v>
      </c>
      <c r="AK172" s="16">
        <f t="shared" ca="1" si="84"/>
        <v>13.663043478260869</v>
      </c>
      <c r="AL172" s="16">
        <f t="shared" ca="1" si="84"/>
        <v>2</v>
      </c>
      <c r="AM172" s="16">
        <f t="shared" ca="1" si="84"/>
        <v>130.2325554347826</v>
      </c>
      <c r="AN172" s="16">
        <f t="shared" ca="1" si="84"/>
        <v>15</v>
      </c>
      <c r="AO172" s="16">
        <f t="shared" ca="1" si="85"/>
        <v>41.663043478260867</v>
      </c>
      <c r="AP172" s="16">
        <f t="shared" ca="1" si="85"/>
        <v>3.3369565217391304</v>
      </c>
      <c r="AQ172" s="16">
        <f t="shared" ca="1" si="85"/>
        <v>14.326086956521738</v>
      </c>
      <c r="AR172" s="16">
        <f t="shared" ca="1" si="85"/>
        <v>93.347826086956516</v>
      </c>
      <c r="AS172" s="16">
        <f t="shared" ca="1" si="85"/>
        <v>18.663043478260871</v>
      </c>
      <c r="AT172" s="16">
        <f t="shared" ca="1" si="85"/>
        <v>1554.2663249347822</v>
      </c>
      <c r="AU172" s="16">
        <f t="shared" ca="1" si="85"/>
        <v>21.663043478260871</v>
      </c>
      <c r="AV172" s="16">
        <f t="shared" ca="1" si="85"/>
        <v>2.0108695652173911</v>
      </c>
      <c r="AW172" s="16">
        <f t="shared" ca="1" si="85"/>
        <v>70.663043478260875</v>
      </c>
      <c r="AX172" s="16">
        <f t="shared" ca="1" si="85"/>
        <v>19</v>
      </c>
      <c r="AY172" s="16">
        <f t="shared" ca="1" si="85"/>
        <v>0</v>
      </c>
      <c r="AZ172" s="16">
        <f t="shared" ca="1" si="85"/>
        <v>2</v>
      </c>
      <c r="BA172" s="16">
        <f t="shared" ca="1" si="85"/>
        <v>48.673913043478258</v>
      </c>
      <c r="BB172" s="16">
        <f t="shared" ca="1" si="85"/>
        <v>884.58653667733233</v>
      </c>
      <c r="BD172" s="16">
        <f t="shared" ref="BD172:BV180" ca="1" si="86">IFERROR(SUMPRODUCT(OFFSET(BD$5,$D172,0,3,1),OFFSET($D$5,$D172,0,3,1))/SUM(OFFSET($D$5,$D172,0,3,1)),0)</f>
        <v>782.97260869565218</v>
      </c>
      <c r="BE172" s="16">
        <f t="shared" ca="1" si="80"/>
        <v>32</v>
      </c>
      <c r="BF172" s="16">
        <f t="shared" ca="1" si="80"/>
        <v>1765.0708695652172</v>
      </c>
      <c r="BG172" s="16">
        <f t="shared" ca="1" si="80"/>
        <v>1</v>
      </c>
      <c r="BH172" s="16">
        <f t="shared" ca="1" si="80"/>
        <v>10946.630434782608</v>
      </c>
      <c r="BI172" s="16">
        <f t="shared" ca="1" si="86"/>
        <v>201</v>
      </c>
      <c r="BJ172" s="16">
        <f t="shared" ca="1" si="86"/>
        <v>29.652173913043477</v>
      </c>
      <c r="BK172" s="16">
        <f t="shared" ca="1" si="86"/>
        <v>22</v>
      </c>
      <c r="BL172" s="17"/>
      <c r="BM172" s="16">
        <f t="shared" ca="1" si="86"/>
        <v>47.186666666666646</v>
      </c>
      <c r="BN172" s="16">
        <f t="shared" ca="1" si="86"/>
        <v>974.44021739130437</v>
      </c>
      <c r="BO172" s="16">
        <f t="shared" ca="1" si="70"/>
        <v>16</v>
      </c>
      <c r="BP172" s="16">
        <f t="shared" ca="1" si="86"/>
        <v>23</v>
      </c>
      <c r="BR172" s="16">
        <f t="shared" ca="1" si="86"/>
        <v>255.94878037826089</v>
      </c>
      <c r="BS172" s="16">
        <f t="shared" ca="1" si="86"/>
        <v>3</v>
      </c>
      <c r="BT172" s="16">
        <f t="shared" ca="1" si="86"/>
        <v>104.60869565217391</v>
      </c>
      <c r="BU172" s="16">
        <f t="shared" ca="1" si="86"/>
        <v>11.336956521739131</v>
      </c>
      <c r="BV172" s="16">
        <f t="shared" ca="1" si="86"/>
        <v>3692.1504321275697</v>
      </c>
      <c r="BW172" s="16">
        <f t="shared" ref="BW172:CO180" ca="1" si="87">IFERROR(SUMPRODUCT(OFFSET(BW$5,$D172,0,3,1),OFFSET($D$5,$D172,0,3,1))/SUM(OFFSET($D$5,$D172,0,3,1)),0)</f>
        <v>709.8673167391305</v>
      </c>
      <c r="BX172" s="16">
        <f t="shared" ca="1" si="87"/>
        <v>719</v>
      </c>
      <c r="BY172" s="16">
        <f t="shared" ca="1" si="87"/>
        <v>4</v>
      </c>
      <c r="BZ172" s="16">
        <f t="shared" ca="1" si="87"/>
        <v>647.195652173913</v>
      </c>
      <c r="CA172" s="16">
        <f t="shared" ca="1" si="87"/>
        <v>30.326086956521738</v>
      </c>
      <c r="CB172" s="16">
        <f t="shared" ca="1" si="87"/>
        <v>95</v>
      </c>
      <c r="CC172" s="16">
        <f t="shared" ca="1" si="87"/>
        <v>50</v>
      </c>
      <c r="CD172" s="16">
        <f t="shared" ca="1" si="87"/>
        <v>15</v>
      </c>
      <c r="CE172" s="16">
        <f t="shared" ca="1" si="87"/>
        <v>0</v>
      </c>
      <c r="CF172" s="16">
        <f t="shared" ca="1" si="87"/>
        <v>240.34037424181426</v>
      </c>
      <c r="CG172" s="16">
        <f t="shared" ca="1" si="87"/>
        <v>262.84347826086957</v>
      </c>
      <c r="CI172" s="16">
        <f t="shared" ca="1" si="87"/>
        <v>15956.231684782608</v>
      </c>
      <c r="CJ172" s="16">
        <f t="shared" ca="1" si="87"/>
        <v>4182.4104904768374</v>
      </c>
      <c r="CK172" s="16">
        <f t="shared" ca="1" si="87"/>
        <v>13780.326086956522</v>
      </c>
      <c r="CL172" s="16">
        <f t="shared" ca="1" si="87"/>
        <v>2969.4332431338535</v>
      </c>
      <c r="CM172" s="16">
        <f t="shared" ca="1" si="87"/>
        <v>6840.6177730519939</v>
      </c>
      <c r="CN172" s="16">
        <f t="shared" ca="1" si="87"/>
        <v>1060.626884057971</v>
      </c>
      <c r="CO172" s="16">
        <f t="shared" ca="1" si="87"/>
        <v>1467.5510374171251</v>
      </c>
      <c r="CP172" s="18">
        <f t="shared" ca="1" si="74"/>
        <v>46257.197199876915</v>
      </c>
    </row>
    <row r="173" spans="2:94">
      <c r="B173" s="46" t="s">
        <v>96</v>
      </c>
      <c r="D173" s="44">
        <f t="shared" si="72"/>
        <v>97</v>
      </c>
      <c r="H173" s="16">
        <f t="shared" ca="1" si="81"/>
        <v>4237.9818999999989</v>
      </c>
      <c r="I173" s="16">
        <f t="shared" ca="1" si="81"/>
        <v>1895.7222222222222</v>
      </c>
      <c r="J173" s="16">
        <f t="shared" ca="1" si="81"/>
        <v>10238.222222222223</v>
      </c>
      <c r="L173" s="16">
        <f t="shared" ca="1" si="81"/>
        <v>434.43800923516665</v>
      </c>
      <c r="M173" s="16">
        <f t="shared" ca="1" si="81"/>
        <v>2620.1784747477777</v>
      </c>
      <c r="N173" s="16">
        <f t="shared" ca="1" si="83"/>
        <v>54</v>
      </c>
      <c r="O173" s="16">
        <f t="shared" ca="1" si="83"/>
        <v>3</v>
      </c>
      <c r="P173" s="16">
        <f t="shared" ca="1" si="83"/>
        <v>847.12666666666655</v>
      </c>
      <c r="Q173" s="16">
        <f t="shared" ca="1" si="83"/>
        <v>43.655555555555559</v>
      </c>
      <c r="R173" s="16">
        <f t="shared" ca="1" si="83"/>
        <v>7.6555555555555559</v>
      </c>
      <c r="S173" s="16">
        <f t="shared" ca="1" si="83"/>
        <v>50.307677777777776</v>
      </c>
      <c r="T173" s="16">
        <f t="shared" ca="1" si="81"/>
        <v>17</v>
      </c>
      <c r="U173" s="16">
        <f t="shared" ca="1" si="81"/>
        <v>68.277777777777771</v>
      </c>
      <c r="W173" s="16">
        <f t="shared" ca="1" si="81"/>
        <v>75.168071721311492</v>
      </c>
      <c r="X173" s="16">
        <f t="shared" ca="1" si="81"/>
        <v>115.9</v>
      </c>
      <c r="Y173" s="16">
        <f t="shared" ca="1" si="82"/>
        <v>188.1817703142537</v>
      </c>
      <c r="Z173" s="16">
        <f t="shared" ca="1" si="82"/>
        <v>19</v>
      </c>
      <c r="AA173" s="16">
        <f t="shared" ca="1" si="82"/>
        <v>59.942389873417717</v>
      </c>
      <c r="AB173" s="16">
        <f t="shared" ca="1" si="82"/>
        <v>635.58026985928586</v>
      </c>
      <c r="AC173" s="16">
        <f t="shared" ca="1" si="82"/>
        <v>168.70833333333331</v>
      </c>
      <c r="AD173" s="16">
        <f t="shared" ca="1" si="82"/>
        <v>4</v>
      </c>
      <c r="AE173" s="16">
        <f t="shared" ca="1" si="81"/>
        <v>205.13333333333333</v>
      </c>
      <c r="AF173" s="16">
        <f t="shared" ca="1" si="81"/>
        <v>2</v>
      </c>
      <c r="AG173" s="16">
        <f t="shared" ca="1" si="81"/>
        <v>37.4925</v>
      </c>
      <c r="AI173" s="16">
        <f t="shared" ca="1" si="85"/>
        <v>20.344444444444445</v>
      </c>
      <c r="AJ173" s="16">
        <f t="shared" ca="1" si="84"/>
        <v>13.966666666666667</v>
      </c>
      <c r="AK173" s="16">
        <f t="shared" ca="1" si="84"/>
        <v>13.655555555555555</v>
      </c>
      <c r="AL173" s="16">
        <f t="shared" ca="1" si="84"/>
        <v>2</v>
      </c>
      <c r="AM173" s="16">
        <v>132</v>
      </c>
      <c r="AN173" s="16">
        <f t="shared" ca="1" si="84"/>
        <v>15.344444444444445</v>
      </c>
      <c r="AO173" s="16">
        <f t="shared" ca="1" si="85"/>
        <v>42.31111111111111</v>
      </c>
      <c r="AP173" s="16">
        <f t="shared" ca="1" si="85"/>
        <v>3.6555555555555554</v>
      </c>
      <c r="AQ173" s="16">
        <f t="shared" ca="1" si="85"/>
        <v>14.655555555555555</v>
      </c>
      <c r="AR173" s="16">
        <f t="shared" ca="1" si="85"/>
        <v>94.311111111111117</v>
      </c>
      <c r="AS173" s="16">
        <f t="shared" ca="1" si="85"/>
        <v>20.588888888888889</v>
      </c>
      <c r="AT173" s="16">
        <f t="shared" ca="1" si="85"/>
        <v>1598.9831718666662</v>
      </c>
      <c r="AU173" s="16">
        <f t="shared" ca="1" si="85"/>
        <v>20.68888888888889</v>
      </c>
      <c r="AV173" s="16">
        <f t="shared" ca="1" si="85"/>
        <v>0.34444444444444444</v>
      </c>
      <c r="AW173" s="16">
        <f t="shared" ca="1" si="85"/>
        <v>69.688888888888883</v>
      </c>
      <c r="AX173" s="16">
        <f t="shared" ca="1" si="85"/>
        <v>18.655555555555555</v>
      </c>
      <c r="AY173" s="16">
        <f t="shared" ca="1" si="85"/>
        <v>0</v>
      </c>
      <c r="AZ173" s="16">
        <f t="shared" ca="1" si="85"/>
        <v>2</v>
      </c>
      <c r="BA173" s="16">
        <f t="shared" ca="1" si="85"/>
        <v>51.655555555555559</v>
      </c>
      <c r="BB173" s="16">
        <f t="shared" ca="1" si="85"/>
        <v>949.05093389465651</v>
      </c>
      <c r="BD173" s="16">
        <f t="shared" ca="1" si="86"/>
        <v>788.83817513978488</v>
      </c>
      <c r="BE173" s="16">
        <f t="shared" ca="1" si="86"/>
        <v>32</v>
      </c>
      <c r="BF173" s="16">
        <f t="shared" ca="1" si="86"/>
        <v>1840.3413106666665</v>
      </c>
      <c r="BG173" s="16">
        <f t="shared" ca="1" si="86"/>
        <v>1</v>
      </c>
      <c r="BH173" s="16">
        <f t="shared" ca="1" si="86"/>
        <v>10960</v>
      </c>
      <c r="BI173" s="16">
        <f t="shared" ca="1" si="86"/>
        <v>194.5</v>
      </c>
      <c r="BJ173" s="16">
        <f t="shared" ca="1" si="86"/>
        <v>32</v>
      </c>
      <c r="BK173" s="16">
        <f t="shared" ca="1" si="86"/>
        <v>21.655555555555555</v>
      </c>
      <c r="BL173" s="17"/>
      <c r="BM173" s="16">
        <f t="shared" ca="1" si="86"/>
        <v>46.936666666666667</v>
      </c>
      <c r="BN173" s="16">
        <f t="shared" ca="1" si="86"/>
        <v>967.02777777777783</v>
      </c>
      <c r="BO173" s="16">
        <f t="shared" ca="1" si="70"/>
        <v>16</v>
      </c>
      <c r="BP173" s="16">
        <f t="shared" ca="1" si="86"/>
        <v>23</v>
      </c>
      <c r="BR173" s="16">
        <f t="shared" ca="1" si="86"/>
        <v>287.88673180666666</v>
      </c>
      <c r="BS173" s="16">
        <f t="shared" ca="1" si="86"/>
        <v>3</v>
      </c>
      <c r="BT173" s="16">
        <f t="shared" ca="1" si="86"/>
        <v>112.24444444444444</v>
      </c>
      <c r="BU173" s="16">
        <f t="shared" ca="1" si="86"/>
        <v>11</v>
      </c>
      <c r="BV173" s="16">
        <f t="shared" ca="1" si="86"/>
        <v>3657.6103808426869</v>
      </c>
      <c r="BW173" s="16">
        <f t="shared" ca="1" si="87"/>
        <v>712.60036566666668</v>
      </c>
      <c r="BX173" s="16">
        <f t="shared" ca="1" si="87"/>
        <v>713.34444444444443</v>
      </c>
      <c r="BY173" s="16">
        <f t="shared" ca="1" si="87"/>
        <v>4</v>
      </c>
      <c r="BZ173" s="16">
        <f t="shared" ca="1" si="87"/>
        <v>669.47777777777776</v>
      </c>
      <c r="CA173" s="16">
        <f t="shared" ca="1" si="87"/>
        <v>27</v>
      </c>
      <c r="CB173" s="16">
        <f t="shared" ca="1" si="87"/>
        <v>94.344444444444449</v>
      </c>
      <c r="CC173" s="16">
        <f t="shared" ca="1" si="87"/>
        <v>42.422222222222224</v>
      </c>
      <c r="CD173" s="16">
        <f t="shared" ca="1" si="87"/>
        <v>15</v>
      </c>
      <c r="CE173" s="16">
        <f t="shared" ca="1" si="87"/>
        <v>0</v>
      </c>
      <c r="CF173" s="16">
        <f t="shared" ca="1" si="87"/>
        <v>235.08571137838467</v>
      </c>
      <c r="CG173" s="16">
        <f t="shared" ca="1" si="87"/>
        <v>263.64000000000004</v>
      </c>
      <c r="CI173" s="16">
        <f t="shared" ca="1" si="87"/>
        <v>16371.926344444442</v>
      </c>
      <c r="CJ173" s="16">
        <f t="shared" ca="1" si="87"/>
        <v>4145.6397173162777</v>
      </c>
      <c r="CK173" s="16">
        <f t="shared" ca="1" si="87"/>
        <v>13870.335041362006</v>
      </c>
      <c r="CL173" s="16">
        <f t="shared" ca="1" si="87"/>
        <v>3069.2904502057677</v>
      </c>
      <c r="CM173" s="16">
        <f t="shared" ca="1" si="87"/>
        <v>6848.6565230277383</v>
      </c>
      <c r="CN173" s="16">
        <f t="shared" ca="1" si="87"/>
        <v>1052.9644444444446</v>
      </c>
      <c r="CO173" s="16">
        <f t="shared" ca="1" si="87"/>
        <v>1511.1066684349355</v>
      </c>
      <c r="CP173" s="18">
        <f t="shared" ca="1" si="74"/>
        <v>46869.91918923561</v>
      </c>
    </row>
    <row r="174" spans="2:94">
      <c r="B174" s="46" t="s">
        <v>97</v>
      </c>
      <c r="D174" s="44">
        <f t="shared" si="72"/>
        <v>100</v>
      </c>
      <c r="H174" s="41">
        <f t="shared" ref="H174:AG180" ca="1" si="88">IFERROR(SUMPRODUCT(OFFSET(H$5,$D174,0,3,1),OFFSET($D$5,$D174,0,3,1))/SUM(OFFSET($D$5,$D174,0,3,1)),0)</f>
        <v>4068.7239872965179</v>
      </c>
      <c r="I174" s="41">
        <f t="shared" ca="1" si="88"/>
        <v>1888.4878296703291</v>
      </c>
      <c r="J174" s="41">
        <f t="shared" ca="1" si="88"/>
        <v>10568.368369909827</v>
      </c>
      <c r="L174" s="41">
        <f t="shared" ca="1" si="88"/>
        <v>405.49102962377134</v>
      </c>
      <c r="M174" s="41">
        <f t="shared" ca="1" si="88"/>
        <v>2657.8498083656618</v>
      </c>
      <c r="N174" s="41">
        <f t="shared" ca="1" si="88"/>
        <v>53.395604395604394</v>
      </c>
      <c r="O174" s="41">
        <f t="shared" ca="1" si="88"/>
        <v>2.6983516483516485</v>
      </c>
      <c r="P174" s="41">
        <f t="shared" ca="1" si="88"/>
        <v>846.63373939560404</v>
      </c>
      <c r="Q174" s="41">
        <f t="shared" ca="1" si="88"/>
        <v>42.624175824175829</v>
      </c>
      <c r="R174" s="41">
        <f t="shared" ca="1" si="88"/>
        <v>7.0659340659340657</v>
      </c>
      <c r="S174" s="41">
        <f t="shared" ca="1" si="88"/>
        <v>44.231326153846155</v>
      </c>
      <c r="T174" s="41">
        <f t="shared" ca="1" si="88"/>
        <v>17.032967032967033</v>
      </c>
      <c r="U174" s="41">
        <f t="shared" ca="1" si="88"/>
        <v>66.84505494505494</v>
      </c>
      <c r="W174" s="41">
        <f t="shared" ca="1" si="88"/>
        <v>72.337119302828313</v>
      </c>
      <c r="X174" s="41">
        <f t="shared" ca="1" si="88"/>
        <v>114.94999999999999</v>
      </c>
      <c r="Y174" s="41">
        <f t="shared" ca="1" si="88"/>
        <v>209.18645314068655</v>
      </c>
      <c r="Z174" s="41">
        <f t="shared" ca="1" si="88"/>
        <v>18.802197802197803</v>
      </c>
      <c r="AA174" s="41">
        <f t="shared" ca="1" si="88"/>
        <v>61.829637130801693</v>
      </c>
      <c r="AB174" s="41">
        <f t="shared" ca="1" si="88"/>
        <v>566.29618637362637</v>
      </c>
      <c r="AC174" s="41">
        <f t="shared" ca="1" si="88"/>
        <v>180.24542124542123</v>
      </c>
      <c r="AD174" s="41">
        <f t="shared" ca="1" si="88"/>
        <v>0</v>
      </c>
      <c r="AE174" s="41">
        <f t="shared" ca="1" si="88"/>
        <v>202.76703296703295</v>
      </c>
      <c r="AF174" s="41">
        <f t="shared" ca="1" si="88"/>
        <v>2</v>
      </c>
      <c r="AG174" s="41">
        <f t="shared" ca="1" si="88"/>
        <v>33.713727174771329</v>
      </c>
      <c r="AI174" s="41">
        <f t="shared" ca="1" si="85"/>
        <v>19.637362637362639</v>
      </c>
      <c r="AJ174" s="41">
        <f t="shared" ca="1" si="84"/>
        <v>13.327472527472526</v>
      </c>
      <c r="AK174" s="41">
        <f t="shared" ca="1" si="84"/>
        <v>13.283516483516483</v>
      </c>
      <c r="AL174" s="41">
        <f t="shared" ca="1" si="84"/>
        <v>1.901098901098901</v>
      </c>
      <c r="AM174" s="41">
        <f t="shared" ca="1" si="84"/>
        <v>120.72766632967033</v>
      </c>
      <c r="AN174" s="41">
        <f t="shared" ca="1" si="84"/>
        <v>14.505494505494505</v>
      </c>
      <c r="AO174" s="41">
        <f t="shared" ca="1" si="85"/>
        <v>40.878021978021977</v>
      </c>
      <c r="AP174" s="41">
        <f t="shared" ca="1" si="85"/>
        <v>3.3340659340659338</v>
      </c>
      <c r="AQ174" s="41">
        <f t="shared" ca="1" si="85"/>
        <v>14.62087912087912</v>
      </c>
      <c r="AR174" s="41">
        <f t="shared" ca="1" si="85"/>
        <v>71.304395604395609</v>
      </c>
      <c r="AS174" s="41">
        <f t="shared" ca="1" si="85"/>
        <v>17.349450549450548</v>
      </c>
      <c r="AT174" s="41">
        <f t="shared" ca="1" si="85"/>
        <v>1472.9057829598285</v>
      </c>
      <c r="AU174" s="41">
        <f t="shared" ca="1" si="85"/>
        <v>17.563736263736264</v>
      </c>
      <c r="AV174" s="41">
        <f t="shared" ca="1" si="85"/>
        <v>0</v>
      </c>
      <c r="AW174" s="41">
        <f t="shared" ca="1" si="85"/>
        <v>68.77472527472527</v>
      </c>
      <c r="AX174" s="41">
        <f t="shared" ca="1" si="85"/>
        <v>18.016483516483518</v>
      </c>
      <c r="AY174" s="41">
        <f t="shared" ca="1" si="85"/>
        <v>0</v>
      </c>
      <c r="AZ174" s="41">
        <f t="shared" ca="1" si="85"/>
        <v>2.2307692307692308</v>
      </c>
      <c r="BA174" s="41">
        <f t="shared" ca="1" si="85"/>
        <v>50.846153846153847</v>
      </c>
      <c r="BB174" s="41">
        <f t="shared" ca="1" si="85"/>
        <v>974.7425696549966</v>
      </c>
      <c r="BD174" s="41">
        <f t="shared" ca="1" si="86"/>
        <v>782.86840906351517</v>
      </c>
      <c r="BE174" s="41">
        <f t="shared" ca="1" si="86"/>
        <v>30.802197802197803</v>
      </c>
      <c r="BF174" s="41">
        <f t="shared" ca="1" si="86"/>
        <v>1870.1726463186812</v>
      </c>
      <c r="BG174" s="41">
        <f t="shared" ca="1" si="86"/>
        <v>1</v>
      </c>
      <c r="BH174" s="41">
        <f t="shared" ca="1" si="86"/>
        <v>10978.496446886447</v>
      </c>
      <c r="BI174" s="41">
        <f t="shared" ca="1" si="86"/>
        <v>195.49890109890111</v>
      </c>
      <c r="BJ174" s="41">
        <f t="shared" ca="1" si="86"/>
        <v>31.459340659340661</v>
      </c>
      <c r="BK174" s="41">
        <f t="shared" ca="1" si="86"/>
        <v>21.052747252747253</v>
      </c>
      <c r="BL174" s="17"/>
      <c r="BM174" s="41">
        <f t="shared" ca="1" si="86"/>
        <v>46.388600732600722</v>
      </c>
      <c r="BN174" s="41">
        <f t="shared" ca="1" si="86"/>
        <v>967.07414285714287</v>
      </c>
      <c r="BO174" s="41">
        <f t="shared" ca="1" si="70"/>
        <v>15.881318681318682</v>
      </c>
      <c r="BP174" s="41">
        <f t="shared" ca="1" si="86"/>
        <v>22.393406593406592</v>
      </c>
      <c r="BR174" s="41">
        <f t="shared" ca="1" si="86"/>
        <v>264.02738904065933</v>
      </c>
      <c r="BS174" s="41">
        <f t="shared" ca="1" si="86"/>
        <v>3.5362637362637366</v>
      </c>
      <c r="BT174" s="41">
        <f t="shared" ca="1" si="86"/>
        <v>101.52747252747253</v>
      </c>
      <c r="BU174" s="41">
        <f t="shared" ca="1" si="86"/>
        <v>11.131868131868131</v>
      </c>
      <c r="BV174" s="41">
        <f t="shared" ca="1" si="86"/>
        <v>3690.1850644128581</v>
      </c>
      <c r="BW174" s="41">
        <f t="shared" ca="1" si="87"/>
        <v>714.99436246153846</v>
      </c>
      <c r="BX174" s="41">
        <f t="shared" ca="1" si="87"/>
        <v>698.72522090068389</v>
      </c>
      <c r="BY174" s="41">
        <f t="shared" ca="1" si="87"/>
        <v>3.610989010989011</v>
      </c>
      <c r="BZ174" s="41">
        <f t="shared" ca="1" si="87"/>
        <v>637.48004395604391</v>
      </c>
      <c r="CA174" s="41">
        <f t="shared" ca="1" si="87"/>
        <v>26.496703296703295</v>
      </c>
      <c r="CB174" s="41">
        <f t="shared" ca="1" si="87"/>
        <v>92.110989010989016</v>
      </c>
      <c r="CC174" s="41">
        <f t="shared" ca="1" si="87"/>
        <v>44.494505494505496</v>
      </c>
      <c r="CD174" s="41">
        <f t="shared" ca="1" si="87"/>
        <v>13.884615384615385</v>
      </c>
      <c r="CE174" s="41">
        <f t="shared" ca="1" si="87"/>
        <v>0</v>
      </c>
      <c r="CF174" s="41">
        <f t="shared" ca="1" si="87"/>
        <v>214.50620846515554</v>
      </c>
      <c r="CG174" s="41">
        <f t="shared" ca="1" si="87"/>
        <v>245.22164835164833</v>
      </c>
      <c r="CI174" s="41">
        <f t="shared" ca="1" si="87"/>
        <v>16525.580186876676</v>
      </c>
      <c r="CJ174" s="41">
        <f t="shared" ca="1" si="87"/>
        <v>4143.8679914509721</v>
      </c>
      <c r="CK174" s="41">
        <f t="shared" ca="1" si="87"/>
        <v>13911.350689081832</v>
      </c>
      <c r="CL174" s="41">
        <f t="shared" ca="1" si="87"/>
        <v>2935.9496453181218</v>
      </c>
      <c r="CM174" s="41">
        <f t="shared" ca="1" si="87"/>
        <v>6761.9333441819945</v>
      </c>
      <c r="CN174" s="41">
        <f t="shared" ca="1" si="87"/>
        <v>1051.7374688644688</v>
      </c>
      <c r="CO174" s="41">
        <f t="shared" ca="1" si="87"/>
        <v>1462.1277751373661</v>
      </c>
      <c r="CP174" s="18">
        <f t="shared" ca="1" si="74"/>
        <v>46792.547100911426</v>
      </c>
    </row>
    <row r="175" spans="2:94">
      <c r="B175" s="46" t="s">
        <v>98</v>
      </c>
      <c r="D175" s="44">
        <f t="shared" si="72"/>
        <v>103</v>
      </c>
      <c r="H175" s="41">
        <f t="shared" ca="1" si="88"/>
        <v>4285.3440680762724</v>
      </c>
      <c r="I175" s="41">
        <f t="shared" ca="1" si="88"/>
        <v>1749.3013315217388</v>
      </c>
      <c r="J175" s="41">
        <f t="shared" ca="1" si="88"/>
        <v>10750.119738810694</v>
      </c>
      <c r="L175" s="41">
        <f t="shared" ca="1" si="88"/>
        <v>403.4972337519971</v>
      </c>
      <c r="M175" s="41">
        <f t="shared" ca="1" si="88"/>
        <v>2713.237345700767</v>
      </c>
      <c r="N175" s="41">
        <f t="shared" ca="1" si="88"/>
        <v>52.570108695652173</v>
      </c>
      <c r="O175" s="41">
        <f t="shared" ca="1" si="88"/>
        <v>2.5499999999999998</v>
      </c>
      <c r="P175" s="41">
        <f t="shared" ca="1" si="88"/>
        <v>838.11580910217378</v>
      </c>
      <c r="Q175" s="41">
        <f t="shared" ca="1" si="88"/>
        <v>41.256630434782608</v>
      </c>
      <c r="R175" s="41">
        <f t="shared" ca="1" si="88"/>
        <v>7.2000000000000011</v>
      </c>
      <c r="S175" s="41">
        <f t="shared" ca="1" si="88"/>
        <v>44.584940489130432</v>
      </c>
      <c r="T175" s="41">
        <f t="shared" ca="1" si="88"/>
        <v>16.470108695652176</v>
      </c>
      <c r="U175" s="41">
        <f t="shared" ca="1" si="88"/>
        <v>66.380760869565208</v>
      </c>
      <c r="W175" s="41">
        <f t="shared" ca="1" si="88"/>
        <v>68.795898008731299</v>
      </c>
      <c r="X175" s="41">
        <f t="shared" ca="1" si="88"/>
        <v>114</v>
      </c>
      <c r="Y175" s="41">
        <f t="shared" ca="1" si="88"/>
        <v>254.54172697933458</v>
      </c>
      <c r="Z175" s="41">
        <f t="shared" ca="1" si="88"/>
        <v>18.400000000000002</v>
      </c>
      <c r="AA175" s="41">
        <f t="shared" ca="1" si="88"/>
        <v>63.710046535803833</v>
      </c>
      <c r="AB175" s="41">
        <f t="shared" ca="1" si="88"/>
        <v>618.20727652173912</v>
      </c>
      <c r="AC175" s="41">
        <f t="shared" ca="1" si="88"/>
        <v>191.83173583662716</v>
      </c>
      <c r="AD175" s="41">
        <f t="shared" ca="1" si="88"/>
        <v>0</v>
      </c>
      <c r="AE175" s="41">
        <f t="shared" ca="1" si="88"/>
        <v>172.32</v>
      </c>
      <c r="AF175" s="41">
        <f t="shared" ca="1" si="88"/>
        <v>2</v>
      </c>
      <c r="AG175" s="41">
        <f t="shared" ca="1" si="88"/>
        <v>30.469726308253058</v>
      </c>
      <c r="AI175" s="41">
        <f t="shared" ca="1" si="85"/>
        <v>18.900000000000002</v>
      </c>
      <c r="AJ175" s="41">
        <f t="shared" ca="1" si="84"/>
        <v>13.5</v>
      </c>
      <c r="AK175" s="41">
        <f t="shared" ca="1" si="84"/>
        <v>14.193586956521738</v>
      </c>
      <c r="AL175" s="41">
        <f t="shared" ca="1" si="84"/>
        <v>1.6999999999999997</v>
      </c>
      <c r="AM175" s="41">
        <f t="shared" ca="1" si="84"/>
        <v>125.85426299999997</v>
      </c>
      <c r="AN175" s="41">
        <f t="shared" ca="1" si="84"/>
        <v>13.5</v>
      </c>
      <c r="AO175" s="41">
        <f t="shared" ca="1" si="85"/>
        <v>40.870000000000005</v>
      </c>
      <c r="AP175" s="41">
        <f t="shared" ca="1" si="85"/>
        <v>2.6471739130434782</v>
      </c>
      <c r="AQ175" s="41">
        <f t="shared" ca="1" si="85"/>
        <v>14.182826086956521</v>
      </c>
      <c r="AR175" s="41">
        <f t="shared" ca="1" si="85"/>
        <v>73.150652173913045</v>
      </c>
      <c r="AS175" s="41">
        <f t="shared" ca="1" si="85"/>
        <v>14.420000000000002</v>
      </c>
      <c r="AT175" s="41">
        <f t="shared" ca="1" si="85"/>
        <v>1547.9748164569592</v>
      </c>
      <c r="AU175" s="41">
        <f t="shared" ca="1" si="85"/>
        <v>19.705760869565218</v>
      </c>
      <c r="AV175" s="41">
        <f t="shared" ca="1" si="85"/>
        <v>1.5065217391304351</v>
      </c>
      <c r="AW175" s="41">
        <f t="shared" ca="1" si="85"/>
        <v>67.770108695652183</v>
      </c>
      <c r="AX175" s="41">
        <f t="shared" ca="1" si="85"/>
        <v>18.05</v>
      </c>
      <c r="AY175" s="41">
        <f t="shared" ca="1" si="85"/>
        <v>0</v>
      </c>
      <c r="AZ175" s="41">
        <f t="shared" ca="1" si="85"/>
        <v>2.1032608695652173</v>
      </c>
      <c r="BA175" s="41">
        <f t="shared" ca="1" si="85"/>
        <v>49.166413043478258</v>
      </c>
      <c r="BB175" s="41">
        <f t="shared" ca="1" si="85"/>
        <v>989.95412964379364</v>
      </c>
      <c r="BD175" s="41">
        <f t="shared" ca="1" si="86"/>
        <v>743.01431370019009</v>
      </c>
      <c r="BE175" s="41">
        <f t="shared" ca="1" si="86"/>
        <v>30.400000000000002</v>
      </c>
      <c r="BF175" s="41">
        <f t="shared" ca="1" si="86"/>
        <v>1852.6838253043477</v>
      </c>
      <c r="BG175" s="41">
        <f t="shared" ca="1" si="86"/>
        <v>1</v>
      </c>
      <c r="BH175" s="41">
        <f t="shared" ca="1" si="86"/>
        <v>10942.638855978261</v>
      </c>
      <c r="BI175" s="41">
        <f t="shared" ca="1" si="86"/>
        <v>192.90934782608696</v>
      </c>
      <c r="BJ175" s="41">
        <f t="shared" ca="1" si="86"/>
        <v>25.150000000000002</v>
      </c>
      <c r="BK175" s="41">
        <f t="shared" ca="1" si="86"/>
        <v>20.240000000000002</v>
      </c>
      <c r="BL175" s="17"/>
      <c r="BM175" s="41">
        <f t="shared" ca="1" si="86"/>
        <v>45.540069565217379</v>
      </c>
      <c r="BN175" s="41">
        <f t="shared" ca="1" si="86"/>
        <v>968.04507336956533</v>
      </c>
      <c r="BO175" s="41">
        <f t="shared" ca="1" si="70"/>
        <v>15.340000000000002</v>
      </c>
      <c r="BP175" s="41">
        <f t="shared" ca="1" si="86"/>
        <v>21.16</v>
      </c>
      <c r="BR175" s="41">
        <f t="shared" ca="1" si="86"/>
        <v>264.43142122335257</v>
      </c>
      <c r="BS175" s="41">
        <f t="shared" ca="1" si="86"/>
        <v>3.4902173913043475</v>
      </c>
      <c r="BT175" s="41">
        <f t="shared" ca="1" si="86"/>
        <v>81.019565217391317</v>
      </c>
      <c r="BU175" s="41">
        <f t="shared" ca="1" si="86"/>
        <v>11.4</v>
      </c>
      <c r="BV175" s="41">
        <f t="shared" ca="1" si="86"/>
        <v>3587.2395777937654</v>
      </c>
      <c r="BW175" s="41">
        <f t="shared" ca="1" si="87"/>
        <v>702.60172752065216</v>
      </c>
      <c r="BX175" s="41">
        <f t="shared" ca="1" si="87"/>
        <v>680.53833798128721</v>
      </c>
      <c r="BY175" s="41">
        <f t="shared" ca="1" si="87"/>
        <v>3.7599999999999993</v>
      </c>
      <c r="BZ175" s="41">
        <f t="shared" ca="1" si="87"/>
        <v>620.88999999999987</v>
      </c>
      <c r="CA175" s="41">
        <f t="shared" ca="1" si="87"/>
        <v>27.669347826086955</v>
      </c>
      <c r="CB175" s="41">
        <f t="shared" ca="1" si="87"/>
        <v>87.666630434782604</v>
      </c>
      <c r="CC175" s="41">
        <f t="shared" ca="1" si="87"/>
        <v>46.800000000000004</v>
      </c>
      <c r="CD175" s="41">
        <f t="shared" ca="1" si="87"/>
        <v>13.650000000000002</v>
      </c>
      <c r="CE175" s="41">
        <f t="shared" ca="1" si="87"/>
        <v>0</v>
      </c>
      <c r="CF175" s="41">
        <f t="shared" ca="1" si="87"/>
        <v>221.82831341297464</v>
      </c>
      <c r="CG175" s="41">
        <f t="shared" ca="1" si="87"/>
        <v>234.45695652173913</v>
      </c>
      <c r="CI175" s="41">
        <f t="shared" ca="1" si="87"/>
        <v>16784.765138408704</v>
      </c>
      <c r="CJ175" s="41">
        <f t="shared" ca="1" si="87"/>
        <v>4185.8629377397201</v>
      </c>
      <c r="CK175" s="41">
        <f t="shared" ca="1" si="87"/>
        <v>13808.036342808886</v>
      </c>
      <c r="CL175" s="41">
        <f t="shared" ca="1" si="87"/>
        <v>3029.1495134485785</v>
      </c>
      <c r="CM175" s="41">
        <f t="shared" ca="1" si="87"/>
        <v>6587.4420953233366</v>
      </c>
      <c r="CN175" s="41">
        <f t="shared" ca="1" si="87"/>
        <v>1050.0851429347829</v>
      </c>
      <c r="CO175" s="41">
        <f t="shared" ca="1" si="87"/>
        <v>1534.2764101904891</v>
      </c>
      <c r="CP175" s="18">
        <f t="shared" ca="1" si="74"/>
        <v>46979.617580854501</v>
      </c>
    </row>
    <row r="176" spans="2:94">
      <c r="B176" s="46" t="s">
        <v>99</v>
      </c>
      <c r="D176" s="44">
        <f t="shared" si="72"/>
        <v>106</v>
      </c>
      <c r="H176" s="41">
        <f t="shared" ca="1" si="88"/>
        <v>4312.5995960504424</v>
      </c>
      <c r="I176" s="41">
        <f t="shared" ca="1" si="88"/>
        <v>1732.2647826086954</v>
      </c>
      <c r="J176" s="41">
        <f t="shared" ca="1" si="88"/>
        <v>10970.97770840442</v>
      </c>
      <c r="L176" s="41">
        <f t="shared" ca="1" si="88"/>
        <v>412.49094033995806</v>
      </c>
      <c r="M176" s="41">
        <f t="shared" ca="1" si="88"/>
        <v>2758.436388997965</v>
      </c>
      <c r="N176" s="41">
        <f t="shared" ca="1" si="88"/>
        <v>51.929891304347827</v>
      </c>
      <c r="O176" s="41">
        <f t="shared" ca="1" si="88"/>
        <v>2.5500000000000003</v>
      </c>
      <c r="P176" s="41">
        <f t="shared" ca="1" si="88"/>
        <v>844.62070333260885</v>
      </c>
      <c r="Q176" s="41">
        <f t="shared" ca="1" si="88"/>
        <v>40.643369565217384</v>
      </c>
      <c r="R176" s="41">
        <f t="shared" ca="1" si="88"/>
        <v>7.2000000000000011</v>
      </c>
      <c r="S176" s="41">
        <f t="shared" ca="1" si="88"/>
        <v>42.568593967391308</v>
      </c>
      <c r="T176" s="41">
        <f t="shared" ca="1" si="88"/>
        <v>16.149999999999999</v>
      </c>
      <c r="U176" s="41">
        <f t="shared" ca="1" si="88"/>
        <v>65.999565217391321</v>
      </c>
      <c r="W176" s="41">
        <f t="shared" ca="1" si="88"/>
        <v>66.677967213114755</v>
      </c>
      <c r="X176" s="41">
        <f t="shared" ca="1" si="88"/>
        <v>113.37010869565216</v>
      </c>
      <c r="Y176" s="41">
        <f t="shared" ca="1" si="88"/>
        <v>239.15950011223373</v>
      </c>
      <c r="Z176" s="41">
        <f t="shared" ca="1" si="88"/>
        <v>17.479999999999997</v>
      </c>
      <c r="AA176" s="41">
        <f t="shared" ca="1" si="88"/>
        <v>65.604131645569637</v>
      </c>
      <c r="AB176" s="41">
        <f t="shared" ca="1" si="88"/>
        <v>599.40966434782604</v>
      </c>
      <c r="AC176" s="41">
        <f t="shared" ca="1" si="88"/>
        <v>193.53333333333339</v>
      </c>
      <c r="AD176" s="41">
        <f t="shared" ca="1" si="88"/>
        <v>0</v>
      </c>
      <c r="AE176" s="41">
        <f t="shared" ca="1" si="88"/>
        <v>138.72999999999999</v>
      </c>
      <c r="AF176" s="41">
        <f t="shared" ca="1" si="88"/>
        <v>2</v>
      </c>
      <c r="AG176" s="41">
        <f t="shared" ca="1" si="88"/>
        <v>44.866755239520955</v>
      </c>
      <c r="AI176" s="41">
        <f t="shared" ca="1" si="85"/>
        <v>18.900000000000002</v>
      </c>
      <c r="AJ176" s="41">
        <f t="shared" ca="1" si="84"/>
        <v>12.270000000000001</v>
      </c>
      <c r="AK176" s="41">
        <f t="shared" ca="1" si="84"/>
        <v>13.526413043478259</v>
      </c>
      <c r="AL176" s="41">
        <f t="shared" ca="1" si="84"/>
        <v>1.6999999999999997</v>
      </c>
      <c r="AM176" s="41">
        <f t="shared" ca="1" si="84"/>
        <v>119.81395099999999</v>
      </c>
      <c r="AN176" s="41">
        <f t="shared" ca="1" si="84"/>
        <v>13.5</v>
      </c>
      <c r="AO176" s="41">
        <f t="shared" ca="1" si="85"/>
        <v>38.4</v>
      </c>
      <c r="AP176" s="41">
        <f t="shared" ca="1" si="85"/>
        <v>3.3035869565217393</v>
      </c>
      <c r="AQ176" s="41">
        <f t="shared" ca="1" si="85"/>
        <v>14.182826086956521</v>
      </c>
      <c r="AR176" s="41">
        <f t="shared" ca="1" si="85"/>
        <v>90.547391304347826</v>
      </c>
      <c r="AS176" s="41">
        <f t="shared" ca="1" si="85"/>
        <v>17.170000000000002</v>
      </c>
      <c r="AT176" s="41">
        <f t="shared" ca="1" si="85"/>
        <v>1525.8099966551047</v>
      </c>
      <c r="AU176" s="41">
        <f t="shared" ca="1" si="85"/>
        <v>21.013152173913046</v>
      </c>
      <c r="AV176" s="41">
        <f t="shared" ca="1" si="85"/>
        <v>1.8097826086956521</v>
      </c>
      <c r="AW176" s="41">
        <f t="shared" ca="1" si="85"/>
        <v>67.129891304347836</v>
      </c>
      <c r="AX176" s="41">
        <f t="shared" ca="1" si="85"/>
        <v>18.050000000000004</v>
      </c>
      <c r="AY176" s="41">
        <f t="shared" ca="1" si="85"/>
        <v>0</v>
      </c>
      <c r="AZ176" s="41">
        <f t="shared" ca="1" si="85"/>
        <v>1.8000000000000003</v>
      </c>
      <c r="BA176" s="41">
        <f t="shared" ca="1" si="85"/>
        <v>48.187173913043473</v>
      </c>
      <c r="BB176" s="41">
        <f t="shared" ca="1" si="85"/>
        <v>1076.1042220461707</v>
      </c>
      <c r="BD176" s="41">
        <f t="shared" ca="1" si="86"/>
        <v>758.97200149920252</v>
      </c>
      <c r="BE176" s="41">
        <f t="shared" ca="1" si="86"/>
        <v>30.400000000000002</v>
      </c>
      <c r="BF176" s="41">
        <f t="shared" ca="1" si="86"/>
        <v>1901.7331060326087</v>
      </c>
      <c r="BG176" s="41">
        <f t="shared" ca="1" si="86"/>
        <v>1</v>
      </c>
      <c r="BH176" s="41">
        <f t="shared" ca="1" si="86"/>
        <v>10958.571226086957</v>
      </c>
      <c r="BI176" s="41">
        <f t="shared" ca="1" si="86"/>
        <v>190.18</v>
      </c>
      <c r="BJ176" s="41">
        <f t="shared" ca="1" si="86"/>
        <v>27.279999999999998</v>
      </c>
      <c r="BK176" s="41">
        <f t="shared" ca="1" si="86"/>
        <v>20.240000000000002</v>
      </c>
      <c r="BL176" s="17"/>
      <c r="BM176" s="41">
        <f t="shared" ca="1" si="86"/>
        <v>45.299199999999978</v>
      </c>
      <c r="BN176" s="41">
        <f t="shared" ca="1" si="86"/>
        <v>972.2208152173913</v>
      </c>
      <c r="BO176" s="41">
        <f t="shared" ca="1" si="70"/>
        <v>14.72</v>
      </c>
      <c r="BP176" s="41">
        <f t="shared" ca="1" si="86"/>
        <v>21.16</v>
      </c>
      <c r="BR176" s="41">
        <f t="shared" ca="1" si="86"/>
        <v>269.26035491769699</v>
      </c>
      <c r="BS176" s="41">
        <f t="shared" ca="1" si="86"/>
        <v>2.8499999999999992</v>
      </c>
      <c r="BT176" s="41">
        <f t="shared" ca="1" si="86"/>
        <v>94.147826086956528</v>
      </c>
      <c r="BU176" s="41">
        <f t="shared" ca="1" si="86"/>
        <v>10.770108695652173</v>
      </c>
      <c r="BV176" s="41">
        <f t="shared" ca="1" si="86"/>
        <v>3563.4439977694828</v>
      </c>
      <c r="BW176" s="41">
        <f t="shared" ca="1" si="87"/>
        <v>695.59443953478262</v>
      </c>
      <c r="BX176" s="41">
        <f t="shared" ca="1" si="87"/>
        <v>665.56210998041036</v>
      </c>
      <c r="BY176" s="41">
        <f t="shared" ca="1" si="87"/>
        <v>3.7599999999999993</v>
      </c>
      <c r="BZ176" s="41">
        <f t="shared" ca="1" si="87"/>
        <v>617.9079999999999</v>
      </c>
      <c r="CA176" s="41">
        <f t="shared" ca="1" si="87"/>
        <v>27.050217391304347</v>
      </c>
      <c r="CB176" s="41">
        <f t="shared" ca="1" si="87"/>
        <v>86.450000000000017</v>
      </c>
      <c r="CC176" s="41">
        <f t="shared" ca="1" si="87"/>
        <v>45</v>
      </c>
      <c r="CD176" s="41">
        <f t="shared" ca="1" si="87"/>
        <v>13.650000000000002</v>
      </c>
      <c r="CE176" s="41">
        <f t="shared" ca="1" si="87"/>
        <v>0</v>
      </c>
      <c r="CF176" s="41">
        <f t="shared" ca="1" si="87"/>
        <v>222.66643934923505</v>
      </c>
      <c r="CG176" s="41">
        <f t="shared" ca="1" si="87"/>
        <v>233.93069565217391</v>
      </c>
      <c r="CI176" s="41">
        <f t="shared" ca="1" si="87"/>
        <v>17015.842087063556</v>
      </c>
      <c r="CJ176" s="41">
        <f t="shared" ca="1" si="87"/>
        <v>4242.5894527248802</v>
      </c>
      <c r="CK176" s="41">
        <f t="shared" ca="1" si="87"/>
        <v>13888.376333618769</v>
      </c>
      <c r="CL176" s="41">
        <f t="shared" ca="1" si="87"/>
        <v>3103.2183870925796</v>
      </c>
      <c r="CM176" s="41">
        <f t="shared" ca="1" si="87"/>
        <v>6552.0441893776942</v>
      </c>
      <c r="CN176" s="41">
        <f t="shared" ca="1" si="87"/>
        <v>1053.4000152173912</v>
      </c>
      <c r="CO176" s="41">
        <f t="shared" ca="1" si="87"/>
        <v>1480.8314605872508</v>
      </c>
      <c r="CP176" s="18">
        <f t="shared" ca="1" si="74"/>
        <v>47336.301925682121</v>
      </c>
    </row>
    <row r="177" spans="2:94">
      <c r="B177" s="46" t="s">
        <v>151</v>
      </c>
      <c r="D177" s="44">
        <f t="shared" ref="D177:D180" si="89">MATCH(B177,$F$6:$F$242,0)</f>
        <v>109</v>
      </c>
      <c r="H177" s="41">
        <f t="shared" ca="1" si="88"/>
        <v>4237.7671291111119</v>
      </c>
      <c r="I177" s="41">
        <f t="shared" ca="1" si="88"/>
        <v>1732.0181111111112</v>
      </c>
      <c r="J177" s="41">
        <f t="shared" ca="1" si="88"/>
        <v>11181.552983382528</v>
      </c>
      <c r="L177" s="41">
        <f t="shared" ca="1" si="88"/>
        <v>404.02734858870502</v>
      </c>
      <c r="M177" s="41">
        <f t="shared" ca="1" si="88"/>
        <v>2797.6419997839998</v>
      </c>
      <c r="N177" s="41">
        <f t="shared" ca="1" si="88"/>
        <v>51.3</v>
      </c>
      <c r="O177" s="41">
        <f t="shared" ca="1" si="88"/>
        <v>2.5499999999999998</v>
      </c>
      <c r="P177" s="41">
        <f t="shared" ca="1" si="88"/>
        <v>838.6554000000001</v>
      </c>
      <c r="Q177" s="41">
        <f t="shared" ca="1" si="88"/>
        <v>39.726555555555549</v>
      </c>
      <c r="R177" s="41">
        <f t="shared" ca="1" si="88"/>
        <v>6.8900000000000006</v>
      </c>
      <c r="S177" s="41">
        <f t="shared" ca="1" si="88"/>
        <v>48.546909055555552</v>
      </c>
      <c r="T177" s="41">
        <f t="shared" ca="1" si="88"/>
        <v>16.149999999999999</v>
      </c>
      <c r="U177" s="41">
        <f t="shared" ca="1" si="88"/>
        <v>63.865222222222229</v>
      </c>
      <c r="W177" s="41">
        <f t="shared" ca="1" si="88"/>
        <v>67.275424190573787</v>
      </c>
      <c r="X177" s="41">
        <f t="shared" ca="1" si="88"/>
        <v>109.81524999999999</v>
      </c>
      <c r="Y177" s="41">
        <f t="shared" ca="1" si="88"/>
        <v>221.92191163910638</v>
      </c>
      <c r="Z177" s="41">
        <f t="shared" ca="1" si="88"/>
        <v>17.404</v>
      </c>
      <c r="AA177" s="41">
        <f t="shared" ca="1" si="88"/>
        <v>57.42480949873417</v>
      </c>
      <c r="AB177" s="41">
        <f t="shared" ca="1" si="88"/>
        <v>609.84888350858887</v>
      </c>
      <c r="AC177" s="41">
        <f t="shared" ca="1" si="88"/>
        <v>186.92119696969701</v>
      </c>
      <c r="AD177" s="41">
        <f t="shared" ca="1" si="88"/>
        <v>4</v>
      </c>
      <c r="AE177" s="41">
        <f t="shared" ca="1" si="88"/>
        <v>187.90213333333332</v>
      </c>
      <c r="AF177" s="41">
        <f t="shared" ca="1" si="88"/>
        <v>2</v>
      </c>
      <c r="AG177" s="41">
        <f t="shared" ca="1" si="88"/>
        <v>34.344013992327845</v>
      </c>
      <c r="AI177" s="41">
        <f t="shared" ca="1" si="85"/>
        <v>18.106555555555556</v>
      </c>
      <c r="AJ177" s="41">
        <f t="shared" ca="1" si="84"/>
        <v>12.7376</v>
      </c>
      <c r="AK177" s="41">
        <f t="shared" ca="1" si="84"/>
        <v>13.505344444444445</v>
      </c>
      <c r="AL177" s="41">
        <f t="shared" ca="1" si="84"/>
        <v>1.6700000000000002</v>
      </c>
      <c r="AM177" s="41">
        <f t="shared" ca="1" si="84"/>
        <v>107.05938613333335</v>
      </c>
      <c r="AN177" s="41">
        <f t="shared" ca="1" si="84"/>
        <v>13.656555555555554</v>
      </c>
      <c r="AO177" s="41">
        <f t="shared" ca="1" si="85"/>
        <v>38.664733333333331</v>
      </c>
      <c r="AP177" s="41">
        <f t="shared" ca="1" si="85"/>
        <v>3.6153444444444442</v>
      </c>
      <c r="AQ177" s="41">
        <f t="shared" ca="1" si="85"/>
        <v>14.494344444444444</v>
      </c>
      <c r="AR177" s="41">
        <f t="shared" ca="1" si="85"/>
        <v>91.198844444444447</v>
      </c>
      <c r="AS177" s="41">
        <f t="shared" ca="1" si="85"/>
        <v>18.77706666666667</v>
      </c>
      <c r="AT177" s="41">
        <f t="shared" ca="1" si="85"/>
        <v>1540.4219492605089</v>
      </c>
      <c r="AU177" s="41">
        <f t="shared" ca="1" si="85"/>
        <v>20.006155555555551</v>
      </c>
      <c r="AV177" s="41">
        <f t="shared" ca="1" si="85"/>
        <v>0.30655555555555558</v>
      </c>
      <c r="AW177" s="41">
        <f t="shared" ca="1" si="85"/>
        <v>65.856000000000009</v>
      </c>
      <c r="AX177" s="41">
        <f t="shared" ca="1" si="85"/>
        <v>17.629499999999997</v>
      </c>
      <c r="AY177" s="41">
        <f t="shared" ca="1" si="85"/>
        <v>0</v>
      </c>
      <c r="AZ177" s="41">
        <f t="shared" ca="1" si="85"/>
        <v>1.7800000000000002</v>
      </c>
      <c r="BA177" s="41">
        <f t="shared" ca="1" si="85"/>
        <v>51.087344444444454</v>
      </c>
      <c r="BB177" s="41">
        <f t="shared" ca="1" si="85"/>
        <v>1060.4697746629345</v>
      </c>
      <c r="BD177" s="41">
        <f t="shared" ca="1" si="86"/>
        <v>757.02745610985733</v>
      </c>
      <c r="BE177" s="41">
        <f t="shared" ca="1" si="86"/>
        <v>30.4</v>
      </c>
      <c r="BF177" s="41">
        <f t="shared" ca="1" si="86"/>
        <v>1918.2894818319996</v>
      </c>
      <c r="BG177" s="41">
        <f t="shared" ca="1" si="86"/>
        <v>1</v>
      </c>
      <c r="BH177" s="41">
        <f t="shared" ca="1" si="86"/>
        <v>11015.395333333334</v>
      </c>
      <c r="BI177" s="41">
        <f t="shared" ca="1" si="86"/>
        <v>183.31299999999999</v>
      </c>
      <c r="BJ177" s="41">
        <f t="shared" ca="1" si="86"/>
        <v>29.184000000000005</v>
      </c>
      <c r="BK177" s="41">
        <f t="shared" ca="1" si="86"/>
        <v>19.749866666666666</v>
      </c>
      <c r="BL177" s="17"/>
      <c r="BM177" s="41">
        <f t="shared" ca="1" si="86"/>
        <v>44.871453333333335</v>
      </c>
      <c r="BN177" s="41">
        <f t="shared" ca="1" si="86"/>
        <v>974.52777777777783</v>
      </c>
      <c r="BO177" s="41">
        <f t="shared" ca="1" si="70"/>
        <v>14.592000000000002</v>
      </c>
      <c r="BP177" s="41">
        <f t="shared" ca="1" si="86"/>
        <v>20.975999999999996</v>
      </c>
      <c r="BR177" s="41">
        <f t="shared" ca="1" si="86"/>
        <v>310.15621752191265</v>
      </c>
      <c r="BS177" s="41">
        <f t="shared" ca="1" si="86"/>
        <v>2.835</v>
      </c>
      <c r="BT177" s="41">
        <f t="shared" ca="1" si="86"/>
        <v>99.897555555555556</v>
      </c>
      <c r="BU177" s="41">
        <f t="shared" ca="1" si="86"/>
        <v>10.395000000000001</v>
      </c>
      <c r="BV177" s="41">
        <f t="shared" ca="1" si="86"/>
        <v>3553.892801699576</v>
      </c>
      <c r="BW177" s="41">
        <f t="shared" ca="1" si="87"/>
        <v>696.90383419455566</v>
      </c>
      <c r="BX177" s="41">
        <f t="shared" ca="1" si="87"/>
        <v>648.01112726435906</v>
      </c>
      <c r="BY177" s="41">
        <f t="shared" ca="1" si="87"/>
        <v>3.7359999999999993</v>
      </c>
      <c r="BZ177" s="41">
        <f t="shared" ca="1" si="87"/>
        <v>621.34213333333332</v>
      </c>
      <c r="CA177" s="41">
        <f t="shared" ca="1" si="87"/>
        <v>23.798999999999999</v>
      </c>
      <c r="CB177" s="41">
        <f t="shared" ca="1" si="87"/>
        <v>85.004344444444456</v>
      </c>
      <c r="CC177" s="41">
        <f t="shared" ca="1" si="87"/>
        <v>37.75577777777778</v>
      </c>
      <c r="CD177" s="41">
        <f t="shared" ca="1" si="87"/>
        <v>13.514999999999999</v>
      </c>
      <c r="CE177" s="41">
        <f t="shared" ca="1" si="87"/>
        <v>0</v>
      </c>
      <c r="CF177" s="41">
        <f t="shared" ca="1" si="87"/>
        <v>216.06121160224907</v>
      </c>
      <c r="CG177" s="41">
        <f t="shared" ca="1" si="87"/>
        <v>231.73956000000001</v>
      </c>
      <c r="CI177" s="41">
        <f t="shared" ca="1" si="87"/>
        <v>17151.338223604751</v>
      </c>
      <c r="CJ177" s="41">
        <f t="shared" ca="1" si="87"/>
        <v>4269.3534352060378</v>
      </c>
      <c r="CK177" s="41">
        <f t="shared" ca="1" si="87"/>
        <v>13954.359137941856</v>
      </c>
      <c r="CL177" s="41">
        <f t="shared" ca="1" si="87"/>
        <v>3091.0430545012209</v>
      </c>
      <c r="CM177" s="41">
        <f t="shared" ca="1" si="87"/>
        <v>6555.0445633937643</v>
      </c>
      <c r="CN177" s="41">
        <f t="shared" ca="1" si="87"/>
        <v>1054.9672311111115</v>
      </c>
      <c r="CO177" s="41">
        <f t="shared" ca="1" si="87"/>
        <v>1498.8576231323614</v>
      </c>
      <c r="CP177" s="18">
        <f t="shared" ref="CP177:CP180" ca="1" si="90">SUM(CI177:CO177)</f>
        <v>47574.963268891101</v>
      </c>
    </row>
    <row r="178" spans="2:94">
      <c r="B178" s="46" t="s">
        <v>152</v>
      </c>
      <c r="D178" s="44">
        <f t="shared" si="89"/>
        <v>112</v>
      </c>
      <c r="H178" s="41">
        <f t="shared" ca="1" si="88"/>
        <v>4115.6167670798632</v>
      </c>
      <c r="I178" s="41">
        <f t="shared" ca="1" si="88"/>
        <v>1725.9597140384617</v>
      </c>
      <c r="J178" s="41">
        <f t="shared" ca="1" si="88"/>
        <v>11360.296671082991</v>
      </c>
      <c r="L178" s="41">
        <f t="shared" ca="1" si="88"/>
        <v>377.10665755010734</v>
      </c>
      <c r="M178" s="41">
        <f t="shared" ca="1" si="88"/>
        <v>2918.5602177427218</v>
      </c>
      <c r="N178" s="41">
        <f t="shared" ca="1" si="88"/>
        <v>50.725824175824165</v>
      </c>
      <c r="O178" s="41">
        <f t="shared" ca="1" si="88"/>
        <v>2.2935989010989011</v>
      </c>
      <c r="P178" s="41">
        <f t="shared" ca="1" si="88"/>
        <v>838.16740200164816</v>
      </c>
      <c r="Q178" s="41">
        <f t="shared" ca="1" si="88"/>
        <v>38.788000000000004</v>
      </c>
      <c r="R178" s="41">
        <f t="shared" ca="1" si="88"/>
        <v>6.359340659340659</v>
      </c>
      <c r="S178" s="41">
        <f t="shared" ca="1" si="88"/>
        <v>42.683229738461534</v>
      </c>
      <c r="T178" s="41">
        <f t="shared" ca="1" si="88"/>
        <v>16.181318681318679</v>
      </c>
      <c r="U178" s="41">
        <f t="shared" ca="1" si="88"/>
        <v>62.581791208791202</v>
      </c>
      <c r="W178" s="41">
        <f t="shared" ca="1" si="88"/>
        <v>64.741721776031355</v>
      </c>
      <c r="X178" s="41">
        <f t="shared" ca="1" si="88"/>
        <v>108.91512499999997</v>
      </c>
      <c r="Y178" s="41">
        <f t="shared" ca="1" si="88"/>
        <v>226.4347314660609</v>
      </c>
      <c r="Z178" s="41">
        <f t="shared" ca="1" si="88"/>
        <v>17.222813186813188</v>
      </c>
      <c r="AA178" s="41">
        <f t="shared" ca="1" si="88"/>
        <v>59.232792371308008</v>
      </c>
      <c r="AB178" s="41">
        <f t="shared" ca="1" si="88"/>
        <v>543.44241624439553</v>
      </c>
      <c r="AC178" s="41">
        <f t="shared" ca="1" si="88"/>
        <v>195.74371495171499</v>
      </c>
      <c r="AD178" s="41">
        <f t="shared" ca="1" si="88"/>
        <v>0</v>
      </c>
      <c r="AE178" s="41">
        <f t="shared" ca="1" si="88"/>
        <v>185.73460219780219</v>
      </c>
      <c r="AF178" s="41">
        <f t="shared" ca="1" si="88"/>
        <v>2</v>
      </c>
      <c r="AG178" s="41">
        <f t="shared" ca="1" si="88"/>
        <v>30.864412118705587</v>
      </c>
      <c r="AI178" s="41">
        <f t="shared" ca="1" si="85"/>
        <v>17.477252747252752</v>
      </c>
      <c r="AJ178" s="41">
        <f t="shared" ca="1" si="84"/>
        <v>12.154654945054945</v>
      </c>
      <c r="AK178" s="41">
        <f t="shared" ca="1" si="84"/>
        <v>13.137397802197803</v>
      </c>
      <c r="AL178" s="41">
        <f t="shared" ca="1" si="84"/>
        <v>1.5874175824175822</v>
      </c>
      <c r="AM178" s="41">
        <f t="shared" ca="1" si="84"/>
        <v>119.13489899815386</v>
      </c>
      <c r="AN178" s="41">
        <f t="shared" ca="1" si="84"/>
        <v>12.90989010989011</v>
      </c>
      <c r="AO178" s="41">
        <f t="shared" ca="1" si="85"/>
        <v>37.357502197802198</v>
      </c>
      <c r="AP178" s="41">
        <f t="shared" ca="1" si="85"/>
        <v>3.2973912087912085</v>
      </c>
      <c r="AQ178" s="41">
        <f t="shared" ca="1" si="85"/>
        <v>14.460049450549452</v>
      </c>
      <c r="AR178" s="41">
        <f t="shared" ca="1" si="85"/>
        <v>68.951350549450538</v>
      </c>
      <c r="AS178" s="41">
        <f t="shared" ca="1" si="85"/>
        <v>15.822698901098901</v>
      </c>
      <c r="AT178" s="41">
        <f t="shared" ca="1" si="85"/>
        <v>1417.7351198829488</v>
      </c>
      <c r="AU178" s="41">
        <f t="shared" ca="1" si="85"/>
        <v>16.984132967032966</v>
      </c>
      <c r="AV178" s="41">
        <f t="shared" ca="1" si="85"/>
        <v>0</v>
      </c>
      <c r="AW178" s="41">
        <f t="shared" ca="1" si="85"/>
        <v>64.992115384615374</v>
      </c>
      <c r="AX178" s="41">
        <f t="shared" ca="1" si="85"/>
        <v>17.025576923076922</v>
      </c>
      <c r="AY178" s="41">
        <f t="shared" ca="1" si="85"/>
        <v>0</v>
      </c>
      <c r="AZ178" s="41">
        <f t="shared" ca="1" si="85"/>
        <v>1.9853846153846155</v>
      </c>
      <c r="BA178" s="41">
        <f t="shared" ca="1" si="85"/>
        <v>50.286846153846156</v>
      </c>
      <c r="BB178" s="41">
        <f t="shared" ca="1" si="85"/>
        <v>1075.4971691590097</v>
      </c>
      <c r="BD178" s="41">
        <f t="shared" ca="1" si="86"/>
        <v>751.29798378465489</v>
      </c>
      <c r="BE178" s="41">
        <f t="shared" ca="1" si="86"/>
        <v>29.26208791208791</v>
      </c>
      <c r="BF178" s="41">
        <f t="shared" ca="1" si="86"/>
        <v>1892.2759880996703</v>
      </c>
      <c r="BG178" s="41">
        <f t="shared" ca="1" si="86"/>
        <v>1</v>
      </c>
      <c r="BH178" s="41">
        <f t="shared" ca="1" si="86"/>
        <v>11031.091303263736</v>
      </c>
      <c r="BI178" s="41">
        <f t="shared" ca="1" si="86"/>
        <v>184.07572747252746</v>
      </c>
      <c r="BJ178" s="41">
        <f t="shared" ca="1" si="86"/>
        <v>28.690918681318685</v>
      </c>
      <c r="BK178" s="41">
        <f t="shared" ca="1" si="86"/>
        <v>19.200105494505497</v>
      </c>
      <c r="BL178" s="17"/>
      <c r="BM178" s="41">
        <f t="shared" ca="1" si="86"/>
        <v>44.347502300366287</v>
      </c>
      <c r="BN178" s="41">
        <f t="shared" ca="1" si="86"/>
        <v>974.57414285714287</v>
      </c>
      <c r="BO178" s="41">
        <f t="shared" ca="1" si="70"/>
        <v>14.483762637362638</v>
      </c>
      <c r="BP178" s="41">
        <f t="shared" ca="1" si="86"/>
        <v>20.422786813186818</v>
      </c>
      <c r="BR178" s="41">
        <f t="shared" ca="1" si="86"/>
        <v>302.26833659562703</v>
      </c>
      <c r="BS178" s="41">
        <f t="shared" ca="1" si="86"/>
        <v>3.3417692307692306</v>
      </c>
      <c r="BT178" s="41">
        <f t="shared" ca="1" si="86"/>
        <v>90.359450549450543</v>
      </c>
      <c r="BU178" s="41">
        <f t="shared" ca="1" si="86"/>
        <v>10.519615384615385</v>
      </c>
      <c r="BV178" s="41">
        <f t="shared" ca="1" si="86"/>
        <v>3576.3998781994705</v>
      </c>
      <c r="BW178" s="41">
        <f t="shared" ca="1" si="87"/>
        <v>699.21171486121978</v>
      </c>
      <c r="BX178" s="41">
        <f t="shared" ca="1" si="87"/>
        <v>635.10730442004308</v>
      </c>
      <c r="BY178" s="41">
        <f t="shared" ca="1" si="87"/>
        <v>3.3726637362637359</v>
      </c>
      <c r="BZ178" s="41">
        <f t="shared" ca="1" si="87"/>
        <v>586.17759311675832</v>
      </c>
      <c r="CA178" s="41">
        <f t="shared" ca="1" si="87"/>
        <v>23.354426373626374</v>
      </c>
      <c r="CB178" s="41">
        <f t="shared" ca="1" si="87"/>
        <v>82.992001098901099</v>
      </c>
      <c r="CC178" s="41">
        <f t="shared" ca="1" si="87"/>
        <v>39.600109890109884</v>
      </c>
      <c r="CD178" s="41">
        <f t="shared" ca="1" si="87"/>
        <v>12.510038461538462</v>
      </c>
      <c r="CE178" s="41">
        <f t="shared" ca="1" si="87"/>
        <v>0</v>
      </c>
      <c r="CF178" s="41">
        <f t="shared" ca="1" si="87"/>
        <v>197.10439524850341</v>
      </c>
      <c r="CG178" s="41">
        <f t="shared" ca="1" si="87"/>
        <v>215.54982890109889</v>
      </c>
      <c r="CI178" s="41">
        <f t="shared" ca="1" si="87"/>
        <v>17201.873152201315</v>
      </c>
      <c r="CJ178" s="41">
        <f t="shared" ca="1" si="87"/>
        <v>4353.4473806593123</v>
      </c>
      <c r="CK178" s="41">
        <f t="shared" ca="1" si="87"/>
        <v>13936.894114708502</v>
      </c>
      <c r="CL178" s="41">
        <f t="shared" ca="1" si="87"/>
        <v>2960.7968495785744</v>
      </c>
      <c r="CM178" s="41">
        <f t="shared" ca="1" si="87"/>
        <v>6477.8691260679961</v>
      </c>
      <c r="CN178" s="41">
        <f t="shared" ca="1" si="87"/>
        <v>1053.8281946080585</v>
      </c>
      <c r="CO178" s="41">
        <f t="shared" ca="1" si="87"/>
        <v>1434.3323293128319</v>
      </c>
      <c r="CP178" s="18">
        <f t="shared" ca="1" si="90"/>
        <v>47419.041147136595</v>
      </c>
    </row>
    <row r="179" spans="2:94">
      <c r="B179" s="46" t="s">
        <v>153</v>
      </c>
      <c r="D179" s="44">
        <f t="shared" si="89"/>
        <v>115</v>
      </c>
      <c r="H179" s="41">
        <f t="shared" ca="1" si="88"/>
        <v>4375.4780333576837</v>
      </c>
      <c r="I179" s="41">
        <f t="shared" ca="1" si="88"/>
        <v>1598.4537116032607</v>
      </c>
      <c r="J179" s="41">
        <f t="shared" ca="1" si="88"/>
        <v>11560.292930518483</v>
      </c>
      <c r="L179" s="41">
        <f t="shared" ca="1" si="88"/>
        <v>375.25242738935731</v>
      </c>
      <c r="M179" s="41">
        <f t="shared" ca="1" si="88"/>
        <v>3066.769525876487</v>
      </c>
      <c r="N179" s="41">
        <f t="shared" ca="1" si="88"/>
        <v>49.941603260869563</v>
      </c>
      <c r="O179" s="41">
        <f t="shared" ca="1" si="88"/>
        <v>2.1675</v>
      </c>
      <c r="P179" s="41">
        <f t="shared" ca="1" si="88"/>
        <v>829.7346510111521</v>
      </c>
      <c r="Q179" s="41">
        <f t="shared" ca="1" si="88"/>
        <v>37.543533695652179</v>
      </c>
      <c r="R179" s="41">
        <f t="shared" ca="1" si="88"/>
        <v>6.4800000000000013</v>
      </c>
      <c r="S179" s="41">
        <f t="shared" ca="1" si="88"/>
        <v>43.024467572010863</v>
      </c>
      <c r="T179" s="41">
        <f t="shared" ca="1" si="88"/>
        <v>15.646603260869563</v>
      </c>
      <c r="U179" s="41">
        <f t="shared" ca="1" si="88"/>
        <v>62.149753260869574</v>
      </c>
      <c r="W179" s="41">
        <f t="shared" ca="1" si="88"/>
        <v>61.5723287178145</v>
      </c>
      <c r="X179" s="41">
        <f t="shared" ca="1" si="88"/>
        <v>108.01500000000001</v>
      </c>
      <c r="Y179" s="41">
        <f t="shared" ca="1" si="88"/>
        <v>257.76024657103818</v>
      </c>
      <c r="Z179" s="41">
        <f t="shared" ca="1" si="88"/>
        <v>16.854400000000002</v>
      </c>
      <c r="AA179" s="41">
        <f t="shared" ca="1" si="88"/>
        <v>61.034224581300073</v>
      </c>
      <c r="AB179" s="41">
        <f t="shared" ca="1" si="88"/>
        <v>593.17543577739127</v>
      </c>
      <c r="AC179" s="41">
        <f t="shared" ca="1" si="88"/>
        <v>213.5850399868248</v>
      </c>
      <c r="AD179" s="41">
        <f t="shared" ca="1" si="88"/>
        <v>0</v>
      </c>
      <c r="AE179" s="41">
        <f t="shared" ca="1" si="88"/>
        <v>157.84512000000004</v>
      </c>
      <c r="AF179" s="41">
        <f t="shared" ca="1" si="88"/>
        <v>2</v>
      </c>
      <c r="AG179" s="41">
        <f t="shared" ca="1" si="88"/>
        <v>27.884982701038144</v>
      </c>
      <c r="AI179" s="41">
        <f t="shared" ca="1" si="85"/>
        <v>16.821000000000002</v>
      </c>
      <c r="AJ179" s="41">
        <f t="shared" ca="1" si="85"/>
        <v>12.312000000000001</v>
      </c>
      <c r="AK179" s="41">
        <f t="shared" ca="1" si="85"/>
        <v>14.037457500000002</v>
      </c>
      <c r="AL179" s="41">
        <f t="shared" ca="1" si="85"/>
        <v>1.4195</v>
      </c>
      <c r="AM179" s="41">
        <f t="shared" ca="1" si="85"/>
        <v>114.77908785599999</v>
      </c>
      <c r="AN179" s="41">
        <f t="shared" ca="1" si="85"/>
        <v>12.015000000000001</v>
      </c>
      <c r="AO179" s="41">
        <f t="shared" ca="1" si="85"/>
        <v>37.349670000000003</v>
      </c>
      <c r="AP179" s="41">
        <f t="shared" ca="1" si="85"/>
        <v>2.6180549999999996</v>
      </c>
      <c r="AQ179" s="41">
        <f t="shared" ca="1" si="85"/>
        <v>14.026815000000001</v>
      </c>
      <c r="AR179" s="41">
        <f t="shared" ca="1" si="85"/>
        <v>70.736680652173902</v>
      </c>
      <c r="AS179" s="41">
        <f t="shared" ca="1" si="85"/>
        <v>13.15104</v>
      </c>
      <c r="AT179" s="41">
        <f t="shared" ca="1" si="85"/>
        <v>1498.2948110075029</v>
      </c>
      <c r="AU179" s="41">
        <f t="shared" ca="1" si="85"/>
        <v>19.055470760869561</v>
      </c>
      <c r="AV179" s="41">
        <f t="shared" ca="1" si="85"/>
        <v>1.3408043478260869</v>
      </c>
      <c r="AW179" s="41">
        <f t="shared" ca="1" si="85"/>
        <v>64.042752717391309</v>
      </c>
      <c r="AX179" s="41">
        <f t="shared" ca="1" si="85"/>
        <v>17.05725</v>
      </c>
      <c r="AY179" s="41">
        <f t="shared" ca="1" si="85"/>
        <v>0</v>
      </c>
      <c r="AZ179" s="41">
        <f t="shared" ca="1" si="85"/>
        <v>1.8719021739130435</v>
      </c>
      <c r="BA179" s="41">
        <f t="shared" ca="1" si="85"/>
        <v>48.625582499999993</v>
      </c>
      <c r="BB179" s="41">
        <f t="shared" ca="1" si="85"/>
        <v>1076.4151001057189</v>
      </c>
      <c r="BD179" s="41">
        <f t="shared" ca="1" si="86"/>
        <v>713.04969730651203</v>
      </c>
      <c r="BE179" s="41">
        <f t="shared" ca="1" si="86"/>
        <v>28.88</v>
      </c>
      <c r="BF179" s="41">
        <f t="shared" ca="1" si="86"/>
        <v>1826.182093973739</v>
      </c>
      <c r="BG179" s="41">
        <f t="shared" ca="1" si="86"/>
        <v>1</v>
      </c>
      <c r="BH179" s="41">
        <f t="shared" ca="1" si="86"/>
        <v>10993.530357024456</v>
      </c>
      <c r="BI179" s="41">
        <f t="shared" ca="1" si="86"/>
        <v>181.6931595652174</v>
      </c>
      <c r="BJ179" s="41">
        <f t="shared" ca="1" si="86"/>
        <v>22.936799999999998</v>
      </c>
      <c r="BK179" s="41">
        <f t="shared" ca="1" si="86"/>
        <v>18.458880000000001</v>
      </c>
      <c r="BL179" s="17"/>
      <c r="BM179" s="41">
        <f t="shared" ca="1" si="86"/>
        <v>43.536306504347806</v>
      </c>
      <c r="BN179" s="41">
        <f t="shared" ca="1" si="86"/>
        <v>975.54507336956533</v>
      </c>
      <c r="BO179" s="41">
        <f t="shared" ca="1" si="70"/>
        <v>13.990080000000001</v>
      </c>
      <c r="BP179" s="41">
        <f t="shared" ca="1" si="86"/>
        <v>19.297920000000001</v>
      </c>
      <c r="BR179" s="41">
        <f t="shared" ca="1" si="86"/>
        <v>308.98432412110435</v>
      </c>
      <c r="BS179" s="41">
        <f t="shared" ca="1" si="86"/>
        <v>3.2982554347826083</v>
      </c>
      <c r="BT179" s="41">
        <f t="shared" ca="1" si="86"/>
        <v>72.10741304347826</v>
      </c>
      <c r="BU179" s="41">
        <f t="shared" ca="1" si="86"/>
        <v>10.772999999999998</v>
      </c>
      <c r="BV179" s="41">
        <f t="shared" ca="1" si="86"/>
        <v>3471.7797428531649</v>
      </c>
      <c r="BW179" s="41">
        <f t="shared" ca="1" si="87"/>
        <v>686.99393867786421</v>
      </c>
      <c r="BX179" s="41">
        <f t="shared" ca="1" si="87"/>
        <v>615.25661001053447</v>
      </c>
      <c r="BY179" s="41">
        <f t="shared" ca="1" si="87"/>
        <v>3.511839999999999</v>
      </c>
      <c r="BZ179" s="41">
        <f t="shared" ca="1" si="87"/>
        <v>570.35590675990352</v>
      </c>
      <c r="CA179" s="41">
        <f t="shared" ca="1" si="87"/>
        <v>24.380756739130437</v>
      </c>
      <c r="CB179" s="41">
        <f t="shared" ca="1" si="87"/>
        <v>78.987634021739126</v>
      </c>
      <c r="CC179" s="41">
        <f t="shared" ca="1" si="87"/>
        <v>41.652000000000001</v>
      </c>
      <c r="CD179" s="41">
        <f t="shared" ca="1" si="87"/>
        <v>12.298649999999999</v>
      </c>
      <c r="CE179" s="41">
        <f t="shared" ca="1" si="87"/>
        <v>0</v>
      </c>
      <c r="CF179" s="41">
        <f t="shared" ca="1" si="87"/>
        <v>203.88623328017565</v>
      </c>
      <c r="CG179" s="41">
        <f t="shared" ca="1" si="87"/>
        <v>206.08766478260873</v>
      </c>
      <c r="CI179" s="41">
        <f t="shared" ca="1" si="87"/>
        <v>17534.224675479429</v>
      </c>
      <c r="CJ179" s="41">
        <f t="shared" ca="1" si="87"/>
        <v>4488.7100653272673</v>
      </c>
      <c r="CK179" s="41">
        <f t="shared" ca="1" si="87"/>
        <v>13785.730987869925</v>
      </c>
      <c r="CL179" s="41">
        <f t="shared" ca="1" si="87"/>
        <v>3035.9699796213954</v>
      </c>
      <c r="CM179" s="41">
        <f t="shared" ca="1" si="87"/>
        <v>6310.3539697244869</v>
      </c>
      <c r="CN179" s="41">
        <f t="shared" ca="1" si="87"/>
        <v>1052.369379873913</v>
      </c>
      <c r="CO179" s="41">
        <f t="shared" ca="1" si="87"/>
        <v>1499.7267783354071</v>
      </c>
      <c r="CP179" s="18">
        <f t="shared" ca="1" si="90"/>
        <v>47707.085836231818</v>
      </c>
    </row>
    <row r="180" spans="2:94">
      <c r="B180" s="46" t="s">
        <v>154</v>
      </c>
      <c r="D180" s="44">
        <f t="shared" si="89"/>
        <v>118</v>
      </c>
      <c r="H180" s="41">
        <f t="shared" ca="1" si="88"/>
        <v>4397.4403153590811</v>
      </c>
      <c r="I180" s="41">
        <f t="shared" ca="1" si="88"/>
        <v>1584.6500552173916</v>
      </c>
      <c r="J180" s="41">
        <f t="shared" ca="1" si="88"/>
        <v>11770.274620461212</v>
      </c>
      <c r="L180" s="41">
        <f t="shared" ca="1" si="88"/>
        <v>383.61657451616094</v>
      </c>
      <c r="M180" s="41">
        <f t="shared" ca="1" si="88"/>
        <v>3214.9489992642552</v>
      </c>
      <c r="N180" s="41">
        <f t="shared" ca="1" si="88"/>
        <v>49.333396739130428</v>
      </c>
      <c r="O180" s="41">
        <f t="shared" ca="1" si="88"/>
        <v>2.1675</v>
      </c>
      <c r="P180" s="41">
        <f t="shared" ca="1" si="88"/>
        <v>836.17449629928285</v>
      </c>
      <c r="Q180" s="41">
        <f t="shared" ca="1" si="88"/>
        <v>36.985466304347831</v>
      </c>
      <c r="R180" s="41">
        <f t="shared" ca="1" si="88"/>
        <v>6.4800000000000013</v>
      </c>
      <c r="S180" s="41">
        <f t="shared" ca="1" si="88"/>
        <v>41.07869317853261</v>
      </c>
      <c r="T180" s="41">
        <f t="shared" ca="1" si="88"/>
        <v>15.342499999999998</v>
      </c>
      <c r="U180" s="41">
        <f t="shared" ca="1" si="88"/>
        <v>61.748630434782619</v>
      </c>
      <c r="W180" s="41">
        <f t="shared" ca="1" si="88"/>
        <v>59.676780655737709</v>
      </c>
      <c r="X180" s="41">
        <f t="shared" ca="1" si="88"/>
        <v>107.41817798913043</v>
      </c>
      <c r="Y180" s="41">
        <f t="shared" ca="1" si="88"/>
        <v>242.78803291668572</v>
      </c>
      <c r="Z180" s="41">
        <f t="shared" ca="1" si="88"/>
        <v>16.011680000000002</v>
      </c>
      <c r="AA180" s="41">
        <f t="shared" ca="1" si="88"/>
        <v>62.848758116455706</v>
      </c>
      <c r="AB180" s="41">
        <f t="shared" ca="1" si="88"/>
        <v>575.14901115826081</v>
      </c>
      <c r="AC180" s="41">
        <f t="shared" ca="1" si="88"/>
        <v>217.92453333333341</v>
      </c>
      <c r="AD180" s="41">
        <f t="shared" ca="1" si="88"/>
        <v>0</v>
      </c>
      <c r="AE180" s="41">
        <f t="shared" ca="1" si="88"/>
        <v>127.07668000000001</v>
      </c>
      <c r="AF180" s="41">
        <f t="shared" ca="1" si="88"/>
        <v>2</v>
      </c>
      <c r="AG180" s="41">
        <f t="shared" ca="1" si="88"/>
        <v>41.060713215755989</v>
      </c>
      <c r="AI180" s="41">
        <f t="shared" ca="1" si="85"/>
        <v>16.821000000000002</v>
      </c>
      <c r="AJ180" s="41">
        <f t="shared" ca="1" si="85"/>
        <v>11.190240000000003</v>
      </c>
      <c r="AK180" s="41">
        <f t="shared" ca="1" si="85"/>
        <v>13.377622499999999</v>
      </c>
      <c r="AL180" s="41">
        <f t="shared" ca="1" si="85"/>
        <v>1.4195</v>
      </c>
      <c r="AM180" s="41">
        <f t="shared" ca="1" si="85"/>
        <v>109.27032331199999</v>
      </c>
      <c r="AN180" s="41">
        <f t="shared" ca="1" si="85"/>
        <v>12.015000000000001</v>
      </c>
      <c r="AO180" s="41">
        <f t="shared" ca="1" si="85"/>
        <v>35.097030000000004</v>
      </c>
      <c r="AP180" s="41">
        <f t="shared" ca="1" si="85"/>
        <v>3.2672474999999999</v>
      </c>
      <c r="AQ180" s="41">
        <f t="shared" ca="1" si="85"/>
        <v>14.026815000000001</v>
      </c>
      <c r="AR180" s="41">
        <f t="shared" ca="1" si="85"/>
        <v>87.559327391304336</v>
      </c>
      <c r="AS180" s="41">
        <f t="shared" ca="1" si="85"/>
        <v>15.659040000000005</v>
      </c>
      <c r="AT180" s="41">
        <f t="shared" ca="1" si="85"/>
        <v>1501.2495852690931</v>
      </c>
      <c r="AU180" s="41">
        <f t="shared" ca="1" si="85"/>
        <v>20.319718152173913</v>
      </c>
      <c r="AV180" s="41">
        <f t="shared" ca="1" si="85"/>
        <v>1.6107065217391305</v>
      </c>
      <c r="AW180" s="41">
        <f t="shared" ca="1" si="85"/>
        <v>63.437747282608697</v>
      </c>
      <c r="AX180" s="41">
        <f t="shared" ca="1" si="85"/>
        <v>17.05725</v>
      </c>
      <c r="AY180" s="41">
        <f t="shared" ca="1" si="85"/>
        <v>0</v>
      </c>
      <c r="AZ180" s="41">
        <f t="shared" ca="1" si="85"/>
        <v>1.6020000000000001</v>
      </c>
      <c r="BA180" s="41">
        <f t="shared" ca="1" si="85"/>
        <v>47.657114999999997</v>
      </c>
      <c r="BB180" s="41">
        <f t="shared" ca="1" si="85"/>
        <v>1139.2794397185908</v>
      </c>
      <c r="BD180" s="41">
        <f t="shared" ca="1" si="86"/>
        <v>728.37019269483392</v>
      </c>
      <c r="BE180" s="41">
        <f t="shared" ca="1" si="86"/>
        <v>28.88</v>
      </c>
      <c r="BF180" s="41">
        <f t="shared" ca="1" si="86"/>
        <v>1867.953577699891</v>
      </c>
      <c r="BG180" s="41">
        <f t="shared" ca="1" si="86"/>
        <v>1</v>
      </c>
      <c r="BH180" s="41">
        <f t="shared" ca="1" si="86"/>
        <v>10992.33319409565</v>
      </c>
      <c r="BI180" s="41">
        <f t="shared" ca="1" si="86"/>
        <v>179.26403999999999</v>
      </c>
      <c r="BJ180" s="41">
        <f t="shared" ca="1" si="86"/>
        <v>24.879359999999998</v>
      </c>
      <c r="BK180" s="41">
        <f t="shared" ca="1" si="86"/>
        <v>18.458880000000001</v>
      </c>
      <c r="BL180" s="17"/>
      <c r="BM180" s="41">
        <f t="shared" ca="1" si="86"/>
        <v>43.306035199999975</v>
      </c>
      <c r="BN180" s="41">
        <f t="shared" ca="1" si="86"/>
        <v>979.7208152173913</v>
      </c>
      <c r="BO180" s="41">
        <f t="shared" ca="1" si="70"/>
        <v>13.424640000000004</v>
      </c>
      <c r="BP180" s="41">
        <f t="shared" ca="1" si="86"/>
        <v>19.297920000000001</v>
      </c>
      <c r="BR180" s="41">
        <f t="shared" ca="1" si="86"/>
        <v>310.93965810497173</v>
      </c>
      <c r="BS180" s="41">
        <f t="shared" ca="1" si="86"/>
        <v>2.6932499999999995</v>
      </c>
      <c r="BT180" s="41">
        <f t="shared" ca="1" si="86"/>
        <v>83.791565217391309</v>
      </c>
      <c r="BU180" s="41">
        <f t="shared" ca="1" si="86"/>
        <v>10.177752717391304</v>
      </c>
      <c r="BV180" s="41">
        <f t="shared" ca="1" si="86"/>
        <v>3449.4509170543529</v>
      </c>
      <c r="BW180" s="41">
        <f t="shared" ca="1" si="87"/>
        <v>680.2880249924674</v>
      </c>
      <c r="BX180" s="41">
        <f t="shared" ca="1" si="87"/>
        <v>602.86708825634855</v>
      </c>
      <c r="BY180" s="41">
        <f t="shared" ca="1" si="87"/>
        <v>3.511839999999999</v>
      </c>
      <c r="BZ180" s="41">
        <f t="shared" ca="1" si="87"/>
        <v>567.02324693146386</v>
      </c>
      <c r="CA180" s="41">
        <f t="shared" ca="1" si="87"/>
        <v>23.836541086956522</v>
      </c>
      <c r="CB180" s="41">
        <f t="shared" ca="1" si="87"/>
        <v>77.891449999999992</v>
      </c>
      <c r="CC180" s="41">
        <f t="shared" ca="1" si="87"/>
        <v>40.050000000000004</v>
      </c>
      <c r="CD180" s="41">
        <f t="shared" ca="1" si="87"/>
        <v>12.298650000000002</v>
      </c>
      <c r="CE180" s="41">
        <f t="shared" ca="1" si="87"/>
        <v>0</v>
      </c>
      <c r="CF180" s="41">
        <f t="shared" ca="1" si="87"/>
        <v>204.67951591064835</v>
      </c>
      <c r="CG180" s="41">
        <f t="shared" ca="1" si="87"/>
        <v>205.62508147826088</v>
      </c>
      <c r="CI180" s="41">
        <f t="shared" ca="1" si="87"/>
        <v>17752.364991037684</v>
      </c>
      <c r="CJ180" s="41">
        <f t="shared" ca="1" si="87"/>
        <v>4647.8762567364911</v>
      </c>
      <c r="CK180" s="41">
        <f t="shared" ca="1" si="87"/>
        <v>13841.139244490376</v>
      </c>
      <c r="CL180" s="41">
        <f t="shared" ca="1" si="87"/>
        <v>3111.9167076475101</v>
      </c>
      <c r="CM180" s="41">
        <f t="shared" ca="1" si="87"/>
        <v>6275.1245817502531</v>
      </c>
      <c r="CN180" s="41">
        <f t="shared" ca="1" si="87"/>
        <v>1055.7494104173911</v>
      </c>
      <c r="CO180" s="41">
        <f t="shared" ca="1" si="87"/>
        <v>1451.9543673853598</v>
      </c>
      <c r="CP180" s="18">
        <f t="shared" ca="1" si="90"/>
        <v>48136.125559465065</v>
      </c>
    </row>
  </sheetData>
  <pageMargins left="0.75" right="0.75" top="1" bottom="1" header="0.5" footer="0.5"/>
  <pageSetup orientation="portrait" horizontalDpi="96" verticalDpi="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3:AB25"/>
  <sheetViews>
    <sheetView showGridLines="0" workbookViewId="0"/>
  </sheetViews>
  <sheetFormatPr defaultRowHeight="12"/>
  <cols>
    <col min="8" max="8" width="10.85546875" customWidth="1"/>
    <col min="22" max="22" width="10.85546875" customWidth="1"/>
  </cols>
  <sheetData>
    <row r="3" spans="2:28" ht="12.75">
      <c r="B3" s="70" t="s">
        <v>118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  <c r="P3" s="70" t="s">
        <v>119</v>
      </c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</row>
    <row r="4" spans="2:28">
      <c r="G4" s="50"/>
      <c r="H4" s="50"/>
      <c r="I4" s="50"/>
      <c r="U4" s="50"/>
      <c r="V4" s="50"/>
      <c r="W4" s="50"/>
    </row>
    <row r="5" spans="2:28" ht="38.25">
      <c r="B5" s="51" t="s">
        <v>33</v>
      </c>
      <c r="C5" s="51" t="s">
        <v>106</v>
      </c>
      <c r="D5" s="51" t="s">
        <v>107</v>
      </c>
      <c r="E5" s="51" t="s">
        <v>108</v>
      </c>
      <c r="F5" s="51" t="s">
        <v>109</v>
      </c>
      <c r="G5" s="52" t="s">
        <v>110</v>
      </c>
      <c r="H5" s="52" t="s">
        <v>111</v>
      </c>
      <c r="I5" s="52" t="s">
        <v>112</v>
      </c>
      <c r="J5" s="51" t="s">
        <v>113</v>
      </c>
      <c r="K5" s="51" t="s">
        <v>114</v>
      </c>
      <c r="L5" s="51" t="s">
        <v>115</v>
      </c>
      <c r="M5" s="51" t="s">
        <v>116</v>
      </c>
      <c r="N5" s="51" t="s">
        <v>117</v>
      </c>
      <c r="P5" s="51" t="s">
        <v>155</v>
      </c>
      <c r="Q5" s="51" t="s">
        <v>106</v>
      </c>
      <c r="R5" s="51" t="s">
        <v>107</v>
      </c>
      <c r="S5" s="51" t="s">
        <v>108</v>
      </c>
      <c r="T5" s="51" t="s">
        <v>109</v>
      </c>
      <c r="U5" s="51" t="s">
        <v>110</v>
      </c>
      <c r="V5" s="51" t="s">
        <v>111</v>
      </c>
      <c r="W5" s="51" t="s">
        <v>112</v>
      </c>
      <c r="X5" s="51" t="s">
        <v>113</v>
      </c>
      <c r="Y5" s="51" t="s">
        <v>114</v>
      </c>
      <c r="Z5" s="51" t="s">
        <v>115</v>
      </c>
      <c r="AA5" s="51" t="s">
        <v>116</v>
      </c>
      <c r="AB5" s="51" t="s">
        <v>117</v>
      </c>
    </row>
    <row r="6" spans="2:28" ht="12.75">
      <c r="B6" s="61">
        <v>2011</v>
      </c>
      <c r="C6" s="53">
        <v>431.27273199999996</v>
      </c>
      <c r="D6" s="53">
        <v>165.50129833333332</v>
      </c>
      <c r="E6" s="53">
        <v>264.39887125000001</v>
      </c>
      <c r="F6" s="53">
        <v>1016.8189496666665</v>
      </c>
      <c r="G6" s="54">
        <v>414.6441422943787</v>
      </c>
      <c r="H6" s="54">
        <v>282.52483251566531</v>
      </c>
      <c r="I6" s="54">
        <v>319.64997485662269</v>
      </c>
      <c r="J6" s="53">
        <v>1877.9918512499999</v>
      </c>
      <c r="K6" s="53">
        <v>1889.4248154166664</v>
      </c>
      <c r="L6" s="53">
        <v>1317.0833333333333</v>
      </c>
      <c r="M6" s="53">
        <v>561.83333333333337</v>
      </c>
      <c r="N6" s="53">
        <v>5646.3333333333321</v>
      </c>
      <c r="P6" s="62">
        <v>40878</v>
      </c>
      <c r="Q6" s="53">
        <v>549.269451</v>
      </c>
      <c r="R6" s="53">
        <v>178.97803200000001</v>
      </c>
      <c r="S6" s="53">
        <v>424.09606400000001</v>
      </c>
      <c r="T6" s="53">
        <v>1095.6416399999998</v>
      </c>
      <c r="U6" s="54">
        <v>464.88184967252454</v>
      </c>
      <c r="V6" s="54">
        <v>308.56790271303385</v>
      </c>
      <c r="W6" s="54">
        <v>322.19188761444138</v>
      </c>
      <c r="X6" s="53">
        <v>2247.9851869999998</v>
      </c>
      <c r="Y6" s="53">
        <v>1942.0148129999998</v>
      </c>
      <c r="Z6" s="53">
        <v>1257</v>
      </c>
      <c r="AA6" s="53">
        <v>592</v>
      </c>
      <c r="AB6" s="53">
        <v>6039</v>
      </c>
    </row>
    <row r="7" spans="2:28" ht="12.75">
      <c r="B7" s="61">
        <f t="shared" ref="B7:B15" si="0">B6+1</f>
        <v>2012</v>
      </c>
      <c r="C7" s="53">
        <v>685.19810508333342</v>
      </c>
      <c r="D7" s="53">
        <v>201.4355046666667</v>
      </c>
      <c r="E7" s="53">
        <v>630.13190758333337</v>
      </c>
      <c r="F7" s="53">
        <v>1188.6389149999998</v>
      </c>
      <c r="G7" s="54">
        <v>512.10071213502101</v>
      </c>
      <c r="H7" s="54">
        <v>355.73427489740942</v>
      </c>
      <c r="I7" s="54">
        <v>320.80392796756962</v>
      </c>
      <c r="J7" s="53">
        <v>2705.4044323333333</v>
      </c>
      <c r="K7" s="53">
        <v>2004.4289010000002</v>
      </c>
      <c r="L7" s="53">
        <v>1265.8333333333333</v>
      </c>
      <c r="M7" s="53">
        <v>525.83333333333337</v>
      </c>
      <c r="N7" s="53">
        <v>6501.5</v>
      </c>
      <c r="P7" s="62">
        <v>41244</v>
      </c>
      <c r="Q7" s="53">
        <v>796.38483799999995</v>
      </c>
      <c r="R7" s="53">
        <v>233.98516100000001</v>
      </c>
      <c r="S7" s="53">
        <v>811.270129</v>
      </c>
      <c r="T7" s="53">
        <v>1264.49729</v>
      </c>
      <c r="U7" s="54">
        <v>550.45049871469746</v>
      </c>
      <c r="V7" s="54">
        <v>391.38824998709708</v>
      </c>
      <c r="W7" s="54">
        <v>322.65854129820548</v>
      </c>
      <c r="X7" s="53">
        <v>3106.1374180000003</v>
      </c>
      <c r="Y7" s="53">
        <v>2048.8625820000002</v>
      </c>
      <c r="Z7" s="53">
        <v>1378</v>
      </c>
      <c r="AA7" s="53">
        <v>556</v>
      </c>
      <c r="AB7" s="53">
        <v>7089</v>
      </c>
    </row>
    <row r="8" spans="2:28" ht="12.75">
      <c r="B8" s="61">
        <f t="shared" si="0"/>
        <v>2013</v>
      </c>
      <c r="C8" s="53">
        <v>889.7076797499999</v>
      </c>
      <c r="D8" s="53">
        <v>267.47179399999999</v>
      </c>
      <c r="E8" s="53">
        <v>1049.0079535000002</v>
      </c>
      <c r="F8" s="53">
        <v>1356.4474991666666</v>
      </c>
      <c r="G8" s="54">
        <v>601.32533921791992</v>
      </c>
      <c r="H8" s="54">
        <v>431.88981987562039</v>
      </c>
      <c r="I8" s="54">
        <v>323.2323400731263</v>
      </c>
      <c r="J8" s="53">
        <v>3562.6349264166665</v>
      </c>
      <c r="K8" s="53">
        <v>2136.6150735833339</v>
      </c>
      <c r="L8" s="53">
        <v>1255.6666666666667</v>
      </c>
      <c r="M8" s="53">
        <v>515.16666666666663</v>
      </c>
      <c r="N8" s="53">
        <v>7470.0833333333339</v>
      </c>
      <c r="P8" s="62">
        <v>41609</v>
      </c>
      <c r="Q8" s="53">
        <v>960.230548</v>
      </c>
      <c r="R8" s="53">
        <v>299.31412900000004</v>
      </c>
      <c r="S8" s="53">
        <v>1223.7030300000001</v>
      </c>
      <c r="T8" s="53">
        <v>1442.8836100000001</v>
      </c>
      <c r="U8" s="54">
        <v>650.64213009107743</v>
      </c>
      <c r="V8" s="54">
        <v>469.56191997342904</v>
      </c>
      <c r="W8" s="54">
        <v>322.67955993549367</v>
      </c>
      <c r="X8" s="53">
        <v>3926.1313170000003</v>
      </c>
      <c r="Y8" s="53">
        <v>2167.8686829999997</v>
      </c>
      <c r="Z8" s="53">
        <v>1285</v>
      </c>
      <c r="AA8" s="53">
        <v>546</v>
      </c>
      <c r="AB8" s="53">
        <v>7925</v>
      </c>
    </row>
    <row r="9" spans="2:28" ht="12.75">
      <c r="B9" s="61">
        <f t="shared" si="0"/>
        <v>2014</v>
      </c>
      <c r="C9" s="53">
        <v>1117.2025311666666</v>
      </c>
      <c r="D9" s="53">
        <v>382.61950625000009</v>
      </c>
      <c r="E9" s="53">
        <v>1457.7039758333333</v>
      </c>
      <c r="F9" s="53">
        <v>1632.8951533333329</v>
      </c>
      <c r="G9" s="54">
        <v>742.10087821760192</v>
      </c>
      <c r="H9" s="54">
        <v>566.15965436266981</v>
      </c>
      <c r="I9" s="54">
        <v>324.6346207530616</v>
      </c>
      <c r="J9" s="53">
        <v>4590.4211665833327</v>
      </c>
      <c r="K9" s="53">
        <v>2272.0788334166664</v>
      </c>
      <c r="L9" s="53">
        <v>1396.8333333333333</v>
      </c>
      <c r="M9" s="53">
        <v>496.5</v>
      </c>
      <c r="N9" s="53">
        <v>8755.8333333333321</v>
      </c>
      <c r="P9" s="62">
        <v>41974</v>
      </c>
      <c r="Q9" s="53">
        <v>1263.575</v>
      </c>
      <c r="R9" s="53">
        <v>456.01</v>
      </c>
      <c r="S9" s="53">
        <v>1682.2008000000001</v>
      </c>
      <c r="T9" s="53">
        <v>1801.49803</v>
      </c>
      <c r="U9" s="54">
        <v>826.16299723853967</v>
      </c>
      <c r="V9" s="54">
        <v>642.03713870208958</v>
      </c>
      <c r="W9" s="54">
        <v>333.29789405937072</v>
      </c>
      <c r="X9" s="53">
        <v>5203.2838300000003</v>
      </c>
      <c r="Y9" s="53">
        <v>2299.7161699999997</v>
      </c>
      <c r="Z9" s="53">
        <v>1452</v>
      </c>
      <c r="AA9" s="53">
        <v>515</v>
      </c>
      <c r="AB9" s="53">
        <v>9470</v>
      </c>
    </row>
    <row r="10" spans="2:28" ht="12.75">
      <c r="B10" s="61">
        <f t="shared" si="0"/>
        <v>2015</v>
      </c>
      <c r="C10" s="53">
        <v>1212.6049133333333</v>
      </c>
      <c r="D10" s="53">
        <v>483.24895341666667</v>
      </c>
      <c r="E10" s="53">
        <v>1589.4775950000001</v>
      </c>
      <c r="F10" s="53">
        <v>1877.6697233333334</v>
      </c>
      <c r="G10" s="54">
        <v>843.43742992343175</v>
      </c>
      <c r="H10" s="54">
        <v>714.1952773236693</v>
      </c>
      <c r="I10" s="54">
        <v>320.03701608623231</v>
      </c>
      <c r="J10" s="53">
        <v>5163.0011850833334</v>
      </c>
      <c r="K10" s="53">
        <v>2253.4154815833335</v>
      </c>
      <c r="L10" s="53">
        <v>1514.5833333333333</v>
      </c>
      <c r="M10" s="53">
        <v>483</v>
      </c>
      <c r="N10" s="53">
        <v>9414</v>
      </c>
      <c r="P10" s="62">
        <v>42339</v>
      </c>
      <c r="Q10" s="53">
        <v>1174.14429</v>
      </c>
      <c r="R10" s="53">
        <v>473.94912900000003</v>
      </c>
      <c r="S10" s="53">
        <v>1480.04132</v>
      </c>
      <c r="T10" s="53">
        <v>1844.68229</v>
      </c>
      <c r="U10" s="54">
        <v>862.47812148480489</v>
      </c>
      <c r="V10" s="54">
        <v>678.478296189611</v>
      </c>
      <c r="W10" s="54">
        <v>303.72587232558408</v>
      </c>
      <c r="X10" s="53">
        <v>4972.8170289999998</v>
      </c>
      <c r="Y10" s="53">
        <v>2135.1829710000002</v>
      </c>
      <c r="Z10" s="53">
        <v>1605</v>
      </c>
      <c r="AA10" s="53">
        <v>522</v>
      </c>
      <c r="AB10" s="53">
        <v>9235</v>
      </c>
    </row>
    <row r="11" spans="2:28" ht="12.75">
      <c r="B11" s="61">
        <f t="shared" si="0"/>
        <v>2016</v>
      </c>
      <c r="C11" s="64">
        <v>1056.0023912499998</v>
      </c>
      <c r="D11" s="64">
        <v>434.10369666666674</v>
      </c>
      <c r="E11" s="64">
        <v>1251.2487808333333</v>
      </c>
      <c r="F11" s="64">
        <v>2024.7652300000002</v>
      </c>
      <c r="G11" s="65">
        <v>933.02790516099947</v>
      </c>
      <c r="H11" s="65">
        <v>793.50364009616681</v>
      </c>
      <c r="I11" s="65">
        <v>298.23368474283376</v>
      </c>
      <c r="J11" s="64">
        <v>4766.1200987499997</v>
      </c>
      <c r="K11" s="64">
        <v>2004.5465679166671</v>
      </c>
      <c r="L11" s="64">
        <v>1597.25</v>
      </c>
      <c r="M11" s="64">
        <v>489.5</v>
      </c>
      <c r="N11" s="64">
        <v>8857.4166666666679</v>
      </c>
      <c r="P11" s="62">
        <v>42705</v>
      </c>
      <c r="Q11" s="64">
        <v>956.59654799999998</v>
      </c>
      <c r="R11" s="64">
        <v>408.440225</v>
      </c>
      <c r="S11" s="64">
        <v>1164.9268</v>
      </c>
      <c r="T11" s="64">
        <v>2118.8492900000001</v>
      </c>
      <c r="U11" s="65">
        <v>984.42573180966099</v>
      </c>
      <c r="V11" s="65">
        <v>844.31693936871557</v>
      </c>
      <c r="W11" s="65">
        <v>290.10661882162367</v>
      </c>
      <c r="X11" s="64">
        <v>4648.8128630000001</v>
      </c>
      <c r="Y11" s="64">
        <v>1870.1871369999997</v>
      </c>
      <c r="Z11" s="64">
        <v>1730</v>
      </c>
      <c r="AA11" s="64">
        <v>519</v>
      </c>
      <c r="AB11" s="64">
        <v>8768</v>
      </c>
    </row>
    <row r="12" spans="2:28" ht="12.75">
      <c r="B12" s="61">
        <f t="shared" si="0"/>
        <v>2017</v>
      </c>
      <c r="C12" s="64">
        <v>1091.8275590000001</v>
      </c>
      <c r="D12" s="64">
        <v>480.28952166666659</v>
      </c>
      <c r="E12" s="64">
        <v>1188.6171666666664</v>
      </c>
      <c r="F12" s="64">
        <v>2465.6705341666661</v>
      </c>
      <c r="G12" s="65">
        <v>1144.6925727146261</v>
      </c>
      <c r="H12" s="65">
        <v>1022.5877765384844</v>
      </c>
      <c r="I12" s="65">
        <v>298.39018491355625</v>
      </c>
      <c r="J12" s="64">
        <v>5226.4047814999994</v>
      </c>
      <c r="K12" s="64">
        <v>1953.3452184999999</v>
      </c>
      <c r="L12" s="64">
        <v>1680</v>
      </c>
      <c r="M12" s="64">
        <v>494.66666666666669</v>
      </c>
      <c r="N12" s="64">
        <v>9354.4166666666661</v>
      </c>
      <c r="P12" s="62">
        <v>43070</v>
      </c>
      <c r="Q12" s="64">
        <v>1187.3134599999998</v>
      </c>
      <c r="R12" s="64">
        <v>569.561328</v>
      </c>
      <c r="S12" s="64">
        <v>1294.2047399999999</v>
      </c>
      <c r="T12" s="64">
        <v>2854.10617</v>
      </c>
      <c r="U12" s="65">
        <v>1325.3090461614602</v>
      </c>
      <c r="V12" s="65">
        <v>1202.7882509699648</v>
      </c>
      <c r="W12" s="65">
        <v>326.00887286857505</v>
      </c>
      <c r="X12" s="64">
        <v>5905.1856979999993</v>
      </c>
      <c r="Y12" s="64">
        <v>2028.814302</v>
      </c>
      <c r="Z12" s="64">
        <v>1576</v>
      </c>
      <c r="AA12" s="64">
        <v>512</v>
      </c>
      <c r="AB12" s="64">
        <v>10022</v>
      </c>
    </row>
    <row r="13" spans="2:28" ht="12.75">
      <c r="B13" s="61">
        <f t="shared" si="0"/>
        <v>2018</v>
      </c>
      <c r="C13" s="55">
        <v>1232.417166374752</v>
      </c>
      <c r="D13" s="55">
        <v>597.82225876486314</v>
      </c>
      <c r="E13" s="55">
        <v>1353.8754465928675</v>
      </c>
      <c r="F13" s="55">
        <v>3186.8212565191848</v>
      </c>
      <c r="G13" s="56">
        <v>1422.4276843202088</v>
      </c>
      <c r="H13" s="56">
        <v>1441.0504167012771</v>
      </c>
      <c r="I13" s="56">
        <v>323.34315549769912</v>
      </c>
      <c r="J13" s="55">
        <v>6370.9361282516675</v>
      </c>
      <c r="K13" s="55">
        <v>2152.1934891509991</v>
      </c>
      <c r="L13" s="55">
        <v>1599.695252779152</v>
      </c>
      <c r="M13" s="55">
        <v>509.83511105074308</v>
      </c>
      <c r="N13" s="55">
        <v>10632.659981232562</v>
      </c>
      <c r="P13" s="62">
        <v>43435</v>
      </c>
      <c r="Q13" s="55">
        <v>1280.1565862180228</v>
      </c>
      <c r="R13" s="55">
        <v>610.32059593258748</v>
      </c>
      <c r="S13" s="55">
        <v>1430.2090910182339</v>
      </c>
      <c r="T13" s="55">
        <v>3445.2725144328024</v>
      </c>
      <c r="U13" s="56">
        <v>1425.7430785128583</v>
      </c>
      <c r="V13" s="56">
        <v>1698.1736565720419</v>
      </c>
      <c r="W13" s="56">
        <v>321.35577934790234</v>
      </c>
      <c r="X13" s="55">
        <v>6765.9587876016467</v>
      </c>
      <c r="Y13" s="55">
        <v>2171.3525590346594</v>
      </c>
      <c r="Z13" s="55">
        <v>1593.6615927972371</v>
      </c>
      <c r="AA13" s="55">
        <v>507.41038905644757</v>
      </c>
      <c r="AB13" s="55">
        <v>11038.383328489992</v>
      </c>
    </row>
    <row r="14" spans="2:28" ht="12.75">
      <c r="B14" s="61">
        <f t="shared" si="0"/>
        <v>2019</v>
      </c>
      <c r="C14" s="55">
        <v>1318.2849966515143</v>
      </c>
      <c r="D14" s="55">
        <v>617.77180110672123</v>
      </c>
      <c r="E14" s="55">
        <v>1462.6273992554104</v>
      </c>
      <c r="F14" s="55">
        <v>3817.9124696207423</v>
      </c>
      <c r="G14" s="56">
        <v>1522.6391482917086</v>
      </c>
      <c r="H14" s="56">
        <v>1975.9987146805142</v>
      </c>
      <c r="I14" s="56">
        <v>319.27460664851969</v>
      </c>
      <c r="J14" s="55">
        <v>7216.5966666343884</v>
      </c>
      <c r="K14" s="55">
        <v>2173.2129069975249</v>
      </c>
      <c r="L14" s="55">
        <v>1574.3009896411895</v>
      </c>
      <c r="M14" s="55">
        <v>504.12428462966477</v>
      </c>
      <c r="N14" s="55">
        <v>11468.234847902768</v>
      </c>
      <c r="P14" s="62">
        <v>43800</v>
      </c>
      <c r="Q14" s="55">
        <v>1353.8608986729432</v>
      </c>
      <c r="R14" s="55">
        <v>627.91515645331663</v>
      </c>
      <c r="S14" s="55">
        <v>1491.3846676285402</v>
      </c>
      <c r="T14" s="55">
        <v>4119.6827821804918</v>
      </c>
      <c r="U14" s="56">
        <v>1610.6902245273805</v>
      </c>
      <c r="V14" s="56">
        <v>2191.4719087154017</v>
      </c>
      <c r="W14" s="56">
        <v>317.52064893770984</v>
      </c>
      <c r="X14" s="55">
        <v>7592.843504935292</v>
      </c>
      <c r="Y14" s="55">
        <v>2174.8187398307691</v>
      </c>
      <c r="Z14" s="55">
        <v>1564.0555029696275</v>
      </c>
      <c r="AA14" s="55">
        <v>501.35484209392905</v>
      </c>
      <c r="AB14" s="55">
        <v>11833.072589829619</v>
      </c>
    </row>
    <row r="15" spans="2:28" ht="12.75">
      <c r="B15" s="61">
        <f t="shared" si="0"/>
        <v>2020</v>
      </c>
      <c r="C15" s="55">
        <v>1388.3975407582991</v>
      </c>
      <c r="D15" s="55">
        <v>638.38636531341729</v>
      </c>
      <c r="E15" s="55">
        <v>1498.0424485550982</v>
      </c>
      <c r="F15" s="55">
        <v>4418.3763740661352</v>
      </c>
      <c r="G15" s="56">
        <v>1718.2596633616379</v>
      </c>
      <c r="H15" s="56">
        <v>2384.652397294346</v>
      </c>
      <c r="I15" s="56">
        <v>315.46431341015108</v>
      </c>
      <c r="J15" s="55">
        <v>7943.2027286929497</v>
      </c>
      <c r="K15" s="55">
        <v>2176.7938299852908</v>
      </c>
      <c r="L15" s="55">
        <v>1554.6803067615056</v>
      </c>
      <c r="M15" s="55">
        <v>498.1079547586944</v>
      </c>
      <c r="N15" s="55">
        <v>12172.78482019844</v>
      </c>
      <c r="P15" s="62">
        <v>44166</v>
      </c>
      <c r="Q15" s="55">
        <v>1417.1079945610925</v>
      </c>
      <c r="R15" s="55">
        <v>647.44501783186001</v>
      </c>
      <c r="S15" s="55">
        <v>1510.2582232907025</v>
      </c>
      <c r="T15" s="55">
        <v>4646.9586448019472</v>
      </c>
      <c r="U15" s="56">
        <v>1805.5530235959384</v>
      </c>
      <c r="V15" s="56">
        <v>2527.6743333903428</v>
      </c>
      <c r="W15" s="56">
        <v>313.73128781566589</v>
      </c>
      <c r="X15" s="55">
        <v>8221.7698804856027</v>
      </c>
      <c r="Y15" s="55">
        <v>2178.4987070739094</v>
      </c>
      <c r="Z15" s="55">
        <v>1560.7581980392854</v>
      </c>
      <c r="AA15" s="55">
        <v>495.37156335808885</v>
      </c>
      <c r="AB15" s="55">
        <v>12456.398348956887</v>
      </c>
    </row>
    <row r="16" spans="2:28" ht="12.75">
      <c r="B16" s="57"/>
      <c r="F16" s="58"/>
      <c r="G16" s="59"/>
      <c r="H16" s="59"/>
      <c r="I16" s="59"/>
      <c r="J16" s="50"/>
      <c r="L16" s="58"/>
      <c r="M16" s="58"/>
      <c r="P16" s="63"/>
      <c r="T16" s="58"/>
      <c r="U16" s="59"/>
      <c r="V16" s="59"/>
      <c r="W16" s="59"/>
      <c r="X16" s="50"/>
      <c r="Z16" s="58"/>
      <c r="AA16" s="58"/>
    </row>
    <row r="17" spans="2:28" ht="12.75">
      <c r="B17" s="60">
        <v>40909</v>
      </c>
      <c r="C17" s="53">
        <f t="shared" ref="C17:N25" si="1">C7-C6</f>
        <v>253.92537308333345</v>
      </c>
      <c r="D17" s="53">
        <f t="shared" si="1"/>
        <v>35.934206333333378</v>
      </c>
      <c r="E17" s="53">
        <f t="shared" si="1"/>
        <v>365.73303633333336</v>
      </c>
      <c r="F17" s="53">
        <f t="shared" si="1"/>
        <v>171.81996533333324</v>
      </c>
      <c r="G17" s="54">
        <f t="shared" si="1"/>
        <v>97.456569840642317</v>
      </c>
      <c r="H17" s="54">
        <f t="shared" si="1"/>
        <v>73.209442381744111</v>
      </c>
      <c r="I17" s="54">
        <f t="shared" si="1"/>
        <v>1.1539531109469294</v>
      </c>
      <c r="J17" s="53">
        <f t="shared" si="1"/>
        <v>827.41258108333341</v>
      </c>
      <c r="K17" s="53">
        <f t="shared" si="1"/>
        <v>115.00408558333379</v>
      </c>
      <c r="L17" s="53">
        <f t="shared" si="1"/>
        <v>-51.25</v>
      </c>
      <c r="M17" s="53">
        <f t="shared" si="1"/>
        <v>-36</v>
      </c>
      <c r="N17" s="53">
        <f t="shared" si="1"/>
        <v>855.16666666666788</v>
      </c>
      <c r="P17" s="62">
        <v>41244</v>
      </c>
      <c r="Q17" s="53">
        <v>247.11538699999994</v>
      </c>
      <c r="R17" s="53">
        <v>55.007128999999992</v>
      </c>
      <c r="S17" s="53">
        <v>387.17406499999998</v>
      </c>
      <c r="T17" s="53">
        <v>168.8556500000002</v>
      </c>
      <c r="U17" s="54">
        <v>85.568649042172922</v>
      </c>
      <c r="V17" s="54">
        <v>82.820347274063238</v>
      </c>
      <c r="W17" s="54">
        <v>0.46665368376409333</v>
      </c>
      <c r="X17" s="53">
        <v>858.15223100000048</v>
      </c>
      <c r="Y17" s="53">
        <v>106.84776900000043</v>
      </c>
      <c r="Z17" s="53">
        <v>121</v>
      </c>
      <c r="AA17" s="53">
        <v>-36</v>
      </c>
      <c r="AB17" s="53">
        <v>1050</v>
      </c>
    </row>
    <row r="18" spans="2:28" ht="12.75">
      <c r="B18" s="60">
        <v>41275</v>
      </c>
      <c r="C18" s="53">
        <f t="shared" si="1"/>
        <v>204.50957466666648</v>
      </c>
      <c r="D18" s="53">
        <f t="shared" si="1"/>
        <v>66.036289333333286</v>
      </c>
      <c r="E18" s="53">
        <f t="shared" si="1"/>
        <v>418.87604591666684</v>
      </c>
      <c r="F18" s="53">
        <f t="shared" si="1"/>
        <v>167.80858416666683</v>
      </c>
      <c r="G18" s="54">
        <f t="shared" si="1"/>
        <v>89.224627082898905</v>
      </c>
      <c r="H18" s="54">
        <f t="shared" si="1"/>
        <v>76.155544978210969</v>
      </c>
      <c r="I18" s="54">
        <f t="shared" si="1"/>
        <v>2.4284121055566743</v>
      </c>
      <c r="J18" s="53">
        <f t="shared" si="1"/>
        <v>857.23049408333327</v>
      </c>
      <c r="K18" s="53">
        <f t="shared" si="1"/>
        <v>132.1861725833337</v>
      </c>
      <c r="L18" s="53">
        <f t="shared" si="1"/>
        <v>-10.166666666666515</v>
      </c>
      <c r="M18" s="53">
        <f t="shared" si="1"/>
        <v>-10.666666666666742</v>
      </c>
      <c r="N18" s="53">
        <f t="shared" si="1"/>
        <v>968.58333333333394</v>
      </c>
      <c r="P18" s="62">
        <v>41609</v>
      </c>
      <c r="Q18" s="53">
        <v>163.84571000000005</v>
      </c>
      <c r="R18" s="53">
        <v>65.328968000000032</v>
      </c>
      <c r="S18" s="53">
        <v>412.43290100000013</v>
      </c>
      <c r="T18" s="53">
        <v>178.38632000000007</v>
      </c>
      <c r="U18" s="54">
        <v>100.19163137637997</v>
      </c>
      <c r="V18" s="54">
        <v>78.173669986331959</v>
      </c>
      <c r="W18" s="54">
        <v>2.1018637288193531E-2</v>
      </c>
      <c r="X18" s="53">
        <v>819.99389900000006</v>
      </c>
      <c r="Y18" s="53">
        <v>119.00610099999949</v>
      </c>
      <c r="Z18" s="53">
        <v>-93</v>
      </c>
      <c r="AA18" s="53">
        <v>-10</v>
      </c>
      <c r="AB18" s="53">
        <v>836</v>
      </c>
    </row>
    <row r="19" spans="2:28" ht="12.75">
      <c r="B19" s="60">
        <v>41640</v>
      </c>
      <c r="C19" s="53">
        <f t="shared" si="1"/>
        <v>227.49485141666673</v>
      </c>
      <c r="D19" s="53">
        <f t="shared" si="1"/>
        <v>115.1477122500001</v>
      </c>
      <c r="E19" s="53">
        <f t="shared" si="1"/>
        <v>408.69602233333308</v>
      </c>
      <c r="F19" s="53">
        <f t="shared" si="1"/>
        <v>276.44765416666633</v>
      </c>
      <c r="G19" s="54">
        <f t="shared" si="1"/>
        <v>140.775538999682</v>
      </c>
      <c r="H19" s="54">
        <f t="shared" si="1"/>
        <v>134.26983448704942</v>
      </c>
      <c r="I19" s="54">
        <f t="shared" si="1"/>
        <v>1.402280679935302</v>
      </c>
      <c r="J19" s="53">
        <f t="shared" si="1"/>
        <v>1027.7862401666662</v>
      </c>
      <c r="K19" s="53">
        <f t="shared" si="1"/>
        <v>135.46375983333246</v>
      </c>
      <c r="L19" s="53">
        <f t="shared" si="1"/>
        <v>141.16666666666652</v>
      </c>
      <c r="M19" s="53">
        <f t="shared" si="1"/>
        <v>-18.666666666666629</v>
      </c>
      <c r="N19" s="53">
        <f t="shared" si="1"/>
        <v>1285.7499999999982</v>
      </c>
      <c r="P19" s="62">
        <v>41974</v>
      </c>
      <c r="Q19" s="53">
        <v>303.34445200000005</v>
      </c>
      <c r="R19" s="53">
        <v>156.69587099999995</v>
      </c>
      <c r="S19" s="53">
        <v>458.49776999999995</v>
      </c>
      <c r="T19" s="53">
        <v>358.61441999999988</v>
      </c>
      <c r="U19" s="54">
        <v>175.52086714746224</v>
      </c>
      <c r="V19" s="54">
        <v>172.47521872866054</v>
      </c>
      <c r="W19" s="54">
        <v>10.618334123877048</v>
      </c>
      <c r="X19" s="53">
        <v>1277.152513</v>
      </c>
      <c r="Y19" s="53">
        <v>131.847487</v>
      </c>
      <c r="Z19" s="53">
        <v>167</v>
      </c>
      <c r="AA19" s="53">
        <v>-31</v>
      </c>
      <c r="AB19" s="53">
        <v>1545</v>
      </c>
    </row>
    <row r="20" spans="2:28" ht="12.75">
      <c r="B20" s="60">
        <v>42005</v>
      </c>
      <c r="C20" s="53">
        <f t="shared" si="1"/>
        <v>95.402382166666712</v>
      </c>
      <c r="D20" s="53">
        <f t="shared" si="1"/>
        <v>100.62944716666658</v>
      </c>
      <c r="E20" s="53">
        <f t="shared" si="1"/>
        <v>131.77361916666678</v>
      </c>
      <c r="F20" s="53">
        <f t="shared" si="1"/>
        <v>244.77457000000049</v>
      </c>
      <c r="G20" s="54">
        <f t="shared" si="1"/>
        <v>101.33655170582983</v>
      </c>
      <c r="H20" s="54">
        <f t="shared" si="1"/>
        <v>148.03562296099949</v>
      </c>
      <c r="I20" s="54">
        <f t="shared" si="1"/>
        <v>-4.5976046668292838</v>
      </c>
      <c r="J20" s="53">
        <f t="shared" si="1"/>
        <v>572.58001850000073</v>
      </c>
      <c r="K20" s="53">
        <f t="shared" si="1"/>
        <v>-18.663351833332854</v>
      </c>
      <c r="L20" s="53">
        <f t="shared" si="1"/>
        <v>117.75</v>
      </c>
      <c r="M20" s="53">
        <f t="shared" si="1"/>
        <v>-13.5</v>
      </c>
      <c r="N20" s="53">
        <f t="shared" si="1"/>
        <v>658.16666666666788</v>
      </c>
      <c r="P20" s="62">
        <v>42339</v>
      </c>
      <c r="Q20" s="53">
        <v>-89.43071000000009</v>
      </c>
      <c r="R20" s="53">
        <v>17.939129000000037</v>
      </c>
      <c r="S20" s="53">
        <v>-202.15948000000003</v>
      </c>
      <c r="T20" s="53">
        <v>43.184259999999995</v>
      </c>
      <c r="U20" s="54">
        <v>36.315124246265214</v>
      </c>
      <c r="V20" s="54">
        <v>36.441157487521423</v>
      </c>
      <c r="W20" s="54">
        <v>-29.572021733786642</v>
      </c>
      <c r="X20" s="53">
        <v>-230.46680100000049</v>
      </c>
      <c r="Y20" s="53">
        <v>-164.53319899999951</v>
      </c>
      <c r="Z20" s="53">
        <v>153</v>
      </c>
      <c r="AA20" s="53">
        <v>7</v>
      </c>
      <c r="AB20" s="53">
        <v>-235</v>
      </c>
    </row>
    <row r="21" spans="2:28" ht="12.75">
      <c r="B21" s="60">
        <v>42370</v>
      </c>
      <c r="C21" s="64">
        <f t="shared" si="1"/>
        <v>-156.6025220833335</v>
      </c>
      <c r="D21" s="64">
        <f t="shared" si="1"/>
        <v>-49.14525674999993</v>
      </c>
      <c r="E21" s="64">
        <f t="shared" si="1"/>
        <v>-338.22881416666678</v>
      </c>
      <c r="F21" s="64">
        <f t="shared" si="1"/>
        <v>147.09550666666678</v>
      </c>
      <c r="G21" s="65">
        <f t="shared" si="1"/>
        <v>89.590475237567716</v>
      </c>
      <c r="H21" s="65">
        <f t="shared" si="1"/>
        <v>79.308362772497503</v>
      </c>
      <c r="I21" s="65">
        <f t="shared" si="1"/>
        <v>-21.803331343398554</v>
      </c>
      <c r="J21" s="64">
        <f t="shared" si="1"/>
        <v>-396.88108633333377</v>
      </c>
      <c r="K21" s="64">
        <f t="shared" si="1"/>
        <v>-248.86891366666646</v>
      </c>
      <c r="L21" s="64">
        <f t="shared" si="1"/>
        <v>82.666666666666742</v>
      </c>
      <c r="M21" s="64">
        <f t="shared" si="1"/>
        <v>6.5</v>
      </c>
      <c r="N21" s="64">
        <f t="shared" si="1"/>
        <v>-556.58333333333212</v>
      </c>
      <c r="P21" s="62">
        <v>42705</v>
      </c>
      <c r="Q21" s="64">
        <v>-217.54774199999997</v>
      </c>
      <c r="R21" s="64">
        <v>-65.50890400000003</v>
      </c>
      <c r="S21" s="64">
        <v>-315.11452000000008</v>
      </c>
      <c r="T21" s="64">
        <v>274.16700000000014</v>
      </c>
      <c r="U21" s="65">
        <v>121.9476103248561</v>
      </c>
      <c r="V21" s="65">
        <v>165.83864317910457</v>
      </c>
      <c r="W21" s="65">
        <v>-13.619253503960408</v>
      </c>
      <c r="X21" s="64">
        <v>-324.00416599999971</v>
      </c>
      <c r="Y21" s="64">
        <v>-264.99583400000051</v>
      </c>
      <c r="Z21" s="64">
        <v>125</v>
      </c>
      <c r="AA21" s="64">
        <v>-3</v>
      </c>
      <c r="AB21" s="64">
        <v>-467</v>
      </c>
    </row>
    <row r="22" spans="2:28" ht="12.75">
      <c r="B22" s="60">
        <v>42736</v>
      </c>
      <c r="C22" s="64">
        <f t="shared" si="1"/>
        <v>35.825167750000219</v>
      </c>
      <c r="D22" s="64">
        <f t="shared" si="1"/>
        <v>46.185824999999852</v>
      </c>
      <c r="E22" s="64">
        <f t="shared" si="1"/>
        <v>-62.63161416666685</v>
      </c>
      <c r="F22" s="64">
        <f t="shared" si="1"/>
        <v>440.90530416666593</v>
      </c>
      <c r="G22" s="65">
        <f t="shared" si="1"/>
        <v>211.6646675536266</v>
      </c>
      <c r="H22" s="65">
        <f t="shared" si="1"/>
        <v>229.08413644231757</v>
      </c>
      <c r="I22" s="65">
        <f t="shared" si="1"/>
        <v>0.15650017072249511</v>
      </c>
      <c r="J22" s="64">
        <f t="shared" si="1"/>
        <v>460.28468274999977</v>
      </c>
      <c r="K22" s="64">
        <f t="shared" si="1"/>
        <v>-51.201349416667199</v>
      </c>
      <c r="L22" s="64">
        <f t="shared" si="1"/>
        <v>82.75</v>
      </c>
      <c r="M22" s="64">
        <f t="shared" si="1"/>
        <v>5.1666666666666856</v>
      </c>
      <c r="N22" s="64">
        <f t="shared" si="1"/>
        <v>496.99999999999818</v>
      </c>
      <c r="P22" s="62">
        <v>43070</v>
      </c>
      <c r="Q22" s="64">
        <v>230.71691199999987</v>
      </c>
      <c r="R22" s="64">
        <v>161.12110300000001</v>
      </c>
      <c r="S22" s="64">
        <v>129.27793999999994</v>
      </c>
      <c r="T22" s="64">
        <v>735.25687999999991</v>
      </c>
      <c r="U22" s="65">
        <v>340.88331435179919</v>
      </c>
      <c r="V22" s="65">
        <v>358.47131160124923</v>
      </c>
      <c r="W22" s="65">
        <v>35.902254046951384</v>
      </c>
      <c r="X22" s="64">
        <v>1256.3728349999992</v>
      </c>
      <c r="Y22" s="64">
        <v>158.62716500000033</v>
      </c>
      <c r="Z22" s="64">
        <v>-154</v>
      </c>
      <c r="AA22" s="64">
        <v>-7</v>
      </c>
      <c r="AB22" s="64">
        <v>1254</v>
      </c>
    </row>
    <row r="23" spans="2:28" ht="12.75">
      <c r="B23" s="60">
        <v>43101</v>
      </c>
      <c r="C23" s="55">
        <f t="shared" si="1"/>
        <v>140.58960737475195</v>
      </c>
      <c r="D23" s="55">
        <f t="shared" si="1"/>
        <v>117.53273709819655</v>
      </c>
      <c r="E23" s="55">
        <f t="shared" si="1"/>
        <v>165.25827992620111</v>
      </c>
      <c r="F23" s="55">
        <f t="shared" si="1"/>
        <v>721.15072235251864</v>
      </c>
      <c r="G23" s="56">
        <f t="shared" si="1"/>
        <v>277.73511160558269</v>
      </c>
      <c r="H23" s="56">
        <f t="shared" si="1"/>
        <v>418.4626401627927</v>
      </c>
      <c r="I23" s="56">
        <f t="shared" si="1"/>
        <v>24.952970584142861</v>
      </c>
      <c r="J23" s="55">
        <f t="shared" si="1"/>
        <v>1144.531346751668</v>
      </c>
      <c r="K23" s="55">
        <f t="shared" si="1"/>
        <v>198.84827065099921</v>
      </c>
      <c r="L23" s="55">
        <f t="shared" si="1"/>
        <v>-80.304747220847958</v>
      </c>
      <c r="M23" s="55">
        <f t="shared" si="1"/>
        <v>15.168444384076395</v>
      </c>
      <c r="N23" s="55">
        <f t="shared" si="1"/>
        <v>1278.2433145658961</v>
      </c>
      <c r="P23" s="62">
        <v>43435</v>
      </c>
      <c r="Q23" s="55">
        <v>92.843126218022917</v>
      </c>
      <c r="R23" s="55">
        <v>40.759267932587477</v>
      </c>
      <c r="S23" s="55">
        <v>136.00435101823405</v>
      </c>
      <c r="T23" s="55">
        <v>591.16634443280236</v>
      </c>
      <c r="U23" s="56">
        <v>100.43403235139817</v>
      </c>
      <c r="V23" s="56">
        <v>495.38540560207707</v>
      </c>
      <c r="W23" s="56">
        <v>-4.6530935206727122</v>
      </c>
      <c r="X23" s="55">
        <v>860.77308960164737</v>
      </c>
      <c r="Y23" s="55">
        <v>142.53825703465941</v>
      </c>
      <c r="Z23" s="55">
        <v>17.661592797237063</v>
      </c>
      <c r="AA23" s="55">
        <v>-4.5896109435524295</v>
      </c>
      <c r="AB23" s="55">
        <v>1016.383328489992</v>
      </c>
    </row>
    <row r="24" spans="2:28" ht="12.75">
      <c r="B24" s="60">
        <v>43466</v>
      </c>
      <c r="C24" s="55">
        <f t="shared" si="1"/>
        <v>85.867830276762334</v>
      </c>
      <c r="D24" s="55">
        <f t="shared" si="1"/>
        <v>19.949542341858091</v>
      </c>
      <c r="E24" s="55">
        <f t="shared" si="1"/>
        <v>108.75195266254286</v>
      </c>
      <c r="F24" s="55">
        <f t="shared" si="1"/>
        <v>631.09121310155751</v>
      </c>
      <c r="G24" s="56">
        <f t="shared" si="1"/>
        <v>100.21146397149982</v>
      </c>
      <c r="H24" s="56">
        <f t="shared" si="1"/>
        <v>534.94829797923717</v>
      </c>
      <c r="I24" s="56">
        <f t="shared" si="1"/>
        <v>-4.0685488491794217</v>
      </c>
      <c r="J24" s="55">
        <f t="shared" si="1"/>
        <v>845.66053838272092</v>
      </c>
      <c r="K24" s="55">
        <f t="shared" si="1"/>
        <v>21.019417846525812</v>
      </c>
      <c r="L24" s="55">
        <f t="shared" si="1"/>
        <v>-25.394263137962525</v>
      </c>
      <c r="M24" s="55">
        <f t="shared" si="1"/>
        <v>-5.7108264210783091</v>
      </c>
      <c r="N24" s="55">
        <f t="shared" si="1"/>
        <v>835.57486667020567</v>
      </c>
      <c r="P24" s="62">
        <v>43800</v>
      </c>
      <c r="Q24" s="55">
        <v>73.704312454920455</v>
      </c>
      <c r="R24" s="55">
        <v>17.594560520729146</v>
      </c>
      <c r="S24" s="55">
        <v>61.17557661030628</v>
      </c>
      <c r="T24" s="55">
        <v>674.41026774768943</v>
      </c>
      <c r="U24" s="56">
        <v>184.9471460145221</v>
      </c>
      <c r="V24" s="56">
        <v>493.29825214335983</v>
      </c>
      <c r="W24" s="56">
        <v>-3.8351304101925052</v>
      </c>
      <c r="X24" s="55">
        <v>826.88471733364531</v>
      </c>
      <c r="Y24" s="55">
        <v>3.4661807961097111</v>
      </c>
      <c r="Z24" s="55">
        <v>-29.606089827609594</v>
      </c>
      <c r="AA24" s="55">
        <v>-6.0555469625185196</v>
      </c>
      <c r="AB24" s="55">
        <v>794.68926133962668</v>
      </c>
    </row>
    <row r="25" spans="2:28" ht="12.75">
      <c r="B25" s="60">
        <v>43831</v>
      </c>
      <c r="C25" s="55">
        <f t="shared" si="1"/>
        <v>70.112544106784753</v>
      </c>
      <c r="D25" s="55">
        <f t="shared" si="1"/>
        <v>20.614564206696059</v>
      </c>
      <c r="E25" s="55">
        <f t="shared" si="1"/>
        <v>35.41504929968778</v>
      </c>
      <c r="F25" s="55">
        <f t="shared" si="1"/>
        <v>600.46390444539293</v>
      </c>
      <c r="G25" s="56">
        <f t="shared" si="1"/>
        <v>195.6205150699293</v>
      </c>
      <c r="H25" s="56">
        <f t="shared" si="1"/>
        <v>408.65368261383173</v>
      </c>
      <c r="I25" s="56">
        <f t="shared" si="1"/>
        <v>-3.8102932383686152</v>
      </c>
      <c r="J25" s="55">
        <f t="shared" si="1"/>
        <v>726.60606205856129</v>
      </c>
      <c r="K25" s="55">
        <f t="shared" si="1"/>
        <v>3.5809229877659163</v>
      </c>
      <c r="L25" s="55">
        <f t="shared" si="1"/>
        <v>-19.620682879683955</v>
      </c>
      <c r="M25" s="55">
        <f t="shared" si="1"/>
        <v>-6.0163298709703668</v>
      </c>
      <c r="N25" s="55">
        <f t="shared" si="1"/>
        <v>704.54997229567198</v>
      </c>
      <c r="P25" s="62">
        <v>44166</v>
      </c>
      <c r="Q25" s="55">
        <v>63.247095888149261</v>
      </c>
      <c r="R25" s="55">
        <v>19.529861378543387</v>
      </c>
      <c r="S25" s="55">
        <v>18.873555662162289</v>
      </c>
      <c r="T25" s="55">
        <v>527.27586262145542</v>
      </c>
      <c r="U25" s="56">
        <v>194.86279906855793</v>
      </c>
      <c r="V25" s="56">
        <v>336.20242467494108</v>
      </c>
      <c r="W25" s="56">
        <v>-3.7893611220439425</v>
      </c>
      <c r="X25" s="55">
        <v>628.92637555031069</v>
      </c>
      <c r="Y25" s="55">
        <v>3.6799672431402541</v>
      </c>
      <c r="Z25" s="55">
        <v>-3.2973049303420794</v>
      </c>
      <c r="AA25" s="55">
        <v>-5.9832787358402015</v>
      </c>
      <c r="AB25" s="55">
        <v>623.32575912726861</v>
      </c>
    </row>
  </sheetData>
  <mergeCells count="2">
    <mergeCell ref="B3:N3"/>
    <mergeCell ref="P3:A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</vt:lpstr>
      <vt:lpstr>Non-OPEC</vt:lpstr>
      <vt:lpstr>US-Yearly Avg Production</vt:lpstr>
      <vt:lpstr>'Non-OPEC'!setting_curmonth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Non-OPEC crude supplies</dc:title>
  <dc:creator/>
  <dc:description>Licenced to Dharshanie Mahadeva at Shell International BV. This file was last updated by Energy Aspects on 16:30:01 9 Jul 2018. Data is subject to revisions.</dc:description>
  <cp:lastModifiedBy/>
  <dcterms:created xsi:type="dcterms:W3CDTF">2018-07-09T11:54:36Z</dcterms:created>
  <dcterms:modified xsi:type="dcterms:W3CDTF">2018-07-19T19:26:38Z</dcterms:modified>
  <cp:category>23609152</cp:category>
</cp:coreProperties>
</file>