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ziming\github\submission\OrAudit\dataset\"/>
    </mc:Choice>
  </mc:AlternateContent>
  <xr:revisionPtr revIDLastSave="0" documentId="13_ncr:1_{5CE111E1-0E8C-4355-8541-520911F05B9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set_4906" sheetId="6" r:id="rId1"/>
    <sheet name="Dataset_120" sheetId="2" r:id="rId2"/>
    <sheet name="SuccessRate" sheetId="4" r:id="rId3"/>
    <sheet name="TimeCost" sheetId="3" r:id="rId4"/>
    <sheet name="Accuracy&amp;Rac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6" i="1" l="1"/>
  <c r="D6" i="1"/>
  <c r="B6" i="1"/>
  <c r="B15" i="3"/>
  <c r="D14" i="3"/>
  <c r="F7" i="6"/>
  <c r="F8" i="6"/>
  <c r="F6" i="6"/>
  <c r="F4" i="6"/>
  <c r="F2" i="6"/>
  <c r="F3" i="6"/>
  <c r="F15" i="6" s="1"/>
  <c r="F16" i="6" s="1"/>
  <c r="F5" i="6"/>
  <c r="F10" i="6"/>
  <c r="F11" i="6"/>
  <c r="F12" i="6"/>
  <c r="F13" i="6"/>
  <c r="F14" i="6"/>
  <c r="F9" i="6"/>
  <c r="D7" i="6"/>
  <c r="D8" i="6"/>
  <c r="D6" i="6"/>
  <c r="D4" i="6"/>
  <c r="D2" i="6"/>
  <c r="D15" i="6" s="1"/>
  <c r="D16" i="6" s="1"/>
  <c r="D3" i="6"/>
  <c r="D5" i="6"/>
  <c r="D10" i="6"/>
  <c r="D11" i="6"/>
  <c r="D12" i="6"/>
  <c r="D13" i="6"/>
  <c r="D14" i="6"/>
  <c r="D9" i="6"/>
  <c r="B15" i="6"/>
  <c r="N5" i="1"/>
  <c r="N4" i="1"/>
  <c r="G122" i="2"/>
  <c r="H122" i="2"/>
  <c r="I122" i="2"/>
  <c r="J122" i="2"/>
  <c r="K122" i="2"/>
  <c r="L122" i="2"/>
  <c r="M122" i="2"/>
  <c r="N122" i="2"/>
  <c r="O122" i="2"/>
  <c r="F122" i="2"/>
  <c r="E122" i="2"/>
  <c r="D122" i="2"/>
  <c r="D15" i="4"/>
  <c r="C15" i="4"/>
  <c r="F15" i="4" s="1"/>
  <c r="B15" i="4"/>
  <c r="C6" i="3"/>
  <c r="C7" i="3"/>
  <c r="C8" i="3"/>
  <c r="C11" i="3"/>
  <c r="C5" i="3"/>
  <c r="C12" i="3"/>
  <c r="C13" i="3"/>
  <c r="C9" i="3"/>
  <c r="C4" i="3"/>
  <c r="C3" i="3"/>
  <c r="C10" i="3"/>
  <c r="C2" i="3"/>
  <c r="C15" i="3" s="1"/>
  <c r="D15" i="3" s="1"/>
  <c r="B8" i="1" l="1"/>
  <c r="B7" i="1"/>
  <c r="D7" i="1"/>
  <c r="D8" i="1"/>
  <c r="B9" i="1" l="1"/>
  <c r="D9" i="1"/>
  <c r="H7" i="1"/>
  <c r="H9" i="1" s="1"/>
  <c r="C3" i="1"/>
  <c r="K7" i="1"/>
  <c r="K9" i="1" s="1"/>
  <c r="K6" i="1"/>
  <c r="K8" i="1"/>
  <c r="H3" i="1"/>
  <c r="H6" i="1"/>
  <c r="H8" i="1"/>
  <c r="E8" i="1"/>
  <c r="M8" i="1"/>
  <c r="M7" i="1"/>
  <c r="M9" i="1" s="1"/>
  <c r="I8" i="1"/>
  <c r="G8" i="1"/>
  <c r="G3" i="1"/>
  <c r="G6" i="1" s="1"/>
  <c r="G7" i="1"/>
  <c r="G9" i="1" s="1"/>
  <c r="C8" i="1"/>
  <c r="N2" i="1"/>
  <c r="F7" i="1"/>
  <c r="F9" i="1" s="1"/>
  <c r="F6" i="1"/>
  <c r="F8" i="1"/>
  <c r="L8" i="1"/>
  <c r="M6" i="1" l="1"/>
  <c r="C7" i="1"/>
  <c r="C9" i="1" s="1"/>
  <c r="N8" i="1"/>
  <c r="J7" i="1"/>
  <c r="J9" i="1" s="1"/>
  <c r="C6" i="1"/>
  <c r="I3" i="1"/>
  <c r="I6" i="1" s="1"/>
  <c r="E6" i="1"/>
  <c r="E7" i="1"/>
  <c r="E9" i="1" s="1"/>
  <c r="J8" i="1"/>
  <c r="N3" i="1" l="1"/>
  <c r="N7" i="1" s="1"/>
  <c r="N9" i="1" s="1"/>
  <c r="L6" i="1"/>
  <c r="L7" i="1"/>
  <c r="L9" i="1" s="1"/>
  <c r="J6" i="1"/>
  <c r="I7" i="1"/>
  <c r="I9" i="1" s="1"/>
</calcChain>
</file>

<file path=xl/sharedStrings.xml><?xml version="1.0" encoding="utf-8"?>
<sst xmlns="http://schemas.openxmlformats.org/spreadsheetml/2006/main" count="407" uniqueCount="211">
  <si>
    <t>F1 Score</t>
  </si>
  <si>
    <t>Accuracy</t>
    <phoneticPr fontId="3" type="noConversion"/>
  </si>
  <si>
    <t>Recall</t>
    <phoneticPr fontId="3" type="noConversion"/>
  </si>
  <si>
    <t>OCCV1:</t>
  </si>
  <si>
    <t>OCCV2:</t>
  </si>
  <si>
    <t>OCCV3:</t>
  </si>
  <si>
    <t>OCCV4:</t>
  </si>
  <si>
    <t>OCCV5:</t>
  </si>
  <si>
    <t>OCCV6:</t>
  </si>
  <si>
    <t>OCCV7:</t>
  </si>
  <si>
    <t>OCCV8:</t>
  </si>
  <si>
    <t>OCCV9:</t>
  </si>
  <si>
    <t>OCCV10:</t>
  </si>
  <si>
    <t>OCCV11:</t>
  </si>
  <si>
    <t>OCCV12:</t>
  </si>
  <si>
    <t>Index</t>
    <phoneticPr fontId="3" type="noConversion"/>
  </si>
  <si>
    <t>Library</t>
    <phoneticPr fontId="3" type="noConversion"/>
  </si>
  <si>
    <t>RedstoneConsumerBase</t>
  </si>
  <si>
    <t>0x2d622cadd828ee072255287a941c0b65c5e2714b</t>
    <phoneticPr fontId="3" type="noConversion"/>
  </si>
  <si>
    <t>1(FP，lib function)</t>
    <phoneticPr fontId="3" type="noConversion"/>
  </si>
  <si>
    <t>1(FP, call in try-catch)</t>
    <phoneticPr fontId="3" type="noConversion"/>
  </si>
  <si>
    <t>0x05cf6e9c382eb9a61166453cea84b645f9f1886e</t>
    <phoneticPr fontId="3" type="noConversion"/>
  </si>
  <si>
    <t>0x48e5b250ddac3cd14d37f3c5f3b16fec2cac64f5</t>
    <phoneticPr fontId="3" type="noConversion"/>
  </si>
  <si>
    <t>0xf8325847c7c80e51449d3a7b4a83d3ddeca05abf</t>
    <phoneticPr fontId="3" type="noConversion"/>
  </si>
  <si>
    <t>0x9eb4a2be80abcaa9d6135041244b2327d09892d8</t>
    <phoneticPr fontId="3" type="noConversion"/>
  </si>
  <si>
    <t>0x16a892d95350dc60cabed136070fc6fbefbb1b80</t>
    <phoneticPr fontId="3" type="noConversion"/>
  </si>
  <si>
    <t>0xdc498aea83e33ac2df6cd95b2ffdd2d7b6326130</t>
    <phoneticPr fontId="3" type="noConversion"/>
  </si>
  <si>
    <t>0xceb7b1de518af5c3077e1e639efc79b1c2877d47</t>
    <phoneticPr fontId="3" type="noConversion"/>
  </si>
  <si>
    <t>0xac455974edc1dc7a20a51696a28d8f098f0f6968</t>
    <phoneticPr fontId="3" type="noConversion"/>
  </si>
  <si>
    <t>0xec34d1cf550dda751ff20cd4ecc7ff9219551b04</t>
    <phoneticPr fontId="3" type="noConversion"/>
  </si>
  <si>
    <t>IEntropyConsumer</t>
  </si>
  <si>
    <t>0x48b17a2c46007471b3eb72d16268eaecdd1502b7</t>
    <phoneticPr fontId="3" type="noConversion"/>
  </si>
  <si>
    <t>0xa5b783f07a30fe4b9e3f7129d91afb9434f5d226</t>
    <phoneticPr fontId="3" type="noConversion"/>
  </si>
  <si>
    <t>1(FP, function with same name)</t>
    <phoneticPr fontId="3" type="noConversion"/>
  </si>
  <si>
    <t>IPyth</t>
  </si>
  <si>
    <t>0x2aea7909372e994935c2cfd28653de110c20efed</t>
    <phoneticPr fontId="3" type="noConversion"/>
  </si>
  <si>
    <t>0x81ff06fd898db289b79d284946a187cc3baf22b8</t>
    <phoneticPr fontId="3" type="noConversion"/>
  </si>
  <si>
    <t>1(FP, immutable)</t>
    <phoneticPr fontId="3" type="noConversion"/>
  </si>
  <si>
    <t>0x57e0471ad005c1fd9e5c62035f2b01e31477ea2c</t>
    <phoneticPr fontId="3" type="noConversion"/>
  </si>
  <si>
    <t>0xfbb3df5aaf8a2114febc462cd5d39193568316aa</t>
    <phoneticPr fontId="3" type="noConversion"/>
  </si>
  <si>
    <t>0xc6f3405c861fa0dca04ec4ba59bc189d1d56ee05</t>
    <phoneticPr fontId="3" type="noConversion"/>
  </si>
  <si>
    <t>0x322c97806b464c2acf56ba28dd36d85aae0e9955</t>
    <phoneticPr fontId="3" type="noConversion"/>
  </si>
  <si>
    <t>0xdbf52908efcdf3c64b6ae279a4bf1ebcce9e24f9</t>
    <phoneticPr fontId="3" type="noConversion"/>
  </si>
  <si>
    <t>0xb36379ca599e4d4cd1879d67c817ff26e39d7a56</t>
    <phoneticPr fontId="3" type="noConversion"/>
  </si>
  <si>
    <t>0x4edc5dada9e234c6f436e039fec591e44a66e564</t>
    <phoneticPr fontId="3" type="noConversion"/>
  </si>
  <si>
    <t>0x5c485ef4398dbefb9d30d645ef5a9bd660b7b0e1</t>
    <phoneticPr fontId="3" type="noConversion"/>
  </si>
  <si>
    <t>IChronicle</t>
  </si>
  <si>
    <t>0x2750e4cb635af1fccfb10c0ea54b5b5bfc2759b6</t>
    <phoneticPr fontId="3" type="noConversion"/>
  </si>
  <si>
    <t>0xc2ffbbdccf1466eb8968a846179191cb881ecdff</t>
    <phoneticPr fontId="3" type="noConversion"/>
  </si>
  <si>
    <t>0x9e34e639fd8659880ecbbb6873a665680a074c16</t>
    <phoneticPr fontId="3" type="noConversion"/>
  </si>
  <si>
    <t>0x24c392cdbf32cf911b258981a66d5541d85269ce</t>
    <phoneticPr fontId="3" type="noConversion"/>
  </si>
  <si>
    <t>0x46ef0071b1e2ff6b42d36e5a177ea43ae5917f4e</t>
    <phoneticPr fontId="3" type="noConversion"/>
  </si>
  <si>
    <t>0xa69e234a1f55072201127209a18230e89d9e71ac</t>
    <phoneticPr fontId="3" type="noConversion"/>
  </si>
  <si>
    <t>0x28e36ea7481934a651da81483358c67a51583b85</t>
    <phoneticPr fontId="3" type="noConversion"/>
  </si>
  <si>
    <t>0(FN, internal calc but not check)</t>
    <phoneticPr fontId="3" type="noConversion"/>
  </si>
  <si>
    <t>0xf64e941926745c3a0b25eb80119d6c6300de9926</t>
    <phoneticPr fontId="3" type="noConversion"/>
  </si>
  <si>
    <t>0xe7fb468e1514267b2c92074852fde750c6e97668</t>
    <phoneticPr fontId="3" type="noConversion"/>
  </si>
  <si>
    <t>0x4a7ad931cb40b564a1c453545059131b126bc828</t>
    <phoneticPr fontId="3" type="noConversion"/>
  </si>
  <si>
    <t>0x26db987840b5bfdbbfda652bda9a16665da980db</t>
  </si>
  <si>
    <t>0xef0dfb25a120f531e361401faf99b284e1a2ab64</t>
  </si>
  <si>
    <t>ChainlinkClient</t>
  </si>
  <si>
    <t>0xdfdbd52d49f6e5c5f6b1ca994a5df181079bda82</t>
    <phoneticPr fontId="3" type="noConversion"/>
  </si>
  <si>
    <t>0xef0779594f0ab62b11e2a497d66eb5ffae72915c</t>
    <phoneticPr fontId="3" type="noConversion"/>
  </si>
  <si>
    <t>0xb9d3a1b64f6c8dccb5bb51a7b02b3a286de06229</t>
    <phoneticPr fontId="3" type="noConversion"/>
  </si>
  <si>
    <t>0x117ac3dbec52861a463c3c3e7660caab30123629</t>
    <phoneticPr fontId="3" type="noConversion"/>
  </si>
  <si>
    <t>0x138a7c1e0279638a24aad4cc18056c6133001ba8</t>
    <phoneticPr fontId="3" type="noConversion"/>
  </si>
  <si>
    <t>0xc8d54e58981009c04037a6ee7d4fc32d0f4da9be</t>
    <phoneticPr fontId="3" type="noConversion"/>
  </si>
  <si>
    <t>0x2cbe604d24c8d259a53a27fe2df1055a9d8e7626</t>
    <phoneticPr fontId="3" type="noConversion"/>
  </si>
  <si>
    <t>0xeaba1871694dae030a575c62d65f6cfc3e2c0e7d</t>
    <phoneticPr fontId="3" type="noConversion"/>
  </si>
  <si>
    <t>0x3c644976a1abab551c18c1f5aa590a42c5955fad</t>
  </si>
  <si>
    <t>0xf37a7e032e942840e1c37431a42a7134a4bc684b</t>
  </si>
  <si>
    <t>0x0ce3c18f9728b85742a527c1bd3493daa599c18e</t>
  </si>
  <si>
    <t>0x4a81f77c8bbca2cba8110279cdbc9f1a8d3eae6b</t>
  </si>
  <si>
    <t>0x381336ff72edbee5ec8b8c52480bac5d658d514a</t>
  </si>
  <si>
    <t>0xef61805b485a3c122ef1eb60cdd0d8239534bc90</t>
  </si>
  <si>
    <t>0xfa617332070000718c5378136073f3d57f651757</t>
  </si>
  <si>
    <t>0xf4ebc177fbbd15874c08cccbc3dd383ee1a24a9d</t>
  </si>
  <si>
    <t>0x03bd7850a31caab01152ff37ba136b0eae53c69d</t>
  </si>
  <si>
    <t>AccessControlledOffchainAggregator</t>
  </si>
  <si>
    <t>0xc04126cf546146457c45009bce5da529ef960fa1</t>
    <phoneticPr fontId="3" type="noConversion"/>
  </si>
  <si>
    <t>0xe82906b6b1b04f631d126c974af57a3a7b6a99d9</t>
  </si>
  <si>
    <t>0xe4dee94233dd4d7c2504744ee6d34f3875b3b439</t>
  </si>
  <si>
    <t>0x0a605826ad83f06cc0f4bbba4b2010c6416eeb8a</t>
  </si>
  <si>
    <t>0x56b3c60b4ea708a6fda0955b81df52148e96813a</t>
  </si>
  <si>
    <t>AggregatorV3Interface</t>
  </si>
  <si>
    <t>1(FP, just calc no modify)</t>
    <phoneticPr fontId="3" type="noConversion"/>
  </si>
  <si>
    <t>1(FP, Custom check)</t>
    <phoneticPr fontId="3" type="noConversion"/>
  </si>
  <si>
    <t>0x4342b77fe3417bcb09d0a4383301b0dc733c755b</t>
    <phoneticPr fontId="3" type="noConversion"/>
  </si>
  <si>
    <t>0x24a56bda1e697dc5b9802770de476d509f02ff8e</t>
    <phoneticPr fontId="3" type="noConversion"/>
  </si>
  <si>
    <t>0x0629b74e0c94baeae14efa5e0cdfbc28e64b7643</t>
  </si>
  <si>
    <t>0xde0e2f0c9792617d3908d92a024caa846354cea2</t>
    <phoneticPr fontId="3" type="noConversion"/>
  </si>
  <si>
    <t>0xe45bc9a3a56c4cd9985c2ddab101e8d6ded1ab69</t>
    <phoneticPr fontId="3" type="noConversion"/>
  </si>
  <si>
    <t>0x311930889c61e141e15a61d11be974d749390e7a</t>
    <phoneticPr fontId="3" type="noConversion"/>
  </si>
  <si>
    <t>0xaee84a39f15b570d59917c0dcf8c230d036a3a6a</t>
  </si>
  <si>
    <t>0x8b51538396e5f79b3607720c63e7bc6dee1495b3</t>
  </si>
  <si>
    <t>0x3503b2a4692f62dd2c5d4c0a6546fb50ba579acf</t>
  </si>
  <si>
    <t>0x688855019d97c1bbf4388db0c6a8bc30f1ed57c6</t>
  </si>
  <si>
    <t>0xc25511fab4586fe1bae2d1513f4eb87b643686b6</t>
  </si>
  <si>
    <t>FunctionsClient</t>
  </si>
  <si>
    <t>0x0d723edb5c572d913e288750b7ca5ac14549da14</t>
    <phoneticPr fontId="3" type="noConversion"/>
  </si>
  <si>
    <t>0xad84d3951cf1dcdc7e4a8c2964bf279cff8cf338</t>
    <phoneticPr fontId="3" type="noConversion"/>
  </si>
  <si>
    <t>0x134c5b7b361e25455fa1b2521e9cb47fa8045baa</t>
    <phoneticPr fontId="3" type="noConversion"/>
  </si>
  <si>
    <t>0(FN )</t>
    <phoneticPr fontId="3" type="noConversion"/>
  </si>
  <si>
    <t>0xa254d4babddc2f38911727e928d1f2047fa8d269</t>
    <phoneticPr fontId="3" type="noConversion"/>
  </si>
  <si>
    <t>0xeb40e25af8f5f22bb201f53971480bea0094cd65</t>
    <phoneticPr fontId="3" type="noConversion"/>
  </si>
  <si>
    <t>0x93fcfbad0e12c985bbfc8b7aec4160003fc7aa18</t>
  </si>
  <si>
    <t>0x6f3239bbb26e98961e1115aba83f8a282e5508c8</t>
  </si>
  <si>
    <t>0x6593c7de001fc8542bb1703532ee1e5aa0d458fd</t>
  </si>
  <si>
    <t>0x6b0b234fb2f380309d47a7e9391e29e9a179395a</t>
  </si>
  <si>
    <t>0xbdff0c3fe596fc8b0267bc98658bfa7d6eddcb5d</t>
  </si>
  <si>
    <t>StreamsLookupCompatibleInterface</t>
  </si>
  <si>
    <t>0x96bb60aaaec09a0fceb4527b81bbf3cc0c171393</t>
    <phoneticPr fontId="3" type="noConversion"/>
  </si>
  <si>
    <t>0x333974c43e32f453f5ea1d930444b77b2b391ced</t>
    <phoneticPr fontId="3" type="noConversion"/>
  </si>
  <si>
    <t>0x0f7841150b0d305515bbdbf63ff39c92449d32cc</t>
    <phoneticPr fontId="3" type="noConversion"/>
  </si>
  <si>
    <t>0(FN)</t>
    <phoneticPr fontId="3" type="noConversion"/>
  </si>
  <si>
    <t>0x8740540363ecd1e426333b2af89b5d8bd3606002</t>
  </si>
  <si>
    <t>0xf853b0f7bc806d6067e42aeaa90d35c114adabfa</t>
  </si>
  <si>
    <t>0xcc88d23e7dddcf3dde3fce532f65500ab762069d</t>
  </si>
  <si>
    <t>0xb189789434a4728f45b88b009bee5f4b339e3e88</t>
  </si>
  <si>
    <t>VRFConsumerBaseV2</t>
  </si>
  <si>
    <t>0x64a1c0937728d8d2fa8cd81ef61a9c860b7362db</t>
    <phoneticPr fontId="3" type="noConversion"/>
  </si>
  <si>
    <t>0x2385cb9a3ee427e9dcb0d759436d06c43cfc41ee</t>
    <phoneticPr fontId="3" type="noConversion"/>
  </si>
  <si>
    <t>0xb716600ed99b4710152582a124c697a7fe78adbf</t>
    <phoneticPr fontId="3" type="noConversion"/>
  </si>
  <si>
    <t>0x228d11ae974de7f92c16a1f621341759c56d039d</t>
    <phoneticPr fontId="3" type="noConversion"/>
  </si>
  <si>
    <t>0x6fbae2448d55ab2d62d215c8ec86fac14825e64f</t>
  </si>
  <si>
    <t>0xcc42b2b6d90e3747c2b8e62581183a88e3ca093a</t>
  </si>
  <si>
    <t>0xe2fb977affe038189766b35e4321e328769ac7cf</t>
  </si>
  <si>
    <t>VRFConsumerBaseV2Plus</t>
  </si>
  <si>
    <t>0x31b2c59d760058cfe57e59472e7542f776d987fb</t>
    <phoneticPr fontId="3" type="noConversion"/>
  </si>
  <si>
    <t>1(FP, map check)</t>
    <phoneticPr fontId="3" type="noConversion"/>
  </si>
  <si>
    <t>0xe9778bdda07d33e9925fd69e331cc9f2b4682bba</t>
    <phoneticPr fontId="3" type="noConversion"/>
  </si>
  <si>
    <t>0xb100633f8a74ea49baa943e18cee332b381e075d</t>
    <phoneticPr fontId="3" type="noConversion"/>
  </si>
  <si>
    <t>0xaf0db65b7296c02ab043f5cb17300c8ee949f247</t>
    <phoneticPr fontId="3" type="noConversion"/>
  </si>
  <si>
    <t>0x1cd2f05e8b4bb4e347aeccf71993e3063c97bc48</t>
    <phoneticPr fontId="3" type="noConversion"/>
  </si>
  <si>
    <t>0xe2ab874f3e389e7f5550cae24bb41ccf2fa4bb06</t>
    <phoneticPr fontId="3" type="noConversion"/>
  </si>
  <si>
    <t>0x203393330560cf43893ae7051d1b787844f13080</t>
    <phoneticPr fontId="3" type="noConversion"/>
  </si>
  <si>
    <t>0x5974bf9fdf6143bbb7e4acc631c93102f59cdc9e</t>
    <phoneticPr fontId="3" type="noConversion"/>
  </si>
  <si>
    <t>0x1323788c3e6046bec22b2652be9d4d5e6d200f3d</t>
  </si>
  <si>
    <t>0x79b7dc37e70e78a19de055b78193059e7b371b33</t>
  </si>
  <si>
    <t>0xb6f6f0dbe5099c28c98239b2d1991eec8fdf53fa</t>
  </si>
  <si>
    <t>0xa4b48a6b42d3d3c46479754268b5384bc1f7c9f4</t>
  </si>
  <si>
    <t>0x7b146c0bf08f79fe5e840b0c3bf23e03cb616764</t>
  </si>
  <si>
    <t>0x96b8da9abe37f04119374793d3bd344e9c4f37c4</t>
  </si>
  <si>
    <t>0x2a4b3391e588e7132aecc0260333c28875511e47</t>
  </si>
  <si>
    <t>0x0f44a67c7c61130994a22606d11991fb06e29b42</t>
  </si>
  <si>
    <t>0xc4d7b17c379467939ae7255f8d44ebcf33ce5c9b</t>
  </si>
  <si>
    <t>VRFV2PlusWrapperConsumerBase</t>
  </si>
  <si>
    <t>0x46d3d02589621a820d610ae665daef106fdad136</t>
    <phoneticPr fontId="3" type="noConversion"/>
  </si>
  <si>
    <t>0x9ef3af008e46630f168fa95229f345d5579ba1ee</t>
  </si>
  <si>
    <t>0x6f8c2ac09486e56bcf1796dd20411a7a9a4f8f5a</t>
  </si>
  <si>
    <t>0x45581c6aa05e288e2ed95636e9e4c7ab21aa237a</t>
  </si>
  <si>
    <t>0x319d4f73d7d1ded1143080582744d307ceb5324c</t>
  </si>
  <si>
    <t>0x1b0d3bf28aab3c4b9943e49993a9c2c402b3f4e0</t>
  </si>
  <si>
    <t>0x78d841cd78ce2c885dee1bcf003a1e5130f1b2ae</t>
  </si>
  <si>
    <t>0x1bed3b8551ebb2776bf7c63073bb1504d137abdb</t>
  </si>
  <si>
    <t>0x4d7758d5b9ea51f099d35d5f30534c7a7f9dce0f</t>
  </si>
  <si>
    <t>0xb3ad15dc97e18b309f64f77c713cbd881428281a</t>
  </si>
  <si>
    <t>0x8ddfd27d75d6ba3812633abc47c7921ce4133d86</t>
  </si>
  <si>
    <t>VRFV2WrapperConsumerBase</t>
  </si>
  <si>
    <t>1(FP, protected in the call chain)</t>
    <phoneticPr fontId="3" type="noConversion"/>
  </si>
  <si>
    <t>Address</t>
    <phoneticPr fontId="3" type="noConversion"/>
  </si>
  <si>
    <t>Avg. Time</t>
    <phoneticPr fontId="3" type="noConversion"/>
  </si>
  <si>
    <t>Total Time</t>
    <phoneticPr fontId="3" type="noConversion"/>
  </si>
  <si>
    <t>Contract</t>
    <phoneticPr fontId="3" type="noConversion"/>
  </si>
  <si>
    <t>Success</t>
    <phoneticPr fontId="3" type="noConversion"/>
  </si>
  <si>
    <t>RedstoneConsumerBase</t>
    <phoneticPr fontId="3" type="noConversion"/>
  </si>
  <si>
    <t>Fail</t>
    <phoneticPr fontId="3" type="noConversion"/>
  </si>
  <si>
    <t>Cause</t>
    <phoneticPr fontId="3" type="noConversion"/>
  </si>
  <si>
    <t>IndexError</t>
    <phoneticPr fontId="3" type="noConversion"/>
  </si>
  <si>
    <t>IEntropyConsumer</t>
    <phoneticPr fontId="3" type="noConversion"/>
  </si>
  <si>
    <t>IPyth</t>
    <phoneticPr fontId="3" type="noConversion"/>
  </si>
  <si>
    <t>IChronicle</t>
    <phoneticPr fontId="3" type="noConversion"/>
  </si>
  <si>
    <t>ChainlinkClient</t>
    <phoneticPr fontId="3" type="noConversion"/>
  </si>
  <si>
    <t>Malformed AST</t>
    <phoneticPr fontId="3" type="noConversion"/>
  </si>
  <si>
    <t>4*IndexError, 2*OSError, 2*Stack too deep</t>
    <phoneticPr fontId="3" type="noConversion"/>
  </si>
  <si>
    <t>AccessControlledOffchainAggregator</t>
    <phoneticPr fontId="3" type="noConversion"/>
  </si>
  <si>
    <t>AggregatorV3Interface</t>
    <phoneticPr fontId="3" type="noConversion"/>
  </si>
  <si>
    <t>224*IndexError, 47*KeyError, 11*Urllib.error, 17*AssertionError, 9*InvalidCompilation, 2*not convertible, 1*AttributeError</t>
    <phoneticPr fontId="3" type="noConversion"/>
  </si>
  <si>
    <t>FunctionsClient</t>
    <phoneticPr fontId="3" type="noConversion"/>
  </si>
  <si>
    <t>StreamsLookupCompatibleInterface</t>
    <phoneticPr fontId="3" type="noConversion"/>
  </si>
  <si>
    <t>VRFConsumerBaseV2</t>
    <phoneticPr fontId="3" type="noConversion"/>
  </si>
  <si>
    <t>AssertionError</t>
    <phoneticPr fontId="3" type="noConversion"/>
  </si>
  <si>
    <t>VRFConsumerBaseV2Plus</t>
    <phoneticPr fontId="3" type="noConversion"/>
  </si>
  <si>
    <t>VRFV2PlusWrapperConsumerBase</t>
    <phoneticPr fontId="3" type="noConversion"/>
  </si>
  <si>
    <t>VRFV2WrapperConsumerBase</t>
    <phoneticPr fontId="3" type="noConversion"/>
  </si>
  <si>
    <t>OCCV1</t>
  </si>
  <si>
    <t>OCCV2</t>
  </si>
  <si>
    <t>OCCV3</t>
  </si>
  <si>
    <t>OCCV4</t>
  </si>
  <si>
    <t>OCCV5</t>
  </si>
  <si>
    <t>OCCV6</t>
  </si>
  <si>
    <t>OCCV7</t>
  </si>
  <si>
    <t>OCCV8</t>
  </si>
  <si>
    <t>OCCV9</t>
  </si>
  <si>
    <t>OCCV10</t>
  </si>
  <si>
    <t>OCCV11</t>
  </si>
  <si>
    <t>OCCV12</t>
  </si>
  <si>
    <t>Type</t>
    <phoneticPr fontId="3" type="noConversion"/>
  </si>
  <si>
    <t>FP</t>
    <phoneticPr fontId="3" type="noConversion"/>
  </si>
  <si>
    <t>FN</t>
    <phoneticPr fontId="3" type="noConversion"/>
  </si>
  <si>
    <t>TP</t>
    <phoneticPr fontId="3" type="noConversion"/>
  </si>
  <si>
    <t>TN</t>
    <phoneticPr fontId="3" type="noConversion"/>
  </si>
  <si>
    <t>0(FN, check after operation)</t>
    <phoneticPr fontId="3" type="noConversion"/>
  </si>
  <si>
    <t>Total</t>
    <phoneticPr fontId="3" type="noConversion"/>
  </si>
  <si>
    <t>Avg.Lines</t>
    <phoneticPr fontId="3" type="noConversion"/>
  </si>
  <si>
    <t>Tot.Lines</t>
    <phoneticPr fontId="3" type="noConversion"/>
  </si>
  <si>
    <t>Avg.Txns</t>
    <phoneticPr fontId="3" type="noConversion"/>
  </si>
  <si>
    <t>Tot.txns</t>
    <phoneticPr fontId="3" type="noConversion"/>
  </si>
  <si>
    <t>Success Rate</t>
    <phoneticPr fontId="3" type="noConversion"/>
  </si>
  <si>
    <t>Contracts</t>
    <phoneticPr fontId="3" type="noConversion"/>
  </si>
  <si>
    <t>0xa462127735352b1f03da8ab92a87803d05cc6a7b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</si>
</sst>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1">
    <xf numFmtId="0" fontId="0" fillId="0" borderId="0" xfId="0"/>
    <xf numFmtId="176" fontId="2" fillId="0" borderId="1" xfId="1" applyNumberForma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/>
    </xf>
    <xf numFmtId="176" fontId="4" fillId="0" borderId="0" xfId="1" applyNumberFormat="1" applyFont="1" applyFill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176" fontId="0" fillId="0" borderId="0" xfId="0" applyNumberFormat="1" applyAlignment="1">
      <alignment vertical="center"/>
    </xf>
  </cellXfs>
  <cellStyles count="2">
    <cellStyle name="常规" xfId="0" builtinId="0"/>
    <cellStyle name="常规 2" xfId="1" xr:uid="{E790D121-EA05-4C28-9398-DC645317B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554A-5F48-49DA-B3D9-5E673CEBCF8C}">
  <dimension ref="A1:F16"/>
  <sheetViews>
    <sheetView workbookViewId="0">
      <selection activeCell="C3" sqref="C3"/>
    </sheetView>
  </sheetViews>
  <sheetFormatPr defaultRowHeight="13.8" x14ac:dyDescent="0.25"/>
  <cols>
    <col min="1" max="1" width="35.109375" style="30" bestFit="1" customWidth="1"/>
    <col min="2" max="2" width="8.88671875" style="30"/>
    <col min="4" max="4" width="9.5546875" bestFit="1" customWidth="1"/>
  </cols>
  <sheetData>
    <row r="1" spans="1:6" x14ac:dyDescent="0.25">
      <c r="A1" s="5" t="s">
        <v>16</v>
      </c>
      <c r="B1" s="5" t="s">
        <v>163</v>
      </c>
      <c r="C1" s="5" t="s">
        <v>204</v>
      </c>
      <c r="D1" s="5" t="s">
        <v>205</v>
      </c>
      <c r="E1" s="5" t="s">
        <v>206</v>
      </c>
      <c r="F1" s="5" t="s">
        <v>207</v>
      </c>
    </row>
    <row r="2" spans="1:6" x14ac:dyDescent="0.25">
      <c r="A2" s="30" t="s">
        <v>175</v>
      </c>
      <c r="B2" s="30">
        <v>177</v>
      </c>
      <c r="C2">
        <v>1950</v>
      </c>
      <c r="D2">
        <f t="shared" ref="D2:D14" si="0">B2*C2</f>
        <v>345150</v>
      </c>
      <c r="E2">
        <v>5722</v>
      </c>
      <c r="F2">
        <f t="shared" ref="F2:F14" si="1">B2*E2</f>
        <v>1012794</v>
      </c>
    </row>
    <row r="3" spans="1:6" x14ac:dyDescent="0.25">
      <c r="A3" s="30" t="s">
        <v>176</v>
      </c>
      <c r="B3" s="30">
        <v>2717</v>
      </c>
      <c r="C3">
        <v>3777</v>
      </c>
      <c r="D3" s="30">
        <f t="shared" si="0"/>
        <v>10262109</v>
      </c>
      <c r="E3">
        <v>1673</v>
      </c>
      <c r="F3" s="30">
        <f t="shared" si="1"/>
        <v>4545541</v>
      </c>
    </row>
    <row r="4" spans="1:6" x14ac:dyDescent="0.25">
      <c r="A4" s="30" t="s">
        <v>172</v>
      </c>
      <c r="B4" s="30">
        <v>281</v>
      </c>
      <c r="C4">
        <v>2356</v>
      </c>
      <c r="D4" s="30">
        <f t="shared" si="0"/>
        <v>662036</v>
      </c>
      <c r="E4">
        <v>1429</v>
      </c>
      <c r="F4" s="30">
        <f t="shared" si="1"/>
        <v>401549</v>
      </c>
    </row>
    <row r="5" spans="1:6" x14ac:dyDescent="0.25">
      <c r="A5" s="30" t="s">
        <v>178</v>
      </c>
      <c r="B5" s="30">
        <v>56</v>
      </c>
      <c r="C5">
        <v>3284</v>
      </c>
      <c r="D5" s="30">
        <f t="shared" si="0"/>
        <v>183904</v>
      </c>
      <c r="E5">
        <v>71</v>
      </c>
      <c r="F5" s="30">
        <f t="shared" si="1"/>
        <v>3976</v>
      </c>
    </row>
    <row r="6" spans="1:6" x14ac:dyDescent="0.25">
      <c r="A6" s="30" t="s">
        <v>171</v>
      </c>
      <c r="B6" s="30">
        <v>79</v>
      </c>
      <c r="C6">
        <v>1737</v>
      </c>
      <c r="D6" s="30">
        <f t="shared" si="0"/>
        <v>137223</v>
      </c>
      <c r="E6">
        <v>579</v>
      </c>
      <c r="F6" s="30">
        <f t="shared" si="1"/>
        <v>45741</v>
      </c>
    </row>
    <row r="7" spans="1:6" x14ac:dyDescent="0.25">
      <c r="A7" s="30" t="s">
        <v>169</v>
      </c>
      <c r="B7" s="30">
        <v>2</v>
      </c>
      <c r="C7">
        <v>6376</v>
      </c>
      <c r="D7" s="30">
        <f t="shared" si="0"/>
        <v>12752</v>
      </c>
      <c r="E7">
        <v>2963</v>
      </c>
      <c r="F7" s="30">
        <f t="shared" si="1"/>
        <v>5926</v>
      </c>
    </row>
    <row r="8" spans="1:6" x14ac:dyDescent="0.25">
      <c r="A8" s="30" t="s">
        <v>170</v>
      </c>
      <c r="B8" s="30">
        <v>342</v>
      </c>
      <c r="C8">
        <v>4939</v>
      </c>
      <c r="D8" s="30">
        <f t="shared" si="0"/>
        <v>1689138</v>
      </c>
      <c r="E8">
        <v>132</v>
      </c>
      <c r="F8" s="30">
        <f t="shared" si="1"/>
        <v>45144</v>
      </c>
    </row>
    <row r="9" spans="1:6" x14ac:dyDescent="0.25">
      <c r="A9" s="30" t="s">
        <v>165</v>
      </c>
      <c r="B9" s="30">
        <v>125</v>
      </c>
      <c r="C9">
        <v>3036</v>
      </c>
      <c r="D9" s="30">
        <f t="shared" si="0"/>
        <v>379500</v>
      </c>
      <c r="E9">
        <v>66</v>
      </c>
      <c r="F9" s="30">
        <f t="shared" si="1"/>
        <v>8250</v>
      </c>
    </row>
    <row r="10" spans="1:6" x14ac:dyDescent="0.25">
      <c r="A10" s="30" t="s">
        <v>179</v>
      </c>
      <c r="B10" s="30">
        <v>8</v>
      </c>
      <c r="C10">
        <v>6631</v>
      </c>
      <c r="D10" s="30">
        <f t="shared" si="0"/>
        <v>53048</v>
      </c>
      <c r="E10">
        <v>9263</v>
      </c>
      <c r="F10" s="30">
        <f t="shared" si="1"/>
        <v>74104</v>
      </c>
    </row>
    <row r="11" spans="1:6" x14ac:dyDescent="0.25">
      <c r="A11" s="30" t="s">
        <v>180</v>
      </c>
      <c r="B11" s="30">
        <v>862</v>
      </c>
      <c r="C11">
        <v>2026</v>
      </c>
      <c r="D11" s="30">
        <f t="shared" si="0"/>
        <v>1746412</v>
      </c>
      <c r="E11">
        <v>1194</v>
      </c>
      <c r="F11" s="30">
        <f t="shared" si="1"/>
        <v>1029228</v>
      </c>
    </row>
    <row r="12" spans="1:6" x14ac:dyDescent="0.25">
      <c r="A12" s="30" t="s">
        <v>182</v>
      </c>
      <c r="B12" s="30">
        <v>92</v>
      </c>
      <c r="C12">
        <v>3239</v>
      </c>
      <c r="D12" s="30">
        <f t="shared" si="0"/>
        <v>297988</v>
      </c>
      <c r="E12">
        <v>1776</v>
      </c>
      <c r="F12" s="30">
        <f t="shared" si="1"/>
        <v>163392</v>
      </c>
    </row>
    <row r="13" spans="1:6" x14ac:dyDescent="0.25">
      <c r="A13" s="30" t="s">
        <v>183</v>
      </c>
      <c r="B13" s="30">
        <v>31</v>
      </c>
      <c r="C13">
        <v>1789</v>
      </c>
      <c r="D13" s="30">
        <f t="shared" si="0"/>
        <v>55459</v>
      </c>
      <c r="E13">
        <v>427</v>
      </c>
      <c r="F13" s="30">
        <f t="shared" si="1"/>
        <v>13237</v>
      </c>
    </row>
    <row r="14" spans="1:6" x14ac:dyDescent="0.25">
      <c r="A14" s="30" t="s">
        <v>184</v>
      </c>
      <c r="B14" s="30">
        <v>134</v>
      </c>
      <c r="C14">
        <v>2017</v>
      </c>
      <c r="D14" s="30">
        <f t="shared" si="0"/>
        <v>270278</v>
      </c>
      <c r="E14">
        <v>30</v>
      </c>
      <c r="F14" s="30">
        <f t="shared" si="1"/>
        <v>4020</v>
      </c>
    </row>
    <row r="15" spans="1:6" x14ac:dyDescent="0.25">
      <c r="B15" s="30">
        <f>SUM(B2:B14)</f>
        <v>4906</v>
      </c>
      <c r="D15">
        <f>SUM(D2:D14)</f>
        <v>16094997</v>
      </c>
      <c r="F15">
        <f>SUM(F2:F14)</f>
        <v>7352902</v>
      </c>
    </row>
    <row r="16" spans="1:6" x14ac:dyDescent="0.25">
      <c r="D16">
        <f>D15/B15</f>
        <v>3280.6761108846313</v>
      </c>
      <c r="E16" s="30"/>
      <c r="F16" s="30">
        <f>F15/B15</f>
        <v>1498.7570322054628</v>
      </c>
    </row>
  </sheetData>
  <sortState xmlns:xlrd2="http://schemas.microsoft.com/office/spreadsheetml/2017/richdata2" ref="A2:F16">
    <sortCondition ref="A1:A1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F2BD-E516-4B7E-844C-0871A4CB7FA5}">
  <dimension ref="A1:O122"/>
  <sheetViews>
    <sheetView topLeftCell="B1" zoomScale="70" zoomScaleNormal="70" workbookViewId="0">
      <pane ySplit="1" topLeftCell="A41" activePane="bottomLeft" state="frozen"/>
      <selection activeCell="B1" sqref="B1"/>
      <selection pane="bottomLeft" activeCell="G1" sqref="G1:G1048576"/>
    </sheetView>
  </sheetViews>
  <sheetFormatPr defaultRowHeight="13.8" x14ac:dyDescent="0.25"/>
  <cols>
    <col min="1" max="1" width="8.88671875" style="5"/>
    <col min="2" max="2" width="35.109375" bestFit="1" customWidth="1"/>
  </cols>
  <sheetData>
    <row r="1" spans="1:15" ht="14.4" x14ac:dyDescent="0.25">
      <c r="A1" s="4" t="s">
        <v>15</v>
      </c>
      <c r="B1" s="4" t="s">
        <v>16</v>
      </c>
      <c r="C1" s="31" t="s">
        <v>160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5">
        <v>1</v>
      </c>
      <c r="B2" t="s">
        <v>17</v>
      </c>
      <c r="C2" s="3" t="s">
        <v>18</v>
      </c>
      <c r="D2" s="3">
        <v>0</v>
      </c>
      <c r="E2" s="3">
        <v>0</v>
      </c>
      <c r="F2" s="6" t="s">
        <v>19</v>
      </c>
      <c r="G2" s="5">
        <v>1</v>
      </c>
      <c r="H2" s="5">
        <v>1</v>
      </c>
      <c r="I2" s="3">
        <v>0</v>
      </c>
      <c r="J2" s="3">
        <v>0</v>
      </c>
      <c r="K2" s="3">
        <v>0</v>
      </c>
      <c r="L2" s="3" t="s">
        <v>20</v>
      </c>
      <c r="M2" s="6" t="s">
        <v>19</v>
      </c>
      <c r="N2" s="3">
        <v>0</v>
      </c>
      <c r="O2" s="6" t="s">
        <v>19</v>
      </c>
    </row>
    <row r="3" spans="1:15" x14ac:dyDescent="0.25">
      <c r="A3" s="5">
        <v>2</v>
      </c>
      <c r="B3" s="3" t="s">
        <v>17</v>
      </c>
      <c r="C3" s="3" t="s">
        <v>21</v>
      </c>
      <c r="D3" s="3">
        <v>0</v>
      </c>
      <c r="E3" s="3">
        <v>0</v>
      </c>
      <c r="F3" s="3">
        <v>0</v>
      </c>
      <c r="G3" s="6" t="s">
        <v>19</v>
      </c>
      <c r="H3" s="6" t="s">
        <v>19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25">
      <c r="A4" s="5">
        <v>3</v>
      </c>
      <c r="B4" s="3" t="s">
        <v>17</v>
      </c>
      <c r="C4" s="3" t="s">
        <v>22</v>
      </c>
      <c r="D4" s="3">
        <v>0</v>
      </c>
      <c r="E4" s="3">
        <v>0</v>
      </c>
      <c r="F4" s="6" t="s">
        <v>19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 t="s">
        <v>20</v>
      </c>
      <c r="M4" s="6" t="s">
        <v>19</v>
      </c>
      <c r="N4" s="3">
        <v>0</v>
      </c>
      <c r="O4" s="6" t="s">
        <v>19</v>
      </c>
    </row>
    <row r="5" spans="1:15" x14ac:dyDescent="0.25">
      <c r="A5" s="5">
        <v>4</v>
      </c>
      <c r="B5" s="3" t="s">
        <v>17</v>
      </c>
      <c r="C5" s="3" t="s">
        <v>23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</row>
    <row r="6" spans="1:15" x14ac:dyDescent="0.25">
      <c r="A6" s="5">
        <v>5</v>
      </c>
      <c r="B6" s="3" t="s">
        <v>17</v>
      </c>
      <c r="C6" s="3" t="s">
        <v>24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</row>
    <row r="7" spans="1:15" x14ac:dyDescent="0.25">
      <c r="A7" s="5">
        <v>6</v>
      </c>
      <c r="B7" s="3" t="s">
        <v>17</v>
      </c>
      <c r="C7" s="3" t="s">
        <v>25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</row>
    <row r="8" spans="1:15" x14ac:dyDescent="0.25">
      <c r="A8" s="5">
        <v>7</v>
      </c>
      <c r="B8" s="3" t="s">
        <v>17</v>
      </c>
      <c r="C8" s="3" t="s">
        <v>26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</row>
    <row r="9" spans="1:15" x14ac:dyDescent="0.25">
      <c r="A9" s="5">
        <v>8</v>
      </c>
      <c r="B9" s="3" t="s">
        <v>17</v>
      </c>
      <c r="C9" s="3" t="s">
        <v>27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</row>
    <row r="10" spans="1:15" x14ac:dyDescent="0.25">
      <c r="A10" s="5">
        <v>9</v>
      </c>
      <c r="B10" s="3" t="s">
        <v>17</v>
      </c>
      <c r="C10" s="3" t="s">
        <v>28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</row>
    <row r="11" spans="1:15" x14ac:dyDescent="0.25">
      <c r="A11" s="5">
        <v>10</v>
      </c>
      <c r="B11" s="3" t="s">
        <v>17</v>
      </c>
      <c r="C11" s="3" t="s">
        <v>29</v>
      </c>
      <c r="D11" s="3">
        <v>0</v>
      </c>
      <c r="E11" s="3">
        <v>0</v>
      </c>
      <c r="F11" s="3">
        <v>0</v>
      </c>
      <c r="G11" s="6" t="s">
        <v>19</v>
      </c>
      <c r="H11" s="6" t="s">
        <v>19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5">
        <v>11</v>
      </c>
      <c r="B12" t="s">
        <v>30</v>
      </c>
      <c r="C12" s="8" t="s">
        <v>31</v>
      </c>
      <c r="D12" s="8">
        <v>0</v>
      </c>
      <c r="E12" s="8">
        <v>0</v>
      </c>
      <c r="F12" s="8">
        <v>0</v>
      </c>
      <c r="G12" s="8" t="s">
        <v>33</v>
      </c>
      <c r="H12" s="8" t="s">
        <v>33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</row>
    <row r="13" spans="1:15" x14ac:dyDescent="0.25">
      <c r="A13" s="5">
        <v>12</v>
      </c>
      <c r="B13" t="s">
        <v>30</v>
      </c>
      <c r="C13" s="8" t="s">
        <v>32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25">
      <c r="A14" s="5">
        <v>13</v>
      </c>
      <c r="B14" t="s">
        <v>34</v>
      </c>
      <c r="C14" s="11" t="s">
        <v>35</v>
      </c>
      <c r="D14" s="11">
        <v>0</v>
      </c>
      <c r="E14" s="11">
        <v>0</v>
      </c>
      <c r="F14" s="11">
        <v>0</v>
      </c>
      <c r="G14" s="11">
        <v>1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0</v>
      </c>
      <c r="O14" s="11">
        <v>0</v>
      </c>
    </row>
    <row r="15" spans="1:15" x14ac:dyDescent="0.25">
      <c r="A15" s="5">
        <v>14</v>
      </c>
      <c r="B15" s="9" t="s">
        <v>34</v>
      </c>
      <c r="C15" s="11" t="s">
        <v>36</v>
      </c>
      <c r="D15" s="11">
        <v>0</v>
      </c>
      <c r="E15" s="11">
        <v>0</v>
      </c>
      <c r="F15" s="11" t="s">
        <v>37</v>
      </c>
      <c r="G15" s="11">
        <v>1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 t="s">
        <v>37</v>
      </c>
    </row>
    <row r="16" spans="1:15" x14ac:dyDescent="0.25">
      <c r="A16" s="5">
        <v>15</v>
      </c>
      <c r="B16" s="9" t="s">
        <v>34</v>
      </c>
      <c r="C16" s="11" t="s">
        <v>38</v>
      </c>
      <c r="D16" s="11">
        <v>0</v>
      </c>
      <c r="E16" s="11">
        <v>0</v>
      </c>
      <c r="F16" s="11" t="s">
        <v>37</v>
      </c>
      <c r="G16" s="11">
        <v>1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 t="s">
        <v>37</v>
      </c>
    </row>
    <row r="17" spans="1:15" x14ac:dyDescent="0.25">
      <c r="A17" s="5">
        <v>16</v>
      </c>
      <c r="B17" s="9" t="s">
        <v>34</v>
      </c>
      <c r="C17" s="11" t="s">
        <v>39</v>
      </c>
      <c r="D17" s="11">
        <v>0</v>
      </c>
      <c r="E17" s="11">
        <v>0</v>
      </c>
      <c r="F17" s="11" t="s">
        <v>37</v>
      </c>
      <c r="G17" s="11">
        <v>1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 t="s">
        <v>37</v>
      </c>
    </row>
    <row r="18" spans="1:15" x14ac:dyDescent="0.25">
      <c r="A18" s="5">
        <v>17</v>
      </c>
      <c r="B18" s="9" t="s">
        <v>34</v>
      </c>
      <c r="C18" s="11" t="s">
        <v>40</v>
      </c>
      <c r="D18" s="11">
        <v>0</v>
      </c>
      <c r="E18" s="11">
        <v>0</v>
      </c>
      <c r="F18" s="11">
        <v>0</v>
      </c>
      <c r="G18" s="11">
        <v>1</v>
      </c>
      <c r="H18" s="11">
        <v>1</v>
      </c>
      <c r="I18" s="11">
        <v>0</v>
      </c>
      <c r="J18" s="11">
        <v>0</v>
      </c>
      <c r="K18" s="11">
        <v>1</v>
      </c>
      <c r="L18" s="11">
        <v>1</v>
      </c>
      <c r="M18" s="11">
        <v>0</v>
      </c>
      <c r="N18" s="11">
        <v>0</v>
      </c>
      <c r="O18" s="11">
        <v>0</v>
      </c>
    </row>
    <row r="19" spans="1:15" x14ac:dyDescent="0.25">
      <c r="A19" s="5">
        <v>18</v>
      </c>
      <c r="B19" s="9" t="s">
        <v>34</v>
      </c>
      <c r="C19" s="11" t="s">
        <v>41</v>
      </c>
      <c r="D19" s="11">
        <v>0</v>
      </c>
      <c r="E19" s="11">
        <v>0</v>
      </c>
      <c r="F19" s="11">
        <v>1</v>
      </c>
      <c r="G19" s="11">
        <v>0</v>
      </c>
      <c r="H19" s="11">
        <v>1</v>
      </c>
      <c r="I19" s="11">
        <v>0</v>
      </c>
      <c r="J19" s="11">
        <v>0</v>
      </c>
      <c r="K19" s="11">
        <v>1</v>
      </c>
      <c r="L19" s="11">
        <v>0</v>
      </c>
      <c r="M19" s="11">
        <v>1</v>
      </c>
      <c r="N19" s="11">
        <v>0</v>
      </c>
      <c r="O19" s="11">
        <v>1</v>
      </c>
    </row>
    <row r="20" spans="1:15" x14ac:dyDescent="0.25">
      <c r="A20" s="5">
        <v>19</v>
      </c>
      <c r="B20" s="9" t="s">
        <v>34</v>
      </c>
      <c r="C20" s="11" t="s">
        <v>42</v>
      </c>
      <c r="D20" s="11">
        <v>0</v>
      </c>
      <c r="E20" s="11">
        <v>0</v>
      </c>
      <c r="F20" s="11" t="s">
        <v>33</v>
      </c>
      <c r="G20" s="11" t="s">
        <v>33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</row>
    <row r="21" spans="1:15" x14ac:dyDescent="0.25">
      <c r="A21" s="5">
        <v>20</v>
      </c>
      <c r="B21" s="9" t="s">
        <v>34</v>
      </c>
      <c r="C21" s="11" t="s">
        <v>43</v>
      </c>
      <c r="D21" s="11">
        <v>0</v>
      </c>
      <c r="E21" s="11">
        <v>0</v>
      </c>
      <c r="F21" s="11">
        <v>1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1</v>
      </c>
    </row>
    <row r="22" spans="1:15" x14ac:dyDescent="0.25">
      <c r="A22" s="5">
        <v>21</v>
      </c>
      <c r="B22" s="9" t="s">
        <v>34</v>
      </c>
      <c r="C22" s="11" t="s">
        <v>44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</row>
    <row r="23" spans="1:15" x14ac:dyDescent="0.25">
      <c r="A23" s="5">
        <v>22</v>
      </c>
      <c r="B23" s="10" t="s">
        <v>34</v>
      </c>
      <c r="C23" s="11" t="s">
        <v>45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</row>
    <row r="24" spans="1:15" x14ac:dyDescent="0.25">
      <c r="A24" s="5">
        <v>23</v>
      </c>
      <c r="B24" t="s">
        <v>46</v>
      </c>
      <c r="C24" s="12" t="s">
        <v>47</v>
      </c>
      <c r="D24" s="12">
        <v>0</v>
      </c>
      <c r="E24" s="12">
        <v>0</v>
      </c>
      <c r="F24" s="12" t="s">
        <v>37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</row>
    <row r="25" spans="1:15" x14ac:dyDescent="0.25">
      <c r="A25" s="5">
        <v>24</v>
      </c>
      <c r="B25" s="12" t="s">
        <v>46</v>
      </c>
      <c r="C25" s="12" t="s">
        <v>48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</row>
    <row r="26" spans="1:15" x14ac:dyDescent="0.25">
      <c r="A26" s="5">
        <v>25</v>
      </c>
      <c r="B26" s="12" t="s">
        <v>46</v>
      </c>
      <c r="C26" s="12" t="s">
        <v>49</v>
      </c>
      <c r="D26" s="12">
        <v>0</v>
      </c>
      <c r="E26" s="12">
        <v>0</v>
      </c>
      <c r="F26" s="12" t="s">
        <v>37</v>
      </c>
      <c r="G26" s="12">
        <v>1</v>
      </c>
      <c r="H26" s="12">
        <v>1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 t="s">
        <v>37</v>
      </c>
    </row>
    <row r="27" spans="1:15" x14ac:dyDescent="0.25">
      <c r="A27" s="5">
        <v>26</v>
      </c>
      <c r="B27" s="12" t="s">
        <v>46</v>
      </c>
      <c r="C27" s="12" t="s">
        <v>50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</row>
    <row r="28" spans="1:15" x14ac:dyDescent="0.25">
      <c r="A28" s="5">
        <v>27</v>
      </c>
      <c r="B28" s="12" t="s">
        <v>46</v>
      </c>
      <c r="C28" s="12" t="s">
        <v>51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</row>
    <row r="29" spans="1:15" x14ac:dyDescent="0.25">
      <c r="A29" s="5">
        <v>28</v>
      </c>
      <c r="B29" s="12" t="s">
        <v>46</v>
      </c>
      <c r="C29" s="12" t="s">
        <v>52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</row>
    <row r="30" spans="1:15" x14ac:dyDescent="0.25">
      <c r="A30" s="5">
        <v>29</v>
      </c>
      <c r="B30" s="12" t="s">
        <v>46</v>
      </c>
      <c r="C30" s="12" t="s">
        <v>53</v>
      </c>
      <c r="D30" s="12">
        <v>0</v>
      </c>
      <c r="E30" s="12">
        <v>0</v>
      </c>
      <c r="F30" s="12" t="s">
        <v>37</v>
      </c>
      <c r="G30" s="12">
        <v>1</v>
      </c>
      <c r="H30" s="12">
        <v>1</v>
      </c>
      <c r="I30" s="12">
        <v>0</v>
      </c>
      <c r="J30" s="12">
        <v>0</v>
      </c>
      <c r="K30" s="12">
        <v>0</v>
      </c>
      <c r="L30" s="12">
        <v>0</v>
      </c>
      <c r="M30" s="12" t="s">
        <v>54</v>
      </c>
      <c r="N30" s="12">
        <v>0</v>
      </c>
      <c r="O30" s="12">
        <v>0</v>
      </c>
    </row>
    <row r="31" spans="1:15" x14ac:dyDescent="0.25">
      <c r="A31" s="5">
        <v>30</v>
      </c>
      <c r="B31" s="12" t="s">
        <v>46</v>
      </c>
      <c r="C31" s="12" t="s">
        <v>55</v>
      </c>
      <c r="D31" s="12">
        <v>0</v>
      </c>
      <c r="E31" s="12">
        <v>0</v>
      </c>
      <c r="F31" s="12" t="s">
        <v>202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</row>
    <row r="32" spans="1:15" x14ac:dyDescent="0.25">
      <c r="A32" s="5">
        <v>31</v>
      </c>
      <c r="B32" s="12" t="s">
        <v>46</v>
      </c>
      <c r="C32" s="12" t="s">
        <v>56</v>
      </c>
      <c r="D32" s="12">
        <v>0</v>
      </c>
      <c r="E32" s="12">
        <v>0</v>
      </c>
      <c r="F32" s="12">
        <v>0</v>
      </c>
      <c r="G32" s="12">
        <v>1</v>
      </c>
      <c r="H32" s="12">
        <v>1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5">
        <v>32</v>
      </c>
      <c r="B33" s="12" t="s">
        <v>46</v>
      </c>
      <c r="C33" s="12" t="s">
        <v>57</v>
      </c>
      <c r="D33" s="12">
        <v>0</v>
      </c>
      <c r="E33" s="12">
        <v>0</v>
      </c>
      <c r="F33" s="12">
        <v>0</v>
      </c>
      <c r="G33" s="12">
        <v>1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  <c r="M33" s="12">
        <v>1</v>
      </c>
      <c r="N33" s="12">
        <v>0</v>
      </c>
      <c r="O33" s="12">
        <v>0</v>
      </c>
    </row>
    <row r="34" spans="1:15" x14ac:dyDescent="0.25">
      <c r="A34" s="5">
        <v>33</v>
      </c>
      <c r="B34" t="s">
        <v>60</v>
      </c>
      <c r="C34" s="13" t="s">
        <v>58</v>
      </c>
      <c r="D34" s="13">
        <v>0</v>
      </c>
      <c r="E34" s="13">
        <v>0</v>
      </c>
      <c r="F34" s="13">
        <v>0</v>
      </c>
      <c r="G34" s="13">
        <v>1</v>
      </c>
      <c r="H34" s="13">
        <v>1</v>
      </c>
      <c r="I34" s="13">
        <v>0</v>
      </c>
      <c r="J34" s="13">
        <v>0</v>
      </c>
      <c r="K34" s="13">
        <v>1</v>
      </c>
      <c r="L34" s="13">
        <v>0</v>
      </c>
      <c r="M34" s="13">
        <v>1</v>
      </c>
      <c r="N34" s="13">
        <v>0</v>
      </c>
      <c r="O34" s="13">
        <v>0</v>
      </c>
    </row>
    <row r="35" spans="1:15" x14ac:dyDescent="0.25">
      <c r="A35" s="5">
        <v>34</v>
      </c>
      <c r="B35" s="17" t="s">
        <v>60</v>
      </c>
      <c r="C35" s="14" t="s">
        <v>61</v>
      </c>
      <c r="D35" s="14">
        <v>0</v>
      </c>
      <c r="E35" s="14">
        <v>0</v>
      </c>
      <c r="F35" s="14">
        <v>1</v>
      </c>
      <c r="G35" s="14">
        <v>1</v>
      </c>
      <c r="H35" s="14">
        <v>0</v>
      </c>
      <c r="I35" s="14">
        <v>0</v>
      </c>
      <c r="J35" s="14">
        <v>1</v>
      </c>
      <c r="K35" s="14">
        <v>0</v>
      </c>
      <c r="L35" s="14">
        <v>0</v>
      </c>
      <c r="M35" s="14">
        <v>1</v>
      </c>
      <c r="N35" s="14">
        <v>1</v>
      </c>
      <c r="O35" s="14">
        <v>1</v>
      </c>
    </row>
    <row r="36" spans="1:15" x14ac:dyDescent="0.25">
      <c r="A36" s="5">
        <v>35</v>
      </c>
      <c r="B36" s="17" t="s">
        <v>60</v>
      </c>
      <c r="C36" s="15" t="s">
        <v>62</v>
      </c>
      <c r="D36" s="15">
        <v>0</v>
      </c>
      <c r="E36" s="15">
        <v>0</v>
      </c>
      <c r="F36" s="15">
        <v>1</v>
      </c>
      <c r="G36" s="15">
        <v>1</v>
      </c>
      <c r="H36" s="15">
        <v>1</v>
      </c>
      <c r="I36" s="15">
        <v>0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>
        <v>1</v>
      </c>
    </row>
    <row r="37" spans="1:15" x14ac:dyDescent="0.25">
      <c r="A37" s="5">
        <v>36</v>
      </c>
      <c r="B37" s="17" t="s">
        <v>60</v>
      </c>
      <c r="C37" s="15" t="s">
        <v>63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</row>
    <row r="38" spans="1:15" x14ac:dyDescent="0.25">
      <c r="A38" s="5">
        <v>37</v>
      </c>
      <c r="B38" s="17" t="s">
        <v>60</v>
      </c>
      <c r="C38" s="15" t="s">
        <v>59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</row>
    <row r="39" spans="1:15" x14ac:dyDescent="0.25">
      <c r="A39" s="5">
        <v>38</v>
      </c>
      <c r="B39" s="17" t="s">
        <v>60</v>
      </c>
      <c r="C39" s="16" t="s">
        <v>64</v>
      </c>
      <c r="D39" s="16">
        <v>1</v>
      </c>
      <c r="E39" s="16">
        <v>0</v>
      </c>
      <c r="F39" s="16">
        <v>0</v>
      </c>
      <c r="G39" s="16">
        <v>1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16">
        <v>1</v>
      </c>
      <c r="O39" s="16">
        <v>0</v>
      </c>
    </row>
    <row r="40" spans="1:15" x14ac:dyDescent="0.25">
      <c r="A40" s="5">
        <v>39</v>
      </c>
      <c r="B40" s="17" t="s">
        <v>60</v>
      </c>
      <c r="C40" s="16" t="s">
        <v>65</v>
      </c>
      <c r="D40" s="16">
        <v>1</v>
      </c>
      <c r="E40" s="16">
        <v>1</v>
      </c>
      <c r="F40" s="16">
        <v>0</v>
      </c>
      <c r="G40" s="16">
        <v>1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16">
        <v>0</v>
      </c>
      <c r="O40" s="16">
        <v>0</v>
      </c>
    </row>
    <row r="41" spans="1:15" x14ac:dyDescent="0.25">
      <c r="A41" s="5">
        <v>40</v>
      </c>
      <c r="B41" s="17" t="s">
        <v>60</v>
      </c>
      <c r="C41" s="16" t="s">
        <v>66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25">
      <c r="A42" s="5">
        <v>41</v>
      </c>
      <c r="B42" s="17" t="s">
        <v>60</v>
      </c>
      <c r="C42" s="16" t="s">
        <v>67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25">
      <c r="A43" s="5">
        <v>42</v>
      </c>
      <c r="B43" s="17" t="s">
        <v>60</v>
      </c>
      <c r="C43" s="17" t="s">
        <v>68</v>
      </c>
      <c r="D43" s="17">
        <v>0</v>
      </c>
      <c r="E43" s="17">
        <v>0</v>
      </c>
      <c r="F43" s="17">
        <v>1</v>
      </c>
      <c r="G43" s="17">
        <v>1</v>
      </c>
      <c r="H43" s="17">
        <v>1</v>
      </c>
      <c r="I43" s="17">
        <v>0</v>
      </c>
      <c r="J43" s="17">
        <v>0</v>
      </c>
      <c r="K43" s="17">
        <v>0</v>
      </c>
      <c r="L43" s="17">
        <v>0</v>
      </c>
      <c r="M43" s="17">
        <v>1</v>
      </c>
      <c r="N43" s="17">
        <v>1</v>
      </c>
      <c r="O43" s="17">
        <v>0</v>
      </c>
    </row>
    <row r="44" spans="1:15" x14ac:dyDescent="0.25">
      <c r="A44" s="5">
        <v>43</v>
      </c>
      <c r="B44" t="s">
        <v>78</v>
      </c>
      <c r="C44" s="18" t="s">
        <v>69</v>
      </c>
      <c r="D44" s="18">
        <v>0</v>
      </c>
      <c r="E44" s="18">
        <v>0</v>
      </c>
      <c r="F44" s="18">
        <v>1</v>
      </c>
      <c r="G44" s="18">
        <v>1</v>
      </c>
      <c r="H44" s="18">
        <v>1</v>
      </c>
      <c r="I44" s="18">
        <v>0</v>
      </c>
      <c r="J44" s="18">
        <v>0</v>
      </c>
      <c r="K44" s="18">
        <v>1</v>
      </c>
      <c r="L44" s="18">
        <v>1</v>
      </c>
      <c r="M44" s="18">
        <v>1</v>
      </c>
      <c r="N44" s="18">
        <v>0</v>
      </c>
      <c r="O44" s="18">
        <v>0</v>
      </c>
    </row>
    <row r="45" spans="1:15" x14ac:dyDescent="0.25">
      <c r="A45" s="5">
        <v>44</v>
      </c>
      <c r="B45" s="18" t="s">
        <v>78</v>
      </c>
      <c r="C45" s="18" t="s">
        <v>70</v>
      </c>
      <c r="D45" s="18">
        <v>0</v>
      </c>
      <c r="E45" s="18">
        <v>0</v>
      </c>
      <c r="F45" s="18">
        <v>1</v>
      </c>
      <c r="G45" s="18">
        <v>1</v>
      </c>
      <c r="H45" s="18">
        <v>1</v>
      </c>
      <c r="I45" s="18">
        <v>0</v>
      </c>
      <c r="J45" s="18">
        <v>0</v>
      </c>
      <c r="K45" s="18">
        <v>1</v>
      </c>
      <c r="L45" s="18">
        <v>1</v>
      </c>
      <c r="M45" s="18">
        <v>1</v>
      </c>
      <c r="N45" s="18">
        <v>0</v>
      </c>
      <c r="O45" s="18">
        <v>0</v>
      </c>
    </row>
    <row r="46" spans="1:15" x14ac:dyDescent="0.25">
      <c r="A46" s="5">
        <v>45</v>
      </c>
      <c r="B46" s="18" t="s">
        <v>78</v>
      </c>
      <c r="C46" s="18" t="s">
        <v>71</v>
      </c>
      <c r="D46" s="18">
        <v>0</v>
      </c>
      <c r="E46" s="18">
        <v>0</v>
      </c>
      <c r="F46" s="18">
        <v>1</v>
      </c>
      <c r="G46" s="18">
        <v>1</v>
      </c>
      <c r="H46" s="18">
        <v>1</v>
      </c>
      <c r="I46" s="18">
        <v>0</v>
      </c>
      <c r="J46" s="18">
        <v>0</v>
      </c>
      <c r="K46" s="18">
        <v>1</v>
      </c>
      <c r="L46" s="18">
        <v>1</v>
      </c>
      <c r="M46" s="18">
        <v>1</v>
      </c>
      <c r="N46" s="18">
        <v>0</v>
      </c>
      <c r="O46" s="18">
        <v>0</v>
      </c>
    </row>
    <row r="47" spans="1:15" x14ac:dyDescent="0.25">
      <c r="A47" s="5">
        <v>46</v>
      </c>
      <c r="B47" s="18" t="s">
        <v>78</v>
      </c>
      <c r="C47" s="18" t="s">
        <v>72</v>
      </c>
      <c r="D47" s="18">
        <v>0</v>
      </c>
      <c r="E47" s="18">
        <v>0</v>
      </c>
      <c r="F47" s="18">
        <v>1</v>
      </c>
      <c r="G47" s="18">
        <v>1</v>
      </c>
      <c r="H47" s="18">
        <v>1</v>
      </c>
      <c r="I47" s="18">
        <v>0</v>
      </c>
      <c r="J47" s="18">
        <v>0</v>
      </c>
      <c r="K47" s="18">
        <v>1</v>
      </c>
      <c r="L47" s="18">
        <v>1</v>
      </c>
      <c r="M47" s="18">
        <v>1</v>
      </c>
      <c r="N47" s="18">
        <v>0</v>
      </c>
      <c r="O47" s="18">
        <v>0</v>
      </c>
    </row>
    <row r="48" spans="1:15" x14ac:dyDescent="0.25">
      <c r="A48" s="5">
        <v>47</v>
      </c>
      <c r="B48" s="18" t="s">
        <v>78</v>
      </c>
      <c r="C48" s="18" t="s">
        <v>73</v>
      </c>
      <c r="D48" s="18">
        <v>0</v>
      </c>
      <c r="E48" s="18">
        <v>0</v>
      </c>
      <c r="F48" s="18">
        <v>1</v>
      </c>
      <c r="G48" s="18">
        <v>1</v>
      </c>
      <c r="H48" s="18">
        <v>1</v>
      </c>
      <c r="I48" s="18">
        <v>0</v>
      </c>
      <c r="J48" s="18">
        <v>0</v>
      </c>
      <c r="K48" s="18">
        <v>1</v>
      </c>
      <c r="L48" s="18">
        <v>1</v>
      </c>
      <c r="M48" s="18">
        <v>1</v>
      </c>
      <c r="N48" s="18">
        <v>0</v>
      </c>
      <c r="O48" s="18">
        <v>0</v>
      </c>
    </row>
    <row r="49" spans="1:15" x14ac:dyDescent="0.25">
      <c r="A49" s="5">
        <v>48</v>
      </c>
      <c r="B49" s="18" t="s">
        <v>78</v>
      </c>
      <c r="C49" s="18" t="s">
        <v>79</v>
      </c>
      <c r="D49" s="18">
        <v>0</v>
      </c>
      <c r="E49" s="18">
        <v>0</v>
      </c>
      <c r="F49" s="18">
        <v>0</v>
      </c>
      <c r="G49" s="18">
        <v>1</v>
      </c>
      <c r="H49" s="18">
        <v>1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</row>
    <row r="50" spans="1:15" x14ac:dyDescent="0.25">
      <c r="A50" s="5">
        <v>49</v>
      </c>
      <c r="B50" s="18" t="s">
        <v>78</v>
      </c>
      <c r="C50" s="18" t="s">
        <v>74</v>
      </c>
      <c r="D50" s="18">
        <v>0</v>
      </c>
      <c r="E50" s="18">
        <v>0</v>
      </c>
      <c r="F50" s="18">
        <v>0</v>
      </c>
      <c r="G50" s="18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</row>
    <row r="51" spans="1:15" x14ac:dyDescent="0.25">
      <c r="A51" s="5">
        <v>50</v>
      </c>
      <c r="B51" s="18" t="s">
        <v>78</v>
      </c>
      <c r="C51" s="18" t="s">
        <v>75</v>
      </c>
      <c r="D51" s="18">
        <v>0</v>
      </c>
      <c r="E51" s="18">
        <v>0</v>
      </c>
      <c r="F51" s="18">
        <v>0</v>
      </c>
      <c r="G51" s="18">
        <v>1</v>
      </c>
      <c r="H51" s="18">
        <v>1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s="5">
        <v>51</v>
      </c>
      <c r="B52" s="18" t="s">
        <v>78</v>
      </c>
      <c r="C52" s="18" t="s">
        <v>76</v>
      </c>
      <c r="D52" s="18">
        <v>0</v>
      </c>
      <c r="E52" s="18">
        <v>0</v>
      </c>
      <c r="F52" s="18">
        <v>0</v>
      </c>
      <c r="G52" s="18">
        <v>1</v>
      </c>
      <c r="H52" s="18">
        <v>1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</row>
    <row r="53" spans="1:15" x14ac:dyDescent="0.25">
      <c r="A53" s="5">
        <v>52</v>
      </c>
      <c r="B53" s="18" t="s">
        <v>78</v>
      </c>
      <c r="C53" s="18" t="s">
        <v>77</v>
      </c>
      <c r="D53" s="18">
        <v>0</v>
      </c>
      <c r="E53" s="18">
        <v>0</v>
      </c>
      <c r="F53" s="18">
        <v>0</v>
      </c>
      <c r="G53" s="18">
        <v>1</v>
      </c>
      <c r="H53" s="18">
        <v>1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</row>
    <row r="54" spans="1:15" x14ac:dyDescent="0.25">
      <c r="A54" s="5">
        <v>53</v>
      </c>
      <c r="B54" t="s">
        <v>84</v>
      </c>
      <c r="C54" s="19" t="s">
        <v>80</v>
      </c>
      <c r="D54" s="19">
        <v>0</v>
      </c>
      <c r="E54" s="19">
        <v>0</v>
      </c>
      <c r="F54" s="19">
        <v>0</v>
      </c>
      <c r="G54" s="19">
        <v>1</v>
      </c>
      <c r="H54" s="19">
        <v>1</v>
      </c>
      <c r="I54" s="19">
        <v>0</v>
      </c>
      <c r="J54" s="19">
        <v>0</v>
      </c>
      <c r="K54" s="19">
        <v>1</v>
      </c>
      <c r="L54" s="19">
        <v>0</v>
      </c>
      <c r="M54" s="19">
        <v>1</v>
      </c>
      <c r="N54" s="19">
        <v>0</v>
      </c>
      <c r="O54" s="19" t="s">
        <v>85</v>
      </c>
    </row>
    <row r="55" spans="1:15" x14ac:dyDescent="0.25">
      <c r="A55" s="5">
        <v>54</v>
      </c>
      <c r="B55" s="27" t="s">
        <v>84</v>
      </c>
      <c r="C55" s="19" t="s">
        <v>81</v>
      </c>
      <c r="D55" s="19">
        <v>0</v>
      </c>
      <c r="E55" s="19">
        <v>0</v>
      </c>
      <c r="F55" s="21" t="s">
        <v>33</v>
      </c>
      <c r="G55" s="19">
        <v>1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1</v>
      </c>
      <c r="N55" s="19">
        <v>0</v>
      </c>
      <c r="O55" s="19">
        <v>0</v>
      </c>
    </row>
    <row r="56" spans="1:15" x14ac:dyDescent="0.25">
      <c r="A56" s="5">
        <v>55</v>
      </c>
      <c r="B56" s="27" t="s">
        <v>84</v>
      </c>
      <c r="C56" s="19" t="s">
        <v>90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21">
        <v>0</v>
      </c>
    </row>
    <row r="57" spans="1:15" x14ac:dyDescent="0.25">
      <c r="A57" s="5">
        <v>56</v>
      </c>
      <c r="B57" s="27" t="s">
        <v>84</v>
      </c>
      <c r="C57" s="20" t="s">
        <v>89</v>
      </c>
      <c r="D57" s="20">
        <v>0</v>
      </c>
      <c r="E57" s="20">
        <v>0</v>
      </c>
      <c r="F57" s="20">
        <v>0</v>
      </c>
      <c r="G57" s="20">
        <v>1</v>
      </c>
      <c r="H57" s="20">
        <v>1</v>
      </c>
      <c r="I57" s="20">
        <v>0</v>
      </c>
      <c r="J57" s="20">
        <v>0</v>
      </c>
      <c r="K57" s="20">
        <v>0</v>
      </c>
      <c r="L57" s="20">
        <v>0</v>
      </c>
      <c r="M57" s="21">
        <v>1</v>
      </c>
      <c r="N57" s="20">
        <v>0</v>
      </c>
      <c r="O57" s="21" t="s">
        <v>85</v>
      </c>
    </row>
    <row r="58" spans="1:15" x14ac:dyDescent="0.25">
      <c r="A58" s="5">
        <v>57</v>
      </c>
      <c r="B58" s="27" t="s">
        <v>84</v>
      </c>
      <c r="C58" s="20" t="s">
        <v>82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</row>
    <row r="59" spans="1:15" x14ac:dyDescent="0.25">
      <c r="A59" s="5">
        <v>58</v>
      </c>
      <c r="B59" s="27" t="s">
        <v>84</v>
      </c>
      <c r="C59" s="20" t="s">
        <v>87</v>
      </c>
      <c r="D59" s="20">
        <v>0</v>
      </c>
      <c r="E59" s="20">
        <v>0</v>
      </c>
      <c r="F59" s="20">
        <v>1</v>
      </c>
      <c r="G59" s="20">
        <v>1</v>
      </c>
      <c r="H59" s="20">
        <v>1</v>
      </c>
      <c r="I59" s="20">
        <v>0</v>
      </c>
      <c r="J59" s="20">
        <v>0</v>
      </c>
      <c r="K59" s="20">
        <v>1</v>
      </c>
      <c r="L59" s="20">
        <v>0</v>
      </c>
      <c r="M59" s="21" t="s">
        <v>86</v>
      </c>
      <c r="N59" s="20">
        <v>0</v>
      </c>
      <c r="O59" s="21" t="s">
        <v>85</v>
      </c>
    </row>
    <row r="60" spans="1:15" x14ac:dyDescent="0.25">
      <c r="A60" s="5">
        <v>59</v>
      </c>
      <c r="B60" s="27" t="s">
        <v>84</v>
      </c>
      <c r="C60" s="21" t="s">
        <v>88</v>
      </c>
      <c r="D60" s="21">
        <v>0</v>
      </c>
      <c r="E60" s="21">
        <v>0</v>
      </c>
      <c r="F60" s="21">
        <v>0</v>
      </c>
      <c r="G60" s="21">
        <v>1</v>
      </c>
      <c r="H60" s="21">
        <v>1</v>
      </c>
      <c r="I60" s="21">
        <v>0</v>
      </c>
      <c r="J60" s="21">
        <v>0</v>
      </c>
      <c r="K60" s="21">
        <v>1</v>
      </c>
      <c r="L60" s="21">
        <v>0</v>
      </c>
      <c r="M60" s="21">
        <v>1</v>
      </c>
      <c r="N60" s="21">
        <v>0</v>
      </c>
      <c r="O60" s="21">
        <v>0</v>
      </c>
    </row>
    <row r="61" spans="1:15" x14ac:dyDescent="0.25">
      <c r="A61" s="5">
        <v>60</v>
      </c>
      <c r="B61" s="27" t="s">
        <v>84</v>
      </c>
      <c r="C61" s="21" t="s">
        <v>83</v>
      </c>
      <c r="D61" s="21">
        <v>0</v>
      </c>
      <c r="E61" s="21">
        <v>0</v>
      </c>
      <c r="F61" s="21">
        <v>0</v>
      </c>
      <c r="G61" s="21">
        <v>1</v>
      </c>
      <c r="H61" s="21">
        <v>1</v>
      </c>
      <c r="I61" s="21">
        <v>0</v>
      </c>
      <c r="J61" s="21">
        <v>0</v>
      </c>
      <c r="K61" s="21">
        <v>1</v>
      </c>
      <c r="L61" s="21">
        <v>0</v>
      </c>
      <c r="M61" s="21">
        <v>1</v>
      </c>
      <c r="N61" s="21">
        <v>0</v>
      </c>
      <c r="O61" s="21">
        <v>0</v>
      </c>
    </row>
    <row r="62" spans="1:15" x14ac:dyDescent="0.25">
      <c r="A62" s="5">
        <v>61</v>
      </c>
      <c r="B62" s="27" t="s">
        <v>84</v>
      </c>
      <c r="C62" s="21" t="s">
        <v>91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1</v>
      </c>
      <c r="M62" s="21">
        <v>0</v>
      </c>
      <c r="N62" s="21">
        <v>0</v>
      </c>
      <c r="O62" s="21">
        <v>0</v>
      </c>
    </row>
    <row r="63" spans="1:15" x14ac:dyDescent="0.25">
      <c r="A63" s="5">
        <v>62</v>
      </c>
      <c r="B63" s="27" t="s">
        <v>84</v>
      </c>
      <c r="C63" s="21" t="s">
        <v>92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1</v>
      </c>
      <c r="M63" s="21">
        <v>0</v>
      </c>
      <c r="N63" s="21">
        <v>0</v>
      </c>
      <c r="O63" s="21">
        <v>0</v>
      </c>
    </row>
    <row r="64" spans="1:15" x14ac:dyDescent="0.25">
      <c r="A64" s="5">
        <v>63</v>
      </c>
      <c r="B64" t="s">
        <v>98</v>
      </c>
      <c r="C64" s="22" t="s">
        <v>99</v>
      </c>
      <c r="D64" s="22">
        <v>0</v>
      </c>
      <c r="E64" s="22">
        <v>0</v>
      </c>
      <c r="F64" s="22">
        <v>0</v>
      </c>
      <c r="G64" s="22" t="s">
        <v>102</v>
      </c>
      <c r="H64" s="25" t="s">
        <v>102</v>
      </c>
      <c r="I64" s="22">
        <v>0</v>
      </c>
      <c r="J64" s="22">
        <v>1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</row>
    <row r="65" spans="1:15" x14ac:dyDescent="0.25">
      <c r="A65" s="5">
        <v>64</v>
      </c>
      <c r="B65" s="25" t="s">
        <v>98</v>
      </c>
      <c r="C65" s="22" t="s">
        <v>100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1</v>
      </c>
      <c r="K65" s="22">
        <v>0</v>
      </c>
      <c r="L65" s="22">
        <v>0</v>
      </c>
      <c r="M65" s="22">
        <v>1</v>
      </c>
      <c r="N65" s="22">
        <v>1</v>
      </c>
      <c r="O65" s="22">
        <v>0</v>
      </c>
    </row>
    <row r="66" spans="1:15" x14ac:dyDescent="0.25">
      <c r="A66" s="5">
        <v>65</v>
      </c>
      <c r="B66" s="25" t="s">
        <v>98</v>
      </c>
      <c r="C66" s="22" t="s">
        <v>93</v>
      </c>
      <c r="D66" s="22">
        <v>0</v>
      </c>
      <c r="E66" s="22">
        <v>0</v>
      </c>
      <c r="F66" s="22">
        <v>0</v>
      </c>
      <c r="G66" s="25" t="s">
        <v>102</v>
      </c>
      <c r="H66" s="25" t="s">
        <v>102</v>
      </c>
      <c r="I66" s="22">
        <v>0</v>
      </c>
      <c r="J66" s="22">
        <v>1</v>
      </c>
      <c r="K66" s="22">
        <v>0</v>
      </c>
      <c r="L66" s="22">
        <v>0</v>
      </c>
      <c r="M66" s="22">
        <v>1</v>
      </c>
      <c r="N66" s="22">
        <v>1</v>
      </c>
      <c r="O66" s="22">
        <v>0</v>
      </c>
    </row>
    <row r="67" spans="1:15" x14ac:dyDescent="0.25">
      <c r="A67" s="5">
        <v>66</v>
      </c>
      <c r="B67" s="25" t="s">
        <v>98</v>
      </c>
      <c r="C67" s="25" t="s">
        <v>101</v>
      </c>
      <c r="D67" s="25">
        <v>0</v>
      </c>
      <c r="E67" s="25">
        <v>0</v>
      </c>
      <c r="F67" s="25">
        <v>0</v>
      </c>
      <c r="G67" s="25">
        <v>1</v>
      </c>
      <c r="H67" s="25">
        <v>1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1</v>
      </c>
      <c r="O67" s="25" t="s">
        <v>85</v>
      </c>
    </row>
    <row r="68" spans="1:15" x14ac:dyDescent="0.25">
      <c r="A68" s="5">
        <v>67</v>
      </c>
      <c r="B68" s="25" t="s">
        <v>98</v>
      </c>
      <c r="C68" s="22" t="s">
        <v>103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1</v>
      </c>
      <c r="K68" s="22">
        <v>0</v>
      </c>
      <c r="L68" s="22">
        <v>0</v>
      </c>
      <c r="M68" s="22">
        <v>0</v>
      </c>
      <c r="N68" s="22">
        <v>1</v>
      </c>
      <c r="O68" s="22">
        <v>0</v>
      </c>
    </row>
    <row r="69" spans="1:15" x14ac:dyDescent="0.25">
      <c r="A69" s="5">
        <v>68</v>
      </c>
      <c r="B69" s="25" t="s">
        <v>98</v>
      </c>
      <c r="C69" s="22" t="s">
        <v>94</v>
      </c>
      <c r="D69" s="22">
        <v>0</v>
      </c>
      <c r="E69" s="22">
        <v>0</v>
      </c>
      <c r="F69" s="22">
        <v>1</v>
      </c>
      <c r="G69" s="22">
        <v>1</v>
      </c>
      <c r="H69" s="22">
        <v>1</v>
      </c>
      <c r="I69" s="22">
        <v>0</v>
      </c>
      <c r="J69" s="22">
        <v>1</v>
      </c>
      <c r="K69" s="22">
        <v>0</v>
      </c>
      <c r="L69" s="22">
        <v>1</v>
      </c>
      <c r="M69" s="22">
        <v>1</v>
      </c>
      <c r="N69" s="22">
        <v>1</v>
      </c>
      <c r="O69" s="25" t="s">
        <v>85</v>
      </c>
    </row>
    <row r="70" spans="1:15" x14ac:dyDescent="0.25">
      <c r="A70" s="5">
        <v>69</v>
      </c>
      <c r="B70" s="25" t="s">
        <v>98</v>
      </c>
      <c r="C70" s="22" t="s">
        <v>104</v>
      </c>
      <c r="D70" s="22">
        <v>0</v>
      </c>
      <c r="E70" s="22">
        <v>0</v>
      </c>
      <c r="F70" s="22">
        <v>1</v>
      </c>
      <c r="G70" s="22">
        <v>1</v>
      </c>
      <c r="H70" s="22">
        <v>1</v>
      </c>
      <c r="I70" s="22">
        <v>0</v>
      </c>
      <c r="J70" s="22">
        <v>1</v>
      </c>
      <c r="K70" s="22">
        <v>0</v>
      </c>
      <c r="L70" s="22">
        <v>1</v>
      </c>
      <c r="M70" s="22">
        <v>1</v>
      </c>
      <c r="N70" s="22">
        <v>1</v>
      </c>
      <c r="O70" s="25" t="s">
        <v>85</v>
      </c>
    </row>
    <row r="71" spans="1:15" x14ac:dyDescent="0.25">
      <c r="A71" s="5">
        <v>70</v>
      </c>
      <c r="B71" s="25" t="s">
        <v>98</v>
      </c>
      <c r="C71" s="22" t="s">
        <v>95</v>
      </c>
      <c r="D71" s="22">
        <v>0</v>
      </c>
      <c r="E71" s="22">
        <v>0</v>
      </c>
      <c r="F71" s="22">
        <v>1</v>
      </c>
      <c r="G71" s="22">
        <v>1</v>
      </c>
      <c r="H71" s="22">
        <v>1</v>
      </c>
      <c r="I71" s="22">
        <v>0</v>
      </c>
      <c r="J71" s="22">
        <v>0</v>
      </c>
      <c r="K71" s="22">
        <v>0</v>
      </c>
      <c r="L71" s="22">
        <v>1</v>
      </c>
      <c r="M71" s="22">
        <v>0</v>
      </c>
      <c r="N71" s="22">
        <v>0</v>
      </c>
      <c r="O71" s="22">
        <v>0</v>
      </c>
    </row>
    <row r="72" spans="1:15" x14ac:dyDescent="0.25">
      <c r="A72" s="5">
        <v>71</v>
      </c>
      <c r="B72" s="25" t="s">
        <v>98</v>
      </c>
      <c r="C72" s="23" t="s">
        <v>96</v>
      </c>
      <c r="D72" s="23">
        <v>0</v>
      </c>
      <c r="E72" s="23">
        <v>0</v>
      </c>
      <c r="F72" s="23">
        <v>0</v>
      </c>
      <c r="G72" s="23">
        <v>1</v>
      </c>
      <c r="H72" s="23">
        <v>1</v>
      </c>
      <c r="I72" s="23">
        <v>0</v>
      </c>
      <c r="J72" s="23">
        <v>1</v>
      </c>
      <c r="K72" s="23">
        <v>0</v>
      </c>
      <c r="L72" s="23">
        <v>0</v>
      </c>
      <c r="M72" s="23">
        <v>1</v>
      </c>
      <c r="N72" s="23">
        <v>0</v>
      </c>
      <c r="O72" s="23">
        <v>0</v>
      </c>
    </row>
    <row r="73" spans="1:15" x14ac:dyDescent="0.25">
      <c r="A73" s="5">
        <v>72</v>
      </c>
      <c r="B73" s="25" t="s">
        <v>98</v>
      </c>
      <c r="C73" s="24" t="s">
        <v>97</v>
      </c>
      <c r="D73" s="24">
        <v>0</v>
      </c>
      <c r="E73" s="24">
        <v>0</v>
      </c>
      <c r="F73" s="24">
        <v>0</v>
      </c>
      <c r="G73" s="24">
        <v>1</v>
      </c>
      <c r="H73" s="24">
        <v>1</v>
      </c>
      <c r="I73" s="24">
        <v>0</v>
      </c>
      <c r="J73" s="24">
        <v>0</v>
      </c>
      <c r="K73" s="24">
        <v>0</v>
      </c>
      <c r="L73" s="24">
        <v>0</v>
      </c>
      <c r="M73" s="24">
        <v>1</v>
      </c>
      <c r="N73" s="24">
        <v>1</v>
      </c>
      <c r="O73" s="24">
        <v>0</v>
      </c>
    </row>
    <row r="74" spans="1:15" x14ac:dyDescent="0.25">
      <c r="A74" s="5">
        <v>73</v>
      </c>
      <c r="B74" t="s">
        <v>110</v>
      </c>
      <c r="C74" s="26" t="s">
        <v>111</v>
      </c>
      <c r="D74" s="26">
        <v>0</v>
      </c>
      <c r="E74" s="26">
        <v>0</v>
      </c>
      <c r="F74" s="26">
        <v>1</v>
      </c>
      <c r="G74" s="26">
        <v>1</v>
      </c>
      <c r="H74" s="26">
        <v>1</v>
      </c>
      <c r="I74" s="26">
        <v>0</v>
      </c>
      <c r="J74" s="26">
        <v>0</v>
      </c>
      <c r="K74" s="26">
        <v>0</v>
      </c>
      <c r="L74" s="26">
        <v>1</v>
      </c>
      <c r="M74" s="26">
        <v>0</v>
      </c>
      <c r="N74" s="26">
        <v>1</v>
      </c>
      <c r="O74" s="26">
        <v>0</v>
      </c>
    </row>
    <row r="75" spans="1:15" x14ac:dyDescent="0.25">
      <c r="A75" s="5">
        <v>74</v>
      </c>
      <c r="B75" s="26" t="s">
        <v>110</v>
      </c>
      <c r="C75" s="26" t="s">
        <v>112</v>
      </c>
      <c r="D75" s="26">
        <v>0</v>
      </c>
      <c r="E75" s="26">
        <v>0</v>
      </c>
      <c r="F75" s="26">
        <v>1</v>
      </c>
      <c r="G75" s="26">
        <v>1</v>
      </c>
      <c r="H75" s="26">
        <v>1</v>
      </c>
      <c r="I75" s="26">
        <v>0</v>
      </c>
      <c r="J75" s="26">
        <v>0</v>
      </c>
      <c r="K75" s="26">
        <v>0</v>
      </c>
      <c r="L75" s="26">
        <v>1</v>
      </c>
      <c r="M75" s="26">
        <v>0</v>
      </c>
      <c r="N75" s="26">
        <v>1</v>
      </c>
      <c r="O75" s="26">
        <v>0</v>
      </c>
    </row>
    <row r="76" spans="1:15" x14ac:dyDescent="0.25">
      <c r="A76" s="5">
        <v>75</v>
      </c>
      <c r="B76" s="26" t="s">
        <v>110</v>
      </c>
      <c r="C76" s="26" t="s">
        <v>105</v>
      </c>
      <c r="D76" s="26">
        <v>0</v>
      </c>
      <c r="E76" s="26">
        <v>0</v>
      </c>
      <c r="F76" s="26">
        <v>1</v>
      </c>
      <c r="G76" s="26">
        <v>1</v>
      </c>
      <c r="H76" s="26">
        <v>1</v>
      </c>
      <c r="I76" s="26">
        <v>0</v>
      </c>
      <c r="J76" s="26">
        <v>0</v>
      </c>
      <c r="K76" s="26">
        <v>0</v>
      </c>
      <c r="L76" s="26">
        <v>1</v>
      </c>
      <c r="M76" s="26">
        <v>0</v>
      </c>
      <c r="N76" s="26">
        <v>1</v>
      </c>
      <c r="O76" s="26">
        <v>0</v>
      </c>
    </row>
    <row r="77" spans="1:15" x14ac:dyDescent="0.25">
      <c r="A77" s="5">
        <v>76</v>
      </c>
      <c r="B77" s="26" t="s">
        <v>110</v>
      </c>
      <c r="C77" s="26" t="s">
        <v>106</v>
      </c>
      <c r="D77" s="26">
        <v>0</v>
      </c>
      <c r="E77" s="26">
        <v>0</v>
      </c>
      <c r="F77" s="26">
        <v>1</v>
      </c>
      <c r="G77" s="26">
        <v>1</v>
      </c>
      <c r="H77" s="26">
        <v>1</v>
      </c>
      <c r="I77" s="26">
        <v>0</v>
      </c>
      <c r="J77" s="26">
        <v>0</v>
      </c>
      <c r="K77" s="26">
        <v>0</v>
      </c>
      <c r="L77" s="26">
        <v>1</v>
      </c>
      <c r="M77" s="26">
        <v>0</v>
      </c>
      <c r="N77" s="26">
        <v>1</v>
      </c>
      <c r="O77" s="26">
        <v>0</v>
      </c>
    </row>
    <row r="78" spans="1:15" x14ac:dyDescent="0.25">
      <c r="A78" s="5">
        <v>77</v>
      </c>
      <c r="B78" s="26" t="s">
        <v>110</v>
      </c>
      <c r="C78" s="26" t="s">
        <v>107</v>
      </c>
      <c r="D78" s="26">
        <v>0</v>
      </c>
      <c r="E78" s="26">
        <v>0</v>
      </c>
      <c r="F78" s="26">
        <v>1</v>
      </c>
      <c r="G78" s="26">
        <v>1</v>
      </c>
      <c r="H78" s="26">
        <v>1</v>
      </c>
      <c r="I78" s="26">
        <v>0</v>
      </c>
      <c r="J78" s="26">
        <v>0</v>
      </c>
      <c r="K78" s="26">
        <v>0</v>
      </c>
      <c r="L78" s="26">
        <v>1</v>
      </c>
      <c r="M78" s="26">
        <v>0</v>
      </c>
      <c r="N78" s="26">
        <v>1</v>
      </c>
      <c r="O78" s="26">
        <v>0</v>
      </c>
    </row>
    <row r="79" spans="1:15" x14ac:dyDescent="0.25">
      <c r="A79" s="5">
        <v>78</v>
      </c>
      <c r="B79" s="26" t="s">
        <v>110</v>
      </c>
      <c r="C79" s="26" t="s">
        <v>108</v>
      </c>
      <c r="D79" s="26">
        <v>0</v>
      </c>
      <c r="E79" s="26">
        <v>0</v>
      </c>
      <c r="F79" s="26">
        <v>1</v>
      </c>
      <c r="G79" s="26">
        <v>1</v>
      </c>
      <c r="H79" s="26">
        <v>1</v>
      </c>
      <c r="I79" s="26">
        <v>0</v>
      </c>
      <c r="J79" s="26">
        <v>0</v>
      </c>
      <c r="K79" s="26">
        <v>0</v>
      </c>
      <c r="L79" s="26">
        <v>1</v>
      </c>
      <c r="M79" s="26">
        <v>0</v>
      </c>
      <c r="N79" s="26">
        <v>1</v>
      </c>
      <c r="O79" s="26">
        <v>0</v>
      </c>
    </row>
    <row r="80" spans="1:15" x14ac:dyDescent="0.25">
      <c r="A80" s="5">
        <v>79</v>
      </c>
      <c r="B80" s="26" t="s">
        <v>110</v>
      </c>
      <c r="C80" s="26" t="s">
        <v>113</v>
      </c>
      <c r="D80" s="26">
        <v>0</v>
      </c>
      <c r="E80" s="26">
        <v>0</v>
      </c>
      <c r="F80" s="26" t="s">
        <v>37</v>
      </c>
      <c r="G80" s="26" t="s">
        <v>114</v>
      </c>
      <c r="H80" s="26">
        <v>1</v>
      </c>
      <c r="I80" s="26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</row>
    <row r="81" spans="1:15" x14ac:dyDescent="0.25">
      <c r="A81" s="5">
        <v>80</v>
      </c>
      <c r="B81" s="26" t="s">
        <v>110</v>
      </c>
      <c r="C81" s="26" t="s">
        <v>109</v>
      </c>
      <c r="D81" s="26">
        <v>0</v>
      </c>
      <c r="E81" s="26">
        <v>0</v>
      </c>
      <c r="F81" s="26" t="s">
        <v>37</v>
      </c>
      <c r="G81" s="26" t="s">
        <v>114</v>
      </c>
      <c r="H81" s="26">
        <v>1</v>
      </c>
      <c r="I81" s="26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</row>
    <row r="82" spans="1:15" x14ac:dyDescent="0.25">
      <c r="A82" s="5">
        <v>81</v>
      </c>
      <c r="B82" t="s">
        <v>119</v>
      </c>
      <c r="C82" s="27" t="s">
        <v>115</v>
      </c>
      <c r="D82" s="27">
        <v>1</v>
      </c>
      <c r="E82" s="27">
        <v>0</v>
      </c>
      <c r="F82" s="27">
        <v>0</v>
      </c>
      <c r="G82" s="27">
        <v>1</v>
      </c>
      <c r="H82" s="27">
        <v>1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 t="s">
        <v>37</v>
      </c>
    </row>
    <row r="83" spans="1:15" x14ac:dyDescent="0.25">
      <c r="A83" s="5">
        <v>82</v>
      </c>
      <c r="B83" s="27" t="s">
        <v>119</v>
      </c>
      <c r="C83" s="27" t="s">
        <v>120</v>
      </c>
      <c r="D83" s="27">
        <v>1</v>
      </c>
      <c r="E83" s="27">
        <v>0</v>
      </c>
      <c r="F83" s="27">
        <v>0</v>
      </c>
      <c r="G83" s="27" t="s">
        <v>114</v>
      </c>
      <c r="H83" s="27">
        <v>1</v>
      </c>
      <c r="I83" s="27">
        <v>0</v>
      </c>
      <c r="J83" s="27">
        <v>1</v>
      </c>
      <c r="K83" s="27">
        <v>0</v>
      </c>
      <c r="L83" s="27">
        <v>0</v>
      </c>
      <c r="M83" s="27">
        <v>0</v>
      </c>
      <c r="N83" s="27">
        <v>0</v>
      </c>
      <c r="O83" s="27">
        <v>1</v>
      </c>
    </row>
    <row r="84" spans="1:15" x14ac:dyDescent="0.25">
      <c r="A84" s="5">
        <v>83</v>
      </c>
      <c r="B84" s="27" t="s">
        <v>119</v>
      </c>
      <c r="C84" s="27" t="s">
        <v>121</v>
      </c>
      <c r="D84" s="27">
        <v>1</v>
      </c>
      <c r="E84" s="27">
        <v>0</v>
      </c>
      <c r="F84" s="27">
        <v>0</v>
      </c>
      <c r="G84" s="27">
        <v>1</v>
      </c>
      <c r="H84" s="27">
        <v>1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1</v>
      </c>
    </row>
    <row r="85" spans="1:15" x14ac:dyDescent="0.25">
      <c r="A85" s="5">
        <v>84</v>
      </c>
      <c r="B85" s="27" t="s">
        <v>119</v>
      </c>
      <c r="C85" s="27" t="s">
        <v>122</v>
      </c>
      <c r="D85" s="27">
        <v>1</v>
      </c>
      <c r="E85" s="27">
        <v>0</v>
      </c>
      <c r="F85" s="27">
        <v>1</v>
      </c>
      <c r="G85" s="27">
        <v>1</v>
      </c>
      <c r="H85" s="27">
        <v>1</v>
      </c>
      <c r="I85" s="27">
        <v>0</v>
      </c>
      <c r="J85" s="27">
        <v>1</v>
      </c>
      <c r="K85" s="27">
        <v>0</v>
      </c>
      <c r="L85" s="27">
        <v>0</v>
      </c>
      <c r="M85" s="27">
        <v>0</v>
      </c>
      <c r="N85" s="27">
        <v>0</v>
      </c>
      <c r="O85" s="27" t="s">
        <v>85</v>
      </c>
    </row>
    <row r="86" spans="1:15" x14ac:dyDescent="0.25">
      <c r="A86" s="5">
        <v>85</v>
      </c>
      <c r="B86" s="27" t="s">
        <v>119</v>
      </c>
      <c r="C86" s="27" t="s">
        <v>116</v>
      </c>
      <c r="D86" s="27">
        <v>1</v>
      </c>
      <c r="E86" s="27">
        <v>0</v>
      </c>
      <c r="F86" s="27">
        <v>1</v>
      </c>
      <c r="G86" s="27">
        <v>1</v>
      </c>
      <c r="H86" s="27">
        <v>1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 t="s">
        <v>85</v>
      </c>
    </row>
    <row r="87" spans="1:15" x14ac:dyDescent="0.25">
      <c r="A87" s="5">
        <v>86</v>
      </c>
      <c r="B87" s="27" t="s">
        <v>119</v>
      </c>
      <c r="C87" s="27" t="s">
        <v>210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1</v>
      </c>
      <c r="O87" s="30" t="s">
        <v>37</v>
      </c>
    </row>
    <row r="88" spans="1:15" x14ac:dyDescent="0.25">
      <c r="A88" s="5">
        <v>87</v>
      </c>
      <c r="B88" s="27" t="s">
        <v>119</v>
      </c>
      <c r="C88" s="27" t="s">
        <v>117</v>
      </c>
      <c r="D88" s="27">
        <v>1</v>
      </c>
      <c r="E88" s="27">
        <v>0</v>
      </c>
      <c r="F88" s="27">
        <v>1</v>
      </c>
      <c r="G88" s="27">
        <v>1</v>
      </c>
      <c r="H88" s="27">
        <v>1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1</v>
      </c>
    </row>
    <row r="89" spans="1:15" x14ac:dyDescent="0.25">
      <c r="A89" s="5">
        <v>88</v>
      </c>
      <c r="B89" s="27" t="s">
        <v>119</v>
      </c>
      <c r="C89" s="27" t="s">
        <v>135</v>
      </c>
      <c r="D89" s="27">
        <v>0</v>
      </c>
      <c r="E89" s="27">
        <v>0</v>
      </c>
      <c r="F89" s="27">
        <v>1</v>
      </c>
      <c r="G89" s="27">
        <v>1</v>
      </c>
      <c r="H89" s="27">
        <v>1</v>
      </c>
      <c r="I89" s="27">
        <v>0</v>
      </c>
      <c r="J89" s="7">
        <v>1</v>
      </c>
      <c r="K89" s="27">
        <v>0</v>
      </c>
      <c r="L89" s="27">
        <v>0</v>
      </c>
      <c r="M89" s="27">
        <v>0</v>
      </c>
      <c r="N89" s="27">
        <v>0</v>
      </c>
      <c r="O89" s="27" t="s">
        <v>37</v>
      </c>
    </row>
    <row r="90" spans="1:15" x14ac:dyDescent="0.25">
      <c r="A90" s="5">
        <v>89</v>
      </c>
      <c r="B90" s="27" t="s">
        <v>119</v>
      </c>
      <c r="C90" s="27" t="s">
        <v>118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1</v>
      </c>
      <c r="O90" s="30" t="s">
        <v>37</v>
      </c>
    </row>
    <row r="91" spans="1:15" x14ac:dyDescent="0.25">
      <c r="A91" s="5">
        <v>90</v>
      </c>
      <c r="B91" s="27" t="s">
        <v>119</v>
      </c>
      <c r="C91" s="27" t="s">
        <v>123</v>
      </c>
      <c r="D91" s="27">
        <v>1</v>
      </c>
      <c r="E91" s="27">
        <v>0</v>
      </c>
      <c r="F91" s="27">
        <v>0</v>
      </c>
      <c r="G91" s="27">
        <v>1</v>
      </c>
      <c r="H91" s="27">
        <v>1</v>
      </c>
      <c r="I91" s="27">
        <v>0</v>
      </c>
      <c r="J91" s="27">
        <v>1</v>
      </c>
      <c r="K91" s="27">
        <v>0</v>
      </c>
      <c r="L91" s="27">
        <v>0</v>
      </c>
      <c r="M91" s="27">
        <v>0</v>
      </c>
      <c r="N91" s="27">
        <v>0</v>
      </c>
      <c r="O91" s="27" t="s">
        <v>85</v>
      </c>
    </row>
    <row r="92" spans="1:15" x14ac:dyDescent="0.25">
      <c r="A92" s="5">
        <v>91</v>
      </c>
      <c r="B92" t="s">
        <v>127</v>
      </c>
      <c r="C92" s="28" t="s">
        <v>124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</row>
    <row r="93" spans="1:15" x14ac:dyDescent="0.25">
      <c r="A93" s="5">
        <v>92</v>
      </c>
      <c r="B93" s="28" t="s">
        <v>127</v>
      </c>
      <c r="C93" s="28" t="s">
        <v>128</v>
      </c>
      <c r="D93" s="28" t="s">
        <v>129</v>
      </c>
      <c r="E93" s="28">
        <v>0</v>
      </c>
      <c r="F93" s="28">
        <v>1</v>
      </c>
      <c r="G93" s="28">
        <v>1</v>
      </c>
      <c r="H93" s="28">
        <v>1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1</v>
      </c>
    </row>
    <row r="94" spans="1:15" x14ac:dyDescent="0.25">
      <c r="A94" s="5">
        <v>93</v>
      </c>
      <c r="B94" s="28" t="s">
        <v>127</v>
      </c>
      <c r="C94" s="28" t="s">
        <v>125</v>
      </c>
      <c r="D94" s="28" t="s">
        <v>129</v>
      </c>
      <c r="E94" s="28">
        <v>0</v>
      </c>
      <c r="F94" s="28">
        <v>1</v>
      </c>
      <c r="G94" s="28">
        <v>1</v>
      </c>
      <c r="H94" s="28">
        <v>1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1</v>
      </c>
    </row>
    <row r="95" spans="1:15" x14ac:dyDescent="0.25">
      <c r="A95" s="5">
        <v>94</v>
      </c>
      <c r="B95" s="28" t="s">
        <v>127</v>
      </c>
      <c r="C95" s="28" t="s">
        <v>126</v>
      </c>
      <c r="D95" s="28" t="s">
        <v>129</v>
      </c>
      <c r="E95" s="28">
        <v>0</v>
      </c>
      <c r="F95" s="28">
        <v>1</v>
      </c>
      <c r="G95" s="28">
        <v>1</v>
      </c>
      <c r="H95" s="28">
        <v>1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1</v>
      </c>
    </row>
    <row r="96" spans="1:15" x14ac:dyDescent="0.25">
      <c r="A96" s="5">
        <v>95</v>
      </c>
      <c r="B96" s="28" t="s">
        <v>127</v>
      </c>
      <c r="C96" s="28" t="s">
        <v>130</v>
      </c>
      <c r="D96" s="28" t="s">
        <v>129</v>
      </c>
      <c r="E96" s="28">
        <v>0</v>
      </c>
      <c r="F96" s="28">
        <v>1</v>
      </c>
      <c r="G96" s="28">
        <v>1</v>
      </c>
      <c r="H96" s="28">
        <v>1</v>
      </c>
      <c r="I96" s="28">
        <v>0</v>
      </c>
      <c r="J96" s="28">
        <v>1</v>
      </c>
      <c r="K96" s="28">
        <v>0</v>
      </c>
      <c r="L96" s="28">
        <v>0</v>
      </c>
      <c r="M96" s="28">
        <v>1</v>
      </c>
      <c r="N96" s="28">
        <v>0</v>
      </c>
      <c r="O96" s="6" t="s">
        <v>19</v>
      </c>
    </row>
    <row r="97" spans="1:15" x14ac:dyDescent="0.25">
      <c r="A97" s="5">
        <v>96</v>
      </c>
      <c r="B97" s="28" t="s">
        <v>127</v>
      </c>
      <c r="C97" s="28" t="s">
        <v>131</v>
      </c>
      <c r="D97" s="28" t="s">
        <v>129</v>
      </c>
      <c r="E97" s="28">
        <v>0</v>
      </c>
      <c r="F97" s="28">
        <v>1</v>
      </c>
      <c r="G97" s="28">
        <v>1</v>
      </c>
      <c r="H97" s="28">
        <v>1</v>
      </c>
      <c r="I97" s="28">
        <v>0</v>
      </c>
      <c r="J97" s="28">
        <v>1</v>
      </c>
      <c r="K97" s="28">
        <v>0</v>
      </c>
      <c r="L97" s="28">
        <v>0</v>
      </c>
      <c r="M97" s="28">
        <v>1</v>
      </c>
      <c r="N97" s="28">
        <v>0</v>
      </c>
      <c r="O97" s="6" t="s">
        <v>19</v>
      </c>
    </row>
    <row r="98" spans="1:15" x14ac:dyDescent="0.25">
      <c r="A98" s="5">
        <v>97</v>
      </c>
      <c r="B98" s="28" t="s">
        <v>127</v>
      </c>
      <c r="C98" s="28" t="s">
        <v>133</v>
      </c>
      <c r="D98" s="28">
        <v>0</v>
      </c>
      <c r="E98" s="28">
        <v>0</v>
      </c>
      <c r="F98" s="28">
        <v>0</v>
      </c>
      <c r="G98" s="28">
        <v>1</v>
      </c>
      <c r="H98" s="28">
        <v>1</v>
      </c>
      <c r="I98" s="28">
        <v>0</v>
      </c>
      <c r="J98" s="28">
        <v>1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</row>
    <row r="99" spans="1:15" x14ac:dyDescent="0.25">
      <c r="A99" s="5">
        <v>98</v>
      </c>
      <c r="B99" s="28" t="s">
        <v>127</v>
      </c>
      <c r="C99" s="28" t="s">
        <v>132</v>
      </c>
      <c r="D99" s="28" t="s">
        <v>129</v>
      </c>
      <c r="E99" s="28">
        <v>0</v>
      </c>
      <c r="F99" s="28">
        <v>1</v>
      </c>
      <c r="G99" s="28">
        <v>1</v>
      </c>
      <c r="H99" s="28">
        <v>1</v>
      </c>
      <c r="I99" s="28">
        <v>0</v>
      </c>
      <c r="J99" s="28">
        <v>1</v>
      </c>
      <c r="K99" s="28">
        <v>0</v>
      </c>
      <c r="L99" s="28">
        <v>0</v>
      </c>
      <c r="M99" s="28">
        <v>0</v>
      </c>
      <c r="N99" s="28">
        <v>0</v>
      </c>
      <c r="O99" s="7">
        <v>1</v>
      </c>
    </row>
    <row r="100" spans="1:15" x14ac:dyDescent="0.25">
      <c r="A100" s="5">
        <v>99</v>
      </c>
      <c r="B100" s="28" t="s">
        <v>127</v>
      </c>
      <c r="C100" s="28" t="s">
        <v>134</v>
      </c>
      <c r="D100" s="28">
        <v>0</v>
      </c>
      <c r="E100" s="28">
        <v>0</v>
      </c>
      <c r="F100" s="28">
        <v>0</v>
      </c>
      <c r="G100" s="28">
        <v>1</v>
      </c>
      <c r="H100" s="28">
        <v>1</v>
      </c>
      <c r="I100" s="28">
        <v>0</v>
      </c>
      <c r="J100" s="28">
        <v>1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</row>
    <row r="101" spans="1:15" x14ac:dyDescent="0.25">
      <c r="A101" s="5">
        <v>100</v>
      </c>
      <c r="B101" s="28" t="s">
        <v>127</v>
      </c>
      <c r="C101" s="28" t="s">
        <v>136</v>
      </c>
      <c r="D101" s="28" t="s">
        <v>129</v>
      </c>
      <c r="E101" s="28">
        <v>0</v>
      </c>
      <c r="F101" s="28">
        <v>1</v>
      </c>
      <c r="G101" s="28">
        <v>1</v>
      </c>
      <c r="H101" s="28">
        <v>1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</row>
    <row r="102" spans="1:15" x14ac:dyDescent="0.25">
      <c r="A102" s="5">
        <v>101</v>
      </c>
      <c r="B102" t="s">
        <v>146</v>
      </c>
      <c r="C102" s="29" t="s">
        <v>137</v>
      </c>
      <c r="D102" s="29">
        <v>0</v>
      </c>
      <c r="E102" s="29">
        <v>0</v>
      </c>
      <c r="F102" s="29">
        <v>1</v>
      </c>
      <c r="G102" s="29">
        <v>0</v>
      </c>
      <c r="H102" s="29">
        <v>1</v>
      </c>
      <c r="I102" s="29">
        <v>0</v>
      </c>
      <c r="J102" s="29">
        <v>1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</row>
    <row r="103" spans="1:15" x14ac:dyDescent="0.25">
      <c r="A103" s="5">
        <v>102</v>
      </c>
      <c r="B103" s="29" t="s">
        <v>146</v>
      </c>
      <c r="C103" s="29" t="s">
        <v>147</v>
      </c>
      <c r="D103" s="29" t="s">
        <v>129</v>
      </c>
      <c r="E103" s="29">
        <v>1</v>
      </c>
      <c r="F103" s="29">
        <v>1</v>
      </c>
      <c r="G103" s="29">
        <v>1</v>
      </c>
      <c r="H103" s="29">
        <v>1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</row>
    <row r="104" spans="1:15" x14ac:dyDescent="0.25">
      <c r="A104" s="5">
        <v>103</v>
      </c>
      <c r="B104" s="29" t="s">
        <v>146</v>
      </c>
      <c r="C104" s="29" t="s">
        <v>138</v>
      </c>
      <c r="D104" s="29">
        <v>0</v>
      </c>
      <c r="E104" s="29">
        <v>1</v>
      </c>
      <c r="F104" s="29">
        <v>1</v>
      </c>
      <c r="G104" s="29" t="s">
        <v>114</v>
      </c>
      <c r="H104" s="29">
        <v>1</v>
      </c>
      <c r="I104" s="29">
        <v>0</v>
      </c>
      <c r="J104" s="29">
        <v>1</v>
      </c>
      <c r="K104" s="29">
        <v>0</v>
      </c>
      <c r="L104" s="29">
        <v>0</v>
      </c>
      <c r="M104" s="29">
        <v>0</v>
      </c>
      <c r="N104" s="29">
        <v>0</v>
      </c>
      <c r="O104" s="29" t="s">
        <v>85</v>
      </c>
    </row>
    <row r="105" spans="1:15" x14ac:dyDescent="0.25">
      <c r="A105" s="5">
        <v>104</v>
      </c>
      <c r="B105" s="29" t="s">
        <v>146</v>
      </c>
      <c r="C105" s="29" t="s">
        <v>139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1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</row>
    <row r="106" spans="1:15" x14ac:dyDescent="0.25">
      <c r="A106" s="5">
        <v>105</v>
      </c>
      <c r="B106" s="29" t="s">
        <v>146</v>
      </c>
      <c r="C106" s="29" t="s">
        <v>140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1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</row>
    <row r="107" spans="1:15" x14ac:dyDescent="0.25">
      <c r="A107" s="5">
        <v>106</v>
      </c>
      <c r="B107" s="29" t="s">
        <v>146</v>
      </c>
      <c r="C107" s="29" t="s">
        <v>141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1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</row>
    <row r="108" spans="1:15" x14ac:dyDescent="0.25">
      <c r="A108" s="5">
        <v>107</v>
      </c>
      <c r="B108" s="29" t="s">
        <v>146</v>
      </c>
      <c r="C108" s="29" t="s">
        <v>142</v>
      </c>
      <c r="D108" s="29">
        <v>0</v>
      </c>
      <c r="E108" s="29">
        <v>0</v>
      </c>
      <c r="F108" s="29">
        <v>1</v>
      </c>
      <c r="G108" s="29">
        <v>1</v>
      </c>
      <c r="H108" s="29">
        <v>1</v>
      </c>
      <c r="I108" s="29">
        <v>0</v>
      </c>
      <c r="J108" s="29">
        <v>1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</row>
    <row r="109" spans="1:15" x14ac:dyDescent="0.25">
      <c r="A109" s="5">
        <v>108</v>
      </c>
      <c r="B109" s="29" t="s">
        <v>146</v>
      </c>
      <c r="C109" s="29" t="s">
        <v>143</v>
      </c>
      <c r="D109" s="29">
        <v>1</v>
      </c>
      <c r="E109" s="29">
        <v>0</v>
      </c>
      <c r="F109" s="29">
        <v>1</v>
      </c>
      <c r="G109" s="29">
        <v>0</v>
      </c>
      <c r="H109" s="29">
        <v>1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1</v>
      </c>
    </row>
    <row r="110" spans="1:15" x14ac:dyDescent="0.25">
      <c r="A110" s="5">
        <v>109</v>
      </c>
      <c r="B110" s="29" t="s">
        <v>146</v>
      </c>
      <c r="C110" s="29" t="s">
        <v>144</v>
      </c>
      <c r="D110" s="29">
        <v>1</v>
      </c>
      <c r="E110" s="29">
        <v>0</v>
      </c>
      <c r="F110" s="29">
        <v>1</v>
      </c>
      <c r="G110" s="29">
        <v>0</v>
      </c>
      <c r="H110" s="29">
        <v>1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1</v>
      </c>
    </row>
    <row r="111" spans="1:15" x14ac:dyDescent="0.25">
      <c r="A111" s="5">
        <v>110</v>
      </c>
      <c r="B111" s="29" t="s">
        <v>146</v>
      </c>
      <c r="C111" s="29" t="s">
        <v>145</v>
      </c>
      <c r="D111" s="29">
        <v>0</v>
      </c>
      <c r="E111" s="29">
        <v>0</v>
      </c>
      <c r="F111" s="29">
        <v>1</v>
      </c>
      <c r="G111" s="29">
        <v>1</v>
      </c>
      <c r="H111" s="29">
        <v>1</v>
      </c>
      <c r="I111" s="29">
        <v>0</v>
      </c>
      <c r="J111" s="29">
        <v>1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</row>
    <row r="112" spans="1:15" x14ac:dyDescent="0.25">
      <c r="A112" s="5">
        <v>111</v>
      </c>
      <c r="B112" t="s">
        <v>158</v>
      </c>
      <c r="C112" s="30" t="s">
        <v>148</v>
      </c>
      <c r="D112" s="30">
        <v>0</v>
      </c>
      <c r="E112" s="30">
        <v>0</v>
      </c>
      <c r="F112" s="30">
        <v>1</v>
      </c>
      <c r="G112" s="30">
        <v>1</v>
      </c>
      <c r="H112" s="30">
        <v>1</v>
      </c>
      <c r="I112" s="30">
        <v>0</v>
      </c>
      <c r="J112" s="30">
        <v>1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</row>
    <row r="113" spans="1:15" x14ac:dyDescent="0.25">
      <c r="A113" s="5">
        <v>112</v>
      </c>
      <c r="B113" s="30" t="s">
        <v>158</v>
      </c>
      <c r="C113" s="30" t="s">
        <v>149</v>
      </c>
      <c r="D113" s="30">
        <v>0</v>
      </c>
      <c r="E113" s="30">
        <v>0</v>
      </c>
      <c r="F113" s="30" t="s">
        <v>159</v>
      </c>
      <c r="G113" s="30">
        <v>1</v>
      </c>
      <c r="H113" s="30">
        <v>1</v>
      </c>
      <c r="I113" s="30">
        <v>0</v>
      </c>
      <c r="J113" s="30">
        <v>1</v>
      </c>
      <c r="K113" s="30">
        <v>0</v>
      </c>
      <c r="L113" s="30">
        <v>0</v>
      </c>
      <c r="M113" s="30">
        <v>0</v>
      </c>
      <c r="N113" s="30">
        <v>0</v>
      </c>
      <c r="O113" s="30">
        <v>1</v>
      </c>
    </row>
    <row r="114" spans="1:15" x14ac:dyDescent="0.25">
      <c r="A114" s="5">
        <v>113</v>
      </c>
      <c r="B114" s="30" t="s">
        <v>158</v>
      </c>
      <c r="C114" s="30" t="s">
        <v>150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</row>
    <row r="115" spans="1:15" x14ac:dyDescent="0.25">
      <c r="A115" s="5">
        <v>114</v>
      </c>
      <c r="B115" s="30" t="s">
        <v>158</v>
      </c>
      <c r="C115" s="30" t="s">
        <v>151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</row>
    <row r="116" spans="1:15" x14ac:dyDescent="0.25">
      <c r="A116" s="5">
        <v>115</v>
      </c>
      <c r="B116" s="30" t="s">
        <v>158</v>
      </c>
      <c r="C116" s="30" t="s">
        <v>152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</row>
    <row r="117" spans="1:15" x14ac:dyDescent="0.25">
      <c r="A117" s="5">
        <v>116</v>
      </c>
      <c r="B117" s="30" t="s">
        <v>158</v>
      </c>
      <c r="C117" s="30" t="s">
        <v>153</v>
      </c>
      <c r="D117" s="30">
        <v>0</v>
      </c>
      <c r="E117" s="30">
        <v>0</v>
      </c>
      <c r="F117" s="30">
        <v>1</v>
      </c>
      <c r="G117" s="30">
        <v>1</v>
      </c>
      <c r="H117" s="30">
        <v>1</v>
      </c>
      <c r="I117" s="30">
        <v>0</v>
      </c>
      <c r="J117" s="30">
        <v>1</v>
      </c>
      <c r="K117" s="30">
        <v>0</v>
      </c>
      <c r="L117" s="30">
        <v>0</v>
      </c>
      <c r="M117" s="30">
        <v>0</v>
      </c>
      <c r="N117" s="30">
        <v>0</v>
      </c>
      <c r="O117" s="30" t="s">
        <v>37</v>
      </c>
    </row>
    <row r="118" spans="1:15" x14ac:dyDescent="0.25">
      <c r="A118" s="5">
        <v>117</v>
      </c>
      <c r="B118" s="30" t="s">
        <v>158</v>
      </c>
      <c r="C118" s="30" t="s">
        <v>154</v>
      </c>
      <c r="D118" s="30">
        <v>0</v>
      </c>
      <c r="E118" s="30">
        <v>0</v>
      </c>
      <c r="F118" s="30">
        <v>1</v>
      </c>
      <c r="G118" s="30">
        <v>1</v>
      </c>
      <c r="H118" s="30">
        <v>1</v>
      </c>
      <c r="I118" s="30">
        <v>0</v>
      </c>
      <c r="J118" s="30">
        <v>1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</row>
    <row r="119" spans="1:15" x14ac:dyDescent="0.25">
      <c r="A119" s="5">
        <v>118</v>
      </c>
      <c r="B119" s="30" t="s">
        <v>158</v>
      </c>
      <c r="C119" s="30" t="s">
        <v>155</v>
      </c>
      <c r="D119" s="30">
        <v>0</v>
      </c>
      <c r="E119" s="30">
        <v>0</v>
      </c>
      <c r="F119" s="30">
        <v>1</v>
      </c>
      <c r="G119" s="30">
        <v>1</v>
      </c>
      <c r="H119" s="30">
        <v>1</v>
      </c>
      <c r="I119" s="30">
        <v>0</v>
      </c>
      <c r="J119" s="30">
        <v>1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</row>
    <row r="120" spans="1:15" x14ac:dyDescent="0.25">
      <c r="A120" s="5">
        <v>119</v>
      </c>
      <c r="B120" s="30" t="s">
        <v>158</v>
      </c>
      <c r="C120" s="30" t="s">
        <v>156</v>
      </c>
      <c r="D120" s="30">
        <v>0</v>
      </c>
      <c r="E120" s="30">
        <v>0</v>
      </c>
      <c r="F120" s="30">
        <v>1</v>
      </c>
      <c r="G120" s="30">
        <v>1</v>
      </c>
      <c r="H120" s="30">
        <v>1</v>
      </c>
      <c r="I120" s="30">
        <v>0</v>
      </c>
      <c r="J120" s="30">
        <v>1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</row>
    <row r="121" spans="1:15" x14ac:dyDescent="0.25">
      <c r="A121" s="5">
        <v>120</v>
      </c>
      <c r="B121" s="30" t="s">
        <v>158</v>
      </c>
      <c r="C121" s="30" t="s">
        <v>157</v>
      </c>
      <c r="D121" s="6" t="s">
        <v>19</v>
      </c>
      <c r="E121" s="30">
        <v>0</v>
      </c>
      <c r="F121" s="30">
        <v>1</v>
      </c>
      <c r="G121" s="30">
        <v>1</v>
      </c>
      <c r="H121" s="30">
        <v>1</v>
      </c>
      <c r="I121" s="30">
        <v>0</v>
      </c>
      <c r="J121" s="30">
        <v>1</v>
      </c>
      <c r="K121" s="30">
        <v>0</v>
      </c>
      <c r="L121" s="30">
        <v>0</v>
      </c>
      <c r="M121" s="30">
        <v>1</v>
      </c>
      <c r="N121" s="30">
        <v>0</v>
      </c>
      <c r="O121" s="30">
        <v>1</v>
      </c>
    </row>
    <row r="122" spans="1:15" x14ac:dyDescent="0.25">
      <c r="D122">
        <f>SUM(D2:D121)</f>
        <v>12</v>
      </c>
      <c r="E122" s="30">
        <f>SUM(E2:E121)</f>
        <v>4</v>
      </c>
      <c r="F122" s="30">
        <f>SUM(F2:F121)</f>
        <v>45</v>
      </c>
      <c r="G122" s="30">
        <f t="shared" ref="G122:O122" si="0">SUM(G2:G121)</f>
        <v>78</v>
      </c>
      <c r="H122" s="30">
        <f t="shared" si="0"/>
        <v>85</v>
      </c>
      <c r="I122" s="30">
        <f t="shared" si="0"/>
        <v>2</v>
      </c>
      <c r="J122" s="30">
        <f t="shared" si="0"/>
        <v>32</v>
      </c>
      <c r="K122" s="30">
        <f t="shared" si="0"/>
        <v>12</v>
      </c>
      <c r="L122" s="30">
        <f t="shared" si="0"/>
        <v>18</v>
      </c>
      <c r="M122" s="30">
        <f t="shared" si="0"/>
        <v>37</v>
      </c>
      <c r="N122" s="30">
        <f t="shared" si="0"/>
        <v>19</v>
      </c>
      <c r="O122" s="30">
        <f t="shared" si="0"/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C03E-BF12-41D0-A97C-BFC041AD51EC}">
  <dimension ref="A1:F15"/>
  <sheetViews>
    <sheetView workbookViewId="0">
      <selection activeCell="A3" sqref="A3"/>
    </sheetView>
  </sheetViews>
  <sheetFormatPr defaultRowHeight="13.8" x14ac:dyDescent="0.25"/>
  <cols>
    <col min="1" max="1" width="35.109375" bestFit="1" customWidth="1"/>
    <col min="3" max="3" width="8" bestFit="1" customWidth="1"/>
    <col min="4" max="4" width="7.88671875" customWidth="1"/>
    <col min="5" max="5" width="12" customWidth="1"/>
  </cols>
  <sheetData>
    <row r="1" spans="1:6" x14ac:dyDescent="0.25">
      <c r="A1" s="5" t="s">
        <v>16</v>
      </c>
      <c r="B1" s="5" t="s">
        <v>209</v>
      </c>
      <c r="C1" s="5" t="s">
        <v>164</v>
      </c>
      <c r="D1" s="5" t="s">
        <v>166</v>
      </c>
      <c r="E1" s="5" t="s">
        <v>167</v>
      </c>
    </row>
    <row r="2" spans="1:6" x14ac:dyDescent="0.25">
      <c r="A2" t="s">
        <v>175</v>
      </c>
      <c r="B2">
        <v>177</v>
      </c>
      <c r="C2">
        <v>177</v>
      </c>
      <c r="D2">
        <v>0</v>
      </c>
    </row>
    <row r="3" spans="1:6" x14ac:dyDescent="0.25">
      <c r="A3" t="s">
        <v>176</v>
      </c>
      <c r="B3">
        <v>2717</v>
      </c>
      <c r="C3">
        <v>2406</v>
      </c>
      <c r="D3">
        <v>311</v>
      </c>
      <c r="E3" t="s">
        <v>177</v>
      </c>
    </row>
    <row r="4" spans="1:6" x14ac:dyDescent="0.25">
      <c r="A4" t="s">
        <v>172</v>
      </c>
      <c r="B4">
        <v>281</v>
      </c>
      <c r="C4">
        <v>275</v>
      </c>
      <c r="D4">
        <v>6</v>
      </c>
      <c r="E4" t="s">
        <v>173</v>
      </c>
    </row>
    <row r="5" spans="1:6" x14ac:dyDescent="0.25">
      <c r="A5" t="s">
        <v>178</v>
      </c>
      <c r="B5">
        <v>56</v>
      </c>
      <c r="C5">
        <v>56</v>
      </c>
      <c r="D5">
        <v>0</v>
      </c>
    </row>
    <row r="6" spans="1:6" x14ac:dyDescent="0.25">
      <c r="A6" t="s">
        <v>171</v>
      </c>
      <c r="B6">
        <v>79</v>
      </c>
      <c r="C6">
        <v>79</v>
      </c>
      <c r="D6">
        <v>0</v>
      </c>
    </row>
    <row r="7" spans="1:6" x14ac:dyDescent="0.25">
      <c r="A7" t="s">
        <v>169</v>
      </c>
      <c r="B7">
        <v>2</v>
      </c>
      <c r="C7">
        <v>2</v>
      </c>
      <c r="D7">
        <v>0</v>
      </c>
    </row>
    <row r="8" spans="1:6" x14ac:dyDescent="0.25">
      <c r="A8" t="s">
        <v>170</v>
      </c>
      <c r="B8">
        <v>342</v>
      </c>
      <c r="C8">
        <v>334</v>
      </c>
      <c r="D8">
        <v>8</v>
      </c>
      <c r="E8" t="s">
        <v>174</v>
      </c>
    </row>
    <row r="9" spans="1:6" x14ac:dyDescent="0.25">
      <c r="A9" t="s">
        <v>165</v>
      </c>
      <c r="B9">
        <v>125</v>
      </c>
      <c r="C9">
        <v>121</v>
      </c>
      <c r="D9">
        <v>4</v>
      </c>
      <c r="E9" t="s">
        <v>168</v>
      </c>
    </row>
    <row r="10" spans="1:6" x14ac:dyDescent="0.25">
      <c r="A10" t="s">
        <v>179</v>
      </c>
      <c r="B10">
        <v>8</v>
      </c>
      <c r="C10">
        <v>8</v>
      </c>
      <c r="D10">
        <v>0</v>
      </c>
    </row>
    <row r="11" spans="1:6" x14ac:dyDescent="0.25">
      <c r="A11" t="s">
        <v>180</v>
      </c>
      <c r="B11">
        <v>862</v>
      </c>
      <c r="C11">
        <v>860</v>
      </c>
      <c r="D11">
        <v>2</v>
      </c>
      <c r="E11" t="s">
        <v>181</v>
      </c>
    </row>
    <row r="12" spans="1:6" x14ac:dyDescent="0.25">
      <c r="A12" t="s">
        <v>182</v>
      </c>
      <c r="B12">
        <v>92</v>
      </c>
      <c r="C12">
        <v>88</v>
      </c>
      <c r="D12">
        <v>4</v>
      </c>
      <c r="E12" t="s">
        <v>168</v>
      </c>
    </row>
    <row r="13" spans="1:6" x14ac:dyDescent="0.25">
      <c r="A13" t="s">
        <v>183</v>
      </c>
      <c r="B13">
        <v>31</v>
      </c>
      <c r="C13">
        <v>27</v>
      </c>
      <c r="D13">
        <v>4</v>
      </c>
      <c r="E13" t="s">
        <v>168</v>
      </c>
    </row>
    <row r="14" spans="1:6" x14ac:dyDescent="0.25">
      <c r="A14" t="s">
        <v>184</v>
      </c>
      <c r="B14">
        <v>134</v>
      </c>
      <c r="C14">
        <v>134</v>
      </c>
      <c r="D14">
        <v>0</v>
      </c>
    </row>
    <row r="15" spans="1:6" x14ac:dyDescent="0.25">
      <c r="B15">
        <f>SUM(B2:B14)</f>
        <v>4906</v>
      </c>
      <c r="C15">
        <f>SUM(C2:C14)</f>
        <v>4567</v>
      </c>
      <c r="D15">
        <f>SUM(D2:D14)</f>
        <v>339</v>
      </c>
      <c r="E15" s="39" t="s">
        <v>208</v>
      </c>
      <c r="F15">
        <f>C15/B15</f>
        <v>0.93090093762739501</v>
      </c>
    </row>
  </sheetData>
  <sortState xmlns:xlrd2="http://schemas.microsoft.com/office/spreadsheetml/2017/richdata2" ref="A2:F15">
    <sortCondition ref="A1:A15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72E7-DCE8-4EE2-A1E8-E9BB63EA52F7}">
  <dimension ref="A1:E15"/>
  <sheetViews>
    <sheetView tabSelected="1" workbookViewId="0">
      <selection activeCell="D27" sqref="D27"/>
    </sheetView>
  </sheetViews>
  <sheetFormatPr defaultRowHeight="13.8" x14ac:dyDescent="0.25"/>
  <cols>
    <col min="1" max="1" width="35.109375" style="30" bestFit="1" customWidth="1"/>
    <col min="2" max="2" width="9.6640625" bestFit="1" customWidth="1"/>
    <col min="3" max="3" width="10.44140625" bestFit="1" customWidth="1"/>
    <col min="4" max="4" width="9.88671875" bestFit="1" customWidth="1"/>
    <col min="5" max="5" width="8.88671875" style="30"/>
  </cols>
  <sheetData>
    <row r="1" spans="1:5" x14ac:dyDescent="0.25">
      <c r="A1" s="5" t="s">
        <v>16</v>
      </c>
      <c r="B1" s="5" t="s">
        <v>209</v>
      </c>
      <c r="C1" t="s">
        <v>162</v>
      </c>
      <c r="D1" t="s">
        <v>161</v>
      </c>
      <c r="E1" s="5" t="s">
        <v>204</v>
      </c>
    </row>
    <row r="2" spans="1:5" x14ac:dyDescent="0.25">
      <c r="A2" s="30" t="s">
        <v>175</v>
      </c>
      <c r="B2" s="32">
        <v>177</v>
      </c>
      <c r="C2" s="32">
        <f t="shared" ref="C2:C13" si="0">B2*D2</f>
        <v>1796.55</v>
      </c>
      <c r="D2" s="32">
        <v>10.15</v>
      </c>
      <c r="E2" s="30">
        <v>1950</v>
      </c>
    </row>
    <row r="3" spans="1:5" x14ac:dyDescent="0.25">
      <c r="A3" s="30" t="s">
        <v>172</v>
      </c>
      <c r="B3" s="32">
        <v>281</v>
      </c>
      <c r="C3" s="32">
        <f t="shared" si="0"/>
        <v>1455.58</v>
      </c>
      <c r="D3" s="32">
        <v>5.18</v>
      </c>
      <c r="E3" s="30">
        <v>2356</v>
      </c>
    </row>
    <row r="4" spans="1:5" x14ac:dyDescent="0.25">
      <c r="A4" s="30" t="s">
        <v>178</v>
      </c>
      <c r="B4" s="32">
        <v>56</v>
      </c>
      <c r="C4" s="32">
        <f t="shared" si="0"/>
        <v>415.52</v>
      </c>
      <c r="D4" s="32">
        <v>7.42</v>
      </c>
      <c r="E4" s="30">
        <v>3284</v>
      </c>
    </row>
    <row r="5" spans="1:5" x14ac:dyDescent="0.25">
      <c r="A5" s="30" t="s">
        <v>171</v>
      </c>
      <c r="B5" s="32">
        <v>79</v>
      </c>
      <c r="C5" s="32">
        <f t="shared" si="0"/>
        <v>1102.05</v>
      </c>
      <c r="D5" s="32">
        <v>13.95</v>
      </c>
      <c r="E5" s="30">
        <v>1737</v>
      </c>
    </row>
    <row r="6" spans="1:5" x14ac:dyDescent="0.25">
      <c r="A6" s="30" t="s">
        <v>169</v>
      </c>
      <c r="B6" s="32">
        <v>2</v>
      </c>
      <c r="C6" s="32">
        <f t="shared" si="0"/>
        <v>13.68</v>
      </c>
      <c r="D6" s="32">
        <v>6.84</v>
      </c>
      <c r="E6" s="30">
        <v>6376</v>
      </c>
    </row>
    <row r="7" spans="1:5" x14ac:dyDescent="0.25">
      <c r="A7" s="30" t="s">
        <v>170</v>
      </c>
      <c r="B7" s="32">
        <v>342</v>
      </c>
      <c r="C7" s="32">
        <f t="shared" si="0"/>
        <v>4391.28</v>
      </c>
      <c r="D7" s="32">
        <v>12.84</v>
      </c>
      <c r="E7" s="30">
        <v>4939</v>
      </c>
    </row>
    <row r="8" spans="1:5" x14ac:dyDescent="0.25">
      <c r="A8" s="30" t="s">
        <v>165</v>
      </c>
      <c r="B8" s="32">
        <v>125</v>
      </c>
      <c r="C8" s="32">
        <f t="shared" si="0"/>
        <v>652.5</v>
      </c>
      <c r="D8" s="32">
        <v>5.22</v>
      </c>
      <c r="E8" s="30">
        <v>3036</v>
      </c>
    </row>
    <row r="9" spans="1:5" x14ac:dyDescent="0.25">
      <c r="A9" s="30" t="s">
        <v>179</v>
      </c>
      <c r="B9" s="32">
        <v>8</v>
      </c>
      <c r="C9" s="32">
        <f t="shared" si="0"/>
        <v>142.63999999999999</v>
      </c>
      <c r="D9" s="32">
        <v>17.829999999999998</v>
      </c>
      <c r="E9" s="30">
        <v>6631</v>
      </c>
    </row>
    <row r="10" spans="1:5" x14ac:dyDescent="0.25">
      <c r="A10" s="30" t="s">
        <v>180</v>
      </c>
      <c r="B10" s="32">
        <v>862</v>
      </c>
      <c r="C10" s="32">
        <f t="shared" si="0"/>
        <v>4180.7</v>
      </c>
      <c r="D10" s="32">
        <v>4.8499999999999996</v>
      </c>
      <c r="E10" s="30">
        <v>2026</v>
      </c>
    </row>
    <row r="11" spans="1:5" x14ac:dyDescent="0.25">
      <c r="A11" s="30" t="s">
        <v>182</v>
      </c>
      <c r="B11" s="32">
        <v>92</v>
      </c>
      <c r="C11" s="32">
        <f t="shared" si="0"/>
        <v>556.6</v>
      </c>
      <c r="D11" s="32">
        <v>6.05</v>
      </c>
      <c r="E11" s="30">
        <v>3239</v>
      </c>
    </row>
    <row r="12" spans="1:5" x14ac:dyDescent="0.25">
      <c r="A12" s="30" t="s">
        <v>183</v>
      </c>
      <c r="B12" s="32">
        <v>31</v>
      </c>
      <c r="C12" s="32">
        <f t="shared" si="0"/>
        <v>132.99</v>
      </c>
      <c r="D12" s="32">
        <v>4.29</v>
      </c>
      <c r="E12" s="30">
        <v>1789</v>
      </c>
    </row>
    <row r="13" spans="1:5" x14ac:dyDescent="0.25">
      <c r="A13" s="30" t="s">
        <v>184</v>
      </c>
      <c r="B13" s="32">
        <v>134</v>
      </c>
      <c r="C13" s="32">
        <f t="shared" si="0"/>
        <v>663.30000000000007</v>
      </c>
      <c r="D13" s="32">
        <v>4.95</v>
      </c>
      <c r="E13" s="30">
        <v>2017</v>
      </c>
    </row>
    <row r="14" spans="1:5" s="30" customFormat="1" x14ac:dyDescent="0.25">
      <c r="A14" s="30" t="s">
        <v>176</v>
      </c>
      <c r="B14" s="32">
        <v>2717</v>
      </c>
      <c r="C14" s="32">
        <v>8973.57</v>
      </c>
      <c r="D14" s="40">
        <f>C14/B14</f>
        <v>3.3027493559072507</v>
      </c>
      <c r="E14" s="30">
        <v>3777</v>
      </c>
    </row>
    <row r="15" spans="1:5" x14ac:dyDescent="0.25">
      <c r="B15">
        <f>SUM(B2:B14)</f>
        <v>4906</v>
      </c>
      <c r="C15" s="32">
        <f>SUM(C2:C14)</f>
        <v>24476.959999999999</v>
      </c>
      <c r="D15" s="40">
        <f>C15/B15</f>
        <v>4.9891887484712596</v>
      </c>
    </row>
  </sheetData>
  <sortState xmlns:xlrd2="http://schemas.microsoft.com/office/spreadsheetml/2017/richdata2" ref="A2:E55">
    <sortCondition ref="A13:A55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70" zoomScaleNormal="70" workbookViewId="0">
      <selection activeCell="A2" sqref="A2"/>
    </sheetView>
  </sheetViews>
  <sheetFormatPr defaultRowHeight="13.8" x14ac:dyDescent="0.25"/>
  <cols>
    <col min="1" max="1" width="17.5546875" bestFit="1" customWidth="1"/>
    <col min="2" max="2" width="8" bestFit="1" customWidth="1"/>
    <col min="3" max="6" width="10" bestFit="1" customWidth="1"/>
    <col min="7" max="7" width="8" bestFit="1" customWidth="1"/>
    <col min="8" max="10" width="10" bestFit="1" customWidth="1"/>
    <col min="11" max="11" width="8" bestFit="1" customWidth="1"/>
    <col min="12" max="13" width="10" bestFit="1" customWidth="1"/>
  </cols>
  <sheetData>
    <row r="1" spans="1:14" ht="14.4" x14ac:dyDescent="0.25">
      <c r="A1" s="2" t="s">
        <v>197</v>
      </c>
      <c r="B1" s="4" t="s">
        <v>185</v>
      </c>
      <c r="C1" s="4" t="s">
        <v>186</v>
      </c>
      <c r="D1" s="4" t="s">
        <v>187</v>
      </c>
      <c r="E1" s="4" t="s">
        <v>188</v>
      </c>
      <c r="F1" s="4" t="s">
        <v>189</v>
      </c>
      <c r="G1" s="4" t="s">
        <v>190</v>
      </c>
      <c r="H1" s="4" t="s">
        <v>191</v>
      </c>
      <c r="I1" s="4" t="s">
        <v>192</v>
      </c>
      <c r="J1" s="4" t="s">
        <v>193</v>
      </c>
      <c r="K1" s="4" t="s">
        <v>194</v>
      </c>
      <c r="L1" s="4" t="s">
        <v>195</v>
      </c>
      <c r="M1" s="4" t="s">
        <v>196</v>
      </c>
      <c r="N1" s="34" t="s">
        <v>203</v>
      </c>
    </row>
    <row r="2" spans="1:14" s="30" customFormat="1" ht="14.4" x14ac:dyDescent="0.25">
      <c r="A2" s="2" t="s">
        <v>200</v>
      </c>
      <c r="B2" s="4">
        <v>12</v>
      </c>
      <c r="C2" s="4">
        <v>4</v>
      </c>
      <c r="D2" s="4">
        <v>45</v>
      </c>
      <c r="E2" s="4">
        <v>78</v>
      </c>
      <c r="F2" s="4">
        <v>85</v>
      </c>
      <c r="G2" s="4">
        <v>2</v>
      </c>
      <c r="H2" s="4">
        <v>32</v>
      </c>
      <c r="I2" s="4">
        <v>12</v>
      </c>
      <c r="J2" s="4">
        <v>18</v>
      </c>
      <c r="K2" s="4">
        <v>37</v>
      </c>
      <c r="L2" s="4">
        <v>17</v>
      </c>
      <c r="M2" s="4">
        <v>15</v>
      </c>
      <c r="N2" s="5">
        <f t="shared" ref="N2:N3" si="0">SUM(B2:M2)</f>
        <v>357</v>
      </c>
    </row>
    <row r="3" spans="1:14" s="30" customFormat="1" ht="14.4" x14ac:dyDescent="0.25">
      <c r="A3" s="2" t="s">
        <v>201</v>
      </c>
      <c r="B3" s="4">
        <v>99</v>
      </c>
      <c r="C3" s="4">
        <f t="shared" ref="C3:I3" si="1">120-C2</f>
        <v>116</v>
      </c>
      <c r="D3" s="4">
        <v>61</v>
      </c>
      <c r="E3" s="4">
        <v>32</v>
      </c>
      <c r="F3" s="4">
        <v>30</v>
      </c>
      <c r="G3" s="4">
        <f t="shared" si="1"/>
        <v>118</v>
      </c>
      <c r="H3" s="4">
        <f t="shared" si="1"/>
        <v>88</v>
      </c>
      <c r="I3" s="4">
        <f t="shared" si="1"/>
        <v>108</v>
      </c>
      <c r="J3" s="4">
        <v>100</v>
      </c>
      <c r="K3" s="4">
        <v>79</v>
      </c>
      <c r="L3" s="4">
        <v>103</v>
      </c>
      <c r="M3" s="4">
        <v>82</v>
      </c>
      <c r="N3" s="5">
        <f t="shared" si="0"/>
        <v>1016</v>
      </c>
    </row>
    <row r="4" spans="1:14" s="30" customFormat="1" ht="14.4" x14ac:dyDescent="0.25">
      <c r="A4" s="2" t="s">
        <v>198</v>
      </c>
      <c r="B4" s="4">
        <v>9</v>
      </c>
      <c r="C4" s="4">
        <v>0</v>
      </c>
      <c r="D4" s="4">
        <v>13</v>
      </c>
      <c r="E4" s="4">
        <v>4</v>
      </c>
      <c r="F4" s="4">
        <v>3</v>
      </c>
      <c r="G4" s="4">
        <v>0</v>
      </c>
      <c r="H4" s="4">
        <v>0</v>
      </c>
      <c r="I4" s="4">
        <v>0</v>
      </c>
      <c r="J4" s="4">
        <v>2</v>
      </c>
      <c r="K4" s="4">
        <v>3</v>
      </c>
      <c r="L4" s="4">
        <v>0</v>
      </c>
      <c r="M4" s="4">
        <v>23</v>
      </c>
      <c r="N4" s="5">
        <f>SUM(B4:M4)</f>
        <v>57</v>
      </c>
    </row>
    <row r="5" spans="1:14" s="30" customFormat="1" ht="14.4" x14ac:dyDescent="0.25">
      <c r="A5" s="2" t="s">
        <v>199</v>
      </c>
      <c r="B5" s="4">
        <v>0</v>
      </c>
      <c r="C5" s="4">
        <v>0</v>
      </c>
      <c r="D5" s="4">
        <v>1</v>
      </c>
      <c r="E5" s="4">
        <v>6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5">
        <f>SUM(B5:M5)</f>
        <v>10</v>
      </c>
    </row>
    <row r="6" spans="1:14" s="30" customFormat="1" ht="14.4" x14ac:dyDescent="0.25">
      <c r="A6" s="2" t="s">
        <v>203</v>
      </c>
      <c r="B6" s="4">
        <f>B2+B3+B4+B5</f>
        <v>120</v>
      </c>
      <c r="C6" s="4">
        <f t="shared" ref="C6:M6" si="2">C2+C3+C4+C5</f>
        <v>120</v>
      </c>
      <c r="D6" s="4">
        <f t="shared" si="2"/>
        <v>120</v>
      </c>
      <c r="E6" s="4">
        <f t="shared" si="2"/>
        <v>120</v>
      </c>
      <c r="F6" s="4">
        <f t="shared" si="2"/>
        <v>120</v>
      </c>
      <c r="G6" s="4">
        <f t="shared" si="2"/>
        <v>120</v>
      </c>
      <c r="H6" s="4">
        <f t="shared" si="2"/>
        <v>120</v>
      </c>
      <c r="I6" s="4">
        <f t="shared" si="2"/>
        <v>120</v>
      </c>
      <c r="J6" s="4">
        <f t="shared" si="2"/>
        <v>120</v>
      </c>
      <c r="K6" s="4">
        <f t="shared" si="2"/>
        <v>120</v>
      </c>
      <c r="L6" s="4">
        <f t="shared" si="2"/>
        <v>120</v>
      </c>
      <c r="M6" s="4">
        <f t="shared" si="2"/>
        <v>120</v>
      </c>
      <c r="N6" s="5">
        <f>SUM(N2:N5)</f>
        <v>1440</v>
      </c>
    </row>
    <row r="7" spans="1:14" x14ac:dyDescent="0.25">
      <c r="A7" s="2" t="s">
        <v>1</v>
      </c>
      <c r="B7" s="1">
        <f t="shared" ref="B7:N7" si="3">(B2+B3)/(B2+B3+B4+B5)</f>
        <v>0.92500000000000004</v>
      </c>
      <c r="C7" s="1">
        <f t="shared" si="3"/>
        <v>1</v>
      </c>
      <c r="D7" s="1">
        <f t="shared" si="3"/>
        <v>0.8833333333333333</v>
      </c>
      <c r="E7" s="1">
        <f t="shared" si="3"/>
        <v>0.91666666666666663</v>
      </c>
      <c r="F7" s="1">
        <f t="shared" si="3"/>
        <v>0.95833333333333337</v>
      </c>
      <c r="G7" s="1">
        <f t="shared" si="3"/>
        <v>1</v>
      </c>
      <c r="H7" s="1">
        <f t="shared" si="3"/>
        <v>1</v>
      </c>
      <c r="I7" s="1">
        <f t="shared" si="3"/>
        <v>1</v>
      </c>
      <c r="J7" s="1">
        <f t="shared" si="3"/>
        <v>0.98333333333333328</v>
      </c>
      <c r="K7" s="1">
        <f t="shared" si="3"/>
        <v>0.96666666666666667</v>
      </c>
      <c r="L7" s="1">
        <f t="shared" si="3"/>
        <v>1</v>
      </c>
      <c r="M7" s="1">
        <f t="shared" si="3"/>
        <v>0.80833333333333335</v>
      </c>
      <c r="N7" s="1">
        <f t="shared" si="3"/>
        <v>0.95347222222222228</v>
      </c>
    </row>
    <row r="8" spans="1:14" x14ac:dyDescent="0.25">
      <c r="A8" s="2" t="s">
        <v>2</v>
      </c>
      <c r="B8" s="35">
        <f t="shared" ref="B8:N8" si="4">B2/(B2+B5)</f>
        <v>1</v>
      </c>
      <c r="C8" s="35">
        <f t="shared" si="4"/>
        <v>1</v>
      </c>
      <c r="D8" s="35">
        <f t="shared" si="4"/>
        <v>0.97826086956521741</v>
      </c>
      <c r="E8" s="35">
        <f t="shared" si="4"/>
        <v>0.9285714285714286</v>
      </c>
      <c r="F8" s="35">
        <f t="shared" si="4"/>
        <v>0.97701149425287359</v>
      </c>
      <c r="G8" s="35">
        <f t="shared" si="4"/>
        <v>1</v>
      </c>
      <c r="H8" s="35">
        <f t="shared" si="4"/>
        <v>1</v>
      </c>
      <c r="I8" s="35">
        <f t="shared" si="4"/>
        <v>1</v>
      </c>
      <c r="J8" s="35">
        <f t="shared" si="4"/>
        <v>1</v>
      </c>
      <c r="K8" s="35">
        <f t="shared" si="4"/>
        <v>0.97368421052631582</v>
      </c>
      <c r="L8" s="35">
        <f t="shared" si="4"/>
        <v>1</v>
      </c>
      <c r="M8" s="35">
        <f t="shared" si="4"/>
        <v>1</v>
      </c>
      <c r="N8" s="35">
        <f t="shared" si="4"/>
        <v>0.97275204359673029</v>
      </c>
    </row>
    <row r="9" spans="1:14" x14ac:dyDescent="0.25">
      <c r="A9" s="2" t="s">
        <v>0</v>
      </c>
      <c r="B9" s="35">
        <f>2*B7*B8/(B7+B8)</f>
        <v>0.96103896103896103</v>
      </c>
      <c r="C9" s="35">
        <f t="shared" ref="C9:N9" si="5">2*C7*C8/(C7+C8)</f>
        <v>1</v>
      </c>
      <c r="D9" s="35">
        <f t="shared" si="5"/>
        <v>0.92837680031140524</v>
      </c>
      <c r="E9" s="35">
        <f t="shared" si="5"/>
        <v>0.92258064516129024</v>
      </c>
      <c r="F9" s="35">
        <f t="shared" si="5"/>
        <v>0.96758228161346216</v>
      </c>
      <c r="G9" s="35">
        <f t="shared" si="5"/>
        <v>1</v>
      </c>
      <c r="H9" s="35">
        <f t="shared" si="5"/>
        <v>1</v>
      </c>
      <c r="I9" s="35">
        <f t="shared" si="5"/>
        <v>1</v>
      </c>
      <c r="J9" s="35">
        <f t="shared" si="5"/>
        <v>0.9915966386554621</v>
      </c>
      <c r="K9" s="35">
        <f t="shared" si="5"/>
        <v>0.97016274864376129</v>
      </c>
      <c r="L9" s="35">
        <f t="shared" si="5"/>
        <v>1</v>
      </c>
      <c r="M9" s="35">
        <f t="shared" si="5"/>
        <v>0.89400921658986177</v>
      </c>
      <c r="N9" s="35">
        <f t="shared" si="5"/>
        <v>0.9630156458288105</v>
      </c>
    </row>
    <row r="11" spans="1:14" x14ac:dyDescent="0.25">
      <c r="A11" s="33"/>
    </row>
    <row r="12" spans="1:14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4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14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4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4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Dataset_4906</vt:lpstr>
      <vt:lpstr>Dataset_120</vt:lpstr>
      <vt:lpstr>SuccessRate</vt:lpstr>
      <vt:lpstr>TimeCost</vt:lpstr>
      <vt:lpstr>Accuracy&amp;Racall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2015-06-05T18:19:34Z</dcterms:created>
  <dcterms:modified xsi:type="dcterms:W3CDTF">2025-10-17T09:40:29Z</dcterms:modified>
</cp:coreProperties>
</file>