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jamancekpali/Desktop/R directory/"/>
    </mc:Choice>
  </mc:AlternateContent>
  <xr:revisionPtr revIDLastSave="0" documentId="13_ncr:1_{8C1A2C9C-0B8C-F942-9CAB-7F6D7D8CE327}" xr6:coauthVersionLast="47" xr6:coauthVersionMax="47" xr10:uidLastSave="{00000000-0000-0000-0000-000000000000}"/>
  <bookViews>
    <workbookView xWindow="360" yWindow="740" windowWidth="16720" windowHeight="16940" activeTab="2" xr2:uid="{0F13E451-30AB-7544-AFA3-68D26BF8F95F}"/>
  </bookViews>
  <sheets>
    <sheet name="raw" sheetId="1" r:id="rId1"/>
    <sheet name="divs - ants separately" sheetId="3" r:id="rId2"/>
    <sheet name="microclimate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3" l="1"/>
  <c r="I16" i="3"/>
  <c r="G15" i="3"/>
  <c r="K7" i="3"/>
  <c r="M7" i="3" s="1"/>
  <c r="K3" i="3"/>
  <c r="M3" i="3" s="1"/>
  <c r="K8" i="3"/>
  <c r="M8" i="3" s="1"/>
  <c r="K4" i="3"/>
  <c r="M4" i="3" s="1"/>
  <c r="K9" i="3"/>
  <c r="M9" i="3" s="1"/>
  <c r="K5" i="3"/>
  <c r="M5" i="3" s="1"/>
  <c r="K10" i="3"/>
  <c r="M10" i="3" s="1"/>
  <c r="K6" i="3"/>
  <c r="M6" i="3" s="1"/>
  <c r="K11" i="3"/>
  <c r="M11" i="3" s="1"/>
  <c r="K12" i="3"/>
  <c r="M12" i="3" s="1"/>
  <c r="K17" i="3"/>
  <c r="M17" i="3" s="1"/>
  <c r="K13" i="3"/>
  <c r="M13" i="3" s="1"/>
  <c r="K18" i="3"/>
  <c r="M18" i="3" s="1"/>
  <c r="K14" i="3"/>
  <c r="M14" i="3" s="1"/>
  <c r="K19" i="3"/>
  <c r="M19" i="3" s="1"/>
  <c r="K15" i="3"/>
  <c r="M15" i="3" s="1"/>
  <c r="K20" i="3"/>
  <c r="M20" i="3" s="1"/>
  <c r="K16" i="3"/>
  <c r="M16" i="3" s="1"/>
  <c r="K21" i="3"/>
  <c r="M21" i="3" s="1"/>
  <c r="K22" i="3"/>
  <c r="M22" i="3" s="1"/>
  <c r="K27" i="3"/>
  <c r="M27" i="3" s="1"/>
  <c r="K23" i="3"/>
  <c r="M23" i="3" s="1"/>
  <c r="K28" i="3"/>
  <c r="M28" i="3" s="1"/>
  <c r="K24" i="3"/>
  <c r="M24" i="3" s="1"/>
  <c r="K29" i="3"/>
  <c r="M29" i="3" s="1"/>
  <c r="K25" i="3"/>
  <c r="M25" i="3" s="1"/>
  <c r="K30" i="3"/>
  <c r="M30" i="3" s="1"/>
  <c r="K26" i="3"/>
  <c r="M26" i="3" s="1"/>
  <c r="K31" i="3"/>
  <c r="M31" i="3" s="1"/>
  <c r="K32" i="3"/>
  <c r="M32" i="3" s="1"/>
  <c r="K37" i="3"/>
  <c r="M37" i="3" s="1"/>
  <c r="K33" i="3"/>
  <c r="M33" i="3" s="1"/>
  <c r="K38" i="3"/>
  <c r="M38" i="3" s="1"/>
  <c r="K34" i="3"/>
  <c r="M34" i="3" s="1"/>
  <c r="K39" i="3"/>
  <c r="M39" i="3" s="1"/>
  <c r="K35" i="3"/>
  <c r="M35" i="3" s="1"/>
  <c r="K40" i="3"/>
  <c r="M40" i="3" s="1"/>
  <c r="K36" i="3"/>
  <c r="M36" i="3" s="1"/>
  <c r="K41" i="3"/>
  <c r="M41" i="3" s="1"/>
  <c r="K2" i="3"/>
  <c r="M2" i="3" s="1"/>
  <c r="G37" i="3"/>
  <c r="G33" i="3"/>
  <c r="G38" i="3"/>
  <c r="G34" i="3"/>
  <c r="G39" i="3"/>
  <c r="I35" i="3" s="1"/>
  <c r="G35" i="3"/>
  <c r="I40" i="3" s="1"/>
  <c r="G40" i="3"/>
  <c r="G36" i="3"/>
  <c r="I41" i="3" s="1"/>
  <c r="G41" i="3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2" i="1"/>
  <c r="G22" i="3"/>
  <c r="G20" i="3"/>
  <c r="I20" i="3" s="1"/>
  <c r="G16" i="3"/>
  <c r="G21" i="3"/>
  <c r="G27" i="3"/>
  <c r="G23" i="3"/>
  <c r="G28" i="3"/>
  <c r="I24" i="3" s="1"/>
  <c r="G24" i="3"/>
  <c r="G29" i="3"/>
  <c r="I25" i="3" s="1"/>
  <c r="G25" i="3"/>
  <c r="I30" i="3" s="1"/>
  <c r="G30" i="3"/>
  <c r="I26" i="3" s="1"/>
  <c r="G26" i="3"/>
  <c r="I31" i="3" s="1"/>
  <c r="G31" i="3"/>
  <c r="I32" i="3" s="1"/>
  <c r="G32" i="3"/>
  <c r="I37" i="3" s="1"/>
  <c r="G7" i="3"/>
  <c r="I7" i="3" s="1"/>
  <c r="G3" i="3"/>
  <c r="I3" i="3" s="1"/>
  <c r="G8" i="3"/>
  <c r="I8" i="3" s="1"/>
  <c r="G4" i="3"/>
  <c r="I4" i="3" s="1"/>
  <c r="G9" i="3"/>
  <c r="I9" i="3" s="1"/>
  <c r="G5" i="3"/>
  <c r="I5" i="3" s="1"/>
  <c r="G10" i="3"/>
  <c r="I10" i="3" s="1"/>
  <c r="G6" i="3"/>
  <c r="I6" i="3" s="1"/>
  <c r="G11" i="3"/>
  <c r="I11" i="3" s="1"/>
  <c r="G12" i="3"/>
  <c r="I12" i="3" s="1"/>
  <c r="G17" i="3"/>
  <c r="I17" i="3" s="1"/>
  <c r="G13" i="3"/>
  <c r="I13" i="3" s="1"/>
  <c r="G18" i="3"/>
  <c r="I18" i="3" s="1"/>
  <c r="G14" i="3"/>
  <c r="I14" i="3" s="1"/>
  <c r="G19" i="3"/>
  <c r="I19" i="3" s="1"/>
  <c r="G2" i="3"/>
  <c r="I2" i="3" s="1"/>
  <c r="M3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2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2" i="1"/>
  <c r="I29" i="3" l="1"/>
  <c r="I28" i="3"/>
  <c r="I23" i="3"/>
  <c r="I22" i="3"/>
  <c r="I21" i="3"/>
  <c r="I27" i="3"/>
  <c r="I36" i="3"/>
  <c r="I39" i="3"/>
  <c r="I34" i="3"/>
  <c r="I38" i="3"/>
  <c r="I33" i="3"/>
</calcChain>
</file>

<file path=xl/sharedStrings.xml><?xml version="1.0" encoding="utf-8"?>
<sst xmlns="http://schemas.openxmlformats.org/spreadsheetml/2006/main" count="357" uniqueCount="152">
  <si>
    <t>site</t>
  </si>
  <si>
    <t>transect</t>
  </si>
  <si>
    <t>transect_ID</t>
  </si>
  <si>
    <t>orientation</t>
  </si>
  <si>
    <t>quad</t>
  </si>
  <si>
    <t>soil_ph</t>
  </si>
  <si>
    <t>soil_moist</t>
  </si>
  <si>
    <t>par</t>
  </si>
  <si>
    <t>height_1</t>
  </si>
  <si>
    <t>height_2</t>
  </si>
  <si>
    <t>height_3</t>
  </si>
  <si>
    <t>height_4</t>
  </si>
  <si>
    <t>avg_height</t>
  </si>
  <si>
    <t>heather</t>
  </si>
  <si>
    <t>bilberry</t>
  </si>
  <si>
    <t>lingonberry</t>
  </si>
  <si>
    <t>sitka_spruce</t>
  </si>
  <si>
    <t>silver_birch</t>
  </si>
  <si>
    <t>orchid</t>
  </si>
  <si>
    <t>bedstraw</t>
  </si>
  <si>
    <t>bracken</t>
  </si>
  <si>
    <t>lichen_1</t>
  </si>
  <si>
    <t>lichen_2</t>
  </si>
  <si>
    <t>lichen_3</t>
  </si>
  <si>
    <t>lichen_4</t>
  </si>
  <si>
    <t>lichen_5</t>
  </si>
  <si>
    <t>deadwood</t>
  </si>
  <si>
    <t>bare_ground</t>
  </si>
  <si>
    <t>grass_1</t>
  </si>
  <si>
    <t>grass_2</t>
  </si>
  <si>
    <t>grass_3</t>
  </si>
  <si>
    <t>grass_4</t>
  </si>
  <si>
    <t>grass_5</t>
  </si>
  <si>
    <t>grass_6</t>
  </si>
  <si>
    <t>grass_7</t>
  </si>
  <si>
    <t>grass_8</t>
  </si>
  <si>
    <t>grass_9</t>
  </si>
  <si>
    <t>moss_1</t>
  </si>
  <si>
    <t>moss_2</t>
  </si>
  <si>
    <t>moss_3</t>
  </si>
  <si>
    <t>moss_4</t>
  </si>
  <si>
    <t>rush_1</t>
  </si>
  <si>
    <t>rush_2</t>
  </si>
  <si>
    <t>rush_3</t>
  </si>
  <si>
    <t>COMMENTS</t>
  </si>
  <si>
    <t>plant_richness</t>
  </si>
  <si>
    <t>coleoptera</t>
  </si>
  <si>
    <t>aranea</t>
  </si>
  <si>
    <t>hymenoptera</t>
  </si>
  <si>
    <t>collembola</t>
  </si>
  <si>
    <t>hemiptera</t>
  </si>
  <si>
    <t>diptera</t>
  </si>
  <si>
    <t>isopoda</t>
  </si>
  <si>
    <t>acari</t>
  </si>
  <si>
    <t>opiliones</t>
  </si>
  <si>
    <t>larvae</t>
  </si>
  <si>
    <t>psocoptera</t>
  </si>
  <si>
    <t>pulmonata</t>
  </si>
  <si>
    <t>achatinoidea</t>
  </si>
  <si>
    <t>dictyoptera</t>
  </si>
  <si>
    <t>dermaptera</t>
  </si>
  <si>
    <t>julida</t>
  </si>
  <si>
    <t>invert_richness</t>
  </si>
  <si>
    <t>A</t>
  </si>
  <si>
    <t>1A(30)</t>
  </si>
  <si>
    <t>SE</t>
  </si>
  <si>
    <t>1A(15)</t>
  </si>
  <si>
    <t>1A(0)</t>
  </si>
  <si>
    <t>quad under the canopy</t>
  </si>
  <si>
    <t>1A(-15)</t>
  </si>
  <si>
    <t>1A(-30)</t>
  </si>
  <si>
    <t>B</t>
  </si>
  <si>
    <t>1B(30)</t>
  </si>
  <si>
    <t xml:space="preserve"> </t>
  </si>
  <si>
    <t>1B(15)</t>
  </si>
  <si>
    <t>1B(0)</t>
  </si>
  <si>
    <t>1B(-15)</t>
  </si>
  <si>
    <t>1B(-30)</t>
  </si>
  <si>
    <t>2A(30)</t>
  </si>
  <si>
    <t>2A(15)</t>
  </si>
  <si>
    <t>2A(0)</t>
  </si>
  <si>
    <t>2A(-15)</t>
  </si>
  <si>
    <t>2A(-30)</t>
  </si>
  <si>
    <t>2B(30)</t>
  </si>
  <si>
    <t>ditch through the quad</t>
  </si>
  <si>
    <t>2B(15)</t>
  </si>
  <si>
    <t>2B(0)</t>
  </si>
  <si>
    <t>2B(-15)</t>
  </si>
  <si>
    <t>2B(-30)</t>
  </si>
  <si>
    <t>3A(30)</t>
  </si>
  <si>
    <t>SW</t>
  </si>
  <si>
    <t>3A(15)</t>
  </si>
  <si>
    <t>3A(0)</t>
  </si>
  <si>
    <t>3A(-15)</t>
  </si>
  <si>
    <t>boggy</t>
  </si>
  <si>
    <t>3A(-30)</t>
  </si>
  <si>
    <t>3B(30)</t>
  </si>
  <si>
    <t>3B(15)</t>
  </si>
  <si>
    <t>3B(0)</t>
  </si>
  <si>
    <t>3B(-15)</t>
  </si>
  <si>
    <t>3B(-30)</t>
  </si>
  <si>
    <t>4A(30)</t>
  </si>
  <si>
    <t>canopy clearing (fallen trees)</t>
  </si>
  <si>
    <t>4A(15)</t>
  </si>
  <si>
    <t>4A(0)</t>
  </si>
  <si>
    <t>4A(-15)</t>
  </si>
  <si>
    <t>55\</t>
  </si>
  <si>
    <t>4A(-30)</t>
  </si>
  <si>
    <t>4B(30)</t>
  </si>
  <si>
    <t>4B(15)</t>
  </si>
  <si>
    <t>4B(0)</t>
  </si>
  <si>
    <t>4B(-15)</t>
  </si>
  <si>
    <t>4B(-30)</t>
  </si>
  <si>
    <t>Site</t>
  </si>
  <si>
    <t>Transect</t>
  </si>
  <si>
    <t>Orientation</t>
  </si>
  <si>
    <t>Transect ID</t>
  </si>
  <si>
    <t>QUAD</t>
  </si>
  <si>
    <t>plant_D</t>
  </si>
  <si>
    <t>plant_shannons</t>
  </si>
  <si>
    <t>plant_evenness</t>
  </si>
  <si>
    <t>invert_D</t>
  </si>
  <si>
    <t>invert_shannons</t>
  </si>
  <si>
    <t>invert_evennness</t>
  </si>
  <si>
    <t>moisture</t>
  </si>
  <si>
    <t>id</t>
  </si>
  <si>
    <t>mean_soil_temp</t>
  </si>
  <si>
    <t>min_soil_temp</t>
  </si>
  <si>
    <t>max_soil_temp</t>
  </si>
  <si>
    <t>range_soil_temp</t>
  </si>
  <si>
    <t>mean_surface_temp</t>
  </si>
  <si>
    <t>min_surface_temp</t>
  </si>
  <si>
    <t>max_surface_temp</t>
  </si>
  <si>
    <t>range_surface_temp</t>
  </si>
  <si>
    <t>mean_air_temp</t>
  </si>
  <si>
    <t>min_air_temp</t>
  </si>
  <si>
    <t>max_air_temp</t>
  </si>
  <si>
    <t>range_air_temp</t>
  </si>
  <si>
    <t>sd_soil_temp</t>
  </si>
  <si>
    <t>sd_surface_temp</t>
  </si>
  <si>
    <t>sd_air_temp</t>
  </si>
  <si>
    <t>mean_soil_moisture</t>
  </si>
  <si>
    <t>min_soil_moisture</t>
  </si>
  <si>
    <t>max_soil_moisture</t>
  </si>
  <si>
    <t>range_soil_moisture</t>
  </si>
  <si>
    <t>sd_soil_moisture</t>
  </si>
  <si>
    <t>2_-30</t>
  </si>
  <si>
    <t>2_+30</t>
  </si>
  <si>
    <t>2_0</t>
  </si>
  <si>
    <t>4_-30</t>
  </si>
  <si>
    <t>4_+30</t>
  </si>
  <si>
    <t>4_0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</si>
</sst>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1" fillId="0" borderId="0" xfId="0" applyFont="1"/>
    <xf numFmtId="0" fontId="4" fillId="0" borderId="0" xfId="0" applyFont="1"/>
    <xf numFmtId="0" fontId="1" fillId="0" borderId="1" xfId="0" applyFont="1" applyBorder="1"/>
    <xf numFmtId="0" fontId="5" fillId="0" borderId="0" xfId="0" applyFont="1"/>
    <xf numFmtId="0" fontId="1" fillId="0" borderId="2" xfId="0" applyFont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righ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6142-91B2-7A40-93CB-7526D602234F}">
  <dimension ref="A1:BK57"/>
  <sheetViews>
    <sheetView workbookViewId="0">
      <selection activeCell="AV9" sqref="AV9"/>
    </sheetView>
  </sheetViews>
  <sheetFormatPr baseColWidth="10" defaultColWidth="11" defaultRowHeight="15.75" customHeight="1" x14ac:dyDescent="0.2"/>
  <cols>
    <col min="1" max="1" width="3.83203125" bestFit="1" customWidth="1"/>
    <col min="2" max="2" width="7.6640625" bestFit="1" customWidth="1"/>
    <col min="3" max="4" width="10.1640625" customWidth="1"/>
    <col min="5" max="5" width="5.1640625" customWidth="1"/>
    <col min="6" max="6" width="8.1640625" customWidth="1"/>
    <col min="7" max="7" width="9.6640625" customWidth="1"/>
    <col min="8" max="8" width="5" customWidth="1"/>
    <col min="9" max="12" width="8.1640625" customWidth="1"/>
    <col min="13" max="13" width="10.1640625" style="7" customWidth="1"/>
    <col min="14" max="15" width="7.33203125" customWidth="1"/>
    <col min="16" max="16" width="10.33203125" style="1" customWidth="1"/>
    <col min="17" max="17" width="11.1640625" customWidth="1"/>
    <col min="18" max="18" width="10.33203125" style="1" customWidth="1"/>
    <col min="19" max="19" width="6.1640625" customWidth="1"/>
    <col min="20" max="20" width="8.6640625" customWidth="1"/>
    <col min="21" max="21" width="7.5" customWidth="1"/>
    <col min="22" max="22" width="7.83203125" customWidth="1"/>
    <col min="23" max="23" width="7.83203125" style="1" customWidth="1"/>
    <col min="24" max="26" width="7.83203125" customWidth="1"/>
    <col min="27" max="27" width="9.6640625" customWidth="1"/>
    <col min="28" max="28" width="11.5" customWidth="1"/>
    <col min="29" max="29" width="7.1640625" style="1" customWidth="1"/>
    <col min="30" max="38" width="7.1640625" customWidth="1"/>
    <col min="39" max="39" width="7.1640625" style="1" customWidth="1"/>
    <col min="40" max="41" width="7.1640625" customWidth="1"/>
    <col min="42" max="42" width="6.5" style="1" customWidth="1"/>
    <col min="43" max="43" width="6.6640625" customWidth="1"/>
    <col min="44" max="44" width="6.33203125" customWidth="1"/>
    <col min="45" max="45" width="24.83203125" customWidth="1"/>
    <col min="46" max="46" width="13.1640625" style="7" customWidth="1"/>
    <col min="47" max="47" width="9.6640625" bestFit="1" customWidth="1"/>
    <col min="48" max="48" width="6.6640625" bestFit="1" customWidth="1"/>
    <col min="49" max="49" width="12" bestFit="1" customWidth="1"/>
    <col min="50" max="50" width="9.83203125" bestFit="1" customWidth="1"/>
    <col min="51" max="51" width="9.5" bestFit="1" customWidth="1"/>
    <col min="52" max="52" width="6.83203125" bestFit="1" customWidth="1"/>
    <col min="53" max="53" width="7.33203125" bestFit="1" customWidth="1"/>
    <col min="54" max="54" width="4.83203125" bestFit="1" customWidth="1"/>
    <col min="55" max="55" width="8.33203125" bestFit="1" customWidth="1"/>
    <col min="56" max="56" width="6" bestFit="1" customWidth="1"/>
    <col min="57" max="57" width="10.1640625" bestFit="1" customWidth="1"/>
    <col min="58" max="58" width="9.83203125" bestFit="1" customWidth="1"/>
    <col min="59" max="59" width="11.5" bestFit="1" customWidth="1"/>
    <col min="60" max="60" width="10.33203125" bestFit="1" customWidth="1"/>
    <col min="61" max="61" width="10.6640625" bestFit="1" customWidth="1"/>
    <col min="62" max="62" width="5.5" bestFit="1" customWidth="1"/>
    <col min="63" max="63" width="13.83203125" style="7" bestFit="1" customWidth="1"/>
  </cols>
  <sheetData>
    <row r="1" spans="1:63" s="4" customFormat="1" x14ac:dyDescent="0.2">
      <c r="A1" s="4" t="s">
        <v>0</v>
      </c>
      <c r="B1" s="4" t="s">
        <v>1</v>
      </c>
      <c r="C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6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6" t="s">
        <v>62</v>
      </c>
    </row>
    <row r="2" spans="1:63" x14ac:dyDescent="0.2">
      <c r="A2">
        <v>1</v>
      </c>
      <c r="B2" t="s">
        <v>63</v>
      </c>
      <c r="C2" t="s">
        <v>64</v>
      </c>
      <c r="D2" t="s">
        <v>65</v>
      </c>
      <c r="E2">
        <v>30</v>
      </c>
      <c r="F2">
        <v>3.35</v>
      </c>
      <c r="G2">
        <v>10</v>
      </c>
      <c r="H2">
        <v>952</v>
      </c>
      <c r="I2">
        <v>56</v>
      </c>
      <c r="J2">
        <v>49</v>
      </c>
      <c r="K2">
        <v>27</v>
      </c>
      <c r="L2">
        <v>37</v>
      </c>
      <c r="M2" s="7">
        <f>AVERAGE(I2:L2)</f>
        <v>42.25</v>
      </c>
      <c r="N2">
        <v>0.7</v>
      </c>
      <c r="O2">
        <v>0.1</v>
      </c>
      <c r="Q2">
        <v>0.05</v>
      </c>
      <c r="V2">
        <v>0.05</v>
      </c>
      <c r="W2" s="2">
        <v>2.5000000000000001E-2</v>
      </c>
      <c r="AC2" s="2">
        <v>2.5000000000000001E-2</v>
      </c>
      <c r="AP2" s="2">
        <v>2.5000000000000001E-2</v>
      </c>
      <c r="AT2" s="7">
        <f t="shared" ref="AT2:AT41" si="0">COUNTA(N2:Z2,AC2:AR2)</f>
        <v>7</v>
      </c>
      <c r="AU2">
        <v>3</v>
      </c>
      <c r="AV2">
        <v>1</v>
      </c>
      <c r="AW2">
        <v>6</v>
      </c>
      <c r="AX2">
        <v>2</v>
      </c>
      <c r="AZ2">
        <v>2</v>
      </c>
      <c r="BK2" s="7">
        <f t="shared" ref="BK2:BK41" si="1">COUNTA(AU2:BJ2)</f>
        <v>5</v>
      </c>
    </row>
    <row r="3" spans="1:63" x14ac:dyDescent="0.2">
      <c r="A3">
        <v>1</v>
      </c>
      <c r="B3" t="s">
        <v>63</v>
      </c>
      <c r="C3" t="s">
        <v>66</v>
      </c>
      <c r="D3" t="s">
        <v>65</v>
      </c>
      <c r="E3">
        <v>15</v>
      </c>
      <c r="F3">
        <v>2.98</v>
      </c>
      <c r="G3">
        <v>10</v>
      </c>
      <c r="H3">
        <v>1020</v>
      </c>
      <c r="I3">
        <v>13</v>
      </c>
      <c r="J3">
        <v>23</v>
      </c>
      <c r="K3">
        <v>18</v>
      </c>
      <c r="L3">
        <v>11</v>
      </c>
      <c r="M3" s="7">
        <f>AVERAGE(I3:L3)</f>
        <v>16.25</v>
      </c>
      <c r="N3">
        <v>0.15</v>
      </c>
      <c r="O3">
        <v>0.8</v>
      </c>
      <c r="R3" s="2">
        <v>2.5000000000000001E-2</v>
      </c>
      <c r="AA3">
        <v>0.45</v>
      </c>
      <c r="AL3">
        <v>0.45</v>
      </c>
      <c r="AT3" s="7">
        <f t="shared" si="0"/>
        <v>4</v>
      </c>
      <c r="AV3">
        <v>1</v>
      </c>
      <c r="AW3">
        <v>1</v>
      </c>
      <c r="AX3">
        <v>1</v>
      </c>
      <c r="AY3">
        <v>2</v>
      </c>
      <c r="AZ3">
        <v>1</v>
      </c>
      <c r="BK3" s="7">
        <f t="shared" si="1"/>
        <v>5</v>
      </c>
    </row>
    <row r="4" spans="1:63" x14ac:dyDescent="0.2">
      <c r="A4">
        <v>1</v>
      </c>
      <c r="B4" t="s">
        <v>63</v>
      </c>
      <c r="C4" t="s">
        <v>67</v>
      </c>
      <c r="D4" t="s">
        <v>65</v>
      </c>
      <c r="E4">
        <v>0</v>
      </c>
      <c r="F4">
        <v>3.05</v>
      </c>
      <c r="G4">
        <v>10</v>
      </c>
      <c r="H4">
        <v>920</v>
      </c>
      <c r="I4">
        <v>23</v>
      </c>
      <c r="J4">
        <v>51</v>
      </c>
      <c r="K4">
        <v>35</v>
      </c>
      <c r="L4">
        <v>37</v>
      </c>
      <c r="M4" s="7">
        <f t="shared" ref="M4:M41" si="2">AVERAGE(I4:L4)</f>
        <v>36.5</v>
      </c>
      <c r="N4">
        <v>0.1</v>
      </c>
      <c r="O4">
        <v>0.1</v>
      </c>
      <c r="P4" s="1">
        <v>0.7</v>
      </c>
      <c r="Q4">
        <v>0.4</v>
      </c>
      <c r="W4" s="3">
        <v>2.5000000000000001E-2</v>
      </c>
      <c r="AA4">
        <v>0.1</v>
      </c>
      <c r="AL4">
        <v>0.8</v>
      </c>
      <c r="AS4" t="s">
        <v>68</v>
      </c>
      <c r="AT4" s="7">
        <f t="shared" si="0"/>
        <v>6</v>
      </c>
      <c r="AU4">
        <v>1</v>
      </c>
      <c r="AV4">
        <v>3</v>
      </c>
      <c r="AW4">
        <v>7</v>
      </c>
      <c r="AX4">
        <v>5</v>
      </c>
      <c r="AZ4">
        <v>5</v>
      </c>
      <c r="BA4">
        <v>1</v>
      </c>
      <c r="BK4" s="7">
        <f t="shared" si="1"/>
        <v>6</v>
      </c>
    </row>
    <row r="5" spans="1:63" x14ac:dyDescent="0.2">
      <c r="A5">
        <v>1</v>
      </c>
      <c r="B5" t="s">
        <v>63</v>
      </c>
      <c r="C5" t="s">
        <v>69</v>
      </c>
      <c r="D5" t="s">
        <v>65</v>
      </c>
      <c r="E5">
        <v>-15</v>
      </c>
      <c r="F5">
        <v>2.91</v>
      </c>
      <c r="G5">
        <v>4.8</v>
      </c>
      <c r="H5">
        <v>231</v>
      </c>
      <c r="I5">
        <v>4</v>
      </c>
      <c r="J5">
        <v>4</v>
      </c>
      <c r="K5">
        <v>3</v>
      </c>
      <c r="L5">
        <v>3</v>
      </c>
      <c r="M5" s="7">
        <f t="shared" si="2"/>
        <v>3.5</v>
      </c>
      <c r="P5" s="3"/>
      <c r="Q5">
        <v>0.1</v>
      </c>
      <c r="V5">
        <v>0.05</v>
      </c>
      <c r="AA5">
        <v>0.05</v>
      </c>
      <c r="AL5">
        <v>0.95</v>
      </c>
      <c r="AS5" t="s">
        <v>68</v>
      </c>
      <c r="AT5" s="7">
        <f t="shared" si="0"/>
        <v>3</v>
      </c>
      <c r="AU5">
        <v>5</v>
      </c>
      <c r="AV5">
        <v>3</v>
      </c>
      <c r="AW5">
        <v>11</v>
      </c>
      <c r="AZ5">
        <v>3</v>
      </c>
      <c r="BK5" s="7">
        <f t="shared" si="1"/>
        <v>4</v>
      </c>
    </row>
    <row r="6" spans="1:63" x14ac:dyDescent="0.2">
      <c r="A6">
        <v>1</v>
      </c>
      <c r="B6" t="s">
        <v>63</v>
      </c>
      <c r="C6" t="s">
        <v>70</v>
      </c>
      <c r="D6" t="s">
        <v>65</v>
      </c>
      <c r="E6">
        <v>-30</v>
      </c>
      <c r="F6">
        <v>3.25</v>
      </c>
      <c r="G6">
        <v>8</v>
      </c>
      <c r="H6">
        <v>75</v>
      </c>
      <c r="I6">
        <v>0</v>
      </c>
      <c r="J6">
        <v>3</v>
      </c>
      <c r="K6">
        <v>0</v>
      </c>
      <c r="L6">
        <v>0</v>
      </c>
      <c r="M6" s="7">
        <f t="shared" si="2"/>
        <v>0.75</v>
      </c>
      <c r="P6" s="3">
        <v>2.5000000000000001E-2</v>
      </c>
      <c r="AA6">
        <v>0.4</v>
      </c>
      <c r="AB6">
        <v>0.15</v>
      </c>
      <c r="AL6">
        <v>0.5</v>
      </c>
      <c r="AM6" s="1">
        <v>0.25</v>
      </c>
      <c r="AN6">
        <v>0.4</v>
      </c>
      <c r="AS6" t="s">
        <v>68</v>
      </c>
      <c r="AT6" s="7">
        <f t="shared" si="0"/>
        <v>4</v>
      </c>
      <c r="AU6">
        <v>4</v>
      </c>
      <c r="AV6">
        <v>3</v>
      </c>
      <c r="AW6">
        <v>4</v>
      </c>
      <c r="AX6">
        <v>5</v>
      </c>
      <c r="AZ6">
        <v>3</v>
      </c>
      <c r="BC6">
        <v>1</v>
      </c>
      <c r="BK6" s="7">
        <f t="shared" si="1"/>
        <v>6</v>
      </c>
    </row>
    <row r="7" spans="1:63" x14ac:dyDescent="0.2">
      <c r="A7">
        <v>1</v>
      </c>
      <c r="B7" t="s">
        <v>71</v>
      </c>
      <c r="C7" t="s">
        <v>72</v>
      </c>
      <c r="D7" t="s">
        <v>65</v>
      </c>
      <c r="E7">
        <v>30</v>
      </c>
      <c r="G7">
        <v>8.6</v>
      </c>
      <c r="H7">
        <v>1040</v>
      </c>
      <c r="I7">
        <v>26</v>
      </c>
      <c r="J7">
        <v>7</v>
      </c>
      <c r="K7">
        <v>37</v>
      </c>
      <c r="L7">
        <v>9</v>
      </c>
      <c r="M7" s="7">
        <f t="shared" si="2"/>
        <v>19.75</v>
      </c>
      <c r="N7">
        <v>0.15</v>
      </c>
      <c r="AB7">
        <v>0.25</v>
      </c>
      <c r="AC7" s="1">
        <v>0.05</v>
      </c>
      <c r="AD7">
        <v>0.2</v>
      </c>
      <c r="AL7">
        <v>0.45</v>
      </c>
      <c r="AM7" s="1">
        <v>0.05</v>
      </c>
      <c r="AS7" t="s">
        <v>73</v>
      </c>
      <c r="AT7" s="7">
        <f t="shared" si="0"/>
        <v>5</v>
      </c>
      <c r="AU7">
        <v>1</v>
      </c>
      <c r="AV7">
        <v>4</v>
      </c>
      <c r="AW7">
        <v>5</v>
      </c>
      <c r="AX7">
        <v>1</v>
      </c>
      <c r="AZ7">
        <v>3</v>
      </c>
      <c r="BK7" s="7">
        <f t="shared" si="1"/>
        <v>5</v>
      </c>
    </row>
    <row r="8" spans="1:63" x14ac:dyDescent="0.2">
      <c r="A8">
        <v>1</v>
      </c>
      <c r="B8" t="s">
        <v>71</v>
      </c>
      <c r="C8" t="s">
        <v>74</v>
      </c>
      <c r="D8" t="s">
        <v>65</v>
      </c>
      <c r="E8">
        <v>15</v>
      </c>
      <c r="G8">
        <v>6</v>
      </c>
      <c r="H8">
        <v>1051</v>
      </c>
      <c r="I8">
        <v>46</v>
      </c>
      <c r="J8">
        <v>22</v>
      </c>
      <c r="K8">
        <v>0</v>
      </c>
      <c r="L8">
        <v>11</v>
      </c>
      <c r="M8" s="7">
        <f t="shared" si="2"/>
        <v>19.75</v>
      </c>
      <c r="N8">
        <v>0.4</v>
      </c>
      <c r="O8">
        <v>0.15</v>
      </c>
      <c r="P8" s="1">
        <v>0.3</v>
      </c>
      <c r="AC8" s="1">
        <v>0.1</v>
      </c>
      <c r="AL8">
        <v>0.8</v>
      </c>
      <c r="AM8" s="2">
        <v>2.5000000000000001E-2</v>
      </c>
      <c r="AT8" s="7">
        <f t="shared" si="0"/>
        <v>6</v>
      </c>
      <c r="AU8">
        <v>1</v>
      </c>
      <c r="AV8">
        <v>1</v>
      </c>
      <c r="AW8">
        <v>2</v>
      </c>
      <c r="AZ8">
        <v>2</v>
      </c>
      <c r="BB8">
        <v>1</v>
      </c>
      <c r="BK8" s="7">
        <f t="shared" si="1"/>
        <v>5</v>
      </c>
    </row>
    <row r="9" spans="1:63" x14ac:dyDescent="0.2">
      <c r="A9">
        <v>1</v>
      </c>
      <c r="B9" t="s">
        <v>71</v>
      </c>
      <c r="C9" t="s">
        <v>75</v>
      </c>
      <c r="D9" t="s">
        <v>65</v>
      </c>
      <c r="E9">
        <v>0</v>
      </c>
      <c r="G9">
        <v>2.4</v>
      </c>
      <c r="H9">
        <v>650</v>
      </c>
      <c r="I9">
        <v>0</v>
      </c>
      <c r="J9">
        <v>4</v>
      </c>
      <c r="K9">
        <v>7</v>
      </c>
      <c r="L9">
        <v>34</v>
      </c>
      <c r="M9" s="7">
        <f t="shared" si="2"/>
        <v>11.25</v>
      </c>
      <c r="N9">
        <v>0.3</v>
      </c>
      <c r="AA9">
        <v>0.05</v>
      </c>
      <c r="AL9">
        <v>0.7</v>
      </c>
      <c r="AT9" s="7">
        <f t="shared" si="0"/>
        <v>2</v>
      </c>
      <c r="AU9">
        <v>2</v>
      </c>
      <c r="AV9">
        <v>3</v>
      </c>
      <c r="AW9">
        <v>1606</v>
      </c>
      <c r="AY9">
        <v>2</v>
      </c>
      <c r="BK9" s="7">
        <f t="shared" si="1"/>
        <v>4</v>
      </c>
    </row>
    <row r="10" spans="1:63" x14ac:dyDescent="0.2">
      <c r="A10">
        <v>1</v>
      </c>
      <c r="B10" t="s">
        <v>71</v>
      </c>
      <c r="C10" t="s">
        <v>76</v>
      </c>
      <c r="D10" t="s">
        <v>65</v>
      </c>
      <c r="E10">
        <v>-15</v>
      </c>
      <c r="G10">
        <v>5.9</v>
      </c>
      <c r="H10">
        <v>210</v>
      </c>
      <c r="I10">
        <v>4</v>
      </c>
      <c r="J10">
        <v>7</v>
      </c>
      <c r="K10">
        <v>9</v>
      </c>
      <c r="L10">
        <v>15</v>
      </c>
      <c r="M10" s="7">
        <f t="shared" si="2"/>
        <v>8.75</v>
      </c>
      <c r="AA10" s="1">
        <v>2.5000000000000001E-2</v>
      </c>
      <c r="AL10">
        <v>0.1</v>
      </c>
      <c r="AO10">
        <v>0.9</v>
      </c>
      <c r="AT10" s="7">
        <f t="shared" si="0"/>
        <v>2</v>
      </c>
      <c r="AV10">
        <v>1</v>
      </c>
      <c r="AW10">
        <v>154</v>
      </c>
      <c r="AX10">
        <v>2</v>
      </c>
      <c r="AZ10">
        <v>2</v>
      </c>
      <c r="BC10">
        <v>1</v>
      </c>
      <c r="BD10">
        <v>1</v>
      </c>
      <c r="BK10" s="7">
        <f t="shared" si="1"/>
        <v>6</v>
      </c>
    </row>
    <row r="11" spans="1:63" x14ac:dyDescent="0.2">
      <c r="A11">
        <v>1</v>
      </c>
      <c r="B11" t="s">
        <v>71</v>
      </c>
      <c r="C11" t="s">
        <v>77</v>
      </c>
      <c r="D11" t="s">
        <v>65</v>
      </c>
      <c r="E11">
        <v>-30</v>
      </c>
      <c r="G11">
        <v>10</v>
      </c>
      <c r="H11">
        <v>14</v>
      </c>
      <c r="I11">
        <v>6</v>
      </c>
      <c r="J11">
        <v>2</v>
      </c>
      <c r="K11">
        <v>1</v>
      </c>
      <c r="L11">
        <v>0</v>
      </c>
      <c r="M11" s="7">
        <f t="shared" si="2"/>
        <v>2.25</v>
      </c>
      <c r="Z11">
        <v>0.2</v>
      </c>
      <c r="AA11">
        <v>0.1</v>
      </c>
      <c r="AE11" s="1"/>
      <c r="AL11">
        <v>0.1</v>
      </c>
      <c r="AO11">
        <v>0.9</v>
      </c>
      <c r="AT11" s="7">
        <f t="shared" si="0"/>
        <v>3</v>
      </c>
      <c r="AW11">
        <v>678</v>
      </c>
      <c r="AX11">
        <v>4</v>
      </c>
      <c r="BC11">
        <v>1</v>
      </c>
      <c r="BE11">
        <v>1</v>
      </c>
      <c r="BK11" s="7">
        <f t="shared" si="1"/>
        <v>4</v>
      </c>
    </row>
    <row r="12" spans="1:63" x14ac:dyDescent="0.2">
      <c r="A12">
        <v>2</v>
      </c>
      <c r="B12" t="s">
        <v>63</v>
      </c>
      <c r="C12" t="s">
        <v>78</v>
      </c>
      <c r="D12" t="s">
        <v>65</v>
      </c>
      <c r="E12">
        <v>30</v>
      </c>
      <c r="G12">
        <v>3.9</v>
      </c>
      <c r="H12">
        <v>1114</v>
      </c>
      <c r="I12">
        <v>40</v>
      </c>
      <c r="J12">
        <v>55</v>
      </c>
      <c r="K12">
        <v>29</v>
      </c>
      <c r="L12">
        <v>92</v>
      </c>
      <c r="M12" s="7">
        <f t="shared" si="2"/>
        <v>54</v>
      </c>
      <c r="Q12">
        <v>0.2</v>
      </c>
      <c r="AE12" s="1">
        <v>0.7</v>
      </c>
      <c r="AT12" s="7">
        <f t="shared" si="0"/>
        <v>2</v>
      </c>
      <c r="AU12">
        <v>3</v>
      </c>
      <c r="AV12">
        <v>3</v>
      </c>
      <c r="AW12">
        <v>6</v>
      </c>
      <c r="AX12">
        <v>3</v>
      </c>
      <c r="AY12">
        <v>1</v>
      </c>
      <c r="BK12" s="7">
        <f t="shared" si="1"/>
        <v>5</v>
      </c>
    </row>
    <row r="13" spans="1:63" x14ac:dyDescent="0.2">
      <c r="A13">
        <v>2</v>
      </c>
      <c r="B13" t="s">
        <v>63</v>
      </c>
      <c r="C13" t="s">
        <v>79</v>
      </c>
      <c r="D13" t="s">
        <v>65</v>
      </c>
      <c r="E13">
        <v>15</v>
      </c>
      <c r="G13">
        <v>4</v>
      </c>
      <c r="H13">
        <v>1270</v>
      </c>
      <c r="I13">
        <v>8</v>
      </c>
      <c r="J13">
        <v>23</v>
      </c>
      <c r="K13">
        <v>77</v>
      </c>
      <c r="L13">
        <v>17</v>
      </c>
      <c r="M13" s="7">
        <f t="shared" si="2"/>
        <v>31.25</v>
      </c>
      <c r="AA13">
        <v>0.3</v>
      </c>
      <c r="AE13" s="2">
        <v>2.5000000000000001E-2</v>
      </c>
      <c r="AF13">
        <v>0.7</v>
      </c>
      <c r="AL13">
        <v>0.3</v>
      </c>
      <c r="AT13" s="7">
        <f t="shared" si="0"/>
        <v>3</v>
      </c>
      <c r="AU13">
        <v>5</v>
      </c>
      <c r="AV13">
        <v>11</v>
      </c>
      <c r="AW13">
        <v>17</v>
      </c>
      <c r="AX13">
        <v>18</v>
      </c>
      <c r="AY13">
        <v>2</v>
      </c>
      <c r="BB13">
        <v>8</v>
      </c>
      <c r="BC13">
        <v>1</v>
      </c>
      <c r="BD13">
        <v>3</v>
      </c>
      <c r="BH13">
        <v>1</v>
      </c>
      <c r="BI13">
        <v>5</v>
      </c>
      <c r="BJ13">
        <v>1</v>
      </c>
      <c r="BK13" s="7">
        <f t="shared" si="1"/>
        <v>11</v>
      </c>
    </row>
    <row r="14" spans="1:63" x14ac:dyDescent="0.2">
      <c r="A14">
        <v>2</v>
      </c>
      <c r="B14" t="s">
        <v>63</v>
      </c>
      <c r="C14" t="s">
        <v>80</v>
      </c>
      <c r="D14" t="s">
        <v>65</v>
      </c>
      <c r="E14">
        <v>0</v>
      </c>
      <c r="G14">
        <v>3.9</v>
      </c>
      <c r="H14">
        <v>180</v>
      </c>
      <c r="I14">
        <v>0</v>
      </c>
      <c r="J14">
        <v>0</v>
      </c>
      <c r="K14">
        <v>0</v>
      </c>
      <c r="L14">
        <v>0</v>
      </c>
      <c r="M14" s="7">
        <f t="shared" si="2"/>
        <v>0</v>
      </c>
      <c r="U14" s="2">
        <v>2.5000000000000001E-2</v>
      </c>
      <c r="V14">
        <v>0.1</v>
      </c>
      <c r="X14" s="2">
        <v>2.5000000000000001E-2</v>
      </c>
      <c r="AA14">
        <v>0.4</v>
      </c>
      <c r="AB14">
        <v>0.5</v>
      </c>
      <c r="AE14" s="2">
        <v>2.5000000000000001E-2</v>
      </c>
      <c r="AL14" s="2">
        <v>2.5000000000000001E-2</v>
      </c>
      <c r="AM14" s="1">
        <v>0.8</v>
      </c>
      <c r="AT14" s="7">
        <f t="shared" si="0"/>
        <v>6</v>
      </c>
      <c r="AV14">
        <v>1</v>
      </c>
      <c r="AW14">
        <v>6</v>
      </c>
      <c r="AX14">
        <v>2</v>
      </c>
      <c r="AZ14">
        <v>1</v>
      </c>
      <c r="BC14">
        <v>1</v>
      </c>
      <c r="BK14" s="7">
        <f t="shared" si="1"/>
        <v>5</v>
      </c>
    </row>
    <row r="15" spans="1:63" x14ac:dyDescent="0.2">
      <c r="A15">
        <v>2</v>
      </c>
      <c r="B15" t="s">
        <v>63</v>
      </c>
      <c r="C15" t="s">
        <v>81</v>
      </c>
      <c r="D15" t="s">
        <v>65</v>
      </c>
      <c r="E15">
        <v>-15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  <c r="M15" s="7">
        <f t="shared" si="2"/>
        <v>0</v>
      </c>
      <c r="AA15">
        <v>0.75</v>
      </c>
      <c r="AB15">
        <v>0.9</v>
      </c>
      <c r="AT15" s="7">
        <f t="shared" si="0"/>
        <v>0</v>
      </c>
      <c r="AV15">
        <v>4</v>
      </c>
      <c r="AX15">
        <v>2</v>
      </c>
      <c r="AY15">
        <v>1</v>
      </c>
      <c r="BK15" s="7">
        <f t="shared" si="1"/>
        <v>3</v>
      </c>
    </row>
    <row r="16" spans="1:63" x14ac:dyDescent="0.2">
      <c r="A16">
        <v>2</v>
      </c>
      <c r="B16" t="s">
        <v>63</v>
      </c>
      <c r="C16" t="s">
        <v>82</v>
      </c>
      <c r="D16" t="s">
        <v>65</v>
      </c>
      <c r="E16">
        <v>-30</v>
      </c>
      <c r="G16">
        <v>2.8</v>
      </c>
      <c r="H16">
        <v>0</v>
      </c>
      <c r="I16">
        <v>0</v>
      </c>
      <c r="J16">
        <v>0</v>
      </c>
      <c r="K16">
        <v>0</v>
      </c>
      <c r="L16">
        <v>0</v>
      </c>
      <c r="M16" s="7">
        <f t="shared" si="2"/>
        <v>0</v>
      </c>
      <c r="AA16">
        <v>0.1</v>
      </c>
      <c r="AB16">
        <v>0.6</v>
      </c>
      <c r="AN16" s="2">
        <v>2.5000000000000001E-2</v>
      </c>
      <c r="AT16" s="7">
        <f t="shared" si="0"/>
        <v>1</v>
      </c>
      <c r="AV16">
        <v>2</v>
      </c>
      <c r="AX16">
        <v>1</v>
      </c>
      <c r="BK16" s="7">
        <f t="shared" si="1"/>
        <v>2</v>
      </c>
    </row>
    <row r="17" spans="1:63" x14ac:dyDescent="0.2">
      <c r="A17">
        <v>2</v>
      </c>
      <c r="B17" t="s">
        <v>71</v>
      </c>
      <c r="C17" t="s">
        <v>83</v>
      </c>
      <c r="D17" t="s">
        <v>65</v>
      </c>
      <c r="E17">
        <v>30</v>
      </c>
      <c r="G17">
        <v>4</v>
      </c>
      <c r="H17">
        <v>1330</v>
      </c>
      <c r="I17">
        <v>50</v>
      </c>
      <c r="J17">
        <v>27</v>
      </c>
      <c r="K17">
        <v>21</v>
      </c>
      <c r="L17">
        <v>15</v>
      </c>
      <c r="M17" s="7">
        <f t="shared" si="2"/>
        <v>28.25</v>
      </c>
      <c r="T17">
        <v>0.6</v>
      </c>
      <c r="AF17">
        <v>0.4</v>
      </c>
      <c r="AH17">
        <v>0.35</v>
      </c>
      <c r="AN17">
        <v>0.3</v>
      </c>
      <c r="AP17" s="2">
        <v>2.5000000000000001E-2</v>
      </c>
      <c r="AQ17" s="2">
        <v>2.5000000000000001E-2</v>
      </c>
      <c r="AS17" t="s">
        <v>84</v>
      </c>
      <c r="AT17" s="7">
        <f t="shared" si="0"/>
        <v>6</v>
      </c>
      <c r="AV17">
        <v>7</v>
      </c>
      <c r="AW17">
        <v>4</v>
      </c>
      <c r="AX17">
        <v>14</v>
      </c>
      <c r="AY17">
        <v>5</v>
      </c>
      <c r="AZ17">
        <v>7</v>
      </c>
      <c r="BB17">
        <v>3</v>
      </c>
      <c r="BK17" s="7">
        <f t="shared" si="1"/>
        <v>6</v>
      </c>
    </row>
    <row r="18" spans="1:63" x14ac:dyDescent="0.2">
      <c r="A18">
        <v>2</v>
      </c>
      <c r="B18" t="s">
        <v>71</v>
      </c>
      <c r="C18" t="s">
        <v>85</v>
      </c>
      <c r="D18" t="s">
        <v>65</v>
      </c>
      <c r="E18">
        <v>15</v>
      </c>
      <c r="G18">
        <v>8</v>
      </c>
      <c r="H18">
        <v>1270</v>
      </c>
      <c r="I18">
        <v>35</v>
      </c>
      <c r="J18">
        <v>31</v>
      </c>
      <c r="K18">
        <v>41</v>
      </c>
      <c r="L18">
        <v>21</v>
      </c>
      <c r="M18" s="7">
        <f t="shared" si="2"/>
        <v>32</v>
      </c>
      <c r="AE18" s="2">
        <v>2.5000000000000001E-2</v>
      </c>
      <c r="AF18">
        <v>0.4</v>
      </c>
      <c r="AG18">
        <v>0.8</v>
      </c>
      <c r="AT18" s="7">
        <f t="shared" si="0"/>
        <v>3</v>
      </c>
      <c r="AV18">
        <v>1</v>
      </c>
      <c r="AW18">
        <v>3</v>
      </c>
      <c r="AZ18">
        <v>4</v>
      </c>
      <c r="BK18" s="7">
        <f t="shared" si="1"/>
        <v>3</v>
      </c>
    </row>
    <row r="19" spans="1:63" x14ac:dyDescent="0.2">
      <c r="A19">
        <v>2</v>
      </c>
      <c r="B19" t="s">
        <v>71</v>
      </c>
      <c r="C19" t="s">
        <v>86</v>
      </c>
      <c r="D19" t="s">
        <v>65</v>
      </c>
      <c r="E19">
        <v>0</v>
      </c>
      <c r="G19">
        <v>2</v>
      </c>
      <c r="H19">
        <v>1276</v>
      </c>
      <c r="I19">
        <v>32</v>
      </c>
      <c r="J19">
        <v>8</v>
      </c>
      <c r="K19">
        <v>4</v>
      </c>
      <c r="L19">
        <v>8</v>
      </c>
      <c r="M19" s="7">
        <f t="shared" si="2"/>
        <v>13</v>
      </c>
      <c r="N19">
        <v>0.7</v>
      </c>
      <c r="AD19">
        <v>0.4</v>
      </c>
      <c r="AL19">
        <v>0.5</v>
      </c>
      <c r="AM19" s="1">
        <v>0.2</v>
      </c>
      <c r="AN19" s="2">
        <v>2.5000000000000001E-2</v>
      </c>
      <c r="AT19" s="7">
        <f t="shared" si="0"/>
        <v>5</v>
      </c>
      <c r="AU19">
        <v>1</v>
      </c>
      <c r="AW19">
        <v>58</v>
      </c>
      <c r="AX19">
        <v>61</v>
      </c>
      <c r="AZ19">
        <v>2</v>
      </c>
      <c r="BB19">
        <v>8</v>
      </c>
      <c r="BD19">
        <v>2</v>
      </c>
      <c r="BE19">
        <v>4</v>
      </c>
      <c r="BK19" s="7">
        <f t="shared" si="1"/>
        <v>7</v>
      </c>
    </row>
    <row r="20" spans="1:63" x14ac:dyDescent="0.2">
      <c r="A20">
        <v>2</v>
      </c>
      <c r="B20" t="s">
        <v>71</v>
      </c>
      <c r="C20" t="s">
        <v>87</v>
      </c>
      <c r="D20" t="s">
        <v>65</v>
      </c>
      <c r="E20">
        <v>-15</v>
      </c>
      <c r="G20">
        <v>4.5</v>
      </c>
      <c r="H20">
        <v>79</v>
      </c>
      <c r="I20">
        <v>0</v>
      </c>
      <c r="J20">
        <v>0</v>
      </c>
      <c r="K20">
        <v>0</v>
      </c>
      <c r="L20">
        <v>0</v>
      </c>
      <c r="M20" s="7">
        <f t="shared" si="2"/>
        <v>0</v>
      </c>
      <c r="Q20">
        <v>0.6</v>
      </c>
      <c r="AA20">
        <v>0.9</v>
      </c>
      <c r="AN20">
        <v>0.1</v>
      </c>
      <c r="AT20" s="7">
        <f t="shared" si="0"/>
        <v>2</v>
      </c>
      <c r="AU20">
        <v>4</v>
      </c>
      <c r="AV20">
        <v>3</v>
      </c>
      <c r="AW20">
        <v>4</v>
      </c>
      <c r="AX20">
        <v>8</v>
      </c>
      <c r="AZ20">
        <v>3</v>
      </c>
      <c r="BC20">
        <v>4</v>
      </c>
      <c r="BK20" s="7">
        <f t="shared" si="1"/>
        <v>6</v>
      </c>
    </row>
    <row r="21" spans="1:63" x14ac:dyDescent="0.2">
      <c r="A21">
        <v>2</v>
      </c>
      <c r="B21" t="s">
        <v>71</v>
      </c>
      <c r="C21" t="s">
        <v>88</v>
      </c>
      <c r="D21" t="s">
        <v>65</v>
      </c>
      <c r="E21">
        <v>-30</v>
      </c>
      <c r="G21">
        <v>5.4</v>
      </c>
      <c r="H21">
        <v>3</v>
      </c>
      <c r="I21">
        <v>0</v>
      </c>
      <c r="J21">
        <v>0</v>
      </c>
      <c r="K21">
        <v>0</v>
      </c>
      <c r="L21">
        <v>0</v>
      </c>
      <c r="M21" s="7">
        <f t="shared" si="2"/>
        <v>0</v>
      </c>
      <c r="W21" s="2">
        <v>2.5000000000000001E-2</v>
      </c>
      <c r="AA21">
        <v>1</v>
      </c>
      <c r="AN21" s="2">
        <v>2.5000000000000001E-2</v>
      </c>
      <c r="AT21" s="7">
        <f t="shared" si="0"/>
        <v>2</v>
      </c>
      <c r="AV21">
        <v>3</v>
      </c>
      <c r="AW21">
        <v>2</v>
      </c>
      <c r="AX21">
        <v>12</v>
      </c>
      <c r="AZ21">
        <v>2</v>
      </c>
      <c r="BK21" s="7">
        <f t="shared" si="1"/>
        <v>4</v>
      </c>
    </row>
    <row r="22" spans="1:63" x14ac:dyDescent="0.2">
      <c r="A22">
        <v>3</v>
      </c>
      <c r="B22" t="s">
        <v>63</v>
      </c>
      <c r="C22" t="s">
        <v>89</v>
      </c>
      <c r="D22" t="s">
        <v>90</v>
      </c>
      <c r="E22">
        <v>30</v>
      </c>
      <c r="G22">
        <v>10</v>
      </c>
      <c r="H22">
        <v>1392</v>
      </c>
      <c r="I22">
        <v>46</v>
      </c>
      <c r="J22">
        <v>49</v>
      </c>
      <c r="K22">
        <v>46</v>
      </c>
      <c r="L22">
        <v>14</v>
      </c>
      <c r="M22" s="7">
        <f t="shared" si="2"/>
        <v>38.75</v>
      </c>
      <c r="N22">
        <v>0.8</v>
      </c>
      <c r="O22">
        <v>0.2</v>
      </c>
      <c r="P22" s="1">
        <v>0.4</v>
      </c>
      <c r="Y22" s="2">
        <v>2.5000000000000001E-2</v>
      </c>
      <c r="AL22">
        <v>0.3</v>
      </c>
      <c r="AT22" s="7">
        <f t="shared" si="0"/>
        <v>5</v>
      </c>
      <c r="AU22">
        <v>2</v>
      </c>
      <c r="AV22">
        <v>2</v>
      </c>
      <c r="AW22">
        <v>2</v>
      </c>
      <c r="AZ22">
        <v>2</v>
      </c>
      <c r="BK22" s="7">
        <f t="shared" si="1"/>
        <v>4</v>
      </c>
    </row>
    <row r="23" spans="1:63" x14ac:dyDescent="0.2">
      <c r="A23">
        <v>3</v>
      </c>
      <c r="B23" t="s">
        <v>63</v>
      </c>
      <c r="C23" t="s">
        <v>91</v>
      </c>
      <c r="D23" t="s">
        <v>90</v>
      </c>
      <c r="E23">
        <v>15</v>
      </c>
      <c r="G23">
        <v>10</v>
      </c>
      <c r="H23">
        <v>1051</v>
      </c>
      <c r="I23">
        <v>11</v>
      </c>
      <c r="J23">
        <v>11</v>
      </c>
      <c r="K23">
        <v>37</v>
      </c>
      <c r="L23">
        <v>61</v>
      </c>
      <c r="M23" s="7">
        <f t="shared" si="2"/>
        <v>30</v>
      </c>
      <c r="N23">
        <v>0.25</v>
      </c>
      <c r="O23">
        <v>0.2</v>
      </c>
      <c r="P23" s="1">
        <v>0.7</v>
      </c>
      <c r="AL23">
        <v>0.8</v>
      </c>
      <c r="AT23" s="7">
        <f t="shared" si="0"/>
        <v>4</v>
      </c>
      <c r="AV23">
        <v>5</v>
      </c>
      <c r="AX23">
        <v>6</v>
      </c>
      <c r="AY23">
        <v>3</v>
      </c>
      <c r="AZ23">
        <v>1</v>
      </c>
      <c r="BB23">
        <v>1</v>
      </c>
      <c r="BC23">
        <v>1</v>
      </c>
      <c r="BD23">
        <v>1</v>
      </c>
      <c r="BK23" s="7">
        <f t="shared" si="1"/>
        <v>7</v>
      </c>
    </row>
    <row r="24" spans="1:63" x14ac:dyDescent="0.2">
      <c r="A24">
        <v>3</v>
      </c>
      <c r="B24" t="s">
        <v>63</v>
      </c>
      <c r="C24" t="s">
        <v>92</v>
      </c>
      <c r="D24" t="s">
        <v>90</v>
      </c>
      <c r="E24">
        <v>0</v>
      </c>
      <c r="G24">
        <v>9.8000000000000007</v>
      </c>
      <c r="H24">
        <v>942</v>
      </c>
      <c r="I24">
        <v>6</v>
      </c>
      <c r="J24">
        <v>12</v>
      </c>
      <c r="K24">
        <v>4</v>
      </c>
      <c r="L24">
        <v>25</v>
      </c>
      <c r="M24" s="7">
        <f t="shared" si="2"/>
        <v>11.75</v>
      </c>
      <c r="N24">
        <v>0.05</v>
      </c>
      <c r="P24" s="1">
        <v>0.6</v>
      </c>
      <c r="AA24">
        <v>0.15</v>
      </c>
      <c r="AJ24">
        <v>0.05</v>
      </c>
      <c r="AL24">
        <v>0.2</v>
      </c>
      <c r="AT24" s="7">
        <f t="shared" si="0"/>
        <v>4</v>
      </c>
      <c r="AV24">
        <v>1</v>
      </c>
      <c r="AW24">
        <v>2</v>
      </c>
      <c r="AX24">
        <v>6</v>
      </c>
      <c r="AZ24">
        <v>1</v>
      </c>
      <c r="BB24">
        <v>1</v>
      </c>
      <c r="BK24" s="7">
        <f t="shared" si="1"/>
        <v>5</v>
      </c>
    </row>
    <row r="25" spans="1:63" x14ac:dyDescent="0.2">
      <c r="A25">
        <v>3</v>
      </c>
      <c r="B25" t="s">
        <v>63</v>
      </c>
      <c r="C25" t="s">
        <v>93</v>
      </c>
      <c r="D25" t="s">
        <v>90</v>
      </c>
      <c r="E25">
        <v>-15</v>
      </c>
      <c r="G25">
        <v>10</v>
      </c>
      <c r="H25">
        <v>458</v>
      </c>
      <c r="I25">
        <v>19</v>
      </c>
      <c r="J25">
        <v>5</v>
      </c>
      <c r="K25">
        <v>28</v>
      </c>
      <c r="L25">
        <v>8</v>
      </c>
      <c r="M25" s="7">
        <f t="shared" si="2"/>
        <v>15</v>
      </c>
      <c r="N25">
        <v>0.15</v>
      </c>
      <c r="O25">
        <v>0.05</v>
      </c>
      <c r="P25" s="2">
        <v>2.5000000000000001E-2</v>
      </c>
      <c r="AJ25">
        <v>0.5</v>
      </c>
      <c r="AL25">
        <v>0.4</v>
      </c>
      <c r="AS25" t="s">
        <v>94</v>
      </c>
      <c r="AT25" s="7">
        <f t="shared" si="0"/>
        <v>5</v>
      </c>
      <c r="AU25">
        <v>2</v>
      </c>
      <c r="AV25">
        <v>1</v>
      </c>
      <c r="AW25">
        <v>3</v>
      </c>
      <c r="AZ25">
        <v>1</v>
      </c>
      <c r="BK25" s="7">
        <f t="shared" si="1"/>
        <v>4</v>
      </c>
    </row>
    <row r="26" spans="1:63" x14ac:dyDescent="0.2">
      <c r="A26">
        <v>3</v>
      </c>
      <c r="B26" t="s">
        <v>63</v>
      </c>
      <c r="C26" t="s">
        <v>95</v>
      </c>
      <c r="D26" t="s">
        <v>90</v>
      </c>
      <c r="E26">
        <v>-30</v>
      </c>
      <c r="G26">
        <v>9.8000000000000007</v>
      </c>
      <c r="H26">
        <v>26</v>
      </c>
      <c r="I26">
        <v>4</v>
      </c>
      <c r="J26">
        <v>0</v>
      </c>
      <c r="K26">
        <v>0</v>
      </c>
      <c r="L26">
        <v>0</v>
      </c>
      <c r="M26" s="7">
        <f t="shared" si="2"/>
        <v>1</v>
      </c>
      <c r="Q26" s="2">
        <v>2.5000000000000001E-2</v>
      </c>
      <c r="AA26">
        <v>0.9</v>
      </c>
      <c r="AK26" s="2">
        <v>2.5000000000000001E-2</v>
      </c>
      <c r="AM26" s="2">
        <v>2.5000000000000001E-2</v>
      </c>
      <c r="AN26">
        <v>0.1</v>
      </c>
      <c r="AS26" t="s">
        <v>94</v>
      </c>
      <c r="AT26" s="7">
        <f t="shared" si="0"/>
        <v>4</v>
      </c>
      <c r="AU26">
        <v>2</v>
      </c>
      <c r="AV26">
        <v>1</v>
      </c>
      <c r="AZ26">
        <v>2</v>
      </c>
      <c r="BK26" s="7">
        <f t="shared" si="1"/>
        <v>3</v>
      </c>
    </row>
    <row r="27" spans="1:63" x14ac:dyDescent="0.2">
      <c r="A27">
        <v>3</v>
      </c>
      <c r="B27" t="s">
        <v>71</v>
      </c>
      <c r="C27" t="s">
        <v>96</v>
      </c>
      <c r="D27" t="s">
        <v>90</v>
      </c>
      <c r="E27">
        <v>30</v>
      </c>
      <c r="G27">
        <v>10</v>
      </c>
      <c r="H27">
        <v>1131</v>
      </c>
      <c r="I27">
        <v>61</v>
      </c>
      <c r="J27">
        <v>53</v>
      </c>
      <c r="K27">
        <v>43</v>
      </c>
      <c r="L27">
        <v>56</v>
      </c>
      <c r="M27" s="7">
        <f t="shared" si="2"/>
        <v>53.25</v>
      </c>
      <c r="N27">
        <v>0.4</v>
      </c>
      <c r="U27" s="2">
        <v>2.5000000000000001E-2</v>
      </c>
      <c r="AA27">
        <v>0.1</v>
      </c>
      <c r="AK27">
        <v>0.1</v>
      </c>
      <c r="AN27">
        <v>0.8</v>
      </c>
      <c r="AR27">
        <v>0.1</v>
      </c>
      <c r="AT27" s="7">
        <f t="shared" si="0"/>
        <v>5</v>
      </c>
      <c r="AV27">
        <v>2</v>
      </c>
      <c r="AW27">
        <v>1</v>
      </c>
      <c r="AX27">
        <v>4</v>
      </c>
      <c r="AY27">
        <v>26</v>
      </c>
      <c r="BF27">
        <v>2</v>
      </c>
      <c r="BK27" s="7">
        <f t="shared" si="1"/>
        <v>5</v>
      </c>
    </row>
    <row r="28" spans="1:63" x14ac:dyDescent="0.2">
      <c r="A28">
        <v>3</v>
      </c>
      <c r="B28" t="s">
        <v>71</v>
      </c>
      <c r="C28" t="s">
        <v>97</v>
      </c>
      <c r="D28" t="s">
        <v>90</v>
      </c>
      <c r="E28">
        <v>15</v>
      </c>
      <c r="G28">
        <v>9.8000000000000007</v>
      </c>
      <c r="H28">
        <v>1006</v>
      </c>
      <c r="I28">
        <v>14</v>
      </c>
      <c r="J28">
        <v>14</v>
      </c>
      <c r="K28">
        <v>18</v>
      </c>
      <c r="L28">
        <v>16</v>
      </c>
      <c r="M28" s="7">
        <f t="shared" si="2"/>
        <v>15.5</v>
      </c>
      <c r="O28">
        <v>0.1</v>
      </c>
      <c r="V28">
        <v>0.1</v>
      </c>
      <c r="AA28">
        <v>0.2</v>
      </c>
      <c r="AL28">
        <v>0.8</v>
      </c>
      <c r="AN28">
        <v>0.2</v>
      </c>
      <c r="AT28" s="7">
        <f t="shared" si="0"/>
        <v>4</v>
      </c>
      <c r="AU28">
        <v>1</v>
      </c>
      <c r="AW28">
        <v>3</v>
      </c>
      <c r="AY28">
        <v>2</v>
      </c>
      <c r="BB28">
        <v>1</v>
      </c>
      <c r="BK28" s="7">
        <f t="shared" si="1"/>
        <v>4</v>
      </c>
    </row>
    <row r="29" spans="1:63" x14ac:dyDescent="0.2">
      <c r="A29">
        <v>3</v>
      </c>
      <c r="B29" t="s">
        <v>71</v>
      </c>
      <c r="C29" t="s">
        <v>98</v>
      </c>
      <c r="D29" t="s">
        <v>90</v>
      </c>
      <c r="E29">
        <v>0</v>
      </c>
      <c r="G29">
        <v>9</v>
      </c>
      <c r="H29">
        <v>1247</v>
      </c>
      <c r="I29">
        <v>36</v>
      </c>
      <c r="J29">
        <v>39</v>
      </c>
      <c r="K29">
        <v>11</v>
      </c>
      <c r="L29">
        <v>48</v>
      </c>
      <c r="M29" s="7">
        <f t="shared" si="2"/>
        <v>33.5</v>
      </c>
      <c r="N29">
        <v>0.15</v>
      </c>
      <c r="AK29">
        <v>0.9</v>
      </c>
      <c r="AL29">
        <v>0.4</v>
      </c>
      <c r="AT29" s="7">
        <f t="shared" si="0"/>
        <v>3</v>
      </c>
      <c r="AV29">
        <v>2</v>
      </c>
      <c r="AW29">
        <v>2</v>
      </c>
      <c r="AX29">
        <v>3</v>
      </c>
      <c r="AY29">
        <v>2</v>
      </c>
      <c r="AZ29">
        <v>1</v>
      </c>
      <c r="BB29">
        <v>7</v>
      </c>
      <c r="BD29">
        <v>2</v>
      </c>
      <c r="BG29">
        <v>1</v>
      </c>
      <c r="BK29" s="7">
        <f t="shared" si="1"/>
        <v>8</v>
      </c>
    </row>
    <row r="30" spans="1:63" x14ac:dyDescent="0.2">
      <c r="A30">
        <v>3</v>
      </c>
      <c r="B30" t="s">
        <v>71</v>
      </c>
      <c r="C30" t="s">
        <v>99</v>
      </c>
      <c r="D30" t="s">
        <v>90</v>
      </c>
      <c r="E30">
        <v>-15</v>
      </c>
      <c r="G30">
        <v>10</v>
      </c>
      <c r="H30">
        <v>132</v>
      </c>
      <c r="I30">
        <v>21</v>
      </c>
      <c r="J30">
        <v>16</v>
      </c>
      <c r="K30">
        <v>56</v>
      </c>
      <c r="L30">
        <v>28</v>
      </c>
      <c r="M30" s="7">
        <f t="shared" si="2"/>
        <v>30.25</v>
      </c>
      <c r="N30" s="2">
        <v>2.5000000000000001E-2</v>
      </c>
      <c r="O30">
        <v>0.8</v>
      </c>
      <c r="AA30">
        <v>0.05</v>
      </c>
      <c r="AJ30">
        <v>0.1</v>
      </c>
      <c r="AK30">
        <v>0.3</v>
      </c>
      <c r="AL30" s="2">
        <v>2.5000000000000001E-2</v>
      </c>
      <c r="AM30" s="2">
        <v>2.5000000000000001E-2</v>
      </c>
      <c r="AT30" s="7">
        <f t="shared" si="0"/>
        <v>6</v>
      </c>
      <c r="AU30">
        <v>6</v>
      </c>
      <c r="AV30">
        <v>2</v>
      </c>
      <c r="AX30">
        <v>2</v>
      </c>
      <c r="AY30">
        <v>2</v>
      </c>
      <c r="AZ30">
        <v>8</v>
      </c>
      <c r="BC30">
        <v>4</v>
      </c>
      <c r="BK30" s="7">
        <f t="shared" si="1"/>
        <v>6</v>
      </c>
    </row>
    <row r="31" spans="1:63" x14ac:dyDescent="0.2">
      <c r="A31">
        <v>3</v>
      </c>
      <c r="B31" t="s">
        <v>71</v>
      </c>
      <c r="C31" t="s">
        <v>100</v>
      </c>
      <c r="D31" t="s">
        <v>90</v>
      </c>
      <c r="E31">
        <v>-30</v>
      </c>
      <c r="G31">
        <v>10</v>
      </c>
      <c r="H31">
        <v>14</v>
      </c>
      <c r="I31">
        <v>11</v>
      </c>
      <c r="J31">
        <v>2</v>
      </c>
      <c r="K31">
        <v>12</v>
      </c>
      <c r="L31">
        <v>15</v>
      </c>
      <c r="M31" s="7">
        <f t="shared" si="2"/>
        <v>10</v>
      </c>
      <c r="N31">
        <v>0.15</v>
      </c>
      <c r="O31">
        <v>0.2</v>
      </c>
      <c r="V31">
        <v>0.3</v>
      </c>
      <c r="AA31">
        <v>0.65</v>
      </c>
      <c r="AK31">
        <v>0.6</v>
      </c>
      <c r="AL31">
        <v>0.2</v>
      </c>
      <c r="AT31" s="7">
        <f t="shared" si="0"/>
        <v>5</v>
      </c>
      <c r="AU31">
        <v>2</v>
      </c>
      <c r="AX31">
        <v>3</v>
      </c>
      <c r="AZ31">
        <v>1</v>
      </c>
      <c r="BC31">
        <v>8</v>
      </c>
      <c r="BK31" s="7">
        <f t="shared" si="1"/>
        <v>4</v>
      </c>
    </row>
    <row r="32" spans="1:63" x14ac:dyDescent="0.2">
      <c r="A32">
        <v>4</v>
      </c>
      <c r="B32" t="s">
        <v>63</v>
      </c>
      <c r="C32" t="s">
        <v>101</v>
      </c>
      <c r="D32" t="s">
        <v>90</v>
      </c>
      <c r="E32">
        <v>30</v>
      </c>
      <c r="F32">
        <v>3.24</v>
      </c>
      <c r="G32">
        <v>8</v>
      </c>
      <c r="H32">
        <v>1074</v>
      </c>
      <c r="I32">
        <v>73</v>
      </c>
      <c r="J32">
        <v>48</v>
      </c>
      <c r="K32">
        <v>38</v>
      </c>
      <c r="L32">
        <v>11</v>
      </c>
      <c r="M32" s="7">
        <f t="shared" si="2"/>
        <v>42.5</v>
      </c>
      <c r="N32">
        <v>0.8</v>
      </c>
      <c r="O32">
        <v>0.2</v>
      </c>
      <c r="P32" s="1">
        <v>0.2</v>
      </c>
      <c r="AA32">
        <v>0.05</v>
      </c>
      <c r="AL32">
        <v>0.5</v>
      </c>
      <c r="AM32" s="1">
        <v>0.5</v>
      </c>
      <c r="AS32" t="s">
        <v>102</v>
      </c>
      <c r="AT32" s="7">
        <f t="shared" si="0"/>
        <v>5</v>
      </c>
      <c r="AV32">
        <v>1</v>
      </c>
      <c r="AW32">
        <v>10</v>
      </c>
      <c r="AX32">
        <v>4</v>
      </c>
      <c r="AY32">
        <v>1</v>
      </c>
      <c r="AZ32">
        <v>5</v>
      </c>
      <c r="BB32">
        <v>1</v>
      </c>
      <c r="BK32" s="7">
        <f t="shared" si="1"/>
        <v>6</v>
      </c>
    </row>
    <row r="33" spans="1:63" x14ac:dyDescent="0.2">
      <c r="A33">
        <v>4</v>
      </c>
      <c r="B33" t="s">
        <v>63</v>
      </c>
      <c r="C33" t="s">
        <v>103</v>
      </c>
      <c r="D33" t="s">
        <v>90</v>
      </c>
      <c r="E33">
        <v>15</v>
      </c>
      <c r="F33">
        <v>2.95</v>
      </c>
      <c r="G33">
        <v>10</v>
      </c>
      <c r="H33">
        <v>945</v>
      </c>
      <c r="I33">
        <v>35</v>
      </c>
      <c r="J33">
        <v>38</v>
      </c>
      <c r="K33">
        <v>39</v>
      </c>
      <c r="L33">
        <v>8</v>
      </c>
      <c r="M33" s="7">
        <f t="shared" si="2"/>
        <v>30</v>
      </c>
      <c r="N33">
        <v>0.6</v>
      </c>
      <c r="P33" s="1">
        <v>0.2</v>
      </c>
      <c r="AI33">
        <v>0.1</v>
      </c>
      <c r="AK33">
        <v>0.05</v>
      </c>
      <c r="AL33">
        <v>0.9</v>
      </c>
      <c r="AT33" s="7">
        <f t="shared" si="0"/>
        <v>5</v>
      </c>
      <c r="AU33">
        <v>1</v>
      </c>
      <c r="AV33">
        <v>4</v>
      </c>
      <c r="AW33">
        <v>12</v>
      </c>
      <c r="AX33">
        <v>1</v>
      </c>
      <c r="AY33">
        <v>1</v>
      </c>
      <c r="BC33">
        <v>1</v>
      </c>
      <c r="BK33" s="7">
        <f t="shared" si="1"/>
        <v>6</v>
      </c>
    </row>
    <row r="34" spans="1:63" x14ac:dyDescent="0.2">
      <c r="A34">
        <v>4</v>
      </c>
      <c r="B34" t="s">
        <v>63</v>
      </c>
      <c r="C34" t="s">
        <v>104</v>
      </c>
      <c r="D34" t="s">
        <v>90</v>
      </c>
      <c r="E34">
        <v>0</v>
      </c>
      <c r="F34">
        <v>3.37</v>
      </c>
      <c r="G34">
        <v>9.4</v>
      </c>
      <c r="H34">
        <v>962</v>
      </c>
      <c r="I34">
        <v>40</v>
      </c>
      <c r="J34">
        <v>50</v>
      </c>
      <c r="K34">
        <v>30</v>
      </c>
      <c r="L34">
        <v>38</v>
      </c>
      <c r="M34" s="7">
        <f t="shared" si="2"/>
        <v>39.5</v>
      </c>
      <c r="N34" s="1">
        <v>2.5000000000000001E-2</v>
      </c>
      <c r="P34" s="1">
        <v>0.3</v>
      </c>
      <c r="AI34">
        <v>0.8</v>
      </c>
      <c r="AL34">
        <v>0.3</v>
      </c>
      <c r="AT34" s="7">
        <f t="shared" si="0"/>
        <v>4</v>
      </c>
      <c r="AU34">
        <v>1</v>
      </c>
      <c r="AV34">
        <v>5</v>
      </c>
      <c r="AW34">
        <v>149</v>
      </c>
      <c r="AX34">
        <v>7</v>
      </c>
      <c r="AY34">
        <v>2</v>
      </c>
      <c r="BC34">
        <v>1</v>
      </c>
      <c r="BK34" s="7">
        <f t="shared" si="1"/>
        <v>6</v>
      </c>
    </row>
    <row r="35" spans="1:63" x14ac:dyDescent="0.2">
      <c r="A35">
        <v>4</v>
      </c>
      <c r="B35" t="s">
        <v>63</v>
      </c>
      <c r="C35" t="s">
        <v>105</v>
      </c>
      <c r="D35" t="s">
        <v>90</v>
      </c>
      <c r="E35">
        <v>-15</v>
      </c>
      <c r="F35">
        <v>3.03</v>
      </c>
      <c r="G35">
        <v>10</v>
      </c>
      <c r="H35">
        <v>90</v>
      </c>
      <c r="I35">
        <v>28</v>
      </c>
      <c r="J35">
        <v>20</v>
      </c>
      <c r="K35">
        <v>42</v>
      </c>
      <c r="L35" t="s">
        <v>106</v>
      </c>
      <c r="M35" s="7">
        <f t="shared" si="2"/>
        <v>30</v>
      </c>
      <c r="N35">
        <v>0.1</v>
      </c>
      <c r="O35">
        <v>0.4</v>
      </c>
      <c r="P35">
        <v>0.4</v>
      </c>
      <c r="AA35">
        <v>0.05</v>
      </c>
      <c r="AI35">
        <v>0.1</v>
      </c>
      <c r="AL35">
        <v>0.7</v>
      </c>
      <c r="AT35" s="7">
        <f t="shared" si="0"/>
        <v>5</v>
      </c>
      <c r="AU35">
        <v>1</v>
      </c>
      <c r="AV35">
        <v>6</v>
      </c>
      <c r="AW35">
        <v>34</v>
      </c>
      <c r="AX35">
        <v>5</v>
      </c>
      <c r="AZ35">
        <v>6</v>
      </c>
      <c r="BC35">
        <v>2</v>
      </c>
      <c r="BK35" s="7">
        <f t="shared" si="1"/>
        <v>6</v>
      </c>
    </row>
    <row r="36" spans="1:63" x14ac:dyDescent="0.2">
      <c r="A36">
        <v>4</v>
      </c>
      <c r="B36" t="s">
        <v>63</v>
      </c>
      <c r="C36" t="s">
        <v>107</v>
      </c>
      <c r="D36" t="s">
        <v>90</v>
      </c>
      <c r="E36">
        <v>-30</v>
      </c>
      <c r="F36">
        <v>3.35</v>
      </c>
      <c r="G36">
        <v>10</v>
      </c>
      <c r="H36">
        <v>8</v>
      </c>
      <c r="I36">
        <v>94</v>
      </c>
      <c r="J36">
        <v>8</v>
      </c>
      <c r="K36">
        <v>5</v>
      </c>
      <c r="L36">
        <v>10</v>
      </c>
      <c r="M36" s="7">
        <f t="shared" si="2"/>
        <v>29.25</v>
      </c>
      <c r="O36">
        <v>0.1</v>
      </c>
      <c r="AA36">
        <v>0.05</v>
      </c>
      <c r="AF36">
        <v>0.4</v>
      </c>
      <c r="AL36">
        <v>0.8</v>
      </c>
      <c r="AT36" s="7">
        <f t="shared" si="0"/>
        <v>3</v>
      </c>
      <c r="AU36">
        <v>1</v>
      </c>
      <c r="AV36">
        <v>2</v>
      </c>
      <c r="AW36">
        <v>1</v>
      </c>
      <c r="AX36">
        <v>12</v>
      </c>
      <c r="AZ36">
        <v>11</v>
      </c>
      <c r="BC36">
        <v>9</v>
      </c>
      <c r="BD36">
        <v>3</v>
      </c>
      <c r="BK36" s="7">
        <f t="shared" si="1"/>
        <v>7</v>
      </c>
    </row>
    <row r="37" spans="1:63" x14ac:dyDescent="0.2">
      <c r="A37">
        <v>4</v>
      </c>
      <c r="B37" t="s">
        <v>71</v>
      </c>
      <c r="C37" t="s">
        <v>108</v>
      </c>
      <c r="D37" t="s">
        <v>90</v>
      </c>
      <c r="E37">
        <v>30</v>
      </c>
      <c r="G37">
        <v>10</v>
      </c>
      <c r="H37">
        <v>720</v>
      </c>
      <c r="I37">
        <v>57</v>
      </c>
      <c r="J37">
        <v>52</v>
      </c>
      <c r="K37">
        <v>4</v>
      </c>
      <c r="L37">
        <v>80</v>
      </c>
      <c r="M37" s="7">
        <f t="shared" si="2"/>
        <v>48.25</v>
      </c>
      <c r="N37">
        <v>0.2</v>
      </c>
      <c r="O37">
        <v>0.6</v>
      </c>
      <c r="P37" s="1">
        <v>0.4</v>
      </c>
      <c r="V37">
        <v>0.1</v>
      </c>
      <c r="AA37">
        <v>0.2</v>
      </c>
      <c r="AF37">
        <v>0.4</v>
      </c>
      <c r="AK37">
        <v>0.4</v>
      </c>
      <c r="AL37">
        <v>0.7</v>
      </c>
      <c r="AN37">
        <v>0.75</v>
      </c>
      <c r="AT37" s="7">
        <f t="shared" si="0"/>
        <v>8</v>
      </c>
      <c r="AU37">
        <v>4</v>
      </c>
      <c r="AV37">
        <v>1</v>
      </c>
      <c r="AW37">
        <v>19</v>
      </c>
      <c r="AZ37">
        <v>1</v>
      </c>
      <c r="BK37" s="7">
        <f t="shared" si="1"/>
        <v>4</v>
      </c>
    </row>
    <row r="38" spans="1:63" x14ac:dyDescent="0.2">
      <c r="A38">
        <v>4</v>
      </c>
      <c r="B38" t="s">
        <v>71</v>
      </c>
      <c r="C38" t="s">
        <v>109</v>
      </c>
      <c r="D38" t="s">
        <v>90</v>
      </c>
      <c r="E38">
        <v>15</v>
      </c>
      <c r="G38">
        <v>10</v>
      </c>
      <c r="H38">
        <v>648</v>
      </c>
      <c r="I38">
        <v>75</v>
      </c>
      <c r="J38">
        <v>92</v>
      </c>
      <c r="K38">
        <v>91</v>
      </c>
      <c r="L38">
        <v>66</v>
      </c>
      <c r="M38" s="7">
        <f t="shared" si="2"/>
        <v>81</v>
      </c>
      <c r="N38">
        <v>0.6</v>
      </c>
      <c r="AF38">
        <v>0.3</v>
      </c>
      <c r="AI38">
        <v>0.4</v>
      </c>
      <c r="AN38">
        <v>1</v>
      </c>
      <c r="AT38" s="7">
        <f t="shared" si="0"/>
        <v>4</v>
      </c>
      <c r="AU38">
        <v>2</v>
      </c>
      <c r="AV38">
        <v>1</v>
      </c>
      <c r="AW38">
        <v>7</v>
      </c>
      <c r="BD38">
        <v>8</v>
      </c>
      <c r="BK38" s="7">
        <f t="shared" si="1"/>
        <v>4</v>
      </c>
    </row>
    <row r="39" spans="1:63" x14ac:dyDescent="0.2">
      <c r="A39">
        <v>4</v>
      </c>
      <c r="B39" t="s">
        <v>71</v>
      </c>
      <c r="C39" t="s">
        <v>110</v>
      </c>
      <c r="D39" t="s">
        <v>90</v>
      </c>
      <c r="E39">
        <v>0</v>
      </c>
      <c r="G39">
        <v>3.2</v>
      </c>
      <c r="H39">
        <v>521</v>
      </c>
      <c r="I39">
        <v>46</v>
      </c>
      <c r="J39">
        <v>15</v>
      </c>
      <c r="K39">
        <v>44</v>
      </c>
      <c r="L39">
        <v>51</v>
      </c>
      <c r="M39" s="7">
        <f t="shared" si="2"/>
        <v>39</v>
      </c>
      <c r="N39">
        <v>0.3</v>
      </c>
      <c r="O39">
        <v>0.3</v>
      </c>
      <c r="P39" s="1">
        <v>0.4</v>
      </c>
      <c r="AF39">
        <v>0.1</v>
      </c>
      <c r="AL39">
        <v>0.8</v>
      </c>
      <c r="AT39" s="7">
        <f t="shared" si="0"/>
        <v>5</v>
      </c>
      <c r="AV39">
        <v>3</v>
      </c>
      <c r="AW39">
        <v>2207</v>
      </c>
      <c r="AZ39">
        <v>1</v>
      </c>
      <c r="BK39" s="7">
        <f t="shared" si="1"/>
        <v>3</v>
      </c>
    </row>
    <row r="40" spans="1:63" x14ac:dyDescent="0.2">
      <c r="A40">
        <v>4</v>
      </c>
      <c r="B40" t="s">
        <v>71</v>
      </c>
      <c r="C40" t="s">
        <v>111</v>
      </c>
      <c r="D40" t="s">
        <v>90</v>
      </c>
      <c r="E40">
        <v>-15</v>
      </c>
      <c r="G40">
        <v>8.1999999999999993</v>
      </c>
      <c r="H40">
        <v>104</v>
      </c>
      <c r="I40">
        <v>0</v>
      </c>
      <c r="J40">
        <v>3</v>
      </c>
      <c r="K40">
        <v>9</v>
      </c>
      <c r="L40">
        <v>25</v>
      </c>
      <c r="M40" s="7">
        <f t="shared" si="2"/>
        <v>9.25</v>
      </c>
      <c r="S40" s="1">
        <v>2.5000000000000001E-2</v>
      </c>
      <c r="V40" s="1">
        <v>2.5000000000000001E-2</v>
      </c>
      <c r="AA40">
        <v>0.6</v>
      </c>
      <c r="AL40">
        <v>0.8</v>
      </c>
      <c r="AT40" s="7">
        <f t="shared" si="0"/>
        <v>3</v>
      </c>
      <c r="AU40">
        <v>2</v>
      </c>
      <c r="AV40">
        <v>2</v>
      </c>
      <c r="AW40">
        <v>79</v>
      </c>
      <c r="BC40">
        <v>2</v>
      </c>
      <c r="BK40" s="7">
        <f t="shared" si="1"/>
        <v>4</v>
      </c>
    </row>
    <row r="41" spans="1:63" x14ac:dyDescent="0.2">
      <c r="A41">
        <v>4</v>
      </c>
      <c r="B41" t="s">
        <v>71</v>
      </c>
      <c r="C41" t="s">
        <v>112</v>
      </c>
      <c r="D41" t="s">
        <v>90</v>
      </c>
      <c r="E41">
        <v>-30</v>
      </c>
      <c r="G41">
        <v>6.6</v>
      </c>
      <c r="H41">
        <v>8</v>
      </c>
      <c r="I41">
        <v>2</v>
      </c>
      <c r="J41">
        <v>5</v>
      </c>
      <c r="K41">
        <v>3</v>
      </c>
      <c r="L41">
        <v>2</v>
      </c>
      <c r="M41" s="7">
        <f t="shared" si="2"/>
        <v>3</v>
      </c>
      <c r="AA41">
        <v>0.1</v>
      </c>
      <c r="AL41">
        <v>0.95</v>
      </c>
      <c r="AT41" s="7">
        <f t="shared" si="0"/>
        <v>1</v>
      </c>
      <c r="AV41">
        <v>3</v>
      </c>
      <c r="AW41">
        <v>1002</v>
      </c>
      <c r="AX41">
        <v>1</v>
      </c>
      <c r="AZ41">
        <v>3</v>
      </c>
      <c r="BC41">
        <v>5</v>
      </c>
      <c r="BK41" s="7">
        <f t="shared" si="1"/>
        <v>5</v>
      </c>
    </row>
    <row r="42" spans="1:63" x14ac:dyDescent="0.2"/>
    <row r="43" spans="1:63" x14ac:dyDescent="0.2"/>
    <row r="44" spans="1:63" x14ac:dyDescent="0.2"/>
    <row r="45" spans="1:63" x14ac:dyDescent="0.2"/>
    <row r="46" spans="1:63" x14ac:dyDescent="0.2"/>
    <row r="47" spans="1:63" x14ac:dyDescent="0.2"/>
    <row r="48" spans="1:63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</sheetData>
  <phoneticPr fontId="3" type="noConversion"/>
  <pageMargins left="0.7" right="0.7" top="0.75" bottom="0.75" header="0.3" footer="0.3"/>
  <ignoredErrors>
    <ignoredError sqref="M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737E-4E45-408F-8EAF-BF16CF82B916}">
  <dimension ref="A1:R41"/>
  <sheetViews>
    <sheetView workbookViewId="0">
      <selection activeCell="M41" sqref="M41"/>
    </sheetView>
  </sheetViews>
  <sheetFormatPr baseColWidth="10" defaultColWidth="8.83203125" defaultRowHeight="16" x14ac:dyDescent="0.2"/>
  <cols>
    <col min="1" max="1" width="10.1640625" customWidth="1"/>
    <col min="3" max="3" width="10.6640625" bestFit="1" customWidth="1"/>
    <col min="4" max="4" width="10.1640625" bestFit="1" customWidth="1"/>
    <col min="7" max="7" width="14.1640625" bestFit="1" customWidth="1"/>
    <col min="8" max="8" width="12.83203125" bestFit="1" customWidth="1"/>
    <col min="9" max="9" width="13.83203125" style="7" bestFit="1" customWidth="1"/>
    <col min="11" max="11" width="14.6640625" bestFit="1" customWidth="1"/>
    <col min="12" max="12" width="13.5" bestFit="1" customWidth="1"/>
    <col min="13" max="13" width="15.5" style="7" bestFit="1" customWidth="1"/>
    <col min="14" max="14" width="10.1640625" bestFit="1" customWidth="1"/>
    <col min="15" max="15" width="5" bestFit="1" customWidth="1"/>
    <col min="17" max="17" width="9.6640625" style="13" customWidth="1"/>
    <col min="18" max="18" width="11.5" style="7" customWidth="1"/>
  </cols>
  <sheetData>
    <row r="1" spans="1:18" s="8" customFormat="1" x14ac:dyDescent="0.2">
      <c r="A1" s="8" t="s">
        <v>113</v>
      </c>
      <c r="B1" s="8" t="s">
        <v>114</v>
      </c>
      <c r="C1" s="8" t="s">
        <v>115</v>
      </c>
      <c r="D1" s="8" t="s">
        <v>116</v>
      </c>
      <c r="E1" s="8" t="s">
        <v>117</v>
      </c>
      <c r="F1" s="8" t="s">
        <v>118</v>
      </c>
      <c r="G1" s="8" t="s">
        <v>119</v>
      </c>
      <c r="H1" s="8" t="s">
        <v>45</v>
      </c>
      <c r="I1" s="10" t="s">
        <v>120</v>
      </c>
      <c r="J1" s="8" t="s">
        <v>121</v>
      </c>
      <c r="K1" s="8" t="s">
        <v>122</v>
      </c>
      <c r="L1" s="8" t="s">
        <v>62</v>
      </c>
      <c r="M1" s="10" t="s">
        <v>123</v>
      </c>
      <c r="N1" s="8" t="s">
        <v>12</v>
      </c>
      <c r="O1" s="5" t="s">
        <v>7</v>
      </c>
      <c r="P1" s="8" t="s">
        <v>124</v>
      </c>
      <c r="Q1" s="12" t="s">
        <v>26</v>
      </c>
      <c r="R1" s="6" t="s">
        <v>27</v>
      </c>
    </row>
    <row r="2" spans="1:18" x14ac:dyDescent="0.2">
      <c r="A2">
        <v>1</v>
      </c>
      <c r="B2" t="s">
        <v>63</v>
      </c>
      <c r="C2" t="s">
        <v>65</v>
      </c>
      <c r="D2" t="s">
        <v>64</v>
      </c>
      <c r="E2">
        <v>30</v>
      </c>
      <c r="F2">
        <v>2.6737985057031901</v>
      </c>
      <c r="G2">
        <f t="shared" ref="G2:G41" si="0">LN(F2)</f>
        <v>0.98350012270039266</v>
      </c>
      <c r="H2">
        <v>7</v>
      </c>
      <c r="I2" s="7">
        <f t="shared" ref="I2:I20" si="1">G2/LN(H2)</f>
        <v>0.5054190827761782</v>
      </c>
      <c r="J2">
        <v>3.2172224873263437</v>
      </c>
      <c r="K2">
        <f t="shared" ref="K2:K41" si="2">LN(J2)</f>
        <v>1.1685184057430877</v>
      </c>
      <c r="L2">
        <v>5</v>
      </c>
      <c r="M2" s="7">
        <f t="shared" ref="M2:M41" si="3">K2/LN(L2)</f>
        <v>0.72604130716408344</v>
      </c>
      <c r="N2">
        <v>42.25</v>
      </c>
      <c r="O2">
        <v>952</v>
      </c>
      <c r="P2">
        <v>10</v>
      </c>
    </row>
    <row r="3" spans="1:18" x14ac:dyDescent="0.2">
      <c r="A3">
        <v>1</v>
      </c>
      <c r="B3" t="s">
        <v>63</v>
      </c>
      <c r="C3" t="s">
        <v>65</v>
      </c>
      <c r="D3" t="s">
        <v>66</v>
      </c>
      <c r="E3">
        <v>15</v>
      </c>
      <c r="F3">
        <v>2.7074838512630821</v>
      </c>
      <c r="G3">
        <f t="shared" si="0"/>
        <v>0.99601973542945288</v>
      </c>
      <c r="H3">
        <v>4</v>
      </c>
      <c r="I3" s="7">
        <f t="shared" si="1"/>
        <v>0.71847636646580459</v>
      </c>
      <c r="J3">
        <v>4.7622031559045972</v>
      </c>
      <c r="K3">
        <f t="shared" si="2"/>
        <v>1.5607104090414063</v>
      </c>
      <c r="L3">
        <v>5</v>
      </c>
      <c r="M3" s="7">
        <f t="shared" si="3"/>
        <v>0.96972389986824725</v>
      </c>
      <c r="N3">
        <v>16.25</v>
      </c>
      <c r="O3">
        <v>1020</v>
      </c>
      <c r="P3">
        <v>10</v>
      </c>
      <c r="Q3" s="13">
        <v>0.45</v>
      </c>
    </row>
    <row r="4" spans="1:18" x14ac:dyDescent="0.2">
      <c r="A4">
        <v>1</v>
      </c>
      <c r="B4" t="s">
        <v>63</v>
      </c>
      <c r="C4" t="s">
        <v>65</v>
      </c>
      <c r="D4" t="s">
        <v>67</v>
      </c>
      <c r="E4">
        <v>0</v>
      </c>
      <c r="F4">
        <v>4.0062772255778549</v>
      </c>
      <c r="G4">
        <f t="shared" si="0"/>
        <v>1.3878624374398156</v>
      </c>
      <c r="H4">
        <v>6</v>
      </c>
      <c r="I4" s="7">
        <f t="shared" si="1"/>
        <v>0.77458077452647667</v>
      </c>
      <c r="J4">
        <v>4.9062787873015203</v>
      </c>
      <c r="K4">
        <f t="shared" si="2"/>
        <v>1.5905157700068371</v>
      </c>
      <c r="L4">
        <v>6</v>
      </c>
      <c r="M4" s="7">
        <f t="shared" si="3"/>
        <v>0.88768375293815538</v>
      </c>
      <c r="N4">
        <v>36.5</v>
      </c>
      <c r="O4">
        <v>920</v>
      </c>
      <c r="P4">
        <v>10</v>
      </c>
      <c r="Q4" s="13">
        <v>0.1</v>
      </c>
    </row>
    <row r="5" spans="1:18" x14ac:dyDescent="0.2">
      <c r="A5">
        <v>1</v>
      </c>
      <c r="B5" t="s">
        <v>63</v>
      </c>
      <c r="C5" t="s">
        <v>65</v>
      </c>
      <c r="D5" t="s">
        <v>69</v>
      </c>
      <c r="E5">
        <v>-15</v>
      </c>
      <c r="F5">
        <v>1.6243447446361834</v>
      </c>
      <c r="G5">
        <f t="shared" si="0"/>
        <v>0.48510450039094061</v>
      </c>
      <c r="H5">
        <v>3</v>
      </c>
      <c r="I5" s="7">
        <f t="shared" si="1"/>
        <v>0.44156114526904811</v>
      </c>
      <c r="J5">
        <v>3.4099306026216323</v>
      </c>
      <c r="K5">
        <f t="shared" si="2"/>
        <v>1.226691939950987</v>
      </c>
      <c r="L5">
        <v>4</v>
      </c>
      <c r="M5" s="7">
        <f t="shared" si="3"/>
        <v>0.88487118923287555</v>
      </c>
      <c r="N5">
        <v>3.5</v>
      </c>
      <c r="O5">
        <v>231</v>
      </c>
      <c r="P5">
        <v>4.8</v>
      </c>
      <c r="Q5" s="13">
        <v>0.05</v>
      </c>
    </row>
    <row r="6" spans="1:18" x14ac:dyDescent="0.2">
      <c r="A6">
        <v>1</v>
      </c>
      <c r="B6" t="s">
        <v>63</v>
      </c>
      <c r="C6" t="s">
        <v>65</v>
      </c>
      <c r="D6" t="s">
        <v>70</v>
      </c>
      <c r="E6">
        <v>-30</v>
      </c>
      <c r="F6">
        <v>2.2743317333965156</v>
      </c>
      <c r="G6">
        <f t="shared" si="0"/>
        <v>0.82168626568985204</v>
      </c>
      <c r="H6">
        <v>3</v>
      </c>
      <c r="I6" s="7">
        <f t="shared" si="1"/>
        <v>0.74793107101142486</v>
      </c>
      <c r="J6">
        <v>5.524934346777842</v>
      </c>
      <c r="K6">
        <f t="shared" si="2"/>
        <v>1.7092713643970767</v>
      </c>
      <c r="L6">
        <v>6</v>
      </c>
      <c r="M6" s="7">
        <f t="shared" si="3"/>
        <v>0.9539625121297578</v>
      </c>
      <c r="N6">
        <v>0.75</v>
      </c>
      <c r="O6">
        <v>75</v>
      </c>
      <c r="P6">
        <v>8</v>
      </c>
      <c r="Q6" s="13">
        <v>0.4</v>
      </c>
      <c r="R6" s="7">
        <v>0.15</v>
      </c>
    </row>
    <row r="7" spans="1:18" x14ac:dyDescent="0.2">
      <c r="A7">
        <v>1</v>
      </c>
      <c r="B7" t="s">
        <v>71</v>
      </c>
      <c r="C7" t="s">
        <v>65</v>
      </c>
      <c r="D7" t="s">
        <v>72</v>
      </c>
      <c r="E7">
        <v>30</v>
      </c>
      <c r="F7">
        <v>3.6714695620142757</v>
      </c>
      <c r="G7">
        <f t="shared" si="0"/>
        <v>1.3005920075345054</v>
      </c>
      <c r="H7">
        <v>5</v>
      </c>
      <c r="I7" s="7">
        <f t="shared" si="1"/>
        <v>0.8081032498902061</v>
      </c>
      <c r="J7">
        <v>4.1902359999999996</v>
      </c>
      <c r="K7">
        <f t="shared" si="2"/>
        <v>1.4327570569302155</v>
      </c>
      <c r="L7">
        <v>5</v>
      </c>
      <c r="M7" s="7">
        <f t="shared" si="3"/>
        <v>0.89022201220755748</v>
      </c>
      <c r="N7">
        <v>19.75</v>
      </c>
      <c r="O7">
        <v>1040</v>
      </c>
      <c r="P7">
        <v>8.6</v>
      </c>
      <c r="R7" s="7">
        <v>0.25</v>
      </c>
    </row>
    <row r="8" spans="1:18" x14ac:dyDescent="0.2">
      <c r="A8">
        <v>1</v>
      </c>
      <c r="B8" t="s">
        <v>71</v>
      </c>
      <c r="C8" t="s">
        <v>65</v>
      </c>
      <c r="D8" t="s">
        <v>74</v>
      </c>
      <c r="E8">
        <v>15</v>
      </c>
      <c r="F8">
        <v>3.6714695620142757</v>
      </c>
      <c r="G8">
        <f t="shared" si="0"/>
        <v>1.3005920075345054</v>
      </c>
      <c r="H8">
        <v>6</v>
      </c>
      <c r="I8" s="7">
        <f t="shared" si="1"/>
        <v>0.72587422021262737</v>
      </c>
      <c r="J8" s="11">
        <v>4.7165100000000004</v>
      </c>
      <c r="K8">
        <f t="shared" si="2"/>
        <v>1.5510691193217854</v>
      </c>
      <c r="L8">
        <v>5</v>
      </c>
      <c r="M8" s="7">
        <f t="shared" si="3"/>
        <v>0.96373342975123633</v>
      </c>
      <c r="N8">
        <v>19.75</v>
      </c>
      <c r="O8">
        <v>1051</v>
      </c>
      <c r="P8">
        <v>6</v>
      </c>
    </row>
    <row r="9" spans="1:18" x14ac:dyDescent="0.2">
      <c r="A9">
        <v>1</v>
      </c>
      <c r="B9" t="s">
        <v>71</v>
      </c>
      <c r="C9" t="s">
        <v>65</v>
      </c>
      <c r="D9" t="s">
        <v>75</v>
      </c>
      <c r="E9">
        <v>0</v>
      </c>
      <c r="F9">
        <v>1.8420227750373133</v>
      </c>
      <c r="G9">
        <f t="shared" si="0"/>
        <v>0.6108643020548935</v>
      </c>
      <c r="H9">
        <v>3</v>
      </c>
      <c r="I9" s="7">
        <f t="shared" si="1"/>
        <v>0.55603264987638901</v>
      </c>
      <c r="J9">
        <v>1.0331589999999999</v>
      </c>
      <c r="K9">
        <f t="shared" si="2"/>
        <v>3.2621098912492964E-2</v>
      </c>
      <c r="L9">
        <v>4</v>
      </c>
      <c r="M9" s="7">
        <f t="shared" si="3"/>
        <v>2.3531148814700979E-2</v>
      </c>
      <c r="N9">
        <v>11.25</v>
      </c>
      <c r="O9">
        <v>650</v>
      </c>
      <c r="P9">
        <v>2.4</v>
      </c>
      <c r="Q9" s="13">
        <v>0.05</v>
      </c>
    </row>
    <row r="10" spans="1:18" x14ac:dyDescent="0.2">
      <c r="A10">
        <v>1</v>
      </c>
      <c r="B10" t="s">
        <v>71</v>
      </c>
      <c r="C10" t="s">
        <v>65</v>
      </c>
      <c r="D10" t="s">
        <v>76</v>
      </c>
      <c r="E10">
        <v>-15</v>
      </c>
      <c r="F10">
        <v>1.3841454884616859</v>
      </c>
      <c r="G10">
        <f t="shared" si="0"/>
        <v>0.32508297339144826</v>
      </c>
      <c r="H10">
        <v>3</v>
      </c>
      <c r="I10" s="7">
        <f t="shared" si="1"/>
        <v>0.29590327428938462</v>
      </c>
      <c r="J10">
        <v>1.2791920000000001</v>
      </c>
      <c r="K10">
        <f t="shared" si="2"/>
        <v>0.24622862860935882</v>
      </c>
      <c r="L10">
        <v>6</v>
      </c>
      <c r="M10" s="7">
        <f t="shared" si="3"/>
        <v>0.13742281418802363</v>
      </c>
      <c r="N10">
        <v>8.75</v>
      </c>
      <c r="O10">
        <v>210</v>
      </c>
      <c r="P10">
        <v>5.9</v>
      </c>
      <c r="Q10" s="14">
        <v>2.5000000000000001E-2</v>
      </c>
    </row>
    <row r="11" spans="1:18" x14ac:dyDescent="0.2">
      <c r="A11">
        <v>1</v>
      </c>
      <c r="B11" t="s">
        <v>71</v>
      </c>
      <c r="C11" t="s">
        <v>65</v>
      </c>
      <c r="D11" t="s">
        <v>77</v>
      </c>
      <c r="E11">
        <v>-30</v>
      </c>
      <c r="F11">
        <v>2.05744245895607</v>
      </c>
      <c r="G11">
        <f t="shared" si="0"/>
        <v>0.72146368669251171</v>
      </c>
      <c r="H11">
        <v>3</v>
      </c>
      <c r="I11" s="7">
        <f t="shared" si="1"/>
        <v>0.65670454821433877</v>
      </c>
      <c r="J11">
        <v>1.080954</v>
      </c>
      <c r="K11">
        <f t="shared" si="2"/>
        <v>7.7843984560169097E-2</v>
      </c>
      <c r="L11">
        <v>5</v>
      </c>
      <c r="M11" s="7">
        <f t="shared" si="3"/>
        <v>4.8367187052552101E-2</v>
      </c>
      <c r="N11">
        <v>2.25</v>
      </c>
      <c r="O11">
        <v>14</v>
      </c>
      <c r="P11">
        <v>10</v>
      </c>
      <c r="Q11" s="13">
        <v>0.1</v>
      </c>
    </row>
    <row r="12" spans="1:18" x14ac:dyDescent="0.2">
      <c r="A12">
        <v>2</v>
      </c>
      <c r="B12" t="s">
        <v>63</v>
      </c>
      <c r="C12" t="s">
        <v>65</v>
      </c>
      <c r="D12" t="s">
        <v>78</v>
      </c>
      <c r="E12">
        <v>30</v>
      </c>
      <c r="F12">
        <v>1.6984330000000001</v>
      </c>
      <c r="G12">
        <f t="shared" si="0"/>
        <v>0.52970606126996178</v>
      </c>
      <c r="H12">
        <v>2</v>
      </c>
      <c r="I12" s="7">
        <f t="shared" si="1"/>
        <v>0.7642043077229993</v>
      </c>
      <c r="J12">
        <v>4.4048645461975697</v>
      </c>
      <c r="K12">
        <f t="shared" si="2"/>
        <v>1.482709508903449</v>
      </c>
      <c r="L12">
        <v>5</v>
      </c>
      <c r="M12" s="7">
        <f t="shared" si="3"/>
        <v>0.92125921568543867</v>
      </c>
      <c r="N12">
        <v>54</v>
      </c>
      <c r="O12">
        <v>1114</v>
      </c>
      <c r="P12">
        <v>3.9</v>
      </c>
    </row>
    <row r="13" spans="1:18" x14ac:dyDescent="0.2">
      <c r="A13">
        <v>2</v>
      </c>
      <c r="B13" t="s">
        <v>63</v>
      </c>
      <c r="C13" t="s">
        <v>65</v>
      </c>
      <c r="D13" t="s">
        <v>79</v>
      </c>
      <c r="E13">
        <v>15</v>
      </c>
      <c r="F13">
        <v>2.9583782704060941</v>
      </c>
      <c r="G13">
        <f t="shared" si="0"/>
        <v>1.0846412365744291</v>
      </c>
      <c r="H13">
        <v>4</v>
      </c>
      <c r="I13" s="7">
        <f t="shared" si="1"/>
        <v>0.78240326657480097</v>
      </c>
      <c r="J13">
        <v>7.3828756248595759</v>
      </c>
      <c r="K13">
        <f t="shared" si="2"/>
        <v>1.9991632137831024</v>
      </c>
      <c r="L13">
        <v>11</v>
      </c>
      <c r="M13" s="7">
        <f t="shared" si="3"/>
        <v>0.83371581589134891</v>
      </c>
      <c r="N13">
        <v>31.25</v>
      </c>
      <c r="O13">
        <v>1270</v>
      </c>
      <c r="P13">
        <v>4</v>
      </c>
      <c r="Q13" s="13">
        <v>0.3</v>
      </c>
    </row>
    <row r="14" spans="1:18" x14ac:dyDescent="0.2">
      <c r="A14">
        <v>2</v>
      </c>
      <c r="B14" t="s">
        <v>63</v>
      </c>
      <c r="C14" t="s">
        <v>65</v>
      </c>
      <c r="D14" t="s">
        <v>80</v>
      </c>
      <c r="E14">
        <v>0</v>
      </c>
      <c r="F14">
        <v>2.1763764082403103</v>
      </c>
      <c r="G14">
        <f t="shared" si="0"/>
        <v>0.77766129576216603</v>
      </c>
      <c r="H14">
        <v>6</v>
      </c>
      <c r="I14" s="7">
        <f t="shared" si="1"/>
        <v>0.4340210330224773</v>
      </c>
      <c r="J14">
        <v>3.6493357540631051</v>
      </c>
      <c r="K14">
        <f t="shared" si="2"/>
        <v>1.2945451658448961</v>
      </c>
      <c r="L14">
        <v>5</v>
      </c>
      <c r="M14" s="7">
        <f t="shared" si="3"/>
        <v>0.80434613590470039</v>
      </c>
      <c r="N14">
        <v>0</v>
      </c>
      <c r="O14">
        <v>180</v>
      </c>
      <c r="P14">
        <v>3.9</v>
      </c>
      <c r="Q14" s="13">
        <v>0.4</v>
      </c>
      <c r="R14" s="7">
        <v>0.5</v>
      </c>
    </row>
    <row r="15" spans="1:18" x14ac:dyDescent="0.2">
      <c r="A15">
        <v>2</v>
      </c>
      <c r="B15" t="s">
        <v>63</v>
      </c>
      <c r="C15" t="s">
        <v>65</v>
      </c>
      <c r="D15" t="s">
        <v>81</v>
      </c>
      <c r="E15">
        <v>-15</v>
      </c>
      <c r="F15">
        <v>0</v>
      </c>
      <c r="G15" t="e">
        <f t="shared" si="0"/>
        <v>#NUM!</v>
      </c>
      <c r="H15">
        <v>0</v>
      </c>
      <c r="I15" s="7" t="e">
        <f t="shared" si="1"/>
        <v>#NUM!</v>
      </c>
      <c r="J15">
        <v>2.6004900059896596</v>
      </c>
      <c r="K15">
        <f t="shared" si="2"/>
        <v>0.95569989111253428</v>
      </c>
      <c r="L15">
        <v>3</v>
      </c>
      <c r="M15" s="7">
        <f t="shared" si="3"/>
        <v>0.86991552977362585</v>
      </c>
      <c r="N15">
        <v>0</v>
      </c>
      <c r="O15">
        <v>0</v>
      </c>
      <c r="P15">
        <v>3</v>
      </c>
      <c r="Q15" s="13">
        <v>0.75</v>
      </c>
      <c r="R15" s="7">
        <v>0.9</v>
      </c>
    </row>
    <row r="16" spans="1:18" x14ac:dyDescent="0.2">
      <c r="A16">
        <v>2</v>
      </c>
      <c r="B16" t="s">
        <v>63</v>
      </c>
      <c r="C16" t="s">
        <v>65</v>
      </c>
      <c r="D16" t="s">
        <v>82</v>
      </c>
      <c r="E16">
        <v>-30</v>
      </c>
      <c r="F16">
        <v>1</v>
      </c>
      <c r="G16">
        <f t="shared" si="0"/>
        <v>0</v>
      </c>
      <c r="H16">
        <v>1</v>
      </c>
      <c r="I16" s="7" t="e">
        <f t="shared" si="1"/>
        <v>#DIV/0!</v>
      </c>
      <c r="J16">
        <v>1.8898815748423097</v>
      </c>
      <c r="K16">
        <f t="shared" si="2"/>
        <v>0.63651416829481278</v>
      </c>
      <c r="L16">
        <v>2</v>
      </c>
      <c r="M16" s="7">
        <f t="shared" si="3"/>
        <v>0.91829583405448945</v>
      </c>
      <c r="N16">
        <v>0</v>
      </c>
      <c r="O16">
        <v>0</v>
      </c>
      <c r="P16">
        <v>2.8</v>
      </c>
      <c r="Q16" s="13">
        <v>0.1</v>
      </c>
      <c r="R16" s="7">
        <v>0.6</v>
      </c>
    </row>
    <row r="17" spans="1:17" x14ac:dyDescent="0.2">
      <c r="A17">
        <v>2</v>
      </c>
      <c r="B17" t="s">
        <v>71</v>
      </c>
      <c r="C17" t="s">
        <v>65</v>
      </c>
      <c r="D17" t="s">
        <v>83</v>
      </c>
      <c r="E17">
        <v>30</v>
      </c>
      <c r="F17">
        <v>4.3215729999999999</v>
      </c>
      <c r="G17">
        <f t="shared" si="0"/>
        <v>1.463619456350655</v>
      </c>
      <c r="H17">
        <v>6</v>
      </c>
      <c r="I17" s="7">
        <f t="shared" si="1"/>
        <v>0.81686157181646002</v>
      </c>
      <c r="J17">
        <v>5.269501</v>
      </c>
      <c r="K17">
        <f t="shared" si="2"/>
        <v>1.6619356711631619</v>
      </c>
      <c r="L17">
        <v>6</v>
      </c>
      <c r="M17" s="7">
        <f t="shared" si="3"/>
        <v>0.92754395872073991</v>
      </c>
      <c r="N17">
        <v>28.25</v>
      </c>
      <c r="O17">
        <v>1330</v>
      </c>
      <c r="P17">
        <v>4</v>
      </c>
    </row>
    <row r="18" spans="1:17" x14ac:dyDescent="0.2">
      <c r="A18">
        <v>2</v>
      </c>
      <c r="B18" t="s">
        <v>71</v>
      </c>
      <c r="C18" t="s">
        <v>65</v>
      </c>
      <c r="D18" t="s">
        <v>85</v>
      </c>
      <c r="E18">
        <v>15</v>
      </c>
      <c r="F18">
        <v>2.0352740027961409</v>
      </c>
      <c r="G18">
        <f t="shared" si="0"/>
        <v>0.71063045493938803</v>
      </c>
      <c r="H18">
        <v>3</v>
      </c>
      <c r="I18" s="7">
        <f t="shared" si="1"/>
        <v>0.64684371572150612</v>
      </c>
      <c r="J18">
        <v>2.6493509999999998</v>
      </c>
      <c r="K18">
        <f t="shared" si="2"/>
        <v>0.9743147043434649</v>
      </c>
      <c r="L18">
        <v>3</v>
      </c>
      <c r="M18" s="7">
        <f t="shared" si="3"/>
        <v>0.88685946297275109</v>
      </c>
      <c r="N18">
        <v>32</v>
      </c>
      <c r="O18">
        <v>1270</v>
      </c>
      <c r="P18">
        <v>8</v>
      </c>
    </row>
    <row r="19" spans="1:17" x14ac:dyDescent="0.2">
      <c r="A19">
        <v>2</v>
      </c>
      <c r="B19" t="s">
        <v>71</v>
      </c>
      <c r="C19" t="s">
        <v>65</v>
      </c>
      <c r="D19" t="s">
        <v>86</v>
      </c>
      <c r="E19">
        <v>0</v>
      </c>
      <c r="F19">
        <v>3.880757</v>
      </c>
      <c r="G19">
        <f t="shared" si="0"/>
        <v>1.3560302376978324</v>
      </c>
      <c r="H19">
        <v>5</v>
      </c>
      <c r="I19" s="7">
        <f t="shared" si="1"/>
        <v>0.84254895900083759</v>
      </c>
      <c r="J19">
        <v>3.169797</v>
      </c>
      <c r="K19">
        <f t="shared" si="2"/>
        <v>1.1536675479837888</v>
      </c>
      <c r="L19">
        <v>7</v>
      </c>
      <c r="M19" s="7">
        <f t="shared" si="3"/>
        <v>0.59286784055464392</v>
      </c>
      <c r="N19">
        <v>13</v>
      </c>
      <c r="O19">
        <v>1276</v>
      </c>
      <c r="P19">
        <v>2</v>
      </c>
    </row>
    <row r="20" spans="1:17" x14ac:dyDescent="0.2">
      <c r="A20">
        <v>2</v>
      </c>
      <c r="B20" t="s">
        <v>71</v>
      </c>
      <c r="C20" t="s">
        <v>65</v>
      </c>
      <c r="D20" t="s">
        <v>87</v>
      </c>
      <c r="E20">
        <v>-15</v>
      </c>
      <c r="F20">
        <v>1.3841454884616859</v>
      </c>
      <c r="G20">
        <f t="shared" si="0"/>
        <v>0.32508297339144826</v>
      </c>
      <c r="H20">
        <v>2</v>
      </c>
      <c r="I20" s="7">
        <f t="shared" si="1"/>
        <v>0.46899559358928128</v>
      </c>
      <c r="J20">
        <v>5.6120400000000004</v>
      </c>
      <c r="K20">
        <f t="shared" si="2"/>
        <v>1.7249142897985625</v>
      </c>
      <c r="L20">
        <v>6</v>
      </c>
      <c r="M20" s="7">
        <f t="shared" si="3"/>
        <v>0.96269299502667549</v>
      </c>
      <c r="N20">
        <v>0</v>
      </c>
      <c r="O20">
        <v>79</v>
      </c>
      <c r="P20">
        <v>4.5</v>
      </c>
      <c r="Q20" s="13">
        <v>0.9</v>
      </c>
    </row>
    <row r="21" spans="1:17" x14ac:dyDescent="0.2">
      <c r="A21">
        <v>2</v>
      </c>
      <c r="B21" t="s">
        <v>71</v>
      </c>
      <c r="C21" t="s">
        <v>65</v>
      </c>
      <c r="D21" t="s">
        <v>88</v>
      </c>
      <c r="E21">
        <v>-30</v>
      </c>
      <c r="F21">
        <v>2</v>
      </c>
      <c r="G21">
        <f t="shared" si="0"/>
        <v>0.69314718055994529</v>
      </c>
      <c r="H21">
        <v>2</v>
      </c>
      <c r="I21" s="7">
        <f>G17/LN(H17)</f>
        <v>0.81686157181646002</v>
      </c>
      <c r="J21">
        <v>2.8737949999999999</v>
      </c>
      <c r="K21">
        <f t="shared" si="2"/>
        <v>1.0556334559548197</v>
      </c>
      <c r="L21">
        <v>4</v>
      </c>
      <c r="M21" s="7">
        <f t="shared" si="3"/>
        <v>0.76147857595124824</v>
      </c>
      <c r="N21">
        <v>0</v>
      </c>
      <c r="O21">
        <v>3</v>
      </c>
      <c r="P21">
        <v>5.4</v>
      </c>
      <c r="Q21" s="13">
        <v>1</v>
      </c>
    </row>
    <row r="22" spans="1:17" x14ac:dyDescent="0.2">
      <c r="A22">
        <v>3</v>
      </c>
      <c r="B22" t="s">
        <v>63</v>
      </c>
      <c r="C22" t="s">
        <v>90</v>
      </c>
      <c r="D22" t="s">
        <v>89</v>
      </c>
      <c r="E22">
        <v>30</v>
      </c>
      <c r="F22">
        <v>3.7085360000000001</v>
      </c>
      <c r="G22">
        <f t="shared" si="0"/>
        <v>1.3106371895762385</v>
      </c>
      <c r="H22">
        <v>5</v>
      </c>
      <c r="I22" s="7">
        <f>G25/LN(H25)</f>
        <v>0.75784777400931846</v>
      </c>
      <c r="J22">
        <v>4</v>
      </c>
      <c r="K22">
        <f t="shared" si="2"/>
        <v>1.3862943611198906</v>
      </c>
      <c r="L22">
        <v>4</v>
      </c>
      <c r="M22" s="7">
        <f t="shared" si="3"/>
        <v>1</v>
      </c>
      <c r="N22">
        <v>38.75</v>
      </c>
      <c r="O22">
        <v>1392</v>
      </c>
      <c r="P22">
        <v>10</v>
      </c>
    </row>
    <row r="23" spans="1:17" x14ac:dyDescent="0.2">
      <c r="A23">
        <v>3</v>
      </c>
      <c r="B23" t="s">
        <v>63</v>
      </c>
      <c r="C23" t="s">
        <v>90</v>
      </c>
      <c r="D23" t="s">
        <v>91</v>
      </c>
      <c r="E23">
        <v>15</v>
      </c>
      <c r="F23">
        <v>3.4219590000000002</v>
      </c>
      <c r="G23">
        <f t="shared" si="0"/>
        <v>1.2302131941007386</v>
      </c>
      <c r="H23">
        <v>4</v>
      </c>
      <c r="I23" s="7">
        <f>G24/LN(H24)</f>
        <v>0.66775277565182156</v>
      </c>
      <c r="J23">
        <v>5.2748511797169018</v>
      </c>
      <c r="K23">
        <f t="shared" si="2"/>
        <v>1.6629504665882109</v>
      </c>
      <c r="L23">
        <v>7</v>
      </c>
      <c r="M23" s="7">
        <f t="shared" si="3"/>
        <v>0.85458748822268504</v>
      </c>
      <c r="N23">
        <v>30</v>
      </c>
      <c r="O23">
        <v>1051</v>
      </c>
      <c r="P23">
        <v>10</v>
      </c>
    </row>
    <row r="24" spans="1:17" x14ac:dyDescent="0.2">
      <c r="A24">
        <v>3</v>
      </c>
      <c r="B24" t="s">
        <v>63</v>
      </c>
      <c r="C24" t="s">
        <v>90</v>
      </c>
      <c r="D24" t="s">
        <v>92</v>
      </c>
      <c r="E24">
        <v>0</v>
      </c>
      <c r="F24" s="9">
        <v>2.5236390000000002</v>
      </c>
      <c r="G24">
        <f t="shared" si="0"/>
        <v>0.92570190750827552</v>
      </c>
      <c r="H24">
        <v>4</v>
      </c>
      <c r="I24" s="7">
        <f>G21/LN(H21)</f>
        <v>1</v>
      </c>
      <c r="J24">
        <v>3.6493357540631051</v>
      </c>
      <c r="K24">
        <f t="shared" si="2"/>
        <v>1.2945451658448961</v>
      </c>
      <c r="L24">
        <v>5</v>
      </c>
      <c r="M24" s="7">
        <f t="shared" si="3"/>
        <v>0.80434613590470039</v>
      </c>
      <c r="N24">
        <v>11.75</v>
      </c>
      <c r="O24">
        <v>942</v>
      </c>
      <c r="P24">
        <v>9.8000000000000007</v>
      </c>
      <c r="Q24" s="13">
        <v>0.15</v>
      </c>
    </row>
    <row r="25" spans="1:17" x14ac:dyDescent="0.2">
      <c r="A25">
        <v>3</v>
      </c>
      <c r="B25" t="s">
        <v>63</v>
      </c>
      <c r="C25" t="s">
        <v>90</v>
      </c>
      <c r="D25" t="s">
        <v>93</v>
      </c>
      <c r="E25">
        <v>-15</v>
      </c>
      <c r="F25">
        <v>3.3862019999999999</v>
      </c>
      <c r="G25">
        <f t="shared" si="0"/>
        <v>1.2197089393443874</v>
      </c>
      <c r="H25">
        <v>5</v>
      </c>
      <c r="I25" s="7">
        <f>G23/LN(H23)</f>
        <v>0.88741123718265369</v>
      </c>
      <c r="J25">
        <v>3.3862015158305194</v>
      </c>
      <c r="K25">
        <f t="shared" si="2"/>
        <v>1.21970879636133</v>
      </c>
      <c r="L25">
        <v>4</v>
      </c>
      <c r="M25" s="7">
        <f t="shared" si="3"/>
        <v>0.87983391591956872</v>
      </c>
      <c r="N25">
        <v>15</v>
      </c>
      <c r="O25">
        <v>458</v>
      </c>
      <c r="P25">
        <v>10</v>
      </c>
    </row>
    <row r="26" spans="1:17" x14ac:dyDescent="0.2">
      <c r="A26">
        <v>3</v>
      </c>
      <c r="B26" t="s">
        <v>63</v>
      </c>
      <c r="C26" t="s">
        <v>90</v>
      </c>
      <c r="D26" t="s">
        <v>95</v>
      </c>
      <c r="E26">
        <v>-30</v>
      </c>
      <c r="F26">
        <v>3.1700328249236738</v>
      </c>
      <c r="G26">
        <f t="shared" si="0"/>
        <v>1.1537419427010902</v>
      </c>
      <c r="H26">
        <v>4</v>
      </c>
      <c r="I26" s="7">
        <f>G22/LN(H22)</f>
        <v>0.8143446724167458</v>
      </c>
      <c r="J26">
        <v>2.8717458874925876</v>
      </c>
      <c r="K26">
        <f t="shared" si="2"/>
        <v>1.0549201679861442</v>
      </c>
      <c r="L26">
        <v>3</v>
      </c>
      <c r="M26" s="7">
        <f t="shared" si="3"/>
        <v>0.96022971786076117</v>
      </c>
      <c r="N26">
        <v>1</v>
      </c>
      <c r="O26">
        <v>26</v>
      </c>
      <c r="P26">
        <v>9.8000000000000007</v>
      </c>
      <c r="Q26" s="13">
        <v>0.9</v>
      </c>
    </row>
    <row r="27" spans="1:17" ht="15" customHeight="1" x14ac:dyDescent="0.2">
      <c r="A27">
        <v>3</v>
      </c>
      <c r="B27" t="s">
        <v>71</v>
      </c>
      <c r="C27" t="s">
        <v>90</v>
      </c>
      <c r="D27" t="s">
        <v>96</v>
      </c>
      <c r="E27">
        <v>30</v>
      </c>
      <c r="F27">
        <v>3.0787900000000001</v>
      </c>
      <c r="G27">
        <f t="shared" si="0"/>
        <v>1.1245366626540418</v>
      </c>
      <c r="H27">
        <v>5</v>
      </c>
      <c r="I27" s="7">
        <f>G30/LN(H30)</f>
        <v>0.59373675653035318</v>
      </c>
      <c r="J27">
        <v>2.0533610000000002</v>
      </c>
      <c r="K27">
        <f t="shared" si="2"/>
        <v>0.71947796281251897</v>
      </c>
      <c r="L27">
        <v>5</v>
      </c>
      <c r="M27" s="7">
        <f t="shared" si="3"/>
        <v>0.4470367929411993</v>
      </c>
      <c r="N27">
        <v>53.25</v>
      </c>
      <c r="O27">
        <v>1131</v>
      </c>
      <c r="P27">
        <v>10</v>
      </c>
      <c r="Q27" s="13">
        <v>0.1</v>
      </c>
    </row>
    <row r="28" spans="1:17" x14ac:dyDescent="0.2">
      <c r="A28">
        <v>3</v>
      </c>
      <c r="B28" t="s">
        <v>71</v>
      </c>
      <c r="C28" t="s">
        <v>90</v>
      </c>
      <c r="D28" t="s">
        <v>97</v>
      </c>
      <c r="E28">
        <v>15</v>
      </c>
      <c r="F28">
        <v>2.6726960000000002</v>
      </c>
      <c r="G28">
        <f t="shared" si="0"/>
        <v>0.98308770079753982</v>
      </c>
      <c r="H28">
        <v>4</v>
      </c>
      <c r="I28" s="7">
        <f>G29/LN(H29)</f>
        <v>0.80645672235072152</v>
      </c>
      <c r="J28">
        <v>3.5859890000000001</v>
      </c>
      <c r="K28">
        <f t="shared" si="2"/>
        <v>1.2770343076935737</v>
      </c>
      <c r="L28">
        <v>4</v>
      </c>
      <c r="M28" s="7">
        <f t="shared" si="3"/>
        <v>0.92118553137729475</v>
      </c>
      <c r="N28">
        <v>15.5</v>
      </c>
      <c r="O28">
        <v>1006</v>
      </c>
      <c r="P28">
        <v>9.8000000000000007</v>
      </c>
      <c r="Q28" s="13">
        <v>0.2</v>
      </c>
    </row>
    <row r="29" spans="1:17" x14ac:dyDescent="0.2">
      <c r="A29">
        <v>3</v>
      </c>
      <c r="B29" t="s">
        <v>71</v>
      </c>
      <c r="C29" t="s">
        <v>90</v>
      </c>
      <c r="D29" t="s">
        <v>98</v>
      </c>
      <c r="E29">
        <v>0</v>
      </c>
      <c r="F29">
        <v>2.4253680000000002</v>
      </c>
      <c r="G29">
        <f t="shared" si="0"/>
        <v>0.88598326545350858</v>
      </c>
      <c r="H29">
        <v>3</v>
      </c>
      <c r="I29" s="7">
        <f>G26/LN(H26)</f>
        <v>0.83224888960023069</v>
      </c>
      <c r="J29">
        <v>6.5052729999999999</v>
      </c>
      <c r="K29">
        <f t="shared" si="2"/>
        <v>1.8726130788009892</v>
      </c>
      <c r="L29">
        <v>8</v>
      </c>
      <c r="M29" s="7">
        <f t="shared" si="3"/>
        <v>0.90053653409666701</v>
      </c>
      <c r="N29">
        <v>33.5</v>
      </c>
      <c r="O29">
        <v>1247</v>
      </c>
      <c r="P29">
        <v>9</v>
      </c>
    </row>
    <row r="30" spans="1:17" x14ac:dyDescent="0.2">
      <c r="A30">
        <v>3</v>
      </c>
      <c r="B30" t="s">
        <v>71</v>
      </c>
      <c r="C30" t="s">
        <v>90</v>
      </c>
      <c r="D30" t="s">
        <v>99</v>
      </c>
      <c r="E30">
        <v>-15</v>
      </c>
      <c r="F30">
        <v>2.8974570000000002</v>
      </c>
      <c r="G30">
        <f t="shared" si="0"/>
        <v>1.0638334557420126</v>
      </c>
      <c r="H30">
        <v>6</v>
      </c>
      <c r="I30" s="7">
        <f>G28/LN(H28)</f>
        <v>0.70914787534977186</v>
      </c>
      <c r="J30">
        <v>5.1173200000000003</v>
      </c>
      <c r="K30">
        <f t="shared" si="2"/>
        <v>1.6326308645101846</v>
      </c>
      <c r="L30">
        <v>6</v>
      </c>
      <c r="M30" s="7">
        <f t="shared" si="3"/>
        <v>0.91118863471868361</v>
      </c>
      <c r="N30">
        <v>30.25</v>
      </c>
      <c r="O30">
        <v>132</v>
      </c>
      <c r="P30">
        <v>10</v>
      </c>
      <c r="Q30" s="13">
        <v>0.05</v>
      </c>
    </row>
    <row r="31" spans="1:17" x14ac:dyDescent="0.2">
      <c r="A31">
        <v>3</v>
      </c>
      <c r="B31" t="s">
        <v>71</v>
      </c>
      <c r="C31" t="s">
        <v>90</v>
      </c>
      <c r="D31" t="s">
        <v>100</v>
      </c>
      <c r="E31">
        <v>-30</v>
      </c>
      <c r="F31">
        <v>4.3591372621692654</v>
      </c>
      <c r="G31">
        <f t="shared" si="0"/>
        <v>1.4722741621317226</v>
      </c>
      <c r="H31">
        <v>5</v>
      </c>
      <c r="I31" s="7">
        <f>G27/LN(H27)</f>
        <v>0.69871391370003344</v>
      </c>
      <c r="J31">
        <v>3.0537399999999999</v>
      </c>
      <c r="K31">
        <f t="shared" si="2"/>
        <v>1.116367068922151</v>
      </c>
      <c r="L31">
        <v>4</v>
      </c>
      <c r="M31" s="7">
        <f t="shared" si="3"/>
        <v>0.80528861707286747</v>
      </c>
      <c r="N31">
        <v>10</v>
      </c>
      <c r="O31">
        <v>14</v>
      </c>
      <c r="P31">
        <v>10</v>
      </c>
      <c r="Q31" s="13">
        <v>0.65</v>
      </c>
    </row>
    <row r="32" spans="1:17" x14ac:dyDescent="0.2">
      <c r="A32">
        <v>4</v>
      </c>
      <c r="B32" t="s">
        <v>63</v>
      </c>
      <c r="C32" t="s">
        <v>90</v>
      </c>
      <c r="D32" t="s">
        <v>101</v>
      </c>
      <c r="E32">
        <v>30</v>
      </c>
      <c r="F32">
        <v>4.3810676271443691</v>
      </c>
      <c r="G32">
        <f t="shared" si="0"/>
        <v>1.4772924451756126</v>
      </c>
      <c r="H32">
        <v>5</v>
      </c>
      <c r="I32" s="7">
        <f>G35/LN(H35)</f>
        <v>0.85718273160425851</v>
      </c>
      <c r="J32">
        <v>4.1644241289227022</v>
      </c>
      <c r="K32">
        <f t="shared" si="2"/>
        <v>1.4265780016951104</v>
      </c>
      <c r="L32">
        <v>6</v>
      </c>
      <c r="M32" s="7">
        <f t="shared" si="3"/>
        <v>0.79618834235028435</v>
      </c>
      <c r="N32">
        <v>42.5</v>
      </c>
      <c r="O32">
        <v>1074</v>
      </c>
      <c r="P32">
        <v>8</v>
      </c>
      <c r="Q32" s="13">
        <v>0.05</v>
      </c>
    </row>
    <row r="33" spans="1:17" x14ac:dyDescent="0.2">
      <c r="A33">
        <v>4</v>
      </c>
      <c r="B33" t="s">
        <v>63</v>
      </c>
      <c r="C33" t="s">
        <v>90</v>
      </c>
      <c r="D33" t="s">
        <v>103</v>
      </c>
      <c r="E33">
        <v>15</v>
      </c>
      <c r="F33">
        <v>3.3586475077271309</v>
      </c>
      <c r="G33">
        <f t="shared" si="0"/>
        <v>1.2115383654770238</v>
      </c>
      <c r="H33">
        <v>5</v>
      </c>
      <c r="I33" s="7">
        <f>G34/LN(H34)</f>
        <v>0.75820730362306099</v>
      </c>
      <c r="J33">
        <v>3.4127875184653651</v>
      </c>
      <c r="K33">
        <f t="shared" si="2"/>
        <v>1.2275294114572126</v>
      </c>
      <c r="L33">
        <v>6</v>
      </c>
      <c r="M33" s="7">
        <f t="shared" si="3"/>
        <v>0.6850972089384687</v>
      </c>
      <c r="N33">
        <v>30</v>
      </c>
      <c r="O33">
        <v>945</v>
      </c>
      <c r="P33">
        <v>10</v>
      </c>
    </row>
    <row r="34" spans="1:17" x14ac:dyDescent="0.2">
      <c r="A34">
        <v>4</v>
      </c>
      <c r="B34" t="s">
        <v>63</v>
      </c>
      <c r="C34" t="s">
        <v>90</v>
      </c>
      <c r="D34" t="s">
        <v>104</v>
      </c>
      <c r="E34">
        <v>0</v>
      </c>
      <c r="F34">
        <v>2.860792</v>
      </c>
      <c r="G34">
        <f t="shared" si="0"/>
        <v>1.0510985095725662</v>
      </c>
      <c r="H34">
        <v>4</v>
      </c>
      <c r="I34" s="7">
        <f>G31/LN(H31)</f>
        <v>0.91477537018192123</v>
      </c>
      <c r="J34">
        <v>1.5644024518213147</v>
      </c>
      <c r="K34">
        <f t="shared" si="2"/>
        <v>0.44750393115784726</v>
      </c>
      <c r="L34">
        <v>6</v>
      </c>
      <c r="M34" s="7">
        <f t="shared" si="3"/>
        <v>0.24975669940265235</v>
      </c>
      <c r="N34">
        <v>39.5</v>
      </c>
      <c r="O34">
        <v>962</v>
      </c>
      <c r="P34">
        <v>9.4</v>
      </c>
    </row>
    <row r="35" spans="1:17" x14ac:dyDescent="0.2">
      <c r="A35">
        <v>4</v>
      </c>
      <c r="B35" t="s">
        <v>63</v>
      </c>
      <c r="C35" t="s">
        <v>90</v>
      </c>
      <c r="D35" t="s">
        <v>105</v>
      </c>
      <c r="E35">
        <v>-15</v>
      </c>
      <c r="F35">
        <v>3.9732419999999999</v>
      </c>
      <c r="G35">
        <f t="shared" si="0"/>
        <v>1.3795823861277174</v>
      </c>
      <c r="H35">
        <v>5</v>
      </c>
      <c r="I35" s="7">
        <f>G33/LN(H33)</f>
        <v>0.75277111103012562</v>
      </c>
      <c r="J35">
        <v>3.3062679900760035</v>
      </c>
      <c r="K35">
        <f t="shared" si="2"/>
        <v>1.1958200578424867</v>
      </c>
      <c r="L35">
        <v>6</v>
      </c>
      <c r="M35" s="7">
        <f t="shared" si="3"/>
        <v>0.66739988172501896</v>
      </c>
      <c r="N35">
        <v>30</v>
      </c>
      <c r="O35">
        <v>90</v>
      </c>
      <c r="P35">
        <v>10</v>
      </c>
      <c r="Q35" s="13">
        <v>0.05</v>
      </c>
    </row>
    <row r="36" spans="1:17" x14ac:dyDescent="0.2">
      <c r="A36">
        <v>4</v>
      </c>
      <c r="B36" t="s">
        <v>63</v>
      </c>
      <c r="C36" t="s">
        <v>90</v>
      </c>
      <c r="D36" t="s">
        <v>107</v>
      </c>
      <c r="E36">
        <v>-30</v>
      </c>
      <c r="F36">
        <v>2.3601871411857784</v>
      </c>
      <c r="G36">
        <f t="shared" si="0"/>
        <v>0.85874091300628685</v>
      </c>
      <c r="H36">
        <v>3</v>
      </c>
      <c r="I36" s="7">
        <f>G32/LN(H32)</f>
        <v>0.91789340474859826</v>
      </c>
      <c r="J36">
        <v>4.9309865339922574</v>
      </c>
      <c r="K36">
        <f t="shared" si="2"/>
        <v>1.59553907635046</v>
      </c>
      <c r="L36">
        <v>7</v>
      </c>
      <c r="M36" s="7">
        <f t="shared" si="3"/>
        <v>0.81994488652266451</v>
      </c>
      <c r="N36">
        <v>29.25</v>
      </c>
      <c r="O36">
        <v>8</v>
      </c>
      <c r="P36">
        <v>10</v>
      </c>
      <c r="Q36" s="13">
        <v>0.05</v>
      </c>
    </row>
    <row r="37" spans="1:17" x14ac:dyDescent="0.2">
      <c r="A37">
        <v>4</v>
      </c>
      <c r="B37" t="s">
        <v>71</v>
      </c>
      <c r="C37" t="s">
        <v>90</v>
      </c>
      <c r="D37" t="s">
        <v>108</v>
      </c>
      <c r="E37">
        <v>30</v>
      </c>
      <c r="F37">
        <v>7.0262890330737031</v>
      </c>
      <c r="G37">
        <f t="shared" si="0"/>
        <v>1.9496586906396496</v>
      </c>
      <c r="H37">
        <v>8</v>
      </c>
      <c r="I37" s="7">
        <f>G40/LN(H40)</f>
        <v>0.24075029413526863</v>
      </c>
      <c r="J37">
        <v>2.1367694869465801</v>
      </c>
      <c r="K37">
        <f t="shared" si="2"/>
        <v>0.75929510292252367</v>
      </c>
      <c r="L37">
        <v>4</v>
      </c>
      <c r="M37" s="7">
        <f t="shared" si="3"/>
        <v>0.5477156397788</v>
      </c>
      <c r="N37">
        <v>48.25</v>
      </c>
      <c r="O37">
        <v>720</v>
      </c>
      <c r="P37">
        <v>10</v>
      </c>
      <c r="Q37" s="13">
        <v>0.2</v>
      </c>
    </row>
    <row r="38" spans="1:17" x14ac:dyDescent="0.2">
      <c r="A38">
        <v>4</v>
      </c>
      <c r="B38" t="s">
        <v>71</v>
      </c>
      <c r="C38" t="s">
        <v>90</v>
      </c>
      <c r="D38" t="s">
        <v>109</v>
      </c>
      <c r="E38">
        <v>15</v>
      </c>
      <c r="F38">
        <v>3.6058690952650796</v>
      </c>
      <c r="G38">
        <f t="shared" si="0"/>
        <v>1.2825628221990333</v>
      </c>
      <c r="H38">
        <v>4</v>
      </c>
      <c r="I38" s="7">
        <f>G39/LN(H39)</f>
        <v>0.88857301039939851</v>
      </c>
      <c r="J38">
        <v>3.1031456661331158</v>
      </c>
      <c r="K38">
        <f t="shared" si="2"/>
        <v>1.1324163280102886</v>
      </c>
      <c r="L38">
        <v>4</v>
      </c>
      <c r="M38" s="7">
        <f t="shared" si="3"/>
        <v>0.81686571032106658</v>
      </c>
      <c r="N38">
        <v>81</v>
      </c>
      <c r="O38">
        <v>648</v>
      </c>
      <c r="P38">
        <v>10</v>
      </c>
    </row>
    <row r="39" spans="1:17" x14ac:dyDescent="0.2">
      <c r="A39">
        <v>4</v>
      </c>
      <c r="B39" t="s">
        <v>71</v>
      </c>
      <c r="C39" t="s">
        <v>90</v>
      </c>
      <c r="D39" t="s">
        <v>110</v>
      </c>
      <c r="E39">
        <v>0</v>
      </c>
      <c r="F39">
        <v>4.1791299999999998</v>
      </c>
      <c r="G39">
        <f t="shared" si="0"/>
        <v>1.4301030909024921</v>
      </c>
      <c r="H39">
        <v>5</v>
      </c>
      <c r="I39" s="7">
        <f>G36/LN(H36)</f>
        <v>0.78165966452766678</v>
      </c>
      <c r="J39">
        <v>1.0143513699339701</v>
      </c>
      <c r="K39">
        <f t="shared" si="2"/>
        <v>1.4249363817816401E-2</v>
      </c>
      <c r="L39">
        <v>3</v>
      </c>
      <c r="M39" s="7">
        <f t="shared" si="3"/>
        <v>1.2970329901453638E-2</v>
      </c>
      <c r="N39">
        <v>39</v>
      </c>
      <c r="O39">
        <v>521</v>
      </c>
      <c r="P39">
        <v>3.2</v>
      </c>
    </row>
    <row r="40" spans="1:17" x14ac:dyDescent="0.2">
      <c r="A40">
        <v>4</v>
      </c>
      <c r="B40" t="s">
        <v>71</v>
      </c>
      <c r="C40" t="s">
        <v>90</v>
      </c>
      <c r="D40" t="s">
        <v>111</v>
      </c>
      <c r="E40">
        <v>-15</v>
      </c>
      <c r="F40">
        <v>1.3027679999999999</v>
      </c>
      <c r="G40">
        <f t="shared" si="0"/>
        <v>0.26449123163746807</v>
      </c>
      <c r="H40">
        <v>3</v>
      </c>
      <c r="I40" s="7">
        <f>G38/LN(H38)</f>
        <v>0.92517351160754935</v>
      </c>
      <c r="J40">
        <v>1.3947385535014998</v>
      </c>
      <c r="K40">
        <f t="shared" si="2"/>
        <v>0.33270698086379441</v>
      </c>
      <c r="L40">
        <v>4</v>
      </c>
      <c r="M40" s="7">
        <f t="shared" si="3"/>
        <v>0.23999735568066774</v>
      </c>
      <c r="N40">
        <v>9.25</v>
      </c>
      <c r="O40">
        <v>104</v>
      </c>
      <c r="P40">
        <v>8.1999999999999993</v>
      </c>
      <c r="Q40" s="13">
        <v>0.6</v>
      </c>
    </row>
    <row r="41" spans="1:17" x14ac:dyDescent="0.2">
      <c r="A41">
        <v>4</v>
      </c>
      <c r="B41" t="s">
        <v>71</v>
      </c>
      <c r="C41" t="s">
        <v>90</v>
      </c>
      <c r="D41" t="s">
        <v>112</v>
      </c>
      <c r="E41">
        <v>-30</v>
      </c>
      <c r="F41">
        <v>1</v>
      </c>
      <c r="G41">
        <f t="shared" si="0"/>
        <v>0</v>
      </c>
      <c r="H41">
        <v>1</v>
      </c>
      <c r="I41" s="7">
        <f>G37/LN(H37)</f>
        <v>0.93758764147063078</v>
      </c>
      <c r="J41">
        <v>1.1279329690898883</v>
      </c>
      <c r="K41">
        <f t="shared" si="2"/>
        <v>0.12038672674445582</v>
      </c>
      <c r="L41">
        <v>6</v>
      </c>
      <c r="M41" s="7">
        <f t="shared" si="3"/>
        <v>6.7189111491802025E-2</v>
      </c>
      <c r="N41">
        <v>3</v>
      </c>
      <c r="O41">
        <v>8</v>
      </c>
      <c r="P41">
        <v>6.6</v>
      </c>
      <c r="Q41" s="13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5123C-4912-4CAB-B6A9-C36838FA366F}">
  <dimension ref="A1:U7"/>
  <sheetViews>
    <sheetView tabSelected="1" workbookViewId="0">
      <selection activeCell="M6" sqref="M6"/>
    </sheetView>
  </sheetViews>
  <sheetFormatPr baseColWidth="10" defaultColWidth="8.83203125" defaultRowHeight="16" x14ac:dyDescent="0.2"/>
  <cols>
    <col min="1" max="1" width="5.83203125" bestFit="1" customWidth="1"/>
    <col min="2" max="2" width="13.6640625" bestFit="1" customWidth="1"/>
    <col min="3" max="3" width="12.5" bestFit="1" customWidth="1"/>
    <col min="4" max="4" width="12.6640625" bestFit="1" customWidth="1"/>
    <col min="5" max="5" width="13.6640625" bestFit="1" customWidth="1"/>
    <col min="6" max="6" width="16.5" bestFit="1" customWidth="1"/>
    <col min="7" max="7" width="15.1640625" bestFit="1" customWidth="1"/>
    <col min="8" max="8" width="15.33203125" bestFit="1" customWidth="1"/>
    <col min="9" max="9" width="16.5" bestFit="1" customWidth="1"/>
    <col min="10" max="10" width="13" bestFit="1" customWidth="1"/>
    <col min="11" max="11" width="11.83203125" bestFit="1" customWidth="1"/>
    <col min="12" max="12" width="12" bestFit="1" customWidth="1"/>
    <col min="13" max="13" width="13" bestFit="1" customWidth="1"/>
    <col min="14" max="14" width="11.1640625" bestFit="1" customWidth="1"/>
    <col min="15" max="15" width="13.83203125" bestFit="1" customWidth="1"/>
    <col min="16" max="16" width="10.5" bestFit="1" customWidth="1"/>
    <col min="17" max="17" width="16.6640625" bestFit="1" customWidth="1"/>
    <col min="18" max="18" width="15.33203125" bestFit="1" customWidth="1"/>
    <col min="19" max="19" width="15.5" bestFit="1" customWidth="1"/>
    <col min="20" max="20" width="16.6640625" bestFit="1" customWidth="1"/>
    <col min="21" max="21" width="14" customWidth="1"/>
    <col min="23" max="23" width="14.1640625" bestFit="1" customWidth="1"/>
    <col min="24" max="24" width="14.83203125" bestFit="1" customWidth="1"/>
    <col min="25" max="25" width="14.6640625" bestFit="1" customWidth="1"/>
  </cols>
  <sheetData>
    <row r="1" spans="1:21" x14ac:dyDescent="0.2">
      <c r="A1" s="15" t="s">
        <v>125</v>
      </c>
      <c r="B1" s="15" t="s">
        <v>126</v>
      </c>
      <c r="C1" s="15" t="s">
        <v>127</v>
      </c>
      <c r="D1" s="15" t="s">
        <v>128</v>
      </c>
      <c r="E1" s="15" t="s">
        <v>129</v>
      </c>
      <c r="F1" s="15" t="s">
        <v>130</v>
      </c>
      <c r="G1" s="15" t="s">
        <v>131</v>
      </c>
      <c r="H1" s="15" t="s">
        <v>132</v>
      </c>
      <c r="I1" s="15" t="s">
        <v>133</v>
      </c>
      <c r="J1" s="15" t="s">
        <v>134</v>
      </c>
      <c r="K1" s="15" t="s">
        <v>135</v>
      </c>
      <c r="L1" s="15" t="s">
        <v>136</v>
      </c>
      <c r="M1" s="15" t="s">
        <v>137</v>
      </c>
      <c r="N1" s="15" t="s">
        <v>138</v>
      </c>
      <c r="O1" s="15" t="s">
        <v>139</v>
      </c>
      <c r="P1" s="15" t="s">
        <v>140</v>
      </c>
      <c r="Q1" s="15" t="s">
        <v>141</v>
      </c>
      <c r="R1" s="15" t="s">
        <v>142</v>
      </c>
      <c r="S1" s="15" t="s">
        <v>143</v>
      </c>
      <c r="T1" s="15" t="s">
        <v>144</v>
      </c>
      <c r="U1" s="15" t="s">
        <v>145</v>
      </c>
    </row>
    <row r="2" spans="1:21" x14ac:dyDescent="0.2">
      <c r="A2" s="15" t="s">
        <v>146</v>
      </c>
      <c r="B2" s="15">
        <v>22.831579999999999</v>
      </c>
      <c r="C2" s="15">
        <v>20</v>
      </c>
      <c r="D2" s="15">
        <v>27.75</v>
      </c>
      <c r="E2" s="15">
        <v>7.75</v>
      </c>
      <c r="F2" s="15">
        <v>22.92632</v>
      </c>
      <c r="G2" s="15">
        <v>20.0625</v>
      </c>
      <c r="H2" s="15">
        <v>27</v>
      </c>
      <c r="I2" s="15">
        <v>6.9375</v>
      </c>
      <c r="J2" s="15">
        <v>22.826319999999999</v>
      </c>
      <c r="K2" s="15">
        <v>19.8125</v>
      </c>
      <c r="L2" s="15">
        <v>29.25</v>
      </c>
      <c r="M2" s="15">
        <v>9.4375</v>
      </c>
      <c r="N2" s="15">
        <v>2.1148669999999998</v>
      </c>
      <c r="O2" s="15">
        <v>1.976108</v>
      </c>
      <c r="P2" s="15">
        <v>2.0963769999999999</v>
      </c>
      <c r="Q2" s="15">
        <v>443.87369999999999</v>
      </c>
      <c r="R2" s="15">
        <v>422</v>
      </c>
      <c r="S2" s="15">
        <v>484</v>
      </c>
      <c r="T2" s="15">
        <v>62</v>
      </c>
      <c r="U2" s="15">
        <v>17.587620000000001</v>
      </c>
    </row>
    <row r="3" spans="1:21" x14ac:dyDescent="0.2">
      <c r="A3" s="15" t="s">
        <v>147</v>
      </c>
      <c r="B3" s="15">
        <v>22.68947</v>
      </c>
      <c r="C3" s="15">
        <v>20</v>
      </c>
      <c r="D3" s="15">
        <v>27.8125</v>
      </c>
      <c r="E3" s="15">
        <v>7.8125</v>
      </c>
      <c r="F3" s="15">
        <v>22.723680000000002</v>
      </c>
      <c r="G3" s="15">
        <v>19.9375</v>
      </c>
      <c r="H3" s="15">
        <v>27.4375</v>
      </c>
      <c r="I3" s="15">
        <v>7.5</v>
      </c>
      <c r="J3" s="15">
        <v>22.919740000000001</v>
      </c>
      <c r="K3" s="15">
        <v>19.75</v>
      </c>
      <c r="L3" s="15">
        <v>28.5625</v>
      </c>
      <c r="M3" s="15">
        <v>8.8125</v>
      </c>
      <c r="N3" s="15">
        <v>2.010351</v>
      </c>
      <c r="O3" s="15">
        <v>1.977487</v>
      </c>
      <c r="P3" s="15">
        <v>2.1732559999999999</v>
      </c>
      <c r="Q3" s="15">
        <v>597.58950000000004</v>
      </c>
      <c r="R3" s="15">
        <v>579</v>
      </c>
      <c r="S3" s="15">
        <v>640</v>
      </c>
      <c r="T3" s="15">
        <v>61</v>
      </c>
      <c r="U3" s="15">
        <v>16.965229999999998</v>
      </c>
    </row>
    <row r="4" spans="1:21" x14ac:dyDescent="0.2">
      <c r="A4" s="15" t="s">
        <v>148</v>
      </c>
      <c r="B4" s="15">
        <v>22.886839999999999</v>
      </c>
      <c r="C4" s="15">
        <v>20.375</v>
      </c>
      <c r="D4" s="15">
        <v>27.625</v>
      </c>
      <c r="E4" s="15">
        <v>7.25</v>
      </c>
      <c r="F4" s="15">
        <v>22.947369999999999</v>
      </c>
      <c r="G4" s="15">
        <v>20.375</v>
      </c>
      <c r="H4" s="15">
        <v>27</v>
      </c>
      <c r="I4" s="15">
        <v>6.625</v>
      </c>
      <c r="J4" s="15">
        <v>22.917760000000001</v>
      </c>
      <c r="K4" s="15">
        <v>20</v>
      </c>
      <c r="L4" s="15">
        <v>28.625</v>
      </c>
      <c r="M4" s="15">
        <v>8.625</v>
      </c>
      <c r="N4" s="15">
        <v>1.8866940000000001</v>
      </c>
      <c r="O4" s="15">
        <v>1.88632</v>
      </c>
      <c r="P4" s="15">
        <v>2.2105969999999999</v>
      </c>
      <c r="Q4" s="15">
        <v>555.11580000000004</v>
      </c>
      <c r="R4" s="15">
        <v>526</v>
      </c>
      <c r="S4" s="15">
        <v>589</v>
      </c>
      <c r="T4" s="15">
        <v>63</v>
      </c>
      <c r="U4" s="15">
        <v>9.7061759999999992</v>
      </c>
    </row>
    <row r="5" spans="1:21" x14ac:dyDescent="0.2">
      <c r="A5" s="15" t="s">
        <v>149</v>
      </c>
      <c r="B5" s="15">
        <v>23.167549999999999</v>
      </c>
      <c r="C5" s="15">
        <v>19.125</v>
      </c>
      <c r="D5" s="15">
        <v>29.875</v>
      </c>
      <c r="E5" s="15">
        <v>10.75</v>
      </c>
      <c r="F5" s="15">
        <v>23.14827</v>
      </c>
      <c r="G5" s="15">
        <v>19.375</v>
      </c>
      <c r="H5" s="15">
        <v>27.875</v>
      </c>
      <c r="I5" s="15">
        <v>8.5</v>
      </c>
      <c r="J5" s="15">
        <v>23.325130000000001</v>
      </c>
      <c r="K5" s="15">
        <v>19.5</v>
      </c>
      <c r="L5" s="15">
        <v>28.375</v>
      </c>
      <c r="M5" s="15">
        <v>8.875</v>
      </c>
      <c r="N5" s="15">
        <v>2.6679040000000001</v>
      </c>
      <c r="O5" s="15">
        <v>2.4992770000000002</v>
      </c>
      <c r="P5" s="15">
        <v>2.5326919999999999</v>
      </c>
      <c r="Q5" s="15">
        <v>457.5745</v>
      </c>
      <c r="R5" s="15">
        <v>435</v>
      </c>
      <c r="S5" s="15">
        <v>524</v>
      </c>
      <c r="T5" s="15">
        <v>89</v>
      </c>
      <c r="U5" s="15">
        <v>18.397919999999999</v>
      </c>
    </row>
    <row r="6" spans="1:21" x14ac:dyDescent="0.2">
      <c r="A6" s="15" t="s">
        <v>150</v>
      </c>
      <c r="B6" s="15">
        <v>23.110890000000001</v>
      </c>
      <c r="C6" s="15">
        <v>18.875</v>
      </c>
      <c r="D6" s="15">
        <v>30.25</v>
      </c>
      <c r="E6" s="15">
        <v>11.375</v>
      </c>
      <c r="F6" s="15">
        <v>23.043679999999998</v>
      </c>
      <c r="G6" s="15">
        <v>19.3125</v>
      </c>
      <c r="H6" s="15">
        <v>27.625</v>
      </c>
      <c r="I6" s="15">
        <v>8.3125</v>
      </c>
      <c r="J6" s="15">
        <v>23.330649999999999</v>
      </c>
      <c r="K6" s="15">
        <v>19.5</v>
      </c>
      <c r="L6" s="15">
        <v>30.375</v>
      </c>
      <c r="M6" s="15">
        <v>10.875</v>
      </c>
      <c r="N6" s="15">
        <v>2.831385</v>
      </c>
      <c r="O6" s="15">
        <v>2.451565</v>
      </c>
      <c r="P6" s="15">
        <v>2.6413600000000002</v>
      </c>
      <c r="Q6" s="15">
        <v>538.69889999999998</v>
      </c>
      <c r="R6" s="15">
        <v>513</v>
      </c>
      <c r="S6" s="15">
        <v>575</v>
      </c>
      <c r="T6" s="15">
        <v>62</v>
      </c>
      <c r="U6" s="15">
        <v>15.26703</v>
      </c>
    </row>
    <row r="7" spans="1:21" x14ac:dyDescent="0.2">
      <c r="A7" s="15" t="s">
        <v>151</v>
      </c>
      <c r="B7" s="15">
        <v>23.224730000000001</v>
      </c>
      <c r="C7" s="15">
        <v>19.4375</v>
      </c>
      <c r="D7" s="15">
        <v>30.5</v>
      </c>
      <c r="E7" s="15">
        <v>11.0625</v>
      </c>
      <c r="F7" s="15">
        <v>23.252659999999999</v>
      </c>
      <c r="G7" s="15">
        <v>19.75</v>
      </c>
      <c r="H7" s="15">
        <v>27.625</v>
      </c>
      <c r="I7" s="15">
        <v>7.875</v>
      </c>
      <c r="J7" s="15">
        <v>23.248010000000001</v>
      </c>
      <c r="K7" s="15">
        <v>19.375</v>
      </c>
      <c r="L7" s="15">
        <v>29.8125</v>
      </c>
      <c r="M7" s="15">
        <v>10.4375</v>
      </c>
      <c r="N7" s="15">
        <v>2.7280449999999998</v>
      </c>
      <c r="O7" s="15">
        <v>2.3625859999999999</v>
      </c>
      <c r="P7" s="15">
        <v>2.6021709999999998</v>
      </c>
      <c r="Q7" s="15">
        <v>660.63829999999996</v>
      </c>
      <c r="R7" s="15">
        <v>632</v>
      </c>
      <c r="S7" s="15">
        <v>694</v>
      </c>
      <c r="T7" s="15">
        <v>62</v>
      </c>
      <c r="U7" s="15">
        <v>12.195410000000001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divs - ants separately</vt:lpstr>
      <vt:lpstr>microclimate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MANCEK PALI Zoja</dc:creator>
  <cp:keywords/>
  <dc:description/>
  <cp:lastModifiedBy>Zoja Mancek Pali</cp:lastModifiedBy>
  <cp:revision/>
  <dcterms:created xsi:type="dcterms:W3CDTF">2023-09-06T09:15:23Z</dcterms:created>
  <dcterms:modified xsi:type="dcterms:W3CDTF">2023-10-02T13:08:46Z</dcterms:modified>
  <cp:category/>
  <cp:contentStatus/>
</cp:coreProperties>
</file>