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Offline Files\src\templates\"/>
    </mc:Choice>
  </mc:AlternateContent>
  <xr:revisionPtr revIDLastSave="0" documentId="13_ncr:1_{AE86D1C4-0C5D-4E9F-B3FE-D913D9168DAB}" xr6:coauthVersionLast="47" xr6:coauthVersionMax="47" xr10:uidLastSave="{00000000-0000-0000-0000-000000000000}"/>
  <bookViews>
    <workbookView xWindow="14340" yWindow="-16200" windowWidth="14610" windowHeight="15585" activeTab="1" xr2:uid="{00000000-000D-0000-FFFF-FFFF00000000}"/>
  </bookViews>
  <sheets>
    <sheet name="Instructions" sheetId="1" r:id="rId1"/>
    <sheet name="Budget" sheetId="2" r:id="rId2"/>
    <sheet name="Me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2" i="2"/>
  <c r="C95" i="2"/>
  <c r="C85" i="2"/>
  <c r="C84" i="2"/>
  <c r="N77" i="2"/>
  <c r="M77" i="2"/>
  <c r="L77" i="2"/>
  <c r="K77" i="2"/>
  <c r="J77" i="2"/>
  <c r="I77" i="2"/>
  <c r="H77" i="2"/>
  <c r="G77" i="2"/>
  <c r="F77" i="2"/>
  <c r="E77" i="2"/>
  <c r="D77" i="2"/>
  <c r="C77" i="2"/>
  <c r="G75" i="2"/>
  <c r="C70" i="2"/>
  <c r="N68" i="2"/>
  <c r="M68" i="2"/>
  <c r="L68" i="2"/>
  <c r="K68" i="2"/>
  <c r="J68" i="2"/>
  <c r="I68" i="2"/>
  <c r="H68" i="2"/>
  <c r="G68" i="2"/>
  <c r="F68" i="2"/>
  <c r="E68" i="2"/>
  <c r="D68" i="2"/>
  <c r="C68" i="2"/>
  <c r="J61" i="2"/>
  <c r="I45" i="2"/>
  <c r="C41" i="2"/>
  <c r="C20" i="2"/>
  <c r="D10" i="2"/>
  <c r="H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1" authorId="0" shapeId="0" xr:uid="{EB7D7C60-4104-4938-B038-3041D8DB4DD4}">
      <text>
        <r>
          <rPr>
            <sz val="10"/>
            <color rgb="FF000000"/>
            <rFont val="Calibri"/>
            <scheme val="minor"/>
          </rPr>
          <t>======
ID#AAABXdI3CUU
    (2024-10-15 14:53:10)
(2024-10-15 14:53:10)  $33K + buffer
Suggestion by Neisha</t>
        </r>
      </text>
    </comment>
    <comment ref="I45" authorId="0" shapeId="0" xr:uid="{7731F11E-7CAD-4474-9EFE-F98EAD2435CA}">
      <text>
        <r>
          <rPr>
            <sz val="10"/>
            <color rgb="FF000000"/>
            <rFont val="Calibri"/>
            <scheme val="minor"/>
          </rPr>
          <t>======
ID#AAABXeBQW2U
    (2024-10-15 22:50:51)
To add the linux server instances in the environment (30)
	-Carey Johnston</t>
        </r>
      </text>
    </comment>
    <comment ref="G56" authorId="0" shapeId="0" xr:uid="{BB9A43B4-6877-45B7-84B2-5C6BCB6D4CE9}">
      <text>
        <r>
          <rPr>
            <sz val="10"/>
            <color rgb="FF000000"/>
            <rFont val="Calibri"/>
            <scheme val="minor"/>
          </rPr>
          <t>======
ID#AAABXVYoqKk
Ian Scarlett    (2024-11-01 15:52:13)
This is for mirroring DC in DR</t>
        </r>
      </text>
    </comment>
    <comment ref="J61" authorId="0" shapeId="0" xr:uid="{73BD7443-88C0-48F3-BEE5-30D3A5175850}">
      <text>
        <r>
          <rPr>
            <sz val="10"/>
            <color rgb="FF000000"/>
            <rFont val="Calibri"/>
            <scheme val="minor"/>
          </rPr>
          <t>======
ID#AAABXeBQW2c
    (2024-10-15 22:50:51)
$1,399.93 actually paid for less domains (7)
	-Carey Johnston</t>
        </r>
      </text>
    </comment>
    <comment ref="C85" authorId="0" shapeId="0" xr:uid="{8845478C-6E50-4D5D-A0D7-779F3949D98D}">
      <text>
        <r>
          <rPr>
            <sz val="10"/>
            <color rgb="FF000000"/>
            <rFont val="Calibri"/>
            <scheme val="minor"/>
          </rPr>
          <t>======
ID#AAABXVYoqKo
Ian Scarlett    (2024-11-01 15:52:13)
Group IT-20  + Execs - 5</t>
        </r>
      </text>
    </comment>
    <comment ref="B87" authorId="0" shapeId="0" xr:uid="{F84C9797-CC54-4765-B162-8D80FC407230}">
      <text>
        <r>
          <rPr>
            <sz val="10"/>
            <color rgb="FF000000"/>
            <rFont val="Calibri"/>
            <scheme val="minor"/>
          </rPr>
          <t>======
ID#AAABYB-YLYU
Ian Scarlett    (2024-11-05 16:09:51)
Developer Tools @ line 37</t>
        </r>
      </text>
    </comment>
  </commentList>
</comments>
</file>

<file path=xl/sharedStrings.xml><?xml version="1.0" encoding="utf-8"?>
<sst xmlns="http://schemas.openxmlformats.org/spreadsheetml/2006/main" count="217" uniqueCount="131">
  <si>
    <t>How to use this template</t>
  </si>
  <si>
    <t>• Keep the column headers exactly as provided. The app checks them.</t>
  </si>
  <si>
    <t>• The app reads from the 'Budget' sheet only.</t>
  </si>
  <si>
    <t>Category</t>
  </si>
  <si>
    <t>Subcategory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</si>
  <si>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</si>
  <si>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</si>
  <si>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</si>
  <si>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</si>
  <si>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</si>
  <si>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</si>
  <si>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</si>
  <si>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</si>
  <si>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</si>
  <si>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</si>
  <si>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</si>
  <si>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</si>
  <si>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Notes</t>
  </si>
  <si>
    <t>template_name</t>
  </si>
  <si>
    <t>Budget_Template</t>
  </si>
  <si>
    <t>template_version</t>
  </si>
  <si>
    <t>1.0.0</t>
  </si>
  <si>
    <t>generated_utc</t>
  </si>
  <si>
    <t>2025-08-31</t>
  </si>
  <si>
    <t>notes</t>
  </si>
  <si>
    <t>Do not edit this sheet. Used by the app to verify the template.</t>
  </si>
  <si>
    <t>• Fill out the Budget sheet with your planned amounts for each month.</t>
  </si>
  <si>
    <t>Landlines (Hard &amp; VOIP)</t>
  </si>
  <si>
    <t>Outsourcing</t>
  </si>
  <si>
    <t>A) Email &amp; Telephony</t>
  </si>
  <si>
    <t>Desktop &amp; Laptops</t>
  </si>
  <si>
    <t>Networking Spares</t>
  </si>
  <si>
    <t>Computer Supplies</t>
  </si>
  <si>
    <t>UPS Maintenance (2xMain + 4xSubs)</t>
  </si>
  <si>
    <t>Server upgrades</t>
  </si>
  <si>
    <t>Hard Disk ( Spares,upgrades, back up)</t>
  </si>
  <si>
    <t>Iseries upgrade (Production ) Enclosure, disc &amp; memory - DR&amp;DC</t>
  </si>
  <si>
    <t>Temperature Monitor</t>
  </si>
  <si>
    <t>Replacement DC/DR Switches</t>
  </si>
  <si>
    <t>Replacement DC/DR Routers</t>
  </si>
  <si>
    <t>B) Hardware</t>
  </si>
  <si>
    <t>S2K Software Support</t>
  </si>
  <si>
    <t>S2K Modifications</t>
  </si>
  <si>
    <t>S2K Analytics</t>
  </si>
  <si>
    <t>HighJump</t>
  </si>
  <si>
    <t>Iseries Support (Prod)</t>
  </si>
  <si>
    <t>Iseries Software OS upgrade</t>
  </si>
  <si>
    <t>Iseries Support (DR) - (Micon Pays)</t>
  </si>
  <si>
    <t>Cognos Support</t>
  </si>
  <si>
    <t>Help Desk</t>
  </si>
  <si>
    <t>Mark Magic</t>
  </si>
  <si>
    <t>Soti</t>
  </si>
  <si>
    <t>Docushare</t>
  </si>
  <si>
    <t>Developers Tools</t>
  </si>
  <si>
    <t>C) Software ( Business App)</t>
  </si>
  <si>
    <t>Enforcive</t>
  </si>
  <si>
    <t>Mimix</t>
  </si>
  <si>
    <t>Help Systems</t>
  </si>
  <si>
    <t>Proxy Server</t>
  </si>
  <si>
    <t>iDrive Cloud Backup</t>
  </si>
  <si>
    <t>Time Management Software</t>
  </si>
  <si>
    <t>Network, Server and log Monitoring</t>
  </si>
  <si>
    <t>Virtualization Manager (V Sphere)</t>
  </si>
  <si>
    <t>Microsoft Office license renewal (17)</t>
  </si>
  <si>
    <t>Microsoft Windows Server UPGRADE</t>
  </si>
  <si>
    <t>Server Warranty Renewal</t>
  </si>
  <si>
    <t>Adobe Signature License</t>
  </si>
  <si>
    <t>SmartSheet (3 Bus + 2 Pro accounts)</t>
  </si>
  <si>
    <t>D) Software ( Security)</t>
  </si>
  <si>
    <t>Check MK</t>
  </si>
  <si>
    <t>Nessus professional</t>
  </si>
  <si>
    <t>Burpesuite professional</t>
  </si>
  <si>
    <t>Bitwarden (password Vault)</t>
  </si>
  <si>
    <t>MFA</t>
  </si>
  <si>
    <t>SENTINEL ONE - eShore</t>
  </si>
  <si>
    <t>Phishing simulation</t>
  </si>
  <si>
    <t>Logzilla</t>
  </si>
  <si>
    <t>Security Audit tool</t>
  </si>
  <si>
    <t>Patch Management</t>
  </si>
  <si>
    <t>VM Ware Work Station</t>
  </si>
  <si>
    <t>Pentest Websites</t>
  </si>
  <si>
    <t>SOC services</t>
  </si>
  <si>
    <t>Managed Engine (Network Scanning)</t>
  </si>
  <si>
    <t>E) Security Tools</t>
  </si>
  <si>
    <t>Virtualization Backup Software (VEEAM)</t>
  </si>
  <si>
    <t>Microsoft Server CALs</t>
  </si>
  <si>
    <t>Firewall software Subscription</t>
  </si>
  <si>
    <t>Riverbed Subscription (Musson - Micon)</t>
  </si>
  <si>
    <t>SQL Server Upgrade</t>
  </si>
  <si>
    <t>Cisco SmartNet renewals</t>
  </si>
  <si>
    <t>Remote Management TeamViewer</t>
  </si>
  <si>
    <t>Sucuri Website firewall</t>
  </si>
  <si>
    <t>Application Maintenance</t>
  </si>
  <si>
    <t>Training Portal</t>
  </si>
  <si>
    <t>Canva Subscription</t>
  </si>
  <si>
    <t>Red Hat Support Suscription</t>
  </si>
  <si>
    <t>F) Licenses &amp; Subscriptions</t>
  </si>
  <si>
    <t>Email Backup</t>
  </si>
  <si>
    <t>MPLS Replication</t>
  </si>
  <si>
    <t>MPLS Trinidad to Jamaica ( Bryden)</t>
  </si>
  <si>
    <t>DR DIA Service (Lisa Comunications)</t>
  </si>
  <si>
    <t>G) Network &amp; Communication</t>
  </si>
  <si>
    <t>VAI Conference</t>
  </si>
  <si>
    <t>IT Retreat</t>
  </si>
  <si>
    <t>Certifications</t>
  </si>
  <si>
    <t>J) Training</t>
  </si>
  <si>
    <t>Meeting Room - Fixtures</t>
  </si>
  <si>
    <t xml:space="preserve">IT Amenities </t>
  </si>
  <si>
    <t>BOOMI Workflow &amp; OSI [Moved to CAPEX]</t>
  </si>
  <si>
    <t>Asana (10 licenses)</t>
  </si>
  <si>
    <t>ISP Service  - Digicel 100MBps</t>
  </si>
  <si>
    <t>ISP Service  - FLOW 20MBps</t>
  </si>
  <si>
    <t>SSL Certificates</t>
  </si>
  <si>
    <t>Cloud Hosting Services</t>
  </si>
  <si>
    <t>Generator (A&amp;B) R&amp;M</t>
  </si>
  <si>
    <t>Network/Security Emergencies</t>
  </si>
  <si>
    <t>Network Access Control</t>
  </si>
  <si>
    <t>Router Configuration</t>
  </si>
  <si>
    <t>Proof Point (Email Security)</t>
  </si>
  <si>
    <t>Dark Web Reports</t>
  </si>
  <si>
    <t>Ubuntu Pro</t>
  </si>
  <si>
    <t>Terminus SSH Client</t>
  </si>
  <si>
    <t>Copilot Pro</t>
  </si>
  <si>
    <t>Dbeaver enterprise</t>
  </si>
  <si>
    <t>Gitlab</t>
  </si>
  <si>
    <t>Jetbrains IDE</t>
  </si>
  <si>
    <t>Wildcard SSL Certificate</t>
  </si>
  <si>
    <t>GitKraken</t>
  </si>
  <si>
    <t>NIST Assessment</t>
  </si>
  <si>
    <t>Artifical Intelligence</t>
  </si>
  <si>
    <t>K) New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</si>
</sst>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sz val="10"/>
      <color rgb="FF000000"/>
      <name val="Arial"/>
    </font>
    <font>
      <sz val="10"/>
      <color rgb="FF000000"/>
      <name val="Calibri"/>
      <scheme val="minor"/>
    </font>
    <font>
      <sz val="11"/>
      <color rgb="FF000000"/>
      <name val="Calibri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E699"/>
        <bgColor rgb="FFFFE69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70AD47"/>
        <bgColor rgb="FF70AD47"/>
      </patternFill>
    </fill>
    <fill>
      <patternFill patternType="solid">
        <fgColor rgb="FF7030A0"/>
        <bgColor rgb="FF7030A0"/>
      </patternFill>
    </fill>
    <fill>
      <patternFill patternType="solid">
        <fgColor rgb="FFA9D08E"/>
        <bgColor rgb="FFA9D08E"/>
      </patternFill>
    </fill>
    <fill>
      <patternFill patternType="solid">
        <fgColor rgb="FF79E5B9"/>
        <bgColor rgb="FF79E5B9"/>
      </patternFill>
    </fill>
    <fill>
      <patternFill patternType="solid">
        <fgColor rgb="FFFFF2CC"/>
        <bgColor rgb="FFFFF2CC"/>
      </patternFill>
    </fill>
    <fill>
      <patternFill patternType="solid">
        <fgColor rgb="FF66CCFF"/>
        <bgColor rgb="FF66CCFF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43" fontId="3" fillId="4" borderId="2" xfId="0" applyNumberFormat="1" applyFont="1" applyFill="1" applyBorder="1"/>
    <xf numFmtId="43" fontId="3" fillId="4" borderId="3" xfId="0" applyNumberFormat="1" applyFont="1" applyFill="1" applyBorder="1"/>
    <xf numFmtId="0" fontId="5" fillId="0" borderId="0" xfId="0" applyFont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43" fontId="3" fillId="4" borderId="3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/>
    </xf>
    <xf numFmtId="43" fontId="3" fillId="4" borderId="2" xfId="0" applyNumberFormat="1" applyFont="1" applyFill="1" applyBorder="1" applyAlignment="1">
      <alignment vertical="center" wrapText="1"/>
    </xf>
    <xf numFmtId="43" fontId="3" fillId="4" borderId="3" xfId="0" applyNumberFormat="1" applyFont="1" applyFill="1" applyBorder="1" applyAlignment="1">
      <alignment horizontal="left"/>
    </xf>
    <xf numFmtId="0" fontId="8" fillId="5" borderId="0" xfId="0" applyFont="1" applyFill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43" fontId="3" fillId="9" borderId="3" xfId="0" applyNumberFormat="1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43" fontId="3" fillId="4" borderId="2" xfId="0" applyNumberFormat="1" applyFont="1" applyFill="1" applyBorder="1" applyAlignment="1">
      <alignment horizontal="left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43" fontId="3" fillId="9" borderId="2" xfId="0" applyNumberFormat="1" applyFont="1" applyFill="1" applyBorder="1" applyAlignment="1">
      <alignment horizontal="left"/>
    </xf>
    <xf numFmtId="0" fontId="9" fillId="10" borderId="1" xfId="0" applyFont="1" applyFill="1" applyBorder="1" applyAlignment="1">
      <alignment horizontal="left" vertical="center"/>
    </xf>
    <xf numFmtId="0" fontId="4" fillId="11" borderId="6" xfId="0" applyFont="1" applyFill="1" applyBorder="1" applyAlignment="1">
      <alignment horizontal="left" vertical="center"/>
    </xf>
    <xf numFmtId="43" fontId="3" fillId="0" borderId="2" xfId="0" applyNumberFormat="1" applyFont="1" applyBorder="1"/>
    <xf numFmtId="0" fontId="4" fillId="12" borderId="6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43" fontId="10" fillId="4" borderId="2" xfId="0" applyNumberFormat="1" applyFont="1" applyFill="1" applyBorder="1"/>
    <xf numFmtId="43" fontId="11" fillId="4" borderId="2" xfId="0" applyNumberFormat="1" applyFont="1" applyFill="1" applyBorder="1"/>
    <xf numFmtId="43" fontId="12" fillId="9" borderId="2" xfId="0" applyNumberFormat="1" applyFont="1" applyFill="1" applyBorder="1"/>
    <xf numFmtId="0" fontId="8" fillId="5" borderId="7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43" fontId="11" fillId="4" borderId="9" xfId="0" applyNumberFormat="1" applyFont="1" applyFill="1" applyBorder="1"/>
    <xf numFmtId="43" fontId="3" fillId="4" borderId="9" xfId="0" applyNumberFormat="1" applyFont="1" applyFill="1" applyBorder="1"/>
    <xf numFmtId="0" fontId="8" fillId="5" borderId="3" xfId="0" applyFont="1" applyFill="1" applyBorder="1" applyAlignment="1">
      <alignment horizontal="left" wrapText="1"/>
    </xf>
    <xf numFmtId="0" fontId="4" fillId="14" borderId="1" xfId="0" applyFont="1" applyFill="1" applyBorder="1" applyAlignment="1">
      <alignment horizontal="left" vertical="center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3" sqref="A3"/>
    </sheetView>
  </sheetViews>
  <sheetFormatPr defaultRowHeight="14.4" x14ac:dyDescent="0.3"/>
  <cols>
    <col min="1" max="1" width="110" customWidth="1"/>
  </cols>
  <sheetData>
    <row r="1" spans="1:1" ht="24" customHeight="1" x14ac:dyDescent="0.35">
      <c r="A1" s="1" t="s">
        <v>0</v>
      </c>
    </row>
    <row r="3" spans="1:1" x14ac:dyDescent="0.3">
      <c r="A3" t="s">
        <v>26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6"/>
  <sheetViews>
    <sheetView tabSelected="1" workbookViewId="0">
      <pane ySplit="1" topLeftCell="A2" activePane="bottomLeft" state="frozen"/>
      <selection pane="bottomLeft" activeCell="C1" sqref="C1:N1048576"/>
    </sheetView>
  </sheetViews>
  <sheetFormatPr defaultRowHeight="14.4" x14ac:dyDescent="0.3"/>
  <cols>
    <col min="1" max="1" width="27.44140625" bestFit="1" customWidth="1"/>
    <col min="2" max="2" width="36.77734375" bestFit="1" customWidth="1"/>
    <col min="3" max="15" width="12" customWidth="1"/>
  </cols>
  <sheetData>
    <row r="1" spans="1:1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x14ac:dyDescent="0.3">
      <c r="A2" s="4" t="s">
        <v>29</v>
      </c>
      <c r="B2" s="3" t="s">
        <v>27</v>
      </c>
      <c r="C2" s="5">
        <v>2000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3">
        <f>SUM(C2:N2)</f>
        <v>2000</v>
      </c>
    </row>
    <row r="3" spans="1:15" x14ac:dyDescent="0.3">
      <c r="A3" s="4" t="s">
        <v>29</v>
      </c>
      <c r="B3" s="3" t="s">
        <v>28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>
        <f>17*9.6*12*1.05</f>
        <v>2056.3200000000002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43">
        <f t="shared" ref="O3:O66" si="0">SUM(C3:N3)</f>
        <v>2056.3200000000002</v>
      </c>
    </row>
    <row r="4" spans="1:15" x14ac:dyDescent="0.3">
      <c r="A4" s="13" t="s">
        <v>40</v>
      </c>
      <c r="B4" s="7" t="s">
        <v>30</v>
      </c>
      <c r="C4" s="5">
        <v>1200</v>
      </c>
      <c r="D4" s="5">
        <v>0</v>
      </c>
      <c r="E4" s="5">
        <v>0</v>
      </c>
      <c r="F4" s="5">
        <v>1200</v>
      </c>
      <c r="G4" s="5">
        <v>0</v>
      </c>
      <c r="H4" s="5">
        <v>0</v>
      </c>
      <c r="I4" s="5">
        <v>0</v>
      </c>
      <c r="J4" s="5">
        <v>1200</v>
      </c>
      <c r="K4" s="5">
        <v>0</v>
      </c>
      <c r="L4" s="5">
        <v>0</v>
      </c>
      <c r="M4" s="5">
        <v>1200</v>
      </c>
      <c r="N4" s="6">
        <v>0</v>
      </c>
      <c r="O4" s="43">
        <f t="shared" si="0"/>
        <v>4800</v>
      </c>
    </row>
    <row r="5" spans="1:15" x14ac:dyDescent="0.3">
      <c r="A5" s="13" t="s">
        <v>40</v>
      </c>
      <c r="B5" s="8" t="s">
        <v>31</v>
      </c>
      <c r="C5" s="5">
        <v>2000</v>
      </c>
      <c r="D5" s="6">
        <v>0</v>
      </c>
      <c r="E5" s="6">
        <v>0</v>
      </c>
      <c r="F5" s="6">
        <v>0</v>
      </c>
      <c r="G5" s="14">
        <v>2000</v>
      </c>
      <c r="H5" s="6">
        <v>0</v>
      </c>
      <c r="I5" s="6">
        <v>0</v>
      </c>
      <c r="J5" s="14">
        <v>2000</v>
      </c>
      <c r="K5" s="6">
        <v>0</v>
      </c>
      <c r="L5" s="6">
        <v>0</v>
      </c>
      <c r="M5" s="6">
        <v>0</v>
      </c>
      <c r="N5" s="6">
        <v>0</v>
      </c>
      <c r="O5" s="43">
        <f t="shared" si="0"/>
        <v>6000</v>
      </c>
    </row>
    <row r="6" spans="1:15" x14ac:dyDescent="0.3">
      <c r="A6" s="13" t="s">
        <v>40</v>
      </c>
      <c r="B6" s="9" t="s">
        <v>32</v>
      </c>
      <c r="C6" s="5">
        <v>0</v>
      </c>
      <c r="D6" s="14">
        <v>2000</v>
      </c>
      <c r="E6" s="6">
        <v>0</v>
      </c>
      <c r="F6" s="14">
        <v>2000</v>
      </c>
      <c r="G6" s="6">
        <v>0</v>
      </c>
      <c r="H6" s="14">
        <v>2000</v>
      </c>
      <c r="I6" s="6">
        <v>0</v>
      </c>
      <c r="J6" s="6">
        <v>0</v>
      </c>
      <c r="K6" s="6">
        <v>0</v>
      </c>
      <c r="L6" s="14">
        <v>2000</v>
      </c>
      <c r="M6" s="6">
        <v>0</v>
      </c>
      <c r="N6" s="6">
        <v>0</v>
      </c>
      <c r="O6" s="43">
        <f t="shared" si="0"/>
        <v>8000</v>
      </c>
    </row>
    <row r="7" spans="1:15" x14ac:dyDescent="0.3">
      <c r="A7" s="13" t="s">
        <v>40</v>
      </c>
      <c r="B7" s="10" t="s">
        <v>33</v>
      </c>
      <c r="C7" s="5">
        <v>0</v>
      </c>
      <c r="D7" s="6">
        <v>0</v>
      </c>
      <c r="E7" s="6">
        <v>600</v>
      </c>
      <c r="F7" s="6">
        <v>0</v>
      </c>
      <c r="G7" s="6">
        <v>0</v>
      </c>
      <c r="H7" s="6">
        <v>600</v>
      </c>
      <c r="I7" s="6">
        <v>0</v>
      </c>
      <c r="J7" s="6">
        <v>0</v>
      </c>
      <c r="K7" s="6">
        <v>600</v>
      </c>
      <c r="L7" s="6">
        <v>0</v>
      </c>
      <c r="M7" s="6">
        <v>0</v>
      </c>
      <c r="N7" s="6">
        <v>600</v>
      </c>
      <c r="O7" s="43">
        <f t="shared" si="0"/>
        <v>2400</v>
      </c>
    </row>
    <row r="8" spans="1:15" x14ac:dyDescent="0.3">
      <c r="A8" s="13" t="s">
        <v>40</v>
      </c>
      <c r="B8" s="3" t="s">
        <v>34</v>
      </c>
      <c r="C8" s="5">
        <v>0</v>
      </c>
      <c r="D8" s="6">
        <v>0</v>
      </c>
      <c r="E8" s="6">
        <v>0</v>
      </c>
      <c r="F8" s="6">
        <v>0</v>
      </c>
      <c r="G8" s="6">
        <v>4000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43">
        <f t="shared" si="0"/>
        <v>4000</v>
      </c>
    </row>
    <row r="9" spans="1:15" x14ac:dyDescent="0.3">
      <c r="A9" s="13" t="s">
        <v>40</v>
      </c>
      <c r="B9" s="11" t="s">
        <v>35</v>
      </c>
      <c r="C9" s="5">
        <v>0</v>
      </c>
      <c r="D9" s="6">
        <v>0</v>
      </c>
      <c r="E9" s="6">
        <v>5000</v>
      </c>
      <c r="F9" s="6">
        <v>0</v>
      </c>
      <c r="G9" s="6">
        <v>0</v>
      </c>
      <c r="H9" s="14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43">
        <f t="shared" si="0"/>
        <v>5000</v>
      </c>
    </row>
    <row r="10" spans="1:15" ht="92.4" x14ac:dyDescent="0.3">
      <c r="A10" s="13" t="s">
        <v>40</v>
      </c>
      <c r="B10" s="12" t="s">
        <v>36</v>
      </c>
      <c r="C10" s="5">
        <v>0</v>
      </c>
      <c r="D10" s="6">
        <f>30000*0</f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43">
        <f t="shared" si="0"/>
        <v>0</v>
      </c>
    </row>
    <row r="11" spans="1:15" x14ac:dyDescent="0.3">
      <c r="A11" s="13" t="s">
        <v>40</v>
      </c>
      <c r="B11" s="11" t="s">
        <v>37</v>
      </c>
      <c r="C11" s="5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43">
        <f t="shared" si="0"/>
        <v>0</v>
      </c>
    </row>
    <row r="12" spans="1:15" x14ac:dyDescent="0.3">
      <c r="A12" s="13" t="s">
        <v>40</v>
      </c>
      <c r="B12" s="11" t="s">
        <v>38</v>
      </c>
      <c r="C12" s="5">
        <v>0</v>
      </c>
      <c r="D12" s="6">
        <v>0</v>
      </c>
      <c r="E12" s="14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43">
        <f t="shared" si="0"/>
        <v>0</v>
      </c>
    </row>
    <row r="13" spans="1:15" x14ac:dyDescent="0.3">
      <c r="A13" s="13" t="s">
        <v>40</v>
      </c>
      <c r="B13" s="11" t="s">
        <v>39</v>
      </c>
      <c r="C13" s="5">
        <v>0</v>
      </c>
      <c r="D13" s="6">
        <v>0</v>
      </c>
      <c r="E13" s="14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43">
        <f t="shared" si="0"/>
        <v>0</v>
      </c>
    </row>
    <row r="14" spans="1:15" x14ac:dyDescent="0.3">
      <c r="A14" s="15" t="s">
        <v>54</v>
      </c>
      <c r="B14" s="3" t="s">
        <v>41</v>
      </c>
      <c r="C14" s="5">
        <v>8000</v>
      </c>
      <c r="D14" s="5">
        <v>8000</v>
      </c>
      <c r="E14" s="5">
        <v>8000</v>
      </c>
      <c r="F14" s="5">
        <v>8000</v>
      </c>
      <c r="G14" s="5">
        <v>8000</v>
      </c>
      <c r="H14" s="5">
        <v>8000</v>
      </c>
      <c r="I14" s="5">
        <v>8000</v>
      </c>
      <c r="J14" s="5">
        <v>8000</v>
      </c>
      <c r="K14" s="5">
        <v>8000</v>
      </c>
      <c r="L14" s="5">
        <v>8000</v>
      </c>
      <c r="M14" s="5">
        <v>8000</v>
      </c>
      <c r="N14" s="5">
        <v>8000</v>
      </c>
      <c r="O14" s="43">
        <f t="shared" si="0"/>
        <v>96000</v>
      </c>
    </row>
    <row r="15" spans="1:15" x14ac:dyDescent="0.3">
      <c r="A15" s="15" t="s">
        <v>54</v>
      </c>
      <c r="B15" s="3" t="s">
        <v>42</v>
      </c>
      <c r="C15" s="5">
        <v>420</v>
      </c>
      <c r="D15" s="5">
        <v>420</v>
      </c>
      <c r="E15" s="5">
        <v>420</v>
      </c>
      <c r="F15" s="5">
        <v>420</v>
      </c>
      <c r="G15" s="5">
        <v>420</v>
      </c>
      <c r="H15" s="5">
        <v>420</v>
      </c>
      <c r="I15" s="5">
        <v>420</v>
      </c>
      <c r="J15" s="5">
        <v>420</v>
      </c>
      <c r="K15" s="5">
        <v>420</v>
      </c>
      <c r="L15" s="5">
        <v>420</v>
      </c>
      <c r="M15" s="5">
        <v>420</v>
      </c>
      <c r="N15" s="5">
        <v>420</v>
      </c>
      <c r="O15" s="43">
        <f t="shared" si="0"/>
        <v>5040</v>
      </c>
    </row>
    <row r="16" spans="1:15" x14ac:dyDescent="0.3">
      <c r="A16" s="15" t="s">
        <v>54</v>
      </c>
      <c r="B16" s="3" t="s">
        <v>43</v>
      </c>
      <c r="C16" s="5">
        <v>0</v>
      </c>
      <c r="D16" s="5">
        <v>0</v>
      </c>
      <c r="E16" s="5">
        <v>0</v>
      </c>
      <c r="F16" s="6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3">
        <f t="shared" si="0"/>
        <v>0</v>
      </c>
    </row>
    <row r="17" spans="1:15" x14ac:dyDescent="0.3">
      <c r="A17" s="15" t="s">
        <v>54</v>
      </c>
      <c r="B17" s="3" t="s">
        <v>44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43">
        <f t="shared" si="0"/>
        <v>0</v>
      </c>
    </row>
    <row r="18" spans="1:15" x14ac:dyDescent="0.3">
      <c r="A18" s="15" t="s">
        <v>54</v>
      </c>
      <c r="B18" s="11" t="s">
        <v>45</v>
      </c>
      <c r="C18" s="5">
        <v>6275</v>
      </c>
      <c r="D18" s="5">
        <v>1000</v>
      </c>
      <c r="E18" s="5">
        <v>2000</v>
      </c>
      <c r="F18" s="6">
        <v>6275</v>
      </c>
      <c r="G18" s="5">
        <v>4600</v>
      </c>
      <c r="H18" s="5"/>
      <c r="I18" s="6">
        <v>6275</v>
      </c>
      <c r="J18" s="5">
        <v>8000</v>
      </c>
      <c r="K18" s="5"/>
      <c r="L18" s="14">
        <v>6275</v>
      </c>
      <c r="M18" s="5"/>
      <c r="N18" s="5"/>
      <c r="O18" s="43">
        <f t="shared" si="0"/>
        <v>40700</v>
      </c>
    </row>
    <row r="19" spans="1:15" x14ac:dyDescent="0.3">
      <c r="A19" s="15" t="s">
        <v>54</v>
      </c>
      <c r="B19" s="11" t="s">
        <v>46</v>
      </c>
      <c r="C19" s="5"/>
      <c r="D19" s="5"/>
      <c r="E19" s="14">
        <v>0</v>
      </c>
      <c r="F19" s="5"/>
      <c r="G19" s="5"/>
      <c r="H19" s="5"/>
      <c r="I19" s="5"/>
      <c r="J19" s="5"/>
      <c r="K19" s="5"/>
      <c r="L19" s="5"/>
      <c r="M19" s="5"/>
      <c r="N19" s="5"/>
      <c r="O19" s="43">
        <f t="shared" si="0"/>
        <v>0</v>
      </c>
    </row>
    <row r="20" spans="1:15" x14ac:dyDescent="0.3">
      <c r="A20" s="15" t="s">
        <v>54</v>
      </c>
      <c r="B20" s="11" t="s">
        <v>47</v>
      </c>
      <c r="C20" s="16">
        <f>22000</f>
        <v>22000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43">
        <f t="shared" si="0"/>
        <v>22000</v>
      </c>
    </row>
    <row r="21" spans="1:15" x14ac:dyDescent="0.3">
      <c r="A21" s="15" t="s">
        <v>54</v>
      </c>
      <c r="B21" s="3" t="s">
        <v>48</v>
      </c>
      <c r="C21" s="5">
        <v>37000</v>
      </c>
      <c r="D21" s="6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43">
        <f t="shared" si="0"/>
        <v>37000</v>
      </c>
    </row>
    <row r="22" spans="1:15" x14ac:dyDescent="0.3">
      <c r="A22" s="15" t="s">
        <v>54</v>
      </c>
      <c r="B22" s="11" t="s">
        <v>49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>
        <v>10000</v>
      </c>
      <c r="K22" s="5">
        <v>0</v>
      </c>
      <c r="L22" s="5">
        <v>0</v>
      </c>
      <c r="M22" s="5">
        <v>0</v>
      </c>
      <c r="N22" s="5">
        <v>0</v>
      </c>
      <c r="O22" s="43">
        <f t="shared" si="0"/>
        <v>10000</v>
      </c>
    </row>
    <row r="23" spans="1:15" x14ac:dyDescent="0.3">
      <c r="A23" s="15" t="s">
        <v>54</v>
      </c>
      <c r="B23" s="11" t="s">
        <v>50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4">
        <v>7200</v>
      </c>
      <c r="L23" s="5">
        <v>0</v>
      </c>
      <c r="M23" s="5">
        <v>0</v>
      </c>
      <c r="N23" s="5">
        <v>0</v>
      </c>
      <c r="O23" s="43">
        <f t="shared" si="0"/>
        <v>7200</v>
      </c>
    </row>
    <row r="24" spans="1:15" x14ac:dyDescent="0.3">
      <c r="A24" s="15" t="s">
        <v>54</v>
      </c>
      <c r="B24" s="3" t="s">
        <v>51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6">
        <v>0</v>
      </c>
      <c r="L24" s="5">
        <v>0</v>
      </c>
      <c r="M24" s="5">
        <v>0</v>
      </c>
      <c r="N24" s="5">
        <v>0</v>
      </c>
      <c r="O24" s="43">
        <f t="shared" si="0"/>
        <v>0</v>
      </c>
    </row>
    <row r="25" spans="1:15" x14ac:dyDescent="0.3">
      <c r="A25" s="15" t="s">
        <v>54</v>
      </c>
      <c r="B25" s="3" t="s">
        <v>52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0</v>
      </c>
      <c r="L25" s="6">
        <v>0</v>
      </c>
      <c r="M25" s="14">
        <v>8000</v>
      </c>
      <c r="N25" s="5">
        <v>0</v>
      </c>
      <c r="O25" s="43">
        <f t="shared" si="0"/>
        <v>8000</v>
      </c>
    </row>
    <row r="26" spans="1:15" x14ac:dyDescent="0.3">
      <c r="A26" s="15" t="s">
        <v>54</v>
      </c>
      <c r="B26" s="3" t="s">
        <v>53</v>
      </c>
      <c r="C26" s="5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5">
        <v>0</v>
      </c>
      <c r="K26" s="6">
        <v>0</v>
      </c>
      <c r="L26" s="6">
        <v>0</v>
      </c>
      <c r="M26" s="5">
        <v>0</v>
      </c>
      <c r="N26" s="5">
        <v>0</v>
      </c>
      <c r="O26" s="43">
        <f t="shared" si="0"/>
        <v>0</v>
      </c>
    </row>
    <row r="27" spans="1:15" x14ac:dyDescent="0.3">
      <c r="A27" s="20" t="s">
        <v>68</v>
      </c>
      <c r="B27" s="3" t="s">
        <v>55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8100</v>
      </c>
      <c r="N27" s="5">
        <v>0</v>
      </c>
      <c r="O27" s="43">
        <f t="shared" si="0"/>
        <v>8100</v>
      </c>
    </row>
    <row r="28" spans="1:15" x14ac:dyDescent="0.3">
      <c r="A28" s="20" t="s">
        <v>68</v>
      </c>
      <c r="B28" s="3" t="s">
        <v>56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6">
        <v>26000</v>
      </c>
      <c r="O28" s="43">
        <f t="shared" si="0"/>
        <v>26000</v>
      </c>
    </row>
    <row r="29" spans="1:15" x14ac:dyDescent="0.3">
      <c r="A29" s="20" t="s">
        <v>68</v>
      </c>
      <c r="B29" s="3" t="s">
        <v>57</v>
      </c>
      <c r="C29" s="5">
        <v>0</v>
      </c>
      <c r="D29" s="5">
        <v>0</v>
      </c>
      <c r="E29" s="5">
        <v>0</v>
      </c>
      <c r="F29" s="5">
        <v>0</v>
      </c>
      <c r="G29" s="6">
        <v>500</v>
      </c>
      <c r="H29" s="5">
        <v>0</v>
      </c>
      <c r="I29" s="5">
        <v>0</v>
      </c>
      <c r="J29" s="6">
        <v>4500</v>
      </c>
      <c r="K29" s="5">
        <v>0</v>
      </c>
      <c r="L29" s="5">
        <v>0</v>
      </c>
      <c r="M29" s="5">
        <v>0</v>
      </c>
      <c r="N29" s="5">
        <v>0</v>
      </c>
      <c r="O29" s="43">
        <f t="shared" si="0"/>
        <v>5000</v>
      </c>
    </row>
    <row r="30" spans="1:15" x14ac:dyDescent="0.3">
      <c r="A30" s="20" t="s">
        <v>68</v>
      </c>
      <c r="B30" s="11" t="s">
        <v>58</v>
      </c>
      <c r="C30" s="5">
        <v>0</v>
      </c>
      <c r="D30" s="6">
        <v>0</v>
      </c>
      <c r="E30" s="6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43">
        <f t="shared" si="0"/>
        <v>0</v>
      </c>
    </row>
    <row r="31" spans="1:15" x14ac:dyDescent="0.3">
      <c r="A31" s="20" t="s">
        <v>68</v>
      </c>
      <c r="B31" s="9" t="s">
        <v>59</v>
      </c>
      <c r="C31" s="5">
        <v>0</v>
      </c>
      <c r="D31" s="6">
        <v>0</v>
      </c>
      <c r="E31" s="6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43">
        <f t="shared" si="0"/>
        <v>0</v>
      </c>
    </row>
    <row r="32" spans="1:15" x14ac:dyDescent="0.3">
      <c r="A32" s="20" t="s">
        <v>68</v>
      </c>
      <c r="B32" s="9" t="s">
        <v>60</v>
      </c>
      <c r="C32" s="5">
        <v>750</v>
      </c>
      <c r="D32" s="5">
        <v>0</v>
      </c>
      <c r="E32" s="6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43">
        <f t="shared" si="0"/>
        <v>750</v>
      </c>
    </row>
    <row r="33" spans="1:15" x14ac:dyDescent="0.3">
      <c r="A33" s="20" t="s">
        <v>68</v>
      </c>
      <c r="B33" s="9" t="s">
        <v>61</v>
      </c>
      <c r="C33" s="5">
        <v>0</v>
      </c>
      <c r="D33" s="5">
        <v>0</v>
      </c>
      <c r="E33" s="17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43">
        <f t="shared" si="0"/>
        <v>0</v>
      </c>
    </row>
    <row r="34" spans="1:15" x14ac:dyDescent="0.3">
      <c r="A34" s="20" t="s">
        <v>68</v>
      </c>
      <c r="B34" s="9" t="s">
        <v>62</v>
      </c>
      <c r="C34" s="5">
        <v>0</v>
      </c>
      <c r="D34" s="5">
        <v>0</v>
      </c>
      <c r="E34" s="6">
        <v>10000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6">
        <v>15000</v>
      </c>
      <c r="O34" s="43">
        <f t="shared" si="0"/>
        <v>25000</v>
      </c>
    </row>
    <row r="35" spans="1:15" x14ac:dyDescent="0.3">
      <c r="A35" s="20" t="s">
        <v>68</v>
      </c>
      <c r="B35" s="9" t="s">
        <v>63</v>
      </c>
      <c r="C35" s="5">
        <v>0</v>
      </c>
      <c r="D35" s="5">
        <v>0</v>
      </c>
      <c r="E35" s="14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43">
        <f t="shared" si="0"/>
        <v>0</v>
      </c>
    </row>
    <row r="36" spans="1:15" x14ac:dyDescent="0.3">
      <c r="A36" s="20" t="s">
        <v>68</v>
      </c>
      <c r="B36" s="11" t="s">
        <v>64</v>
      </c>
      <c r="C36" s="5">
        <v>0</v>
      </c>
      <c r="D36" s="17">
        <v>0</v>
      </c>
      <c r="E36" s="6">
        <v>0</v>
      </c>
      <c r="F36" s="17">
        <v>0</v>
      </c>
      <c r="G36" s="17">
        <v>0</v>
      </c>
      <c r="H36" s="6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43">
        <f t="shared" si="0"/>
        <v>0</v>
      </c>
    </row>
    <row r="37" spans="1:15" x14ac:dyDescent="0.3">
      <c r="A37" s="20" t="s">
        <v>68</v>
      </c>
      <c r="B37" s="9" t="s">
        <v>65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14">
        <v>3000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43">
        <f t="shared" si="0"/>
        <v>3000</v>
      </c>
    </row>
    <row r="38" spans="1:15" x14ac:dyDescent="0.3">
      <c r="A38" s="20" t="s">
        <v>68</v>
      </c>
      <c r="B38" s="18" t="s">
        <v>66</v>
      </c>
      <c r="C38" s="5">
        <v>0</v>
      </c>
      <c r="D38" s="17">
        <v>3000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43">
        <f t="shared" si="0"/>
        <v>3000</v>
      </c>
    </row>
    <row r="39" spans="1:15" x14ac:dyDescent="0.3">
      <c r="A39" s="20" t="s">
        <v>68</v>
      </c>
      <c r="B39" s="19" t="s">
        <v>67</v>
      </c>
      <c r="C39" s="5">
        <v>0</v>
      </c>
      <c r="D39" s="17">
        <v>1100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43">
        <f t="shared" si="0"/>
        <v>1100</v>
      </c>
    </row>
    <row r="40" spans="1:15" x14ac:dyDescent="0.3">
      <c r="A40" s="29" t="s">
        <v>83</v>
      </c>
      <c r="B40" s="9" t="s">
        <v>69</v>
      </c>
      <c r="C40" s="21">
        <v>2500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43">
        <f t="shared" si="0"/>
        <v>2500</v>
      </c>
    </row>
    <row r="41" spans="1:15" x14ac:dyDescent="0.3">
      <c r="A41" s="29" t="s">
        <v>83</v>
      </c>
      <c r="B41" s="9" t="s">
        <v>70</v>
      </c>
      <c r="C41" s="16">
        <f>5000*1.05</f>
        <v>5250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43">
        <f t="shared" si="0"/>
        <v>5250</v>
      </c>
    </row>
    <row r="42" spans="1:15" x14ac:dyDescent="0.3">
      <c r="A42" s="29" t="s">
        <v>83</v>
      </c>
      <c r="B42" s="9" t="s">
        <v>71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17">
        <v>0</v>
      </c>
      <c r="O42" s="43">
        <f t="shared" si="0"/>
        <v>0</v>
      </c>
    </row>
    <row r="43" spans="1:15" x14ac:dyDescent="0.3">
      <c r="A43" s="29" t="s">
        <v>83</v>
      </c>
      <c r="B43" s="9" t="s">
        <v>72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14">
        <v>600</v>
      </c>
      <c r="O43" s="43">
        <f t="shared" si="0"/>
        <v>600</v>
      </c>
    </row>
    <row r="44" spans="1:15" x14ac:dyDescent="0.3">
      <c r="A44" s="29" t="s">
        <v>83</v>
      </c>
      <c r="B44" s="22" t="s">
        <v>73</v>
      </c>
      <c r="C44" s="21">
        <v>0</v>
      </c>
      <c r="D44" s="5">
        <v>5000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43">
        <f t="shared" si="0"/>
        <v>5000</v>
      </c>
    </row>
    <row r="45" spans="1:15" x14ac:dyDescent="0.3">
      <c r="A45" s="29" t="s">
        <v>83</v>
      </c>
      <c r="B45" s="23" t="s">
        <v>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17">
        <f>1848+(30*24)</f>
        <v>2568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43">
        <f t="shared" si="0"/>
        <v>2568</v>
      </c>
    </row>
    <row r="46" spans="1:15" x14ac:dyDescent="0.3">
      <c r="A46" s="29" t="s">
        <v>83</v>
      </c>
      <c r="B46" s="23" t="s">
        <v>75</v>
      </c>
      <c r="C46" s="5">
        <v>0</v>
      </c>
      <c r="D46" s="5">
        <v>0</v>
      </c>
      <c r="E46" s="17">
        <v>306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43">
        <f t="shared" si="0"/>
        <v>306</v>
      </c>
    </row>
    <row r="47" spans="1:15" x14ac:dyDescent="0.3">
      <c r="A47" s="29" t="s">
        <v>83</v>
      </c>
      <c r="B47" s="23" t="s">
        <v>76</v>
      </c>
      <c r="C47" s="24">
        <v>7500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43">
        <f t="shared" si="0"/>
        <v>7500</v>
      </c>
    </row>
    <row r="48" spans="1:15" x14ac:dyDescent="0.3">
      <c r="A48" s="29" t="s">
        <v>83</v>
      </c>
      <c r="B48" s="23" t="s">
        <v>77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43">
        <f t="shared" si="0"/>
        <v>0</v>
      </c>
    </row>
    <row r="49" spans="1:15" x14ac:dyDescent="0.3">
      <c r="A49" s="29" t="s">
        <v>83</v>
      </c>
      <c r="B49" s="25" t="s">
        <v>78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17">
        <v>5000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43">
        <f t="shared" si="0"/>
        <v>5000</v>
      </c>
    </row>
    <row r="50" spans="1:15" x14ac:dyDescent="0.3">
      <c r="A50" s="29" t="s">
        <v>83</v>
      </c>
      <c r="B50" s="26" t="s">
        <v>79</v>
      </c>
      <c r="C50" s="16">
        <v>400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43">
        <f t="shared" si="0"/>
        <v>400</v>
      </c>
    </row>
    <row r="51" spans="1:15" x14ac:dyDescent="0.3">
      <c r="A51" s="29" t="s">
        <v>83</v>
      </c>
      <c r="B51" s="27" t="s">
        <v>80</v>
      </c>
      <c r="C51" s="5">
        <v>0</v>
      </c>
      <c r="D51" s="14">
        <v>10000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43">
        <f t="shared" si="0"/>
        <v>10000</v>
      </c>
    </row>
    <row r="52" spans="1:15" x14ac:dyDescent="0.3">
      <c r="A52" s="29" t="s">
        <v>83</v>
      </c>
      <c r="B52" s="27" t="s">
        <v>81</v>
      </c>
      <c r="C52" s="24">
        <v>215</v>
      </c>
      <c r="D52" s="24">
        <v>215</v>
      </c>
      <c r="E52" s="24">
        <v>215</v>
      </c>
      <c r="F52" s="24">
        <v>215</v>
      </c>
      <c r="G52" s="24">
        <v>215</v>
      </c>
      <c r="H52" s="24">
        <v>215</v>
      </c>
      <c r="I52" s="24">
        <v>215</v>
      </c>
      <c r="J52" s="24">
        <v>215</v>
      </c>
      <c r="K52" s="24">
        <v>215</v>
      </c>
      <c r="L52" s="24">
        <v>215</v>
      </c>
      <c r="M52" s="24">
        <v>215</v>
      </c>
      <c r="N52" s="24">
        <v>215</v>
      </c>
      <c r="O52" s="43">
        <f t="shared" si="0"/>
        <v>2580</v>
      </c>
    </row>
    <row r="53" spans="1:15" x14ac:dyDescent="0.3">
      <c r="A53" s="29" t="s">
        <v>83</v>
      </c>
      <c r="B53" s="27" t="s">
        <v>82</v>
      </c>
      <c r="C53" s="28">
        <v>0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43">
        <f t="shared" si="0"/>
        <v>0</v>
      </c>
    </row>
    <row r="54" spans="1:15" x14ac:dyDescent="0.3">
      <c r="A54" s="30" t="s">
        <v>96</v>
      </c>
      <c r="B54" s="8" t="s">
        <v>84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17">
        <v>8500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43">
        <f t="shared" si="0"/>
        <v>8500</v>
      </c>
    </row>
    <row r="55" spans="1:15" x14ac:dyDescent="0.3">
      <c r="A55" s="30" t="s">
        <v>96</v>
      </c>
      <c r="B55" s="11" t="s">
        <v>85</v>
      </c>
      <c r="C55" s="5">
        <v>0</v>
      </c>
      <c r="D55" s="5">
        <v>0</v>
      </c>
      <c r="E55" s="14">
        <v>6000</v>
      </c>
      <c r="F55" s="14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43">
        <f t="shared" si="0"/>
        <v>6000</v>
      </c>
    </row>
    <row r="56" spans="1:15" x14ac:dyDescent="0.3">
      <c r="A56" s="30" t="s">
        <v>96</v>
      </c>
      <c r="B56" s="18" t="s">
        <v>86</v>
      </c>
      <c r="C56" s="5">
        <v>0</v>
      </c>
      <c r="D56" s="5">
        <v>0</v>
      </c>
      <c r="E56" s="5">
        <v>0</v>
      </c>
      <c r="F56" s="5">
        <v>0</v>
      </c>
      <c r="G56" s="14">
        <v>9800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43">
        <f t="shared" si="0"/>
        <v>9800</v>
      </c>
    </row>
    <row r="57" spans="1:15" x14ac:dyDescent="0.3">
      <c r="A57" s="30" t="s">
        <v>96</v>
      </c>
      <c r="B57" s="25" t="s">
        <v>87</v>
      </c>
      <c r="C57" s="16">
        <v>3000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14">
        <v>5000</v>
      </c>
      <c r="J57" s="14"/>
      <c r="K57" s="5">
        <v>0</v>
      </c>
      <c r="L57" s="5">
        <v>0</v>
      </c>
      <c r="M57" s="5">
        <v>0</v>
      </c>
      <c r="N57" s="5">
        <v>0</v>
      </c>
      <c r="O57" s="43">
        <f t="shared" si="0"/>
        <v>8000</v>
      </c>
    </row>
    <row r="58" spans="1:15" x14ac:dyDescent="0.3">
      <c r="A58" s="30" t="s">
        <v>96</v>
      </c>
      <c r="B58" s="11" t="s">
        <v>88</v>
      </c>
      <c r="C58" s="16">
        <v>4500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43">
        <f t="shared" si="0"/>
        <v>4500</v>
      </c>
    </row>
    <row r="59" spans="1:15" x14ac:dyDescent="0.3">
      <c r="A59" s="30" t="s">
        <v>96</v>
      </c>
      <c r="B59" s="22" t="s">
        <v>89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14">
        <v>4500</v>
      </c>
      <c r="K59" s="5">
        <v>0</v>
      </c>
      <c r="L59" s="5">
        <v>0</v>
      </c>
      <c r="M59" s="5">
        <v>0</v>
      </c>
      <c r="N59" s="5">
        <v>0</v>
      </c>
      <c r="O59" s="43">
        <f t="shared" si="0"/>
        <v>4500</v>
      </c>
    </row>
    <row r="60" spans="1:15" x14ac:dyDescent="0.3">
      <c r="A60" s="30" t="s">
        <v>96</v>
      </c>
      <c r="B60" s="25" t="s">
        <v>90</v>
      </c>
      <c r="C60" s="5">
        <v>0</v>
      </c>
      <c r="D60" s="5">
        <v>0</v>
      </c>
      <c r="E60" s="6">
        <v>1800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43">
        <f t="shared" si="0"/>
        <v>1800</v>
      </c>
    </row>
    <row r="61" spans="1:15" x14ac:dyDescent="0.3">
      <c r="A61" s="30" t="s">
        <v>96</v>
      </c>
      <c r="B61" s="11" t="s">
        <v>91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6">
        <f>1400*1.1</f>
        <v>1540.0000000000002</v>
      </c>
      <c r="K61" s="5">
        <v>0</v>
      </c>
      <c r="L61" s="5">
        <v>0</v>
      </c>
      <c r="M61" s="5">
        <v>0</v>
      </c>
      <c r="N61" s="5">
        <v>0</v>
      </c>
      <c r="O61" s="43">
        <f t="shared" si="0"/>
        <v>1540.0000000000002</v>
      </c>
    </row>
    <row r="62" spans="1:15" x14ac:dyDescent="0.3">
      <c r="A62" s="30" t="s">
        <v>96</v>
      </c>
      <c r="B62" s="26" t="s">
        <v>92</v>
      </c>
      <c r="C62" s="6">
        <v>1000</v>
      </c>
      <c r="D62" s="6">
        <v>1000</v>
      </c>
      <c r="E62" s="6">
        <v>1000</v>
      </c>
      <c r="F62" s="6">
        <v>1000</v>
      </c>
      <c r="G62" s="6">
        <v>1000</v>
      </c>
      <c r="H62" s="6">
        <v>1000</v>
      </c>
      <c r="I62" s="6">
        <v>1000</v>
      </c>
      <c r="J62" s="6">
        <v>1000</v>
      </c>
      <c r="K62" s="6">
        <v>1000</v>
      </c>
      <c r="L62" s="6">
        <v>1000</v>
      </c>
      <c r="M62" s="6">
        <v>1000</v>
      </c>
      <c r="N62" s="6">
        <v>1000</v>
      </c>
      <c r="O62" s="43">
        <f t="shared" si="0"/>
        <v>12000</v>
      </c>
    </row>
    <row r="63" spans="1:15" x14ac:dyDescent="0.3">
      <c r="A63" s="30" t="s">
        <v>96</v>
      </c>
      <c r="B63" s="27" t="s">
        <v>93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6">
        <v>5000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43">
        <f t="shared" si="0"/>
        <v>5000</v>
      </c>
    </row>
    <row r="64" spans="1:15" x14ac:dyDescent="0.3">
      <c r="A64" s="30" t="s">
        <v>96</v>
      </c>
      <c r="B64" s="27" t="s">
        <v>94</v>
      </c>
      <c r="C64" s="5">
        <v>0</v>
      </c>
      <c r="D64" s="6">
        <v>150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43">
        <f t="shared" si="0"/>
        <v>150</v>
      </c>
    </row>
    <row r="65" spans="1:15" x14ac:dyDescent="0.3">
      <c r="A65" s="30" t="s">
        <v>96</v>
      </c>
      <c r="B65" s="27" t="s">
        <v>95</v>
      </c>
      <c r="C65" s="6">
        <v>10000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43">
        <f t="shared" si="0"/>
        <v>10000</v>
      </c>
    </row>
    <row r="66" spans="1:15" x14ac:dyDescent="0.3">
      <c r="A66" s="32" t="s">
        <v>101</v>
      </c>
      <c r="B66" s="8" t="s">
        <v>97</v>
      </c>
      <c r="C66" s="31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43">
        <f t="shared" si="0"/>
        <v>0</v>
      </c>
    </row>
    <row r="67" spans="1:15" x14ac:dyDescent="0.3">
      <c r="A67" s="32" t="s">
        <v>101</v>
      </c>
      <c r="B67" s="11" t="s">
        <v>98</v>
      </c>
      <c r="C67" s="5">
        <v>6000</v>
      </c>
      <c r="D67" s="6">
        <v>6000</v>
      </c>
      <c r="E67" s="6">
        <v>6000</v>
      </c>
      <c r="F67" s="6">
        <v>6000</v>
      </c>
      <c r="G67" s="6">
        <v>6000</v>
      </c>
      <c r="H67" s="6">
        <v>6000</v>
      </c>
      <c r="I67" s="6">
        <v>10000</v>
      </c>
      <c r="J67" s="6">
        <v>10000</v>
      </c>
      <c r="K67" s="6">
        <v>6000</v>
      </c>
      <c r="L67" s="14">
        <v>6000</v>
      </c>
      <c r="M67" s="14">
        <v>6000</v>
      </c>
      <c r="N67" s="14">
        <v>6000</v>
      </c>
      <c r="O67" s="43">
        <f t="shared" ref="O67:O96" si="1">SUM(C67:N67)</f>
        <v>80000</v>
      </c>
    </row>
    <row r="68" spans="1:15" x14ac:dyDescent="0.3">
      <c r="A68" s="32" t="s">
        <v>101</v>
      </c>
      <c r="B68" s="11" t="s">
        <v>99</v>
      </c>
      <c r="C68" s="31">
        <f t="shared" ref="C68:N68" si="2">600*0</f>
        <v>0</v>
      </c>
      <c r="D68" s="31">
        <f t="shared" si="2"/>
        <v>0</v>
      </c>
      <c r="E68" s="31">
        <f t="shared" si="2"/>
        <v>0</v>
      </c>
      <c r="F68" s="31">
        <f t="shared" si="2"/>
        <v>0</v>
      </c>
      <c r="G68" s="31">
        <f t="shared" si="2"/>
        <v>0</v>
      </c>
      <c r="H68" s="31">
        <f t="shared" si="2"/>
        <v>0</v>
      </c>
      <c r="I68" s="31">
        <f t="shared" si="2"/>
        <v>0</v>
      </c>
      <c r="J68" s="31">
        <f t="shared" si="2"/>
        <v>0</v>
      </c>
      <c r="K68" s="31">
        <f t="shared" si="2"/>
        <v>0</v>
      </c>
      <c r="L68" s="31">
        <f t="shared" si="2"/>
        <v>0</v>
      </c>
      <c r="M68" s="31">
        <f t="shared" si="2"/>
        <v>0</v>
      </c>
      <c r="N68" s="31">
        <f t="shared" si="2"/>
        <v>0</v>
      </c>
      <c r="O68" s="43">
        <f t="shared" si="1"/>
        <v>0</v>
      </c>
    </row>
    <row r="69" spans="1:15" x14ac:dyDescent="0.3">
      <c r="A69" s="32" t="s">
        <v>101</v>
      </c>
      <c r="B69" s="11" t="s">
        <v>100</v>
      </c>
      <c r="C69" s="5">
        <v>170</v>
      </c>
      <c r="D69" s="5">
        <v>170</v>
      </c>
      <c r="E69" s="5">
        <v>170</v>
      </c>
      <c r="F69" s="5">
        <v>170</v>
      </c>
      <c r="G69" s="5">
        <v>170</v>
      </c>
      <c r="H69" s="5">
        <v>170</v>
      </c>
      <c r="I69" s="6">
        <v>1300</v>
      </c>
      <c r="J69" s="6">
        <v>1300</v>
      </c>
      <c r="K69" s="6">
        <v>1300</v>
      </c>
      <c r="L69" s="5">
        <v>170</v>
      </c>
      <c r="M69" s="5">
        <v>170</v>
      </c>
      <c r="N69" s="5">
        <v>170</v>
      </c>
      <c r="O69" s="43">
        <f t="shared" si="1"/>
        <v>5430</v>
      </c>
    </row>
    <row r="70" spans="1:15" x14ac:dyDescent="0.3">
      <c r="A70" s="33" t="s">
        <v>105</v>
      </c>
      <c r="B70" s="11" t="s">
        <v>102</v>
      </c>
      <c r="C70" s="31">
        <f>30000*0</f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3">
        <f t="shared" si="1"/>
        <v>0</v>
      </c>
    </row>
    <row r="71" spans="1:15" x14ac:dyDescent="0.3">
      <c r="A71" s="33" t="s">
        <v>105</v>
      </c>
      <c r="B71" s="11" t="s">
        <v>103</v>
      </c>
      <c r="C71" s="31">
        <v>0</v>
      </c>
      <c r="D71" s="5"/>
      <c r="E71" s="5"/>
      <c r="F71" s="5"/>
      <c r="G71" s="5"/>
      <c r="H71" s="5"/>
      <c r="I71" s="5"/>
      <c r="J71" s="5"/>
      <c r="K71" s="5"/>
      <c r="L71" s="5">
        <v>15000</v>
      </c>
      <c r="M71" s="5"/>
      <c r="N71" s="5"/>
      <c r="O71" s="43">
        <f t="shared" si="1"/>
        <v>15000</v>
      </c>
    </row>
    <row r="72" spans="1:15" x14ac:dyDescent="0.3">
      <c r="A72" s="33" t="s">
        <v>105</v>
      </c>
      <c r="B72" s="11" t="s">
        <v>104</v>
      </c>
      <c r="C72" s="5">
        <v>0</v>
      </c>
      <c r="D72" s="5">
        <v>0</v>
      </c>
      <c r="E72" s="5">
        <v>0</v>
      </c>
      <c r="F72" s="5">
        <v>0</v>
      </c>
      <c r="G72" s="5"/>
      <c r="H72" s="5">
        <v>5000</v>
      </c>
      <c r="I72" s="5">
        <v>5000</v>
      </c>
      <c r="J72" s="5">
        <v>5000</v>
      </c>
      <c r="K72" s="5"/>
      <c r="L72" s="5"/>
      <c r="M72" s="5"/>
      <c r="N72" s="5"/>
      <c r="O72" s="43">
        <f t="shared" si="1"/>
        <v>15000</v>
      </c>
    </row>
    <row r="73" spans="1:15" x14ac:dyDescent="0.3">
      <c r="A73" s="42" t="s">
        <v>130</v>
      </c>
      <c r="B73" s="11" t="s">
        <v>106</v>
      </c>
      <c r="C73" s="5">
        <v>750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6">
        <v>0</v>
      </c>
      <c r="M73" s="5">
        <v>0</v>
      </c>
      <c r="N73" s="5">
        <v>0</v>
      </c>
      <c r="O73" s="43">
        <f t="shared" si="1"/>
        <v>750</v>
      </c>
    </row>
    <row r="74" spans="1:15" x14ac:dyDescent="0.3">
      <c r="A74" s="42" t="s">
        <v>130</v>
      </c>
      <c r="B74" s="11" t="s">
        <v>107</v>
      </c>
      <c r="C74" s="5">
        <v>200</v>
      </c>
      <c r="D74" s="5">
        <v>200</v>
      </c>
      <c r="E74" s="5">
        <v>200</v>
      </c>
      <c r="F74" s="5">
        <v>200</v>
      </c>
      <c r="G74" s="5">
        <v>200</v>
      </c>
      <c r="H74" s="5">
        <v>200</v>
      </c>
      <c r="I74" s="5">
        <v>200</v>
      </c>
      <c r="J74" s="5">
        <v>200</v>
      </c>
      <c r="K74" s="5">
        <v>200</v>
      </c>
      <c r="L74" s="5">
        <v>200</v>
      </c>
      <c r="M74" s="6">
        <v>200</v>
      </c>
      <c r="N74" s="6">
        <v>200</v>
      </c>
      <c r="O74" s="43">
        <f t="shared" si="1"/>
        <v>2400</v>
      </c>
    </row>
    <row r="75" spans="1:15" x14ac:dyDescent="0.3">
      <c r="A75" s="42" t="s">
        <v>130</v>
      </c>
      <c r="B75" s="11" t="s">
        <v>108</v>
      </c>
      <c r="C75" s="5">
        <v>0</v>
      </c>
      <c r="D75" s="5">
        <v>0</v>
      </c>
      <c r="E75" s="5">
        <v>0</v>
      </c>
      <c r="F75" s="5">
        <v>0</v>
      </c>
      <c r="G75" s="6">
        <f>60000*0</f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43">
        <f t="shared" si="1"/>
        <v>0</v>
      </c>
    </row>
    <row r="76" spans="1:15" x14ac:dyDescent="0.3">
      <c r="A76" s="42" t="s">
        <v>130</v>
      </c>
      <c r="B76" s="11" t="s">
        <v>109</v>
      </c>
      <c r="C76" s="5">
        <v>1200</v>
      </c>
      <c r="D76" s="5"/>
      <c r="E76" s="5"/>
      <c r="F76" s="5"/>
      <c r="G76" s="6"/>
      <c r="H76" s="5"/>
      <c r="I76" s="5"/>
      <c r="J76" s="5"/>
      <c r="K76" s="5"/>
      <c r="L76" s="5"/>
      <c r="M76" s="5"/>
      <c r="N76" s="5"/>
      <c r="O76" s="43">
        <f t="shared" si="1"/>
        <v>1200</v>
      </c>
    </row>
    <row r="77" spans="1:15" x14ac:dyDescent="0.3">
      <c r="A77" s="42" t="s">
        <v>130</v>
      </c>
      <c r="B77" s="11" t="s">
        <v>110</v>
      </c>
      <c r="C77" s="34">
        <f>3000*0.7</f>
        <v>2100</v>
      </c>
      <c r="D77" s="34">
        <f t="shared" ref="D77:N77" si="3">3000*0.7</f>
        <v>2100</v>
      </c>
      <c r="E77" s="34">
        <f t="shared" si="3"/>
        <v>2100</v>
      </c>
      <c r="F77" s="34">
        <f t="shared" si="3"/>
        <v>2100</v>
      </c>
      <c r="G77" s="34">
        <f t="shared" si="3"/>
        <v>2100</v>
      </c>
      <c r="H77" s="34">
        <f t="shared" si="3"/>
        <v>2100</v>
      </c>
      <c r="I77" s="34">
        <f t="shared" si="3"/>
        <v>2100</v>
      </c>
      <c r="J77" s="34">
        <f t="shared" si="3"/>
        <v>2100</v>
      </c>
      <c r="K77" s="34">
        <f t="shared" si="3"/>
        <v>2100</v>
      </c>
      <c r="L77" s="34">
        <f t="shared" si="3"/>
        <v>2100</v>
      </c>
      <c r="M77" s="34">
        <f t="shared" si="3"/>
        <v>2100</v>
      </c>
      <c r="N77" s="34">
        <f t="shared" si="3"/>
        <v>2100</v>
      </c>
      <c r="O77" s="43">
        <f t="shared" si="1"/>
        <v>25200</v>
      </c>
    </row>
    <row r="78" spans="1:15" x14ac:dyDescent="0.3">
      <c r="A78" s="42" t="s">
        <v>130</v>
      </c>
      <c r="B78" s="11" t="s">
        <v>111</v>
      </c>
      <c r="C78" s="34">
        <v>800</v>
      </c>
      <c r="D78" s="34">
        <v>800</v>
      </c>
      <c r="E78" s="34">
        <v>800</v>
      </c>
      <c r="F78" s="34">
        <v>800</v>
      </c>
      <c r="G78" s="34">
        <v>800</v>
      </c>
      <c r="H78" s="34">
        <v>800</v>
      </c>
      <c r="I78" s="34">
        <v>800</v>
      </c>
      <c r="J78" s="34">
        <v>800</v>
      </c>
      <c r="K78" s="34">
        <v>800</v>
      </c>
      <c r="L78" s="34">
        <v>800</v>
      </c>
      <c r="M78" s="34">
        <v>800</v>
      </c>
      <c r="N78" s="34">
        <v>800</v>
      </c>
      <c r="O78" s="43">
        <f t="shared" si="1"/>
        <v>9600</v>
      </c>
    </row>
    <row r="79" spans="1:15" x14ac:dyDescent="0.3">
      <c r="A79" s="42" t="s">
        <v>130</v>
      </c>
      <c r="B79" s="11" t="s">
        <v>112</v>
      </c>
      <c r="C79" s="5">
        <v>1200</v>
      </c>
      <c r="D79" s="5"/>
      <c r="E79" s="5"/>
      <c r="F79" s="5"/>
      <c r="G79" s="6"/>
      <c r="H79" s="5"/>
      <c r="I79" s="5"/>
      <c r="J79" s="5"/>
      <c r="K79" s="5"/>
      <c r="L79" s="5"/>
      <c r="M79" s="5"/>
      <c r="N79" s="5"/>
      <c r="O79" s="43">
        <f t="shared" si="1"/>
        <v>1200</v>
      </c>
    </row>
    <row r="80" spans="1:15" x14ac:dyDescent="0.3">
      <c r="A80" s="42" t="s">
        <v>130</v>
      </c>
      <c r="B80" s="11" t="s">
        <v>113</v>
      </c>
      <c r="C80" s="5">
        <v>450</v>
      </c>
      <c r="D80" s="5">
        <v>450</v>
      </c>
      <c r="E80" s="5">
        <v>450</v>
      </c>
      <c r="F80" s="5">
        <v>450</v>
      </c>
      <c r="G80" s="5">
        <v>450</v>
      </c>
      <c r="H80" s="5">
        <v>450</v>
      </c>
      <c r="I80" s="5">
        <v>450</v>
      </c>
      <c r="J80" s="5">
        <v>450</v>
      </c>
      <c r="K80" s="5">
        <v>450</v>
      </c>
      <c r="L80" s="5">
        <v>450</v>
      </c>
      <c r="M80" s="5">
        <v>450</v>
      </c>
      <c r="N80" s="5">
        <v>450</v>
      </c>
      <c r="O80" s="43">
        <f t="shared" si="1"/>
        <v>5400</v>
      </c>
    </row>
    <row r="81" spans="1:15" x14ac:dyDescent="0.3">
      <c r="A81" s="42" t="s">
        <v>130</v>
      </c>
      <c r="B81" s="11" t="s">
        <v>114</v>
      </c>
      <c r="C81" s="5">
        <v>3500</v>
      </c>
      <c r="D81" s="5"/>
      <c r="E81" s="5"/>
      <c r="F81" s="5"/>
      <c r="G81" s="6"/>
      <c r="H81" s="5"/>
      <c r="I81" s="5"/>
      <c r="J81" s="5"/>
      <c r="K81" s="5"/>
      <c r="L81" s="5"/>
      <c r="M81" s="5"/>
      <c r="N81" s="5"/>
      <c r="O81" s="43">
        <f t="shared" si="1"/>
        <v>3500</v>
      </c>
    </row>
    <row r="82" spans="1:15" x14ac:dyDescent="0.3">
      <c r="A82" s="42" t="s">
        <v>130</v>
      </c>
      <c r="B82" s="11" t="s">
        <v>115</v>
      </c>
      <c r="C82" s="5">
        <v>3500</v>
      </c>
      <c r="D82" s="5"/>
      <c r="E82" s="5"/>
      <c r="F82" s="5"/>
      <c r="G82" s="6"/>
      <c r="H82" s="5"/>
      <c r="I82" s="5"/>
      <c r="J82" s="5"/>
      <c r="K82" s="5"/>
      <c r="L82" s="5"/>
      <c r="M82" s="5"/>
      <c r="N82" s="5"/>
      <c r="O82" s="43">
        <f t="shared" si="1"/>
        <v>3500</v>
      </c>
    </row>
    <row r="83" spans="1:15" x14ac:dyDescent="0.3">
      <c r="A83" s="42" t="s">
        <v>130</v>
      </c>
      <c r="B83" s="11" t="s">
        <v>116</v>
      </c>
      <c r="C83" s="34">
        <v>5000</v>
      </c>
      <c r="D83" s="5"/>
      <c r="E83" s="5"/>
      <c r="F83" s="5"/>
      <c r="G83" s="6"/>
      <c r="H83" s="5"/>
      <c r="I83" s="5"/>
      <c r="J83" s="5"/>
      <c r="K83" s="5"/>
      <c r="L83" s="5"/>
      <c r="M83" s="5"/>
      <c r="N83" s="5"/>
      <c r="O83" s="43">
        <f t="shared" si="1"/>
        <v>5000</v>
      </c>
    </row>
    <row r="84" spans="1:15" x14ac:dyDescent="0.3">
      <c r="A84" s="42" t="s">
        <v>130</v>
      </c>
      <c r="B84" s="11" t="s">
        <v>117</v>
      </c>
      <c r="C84" s="35">
        <f>8000*0</f>
        <v>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43">
        <f t="shared" si="1"/>
        <v>0</v>
      </c>
    </row>
    <row r="85" spans="1:15" x14ac:dyDescent="0.3">
      <c r="A85" s="42" t="s">
        <v>130</v>
      </c>
      <c r="B85" s="11" t="s">
        <v>118</v>
      </c>
      <c r="C85" s="34">
        <f>25*35</f>
        <v>875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43">
        <f t="shared" si="1"/>
        <v>875</v>
      </c>
    </row>
    <row r="86" spans="1:15" x14ac:dyDescent="0.3">
      <c r="A86" s="42" t="s">
        <v>130</v>
      </c>
      <c r="B86" s="11" t="s">
        <v>119</v>
      </c>
      <c r="C86" s="3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43">
        <f t="shared" si="1"/>
        <v>0</v>
      </c>
    </row>
    <row r="87" spans="1:15" x14ac:dyDescent="0.3">
      <c r="A87" s="42" t="s">
        <v>130</v>
      </c>
      <c r="B87" s="37" t="s">
        <v>120</v>
      </c>
      <c r="C87" s="34">
        <v>1000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43">
        <f t="shared" si="1"/>
        <v>1000</v>
      </c>
    </row>
    <row r="88" spans="1:15" ht="28.8" x14ac:dyDescent="0.3">
      <c r="A88" s="42" t="s">
        <v>130</v>
      </c>
      <c r="B88" s="37" t="s">
        <v>121</v>
      </c>
      <c r="C88" s="34">
        <v>120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43">
        <f t="shared" si="1"/>
        <v>120</v>
      </c>
    </row>
    <row r="89" spans="1:15" x14ac:dyDescent="0.3">
      <c r="A89" s="42" t="s">
        <v>130</v>
      </c>
      <c r="B89" s="37" t="s">
        <v>122</v>
      </c>
      <c r="C89" s="34">
        <v>240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43">
        <f t="shared" si="1"/>
        <v>240</v>
      </c>
    </row>
    <row r="90" spans="1:15" ht="28.8" x14ac:dyDescent="0.3">
      <c r="A90" s="42" t="s">
        <v>130</v>
      </c>
      <c r="B90" s="37" t="s">
        <v>123</v>
      </c>
      <c r="C90" s="34">
        <v>250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43">
        <f t="shared" si="1"/>
        <v>250</v>
      </c>
    </row>
    <row r="91" spans="1:15" x14ac:dyDescent="0.3">
      <c r="A91" s="42" t="s">
        <v>130</v>
      </c>
      <c r="B91" s="37" t="s">
        <v>124</v>
      </c>
      <c r="C91" s="34">
        <v>348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43">
        <f t="shared" si="1"/>
        <v>348</v>
      </c>
    </row>
    <row r="92" spans="1:15" x14ac:dyDescent="0.3">
      <c r="A92" s="42" t="s">
        <v>130</v>
      </c>
      <c r="B92" s="37" t="s">
        <v>125</v>
      </c>
      <c r="C92" s="34">
        <v>780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43">
        <f t="shared" si="1"/>
        <v>780</v>
      </c>
    </row>
    <row r="93" spans="1:15" ht="28.8" x14ac:dyDescent="0.3">
      <c r="A93" s="42" t="s">
        <v>130</v>
      </c>
      <c r="B93" s="37" t="s">
        <v>126</v>
      </c>
      <c r="C93" s="34">
        <v>296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43">
        <f t="shared" si="1"/>
        <v>296</v>
      </c>
    </row>
    <row r="94" spans="1:15" x14ac:dyDescent="0.3">
      <c r="A94" s="42" t="s">
        <v>130</v>
      </c>
      <c r="B94" s="37" t="s">
        <v>127</v>
      </c>
      <c r="C94" s="34">
        <v>108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43">
        <f t="shared" si="1"/>
        <v>108</v>
      </c>
    </row>
    <row r="95" spans="1:15" ht="28.8" x14ac:dyDescent="0.3">
      <c r="A95" s="42" t="s">
        <v>130</v>
      </c>
      <c r="B95" s="38" t="s">
        <v>128</v>
      </c>
      <c r="C95" s="39">
        <f>10000*0</f>
        <v>0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3">
        <f t="shared" si="1"/>
        <v>0</v>
      </c>
    </row>
    <row r="96" spans="1:15" ht="28.8" x14ac:dyDescent="0.3">
      <c r="A96" s="42" t="s">
        <v>130</v>
      </c>
      <c r="B96" s="41" t="s">
        <v>129</v>
      </c>
      <c r="C96" s="4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43">
        <f t="shared" si="1"/>
        <v>0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40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Budget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Zidaine McDonald</cp:lastModifiedBy>
  <dcterms:created xsi:type="dcterms:W3CDTF">2025-08-31T12:31:36Z</dcterms:created>
  <dcterms:modified xsi:type="dcterms:W3CDTF">2025-09-01T16:19:27Z</dcterms:modified>
</cp:coreProperties>
</file>