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c13\Documents\GIT\mayaro\data\"/>
    </mc:Choice>
  </mc:AlternateContent>
  <xr:revisionPtr revIDLastSave="0" documentId="13_ncr:1_{65AA7651-01CA-4D19-A8AE-8FF15AE0085D}" xr6:coauthVersionLast="41" xr6:coauthVersionMax="41" xr10:uidLastSave="{00000000-0000-0000-0000-000000000000}"/>
  <bookViews>
    <workbookView xWindow="345" yWindow="3690" windowWidth="26610" windowHeight="12720" tabRatio="500" activeTab="2" xr2:uid="{00000000-000D-0000-FFFF-FFFF00000000}"/>
  </bookViews>
  <sheets>
    <sheet name="ID" sheetId="1" r:id="rId1"/>
    <sheet name="cases" sheetId="2" r:id="rId2"/>
    <sheet name="outbreak" sheetId="5" r:id="rId3"/>
    <sheet name="attack-rate" sheetId="3" r:id="rId4"/>
    <sheet name="interval_time" sheetId="4" r:id="rId5"/>
  </sheets>
  <definedNames>
    <definedName name="_xlnm._FilterDatabase" localSheetId="1">cases!$A$1:$E$40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12" i="3" l="1"/>
  <c r="K12" i="3"/>
  <c r="F12" i="3"/>
  <c r="G12" i="3" s="1"/>
  <c r="E12" i="3"/>
  <c r="H12" i="3" s="1"/>
  <c r="D12" i="3"/>
  <c r="C12" i="3"/>
  <c r="N11" i="3"/>
  <c r="K11" i="3"/>
  <c r="F11" i="3"/>
  <c r="G11" i="3" s="1"/>
  <c r="E11" i="3"/>
  <c r="H11" i="3" s="1"/>
  <c r="D11" i="3"/>
  <c r="C11" i="3"/>
  <c r="N10" i="3"/>
  <c r="K10" i="3"/>
  <c r="F10" i="3"/>
  <c r="G10" i="3" s="1"/>
  <c r="E10" i="3"/>
  <c r="H10" i="3" s="1"/>
  <c r="D10" i="3"/>
  <c r="C10" i="3"/>
  <c r="N9" i="3"/>
  <c r="K9" i="3"/>
  <c r="F9" i="3"/>
  <c r="G9" i="3" s="1"/>
  <c r="E9" i="3"/>
  <c r="H9" i="3" s="1"/>
  <c r="D9" i="3"/>
  <c r="C9" i="3"/>
  <c r="N8" i="3"/>
  <c r="K8" i="3"/>
  <c r="F8" i="3"/>
  <c r="G8" i="3" s="1"/>
  <c r="E8" i="3"/>
  <c r="H8" i="3" s="1"/>
  <c r="D8" i="3"/>
  <c r="C8" i="3"/>
  <c r="N7" i="3"/>
  <c r="K7" i="3"/>
  <c r="F7" i="3"/>
  <c r="G7" i="3" s="1"/>
  <c r="E7" i="3"/>
  <c r="H7" i="3" s="1"/>
  <c r="D7" i="3"/>
  <c r="C7" i="3"/>
  <c r="N6" i="3"/>
  <c r="K6" i="3"/>
  <c r="F6" i="3"/>
  <c r="G6" i="3" s="1"/>
  <c r="E6" i="3"/>
  <c r="H6" i="3" s="1"/>
  <c r="D6" i="3"/>
  <c r="C6" i="3"/>
  <c r="N5" i="3"/>
  <c r="K5" i="3"/>
  <c r="F5" i="3"/>
  <c r="G5" i="3" s="1"/>
  <c r="E5" i="3"/>
  <c r="H5" i="3" s="1"/>
  <c r="D5" i="3"/>
  <c r="C5" i="3"/>
  <c r="N4" i="3"/>
  <c r="K4" i="3"/>
  <c r="F4" i="3"/>
  <c r="G4" i="3" s="1"/>
  <c r="E4" i="3"/>
  <c r="H4" i="3" s="1"/>
  <c r="D4" i="3"/>
  <c r="C4" i="3"/>
  <c r="N3" i="3"/>
  <c r="K3" i="3"/>
  <c r="F3" i="3"/>
  <c r="G3" i="3" s="1"/>
  <c r="E3" i="3"/>
  <c r="H3" i="3" s="1"/>
  <c r="D3" i="3"/>
  <c r="C3" i="3"/>
  <c r="N2" i="3"/>
  <c r="K2" i="3"/>
  <c r="F2" i="3"/>
  <c r="G2" i="3" s="1"/>
  <c r="E2" i="3"/>
  <c r="H2" i="3" s="1"/>
  <c r="D2" i="3"/>
  <c r="C2" i="3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4" i="2"/>
  <c r="C5" i="2" s="1"/>
  <c r="E3" i="2"/>
  <c r="D3" i="2"/>
  <c r="C3" i="2"/>
  <c r="D2" i="2"/>
  <c r="C2" i="2"/>
  <c r="E2" i="2" s="1"/>
  <c r="B16" i="1"/>
  <c r="C6" i="2" l="1"/>
  <c r="E5" i="2"/>
  <c r="E4" i="2"/>
  <c r="C7" i="2" l="1"/>
  <c r="E6" i="2"/>
  <c r="C8" i="2" l="1"/>
  <c r="E7" i="2"/>
  <c r="E8" i="2" l="1"/>
  <c r="C9" i="2"/>
  <c r="C10" i="2" l="1"/>
  <c r="E9" i="2"/>
  <c r="C11" i="2" l="1"/>
  <c r="E10" i="2"/>
  <c r="E11" i="2" l="1"/>
  <c r="C12" i="2"/>
  <c r="C13" i="2" l="1"/>
  <c r="E12" i="2"/>
  <c r="C14" i="2" l="1"/>
  <c r="E13" i="2"/>
  <c r="E14" i="2" l="1"/>
  <c r="C15" i="2"/>
  <c r="C16" i="2" l="1"/>
  <c r="E15" i="2"/>
  <c r="E16" i="2" l="1"/>
  <c r="C17" i="2"/>
  <c r="E17" i="2" l="1"/>
  <c r="C18" i="2"/>
  <c r="C19" i="2" l="1"/>
  <c r="E18" i="2"/>
  <c r="C20" i="2" l="1"/>
  <c r="E19" i="2"/>
  <c r="C21" i="2" l="1"/>
  <c r="E20" i="2"/>
  <c r="C22" i="2" l="1"/>
  <c r="E21" i="2"/>
  <c r="C23" i="2" l="1"/>
  <c r="E22" i="2"/>
  <c r="C24" i="2" l="1"/>
  <c r="E23" i="2"/>
  <c r="E24" i="2" l="1"/>
  <c r="C25" i="2"/>
  <c r="E25" i="2" l="1"/>
  <c r="C26" i="2"/>
  <c r="C27" i="2" l="1"/>
  <c r="E26" i="2"/>
  <c r="C28" i="2" l="1"/>
  <c r="E27" i="2"/>
  <c r="E28" i="2" l="1"/>
  <c r="C29" i="2"/>
  <c r="C30" i="2" l="1"/>
  <c r="E29" i="2"/>
  <c r="C31" i="2" l="1"/>
  <c r="E30" i="2"/>
  <c r="C32" i="2" l="1"/>
  <c r="E31" i="2"/>
  <c r="E32" i="2" l="1"/>
  <c r="C33" i="2"/>
  <c r="E33" i="2" l="1"/>
  <c r="C34" i="2"/>
  <c r="C35" i="2" l="1"/>
  <c r="E34" i="2"/>
  <c r="C36" i="2" l="1"/>
  <c r="E35" i="2"/>
  <c r="C37" i="2" l="1"/>
  <c r="E36" i="2"/>
  <c r="C38" i="2" l="1"/>
  <c r="E37" i="2"/>
  <c r="E38" i="2" l="1"/>
  <c r="C39" i="2"/>
  <c r="C40" i="2" l="1"/>
  <c r="E40" i="2" s="1"/>
  <c r="E39" i="2"/>
</calcChain>
</file>

<file path=xl/sharedStrings.xml><?xml version="1.0" encoding="utf-8"?>
<sst xmlns="http://schemas.openxmlformats.org/spreadsheetml/2006/main" count="56" uniqueCount="53">
  <si>
    <t>ref</t>
  </si>
  <si>
    <t>Schaeffer et al 1959</t>
  </si>
  <si>
    <t>year_min</t>
  </si>
  <si>
    <t>year_max</t>
  </si>
  <si>
    <t>Admin0</t>
  </si>
  <si>
    <t>Bolivia</t>
  </si>
  <si>
    <t>A1_name</t>
  </si>
  <si>
    <t>Santa Cruz</t>
  </si>
  <si>
    <t>A2_name</t>
  </si>
  <si>
    <t>A3_name</t>
  </si>
  <si>
    <t>Uruma</t>
  </si>
  <si>
    <t>lat</t>
  </si>
  <si>
    <t>long</t>
  </si>
  <si>
    <t>diagnostic_method_clean</t>
  </si>
  <si>
    <t>Mixing</t>
  </si>
  <si>
    <t>diagnostic_method</t>
  </si>
  <si>
    <t>Clinic and Immunology</t>
  </si>
  <si>
    <t>diagnostic_technique</t>
  </si>
  <si>
    <t>Clinics signs, Neutralization test, Complement Fixation</t>
  </si>
  <si>
    <t>case_definition</t>
  </si>
  <si>
    <t>Clinic signs</t>
  </si>
  <si>
    <t>Population</t>
  </si>
  <si>
    <t>positive</t>
  </si>
  <si>
    <t>Incidence</t>
  </si>
  <si>
    <t>zone</t>
  </si>
  <si>
    <t>rural</t>
  </si>
  <si>
    <t>study_type</t>
  </si>
  <si>
    <t>outbreak</t>
  </si>
  <si>
    <t>origin</t>
  </si>
  <si>
    <t xml:space="preserve">foreign </t>
  </si>
  <si>
    <t>country</t>
  </si>
  <si>
    <t>(Okinawan colonists)</t>
  </si>
  <si>
    <t>onset_symtpons</t>
  </si>
  <si>
    <t>n_cases</t>
  </si>
  <si>
    <t>sum_n_cases</t>
  </si>
  <si>
    <t>incidence</t>
  </si>
  <si>
    <t>acum_incidence</t>
  </si>
  <si>
    <t>age_min</t>
  </si>
  <si>
    <t>age_max</t>
  </si>
  <si>
    <t>age_band</t>
  </si>
  <si>
    <t>mean_age</t>
  </si>
  <si>
    <t>n_population</t>
  </si>
  <si>
    <t>weigth_population</t>
  </si>
  <si>
    <t>attack_rate</t>
  </si>
  <si>
    <t>n_cases_male</t>
  </si>
  <si>
    <t>n_population_male</t>
  </si>
  <si>
    <t>attack_rate_male</t>
  </si>
  <si>
    <t>n_cases_female</t>
  </si>
  <si>
    <t>n_population_female</t>
  </si>
  <si>
    <t>attack_rate_female</t>
  </si>
  <si>
    <t>Interval between dates of onset of index and subsequent cases in a group of families with multiple cases</t>
  </si>
  <si>
    <t>Interval_days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</si>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</sst>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0"/>
    <numFmt numFmtId="166" formatCode="0.000000"/>
    <numFmt numFmtId="167" formatCode="0.000"/>
  </numFmts>
  <fonts count="6">
    <font>
      <sz val="10"/>
      <name val="Arial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0"/>
      <name val="Arial"/>
      <family val="2"/>
      <charset val="1"/>
    </font>
    <font>
      <sz val="8"/>
      <color rgb="FF212121"/>
      <name val="Noto Sans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C3D69B"/>
        <bgColor rgb="FFFFCC99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5" fillId="0" borderId="0" applyBorder="0" applyProtection="0"/>
  </cellStyleXfs>
  <cellXfs count="20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3" fillId="4" borderId="2" xfId="0" applyFont="1" applyFill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6" fontId="0" fillId="0" borderId="0" xfId="0" applyNumberFormat="1"/>
    <xf numFmtId="167" fontId="0" fillId="0" borderId="0" xfId="1" applyNumberFormat="1" applyFont="1" applyBorder="1" applyAlignment="1" applyProtection="1"/>
    <xf numFmtId="167" fontId="0" fillId="0" borderId="0" xfId="0" applyNumberFormat="1"/>
    <xf numFmtId="0" fontId="3" fillId="4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3" fillId="4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110" zoomScaleNormal="110" workbookViewId="0">
      <selection activeCell="B3" sqref="B3"/>
    </sheetView>
  </sheetViews>
  <sheetFormatPr defaultRowHeight="12.75"/>
  <cols>
    <col min="1" max="1" width="19.5703125" customWidth="1"/>
    <col min="2" max="2" width="21.140625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4">
        <v>19998</v>
      </c>
    </row>
    <row r="3" spans="1:2">
      <c r="A3" s="2" t="s">
        <v>3</v>
      </c>
      <c r="B3" s="4">
        <v>20270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/>
    </row>
    <row r="7" spans="1:2">
      <c r="A7" s="2" t="s">
        <v>9</v>
      </c>
      <c r="B7" s="3" t="s">
        <v>10</v>
      </c>
    </row>
    <row r="8" spans="1:2">
      <c r="A8" s="2" t="s">
        <v>11</v>
      </c>
      <c r="B8" s="3">
        <v>-17.783279</v>
      </c>
    </row>
    <row r="9" spans="1:2">
      <c r="A9" s="2" t="s">
        <v>12</v>
      </c>
      <c r="B9" s="3">
        <v>-63.179161000000001</v>
      </c>
    </row>
    <row r="10" spans="1:2">
      <c r="A10" s="5" t="s">
        <v>13</v>
      </c>
      <c r="B10" s="3" t="s">
        <v>14</v>
      </c>
    </row>
    <row r="11" spans="1:2">
      <c r="A11" s="2" t="s">
        <v>15</v>
      </c>
      <c r="B11" s="3" t="s">
        <v>16</v>
      </c>
    </row>
    <row r="12" spans="1:2" ht="22.5">
      <c r="A12" s="2" t="s">
        <v>17</v>
      </c>
      <c r="B12" s="3" t="s">
        <v>18</v>
      </c>
    </row>
    <row r="13" spans="1:2">
      <c r="A13" s="2" t="s">
        <v>19</v>
      </c>
      <c r="B13" s="3" t="s">
        <v>20</v>
      </c>
    </row>
    <row r="14" spans="1:2">
      <c r="A14" s="2" t="s">
        <v>21</v>
      </c>
      <c r="B14" s="3">
        <v>403</v>
      </c>
    </row>
    <row r="15" spans="1:2">
      <c r="A15" s="2" t="s">
        <v>22</v>
      </c>
      <c r="B15" s="3">
        <v>192</v>
      </c>
    </row>
    <row r="16" spans="1:2">
      <c r="A16" s="2" t="s">
        <v>23</v>
      </c>
      <c r="B16" s="3">
        <f>B15/B14</f>
        <v>0.47642679900744417</v>
      </c>
    </row>
    <row r="17" spans="1:2">
      <c r="A17" s="2" t="s">
        <v>24</v>
      </c>
      <c r="B17" s="3" t="s">
        <v>25</v>
      </c>
    </row>
    <row r="18" spans="1:2">
      <c r="A18" s="2" t="s">
        <v>26</v>
      </c>
      <c r="B18" s="3" t="s">
        <v>27</v>
      </c>
    </row>
    <row r="19" spans="1:2">
      <c r="A19" s="6" t="s">
        <v>28</v>
      </c>
      <c r="B19" s="3" t="s">
        <v>29</v>
      </c>
    </row>
    <row r="20" spans="1:2">
      <c r="A20" s="7" t="s">
        <v>30</v>
      </c>
      <c r="B20" s="8" t="s">
        <v>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zoomScale="110" zoomScaleNormal="110" workbookViewId="0">
      <selection sqref="A1:XFD1048576"/>
    </sheetView>
  </sheetViews>
  <sheetFormatPr defaultRowHeight="12.75"/>
  <cols>
    <col min="1" max="1" width="18.85546875" customWidth="1"/>
    <col min="3" max="3" width="16.42578125" customWidth="1"/>
    <col min="5" max="5" width="16.85546875" customWidth="1"/>
  </cols>
  <sheetData>
    <row r="1" spans="1:5" ht="31.35" customHeight="1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</row>
    <row r="2" spans="1:5">
      <c r="A2" s="10">
        <v>20007</v>
      </c>
      <c r="B2">
        <v>0</v>
      </c>
      <c r="C2">
        <f>B2</f>
        <v>0</v>
      </c>
      <c r="D2">
        <f t="shared" ref="D2:D40" si="0">B2/403</f>
        <v>0</v>
      </c>
      <c r="E2">
        <f t="shared" ref="E2:E40" si="1">C2/403</f>
        <v>0</v>
      </c>
    </row>
    <row r="3" spans="1:5">
      <c r="A3" s="10">
        <v>20014</v>
      </c>
      <c r="B3">
        <v>0</v>
      </c>
      <c r="C3">
        <f t="shared" ref="C3:C40" si="2">B3+C2</f>
        <v>0</v>
      </c>
      <c r="D3">
        <f t="shared" si="0"/>
        <v>0</v>
      </c>
      <c r="E3">
        <f t="shared" si="1"/>
        <v>0</v>
      </c>
    </row>
    <row r="4" spans="1:5">
      <c r="A4" s="10">
        <v>20021</v>
      </c>
      <c r="B4">
        <v>1</v>
      </c>
      <c r="C4">
        <f t="shared" si="2"/>
        <v>1</v>
      </c>
      <c r="D4" s="11">
        <f t="shared" si="0"/>
        <v>2.4813895781637717E-3</v>
      </c>
      <c r="E4" s="11">
        <f t="shared" si="1"/>
        <v>2.4813895781637717E-3</v>
      </c>
    </row>
    <row r="5" spans="1:5">
      <c r="A5" s="10">
        <v>20028</v>
      </c>
      <c r="B5">
        <v>0</v>
      </c>
      <c r="C5">
        <f t="shared" si="2"/>
        <v>1</v>
      </c>
      <c r="D5">
        <f t="shared" si="0"/>
        <v>0</v>
      </c>
      <c r="E5" s="11">
        <f t="shared" si="1"/>
        <v>2.4813895781637717E-3</v>
      </c>
    </row>
    <row r="6" spans="1:5">
      <c r="A6" s="10">
        <v>20035</v>
      </c>
      <c r="B6">
        <v>2</v>
      </c>
      <c r="C6">
        <f t="shared" si="2"/>
        <v>3</v>
      </c>
      <c r="D6" s="11">
        <f t="shared" si="0"/>
        <v>4.9627791563275434E-3</v>
      </c>
      <c r="E6" s="11">
        <f t="shared" si="1"/>
        <v>7.4441687344913151E-3</v>
      </c>
    </row>
    <row r="7" spans="1:5">
      <c r="A7" s="10">
        <v>20042</v>
      </c>
      <c r="B7" s="12">
        <v>0</v>
      </c>
      <c r="C7">
        <f t="shared" si="2"/>
        <v>3</v>
      </c>
      <c r="D7">
        <f t="shared" si="0"/>
        <v>0</v>
      </c>
      <c r="E7" s="11">
        <f t="shared" si="1"/>
        <v>7.4441687344913151E-3</v>
      </c>
    </row>
    <row r="8" spans="1:5">
      <c r="A8" s="10">
        <v>20049</v>
      </c>
      <c r="B8" s="12">
        <v>3</v>
      </c>
      <c r="C8">
        <f t="shared" si="2"/>
        <v>6</v>
      </c>
      <c r="D8" s="11">
        <f t="shared" si="0"/>
        <v>7.4441687344913151E-3</v>
      </c>
      <c r="E8" s="11">
        <f t="shared" si="1"/>
        <v>1.488833746898263E-2</v>
      </c>
    </row>
    <row r="9" spans="1:5">
      <c r="A9" s="10">
        <v>20056</v>
      </c>
      <c r="B9" s="12">
        <v>2</v>
      </c>
      <c r="C9">
        <f t="shared" si="2"/>
        <v>8</v>
      </c>
      <c r="D9" s="11">
        <f t="shared" si="0"/>
        <v>4.9627791563275434E-3</v>
      </c>
      <c r="E9" s="11">
        <f t="shared" si="1"/>
        <v>1.9851116625310174E-2</v>
      </c>
    </row>
    <row r="10" spans="1:5">
      <c r="A10" s="10">
        <v>20063</v>
      </c>
      <c r="B10" s="12">
        <v>0</v>
      </c>
      <c r="C10">
        <f t="shared" si="2"/>
        <v>8</v>
      </c>
      <c r="D10">
        <f t="shared" si="0"/>
        <v>0</v>
      </c>
      <c r="E10" s="11">
        <f t="shared" si="1"/>
        <v>1.9851116625310174E-2</v>
      </c>
    </row>
    <row r="11" spans="1:5">
      <c r="A11" s="10">
        <v>20070</v>
      </c>
      <c r="B11" s="12">
        <v>1</v>
      </c>
      <c r="C11">
        <f t="shared" si="2"/>
        <v>9</v>
      </c>
      <c r="D11" s="11">
        <f t="shared" si="0"/>
        <v>2.4813895781637717E-3</v>
      </c>
      <c r="E11" s="11">
        <f t="shared" si="1"/>
        <v>2.2332506203473945E-2</v>
      </c>
    </row>
    <row r="12" spans="1:5">
      <c r="A12" s="10">
        <v>20077</v>
      </c>
      <c r="B12" s="12">
        <v>15</v>
      </c>
      <c r="C12">
        <f t="shared" si="2"/>
        <v>24</v>
      </c>
      <c r="D12" s="11">
        <f t="shared" si="0"/>
        <v>3.7220843672456573E-2</v>
      </c>
      <c r="E12" s="11">
        <f t="shared" si="1"/>
        <v>5.9553349875930521E-2</v>
      </c>
    </row>
    <row r="13" spans="1:5">
      <c r="A13" s="10">
        <v>20084</v>
      </c>
      <c r="B13" s="12">
        <v>39</v>
      </c>
      <c r="C13">
        <f t="shared" si="2"/>
        <v>63</v>
      </c>
      <c r="D13" s="11">
        <f t="shared" si="0"/>
        <v>9.6774193548387094E-2</v>
      </c>
      <c r="E13" s="11">
        <f t="shared" si="1"/>
        <v>0.15632754342431762</v>
      </c>
    </row>
    <row r="14" spans="1:5">
      <c r="A14" s="10">
        <v>20091</v>
      </c>
      <c r="B14" s="12">
        <v>13</v>
      </c>
      <c r="C14">
        <f t="shared" si="2"/>
        <v>76</v>
      </c>
      <c r="D14" s="11">
        <f t="shared" si="0"/>
        <v>3.2258064516129031E-2</v>
      </c>
      <c r="E14" s="11">
        <f t="shared" si="1"/>
        <v>0.18858560794044665</v>
      </c>
    </row>
    <row r="15" spans="1:5">
      <c r="A15" s="10">
        <v>20098</v>
      </c>
      <c r="B15" s="12">
        <v>8</v>
      </c>
      <c r="C15">
        <f t="shared" si="2"/>
        <v>84</v>
      </c>
      <c r="D15" s="11">
        <f t="shared" si="0"/>
        <v>1.9851116625310174E-2</v>
      </c>
      <c r="E15" s="11">
        <f t="shared" si="1"/>
        <v>0.20843672456575682</v>
      </c>
    </row>
    <row r="16" spans="1:5">
      <c r="A16" s="10">
        <v>20105</v>
      </c>
      <c r="B16" s="12">
        <v>6</v>
      </c>
      <c r="C16">
        <f t="shared" si="2"/>
        <v>90</v>
      </c>
      <c r="D16" s="11">
        <f t="shared" si="0"/>
        <v>1.488833746898263E-2</v>
      </c>
      <c r="E16" s="11">
        <f t="shared" si="1"/>
        <v>0.22332506203473945</v>
      </c>
    </row>
    <row r="17" spans="1:5">
      <c r="A17" s="10">
        <v>20112</v>
      </c>
      <c r="B17" s="12">
        <v>9</v>
      </c>
      <c r="C17">
        <f t="shared" si="2"/>
        <v>99</v>
      </c>
      <c r="D17" s="11">
        <f t="shared" si="0"/>
        <v>2.2332506203473945E-2</v>
      </c>
      <c r="E17" s="11">
        <f t="shared" si="1"/>
        <v>0.24565756823821339</v>
      </c>
    </row>
    <row r="18" spans="1:5">
      <c r="A18" s="10">
        <v>20119</v>
      </c>
      <c r="B18" s="12">
        <v>18</v>
      </c>
      <c r="C18">
        <f t="shared" si="2"/>
        <v>117</v>
      </c>
      <c r="D18" s="11">
        <f t="shared" si="0"/>
        <v>4.4665012406947889E-2</v>
      </c>
      <c r="E18" s="11">
        <f t="shared" si="1"/>
        <v>0.29032258064516131</v>
      </c>
    </row>
    <row r="19" spans="1:5">
      <c r="A19" s="10">
        <v>20126</v>
      </c>
      <c r="B19" s="12">
        <v>3</v>
      </c>
      <c r="C19">
        <f t="shared" si="2"/>
        <v>120</v>
      </c>
      <c r="D19" s="11">
        <f t="shared" si="0"/>
        <v>7.4441687344913151E-3</v>
      </c>
      <c r="E19" s="11">
        <f t="shared" si="1"/>
        <v>0.29776674937965258</v>
      </c>
    </row>
    <row r="20" spans="1:5">
      <c r="A20" s="10">
        <v>20133</v>
      </c>
      <c r="B20" s="12">
        <v>4</v>
      </c>
      <c r="C20">
        <f t="shared" si="2"/>
        <v>124</v>
      </c>
      <c r="D20" s="11">
        <f t="shared" si="0"/>
        <v>9.9255583126550868E-3</v>
      </c>
      <c r="E20" s="11">
        <f t="shared" si="1"/>
        <v>0.30769230769230771</v>
      </c>
    </row>
    <row r="21" spans="1:5">
      <c r="A21" s="10">
        <v>20140</v>
      </c>
      <c r="B21" s="12">
        <v>3</v>
      </c>
      <c r="C21">
        <f t="shared" si="2"/>
        <v>127</v>
      </c>
      <c r="D21" s="11">
        <f t="shared" si="0"/>
        <v>7.4441687344913151E-3</v>
      </c>
      <c r="E21" s="11">
        <f t="shared" si="1"/>
        <v>0.31513647642679898</v>
      </c>
    </row>
    <row r="22" spans="1:5">
      <c r="A22" s="10">
        <v>20147</v>
      </c>
      <c r="B22" s="12">
        <v>5</v>
      </c>
      <c r="C22">
        <f t="shared" si="2"/>
        <v>132</v>
      </c>
      <c r="D22" s="11">
        <f t="shared" si="0"/>
        <v>1.2406947890818859E-2</v>
      </c>
      <c r="E22" s="11">
        <f t="shared" si="1"/>
        <v>0.32754342431761785</v>
      </c>
    </row>
    <row r="23" spans="1:5">
      <c r="A23" s="10">
        <v>20154</v>
      </c>
      <c r="B23" s="12">
        <v>12</v>
      </c>
      <c r="C23">
        <f t="shared" si="2"/>
        <v>144</v>
      </c>
      <c r="D23" s="11">
        <f t="shared" si="0"/>
        <v>2.9776674937965261E-2</v>
      </c>
      <c r="E23" s="11">
        <f t="shared" si="1"/>
        <v>0.35732009925558311</v>
      </c>
    </row>
    <row r="24" spans="1:5">
      <c r="A24" s="10">
        <v>20161</v>
      </c>
      <c r="B24" s="12">
        <v>10</v>
      </c>
      <c r="C24">
        <f t="shared" si="2"/>
        <v>154</v>
      </c>
      <c r="D24" s="11">
        <f t="shared" si="0"/>
        <v>2.4813895781637719E-2</v>
      </c>
      <c r="E24" s="11">
        <f t="shared" si="1"/>
        <v>0.38213399503722084</v>
      </c>
    </row>
    <row r="25" spans="1:5">
      <c r="A25" s="10">
        <v>20168</v>
      </c>
      <c r="B25" s="12">
        <v>4</v>
      </c>
      <c r="C25">
        <f t="shared" si="2"/>
        <v>158</v>
      </c>
      <c r="D25" s="11">
        <f t="shared" si="0"/>
        <v>9.9255583126550868E-3</v>
      </c>
      <c r="E25" s="11">
        <f t="shared" si="1"/>
        <v>0.39205955334987591</v>
      </c>
    </row>
    <row r="26" spans="1:5">
      <c r="A26" s="10">
        <v>20175</v>
      </c>
      <c r="B26" s="12">
        <v>4</v>
      </c>
      <c r="C26">
        <f t="shared" si="2"/>
        <v>162</v>
      </c>
      <c r="D26" s="11">
        <f t="shared" si="0"/>
        <v>9.9255583126550868E-3</v>
      </c>
      <c r="E26" s="11">
        <f t="shared" si="1"/>
        <v>0.40198511166253104</v>
      </c>
    </row>
    <row r="27" spans="1:5">
      <c r="A27" s="10">
        <v>20182</v>
      </c>
      <c r="B27" s="12">
        <v>2</v>
      </c>
      <c r="C27">
        <f t="shared" si="2"/>
        <v>164</v>
      </c>
      <c r="D27" s="11">
        <f t="shared" si="0"/>
        <v>4.9627791563275434E-3</v>
      </c>
      <c r="E27" s="11">
        <f t="shared" si="1"/>
        <v>0.40694789081885857</v>
      </c>
    </row>
    <row r="28" spans="1:5">
      <c r="A28" s="10">
        <v>20189</v>
      </c>
      <c r="B28" s="12">
        <v>7</v>
      </c>
      <c r="C28">
        <f t="shared" si="2"/>
        <v>171</v>
      </c>
      <c r="D28" s="11">
        <f t="shared" si="0"/>
        <v>1.7369727047146403E-2</v>
      </c>
      <c r="E28" s="11">
        <f t="shared" si="1"/>
        <v>0.42431761786600497</v>
      </c>
    </row>
    <row r="29" spans="1:5">
      <c r="A29" s="10">
        <v>20196</v>
      </c>
      <c r="B29" s="12">
        <v>7</v>
      </c>
      <c r="C29">
        <f t="shared" si="2"/>
        <v>178</v>
      </c>
      <c r="D29" s="11">
        <f t="shared" si="0"/>
        <v>1.7369727047146403E-2</v>
      </c>
      <c r="E29" s="11">
        <f t="shared" si="1"/>
        <v>0.44168734491315137</v>
      </c>
    </row>
    <row r="30" spans="1:5">
      <c r="A30" s="10">
        <v>20203</v>
      </c>
      <c r="B30" s="12">
        <v>3</v>
      </c>
      <c r="C30">
        <f t="shared" si="2"/>
        <v>181</v>
      </c>
      <c r="D30" s="11">
        <f t="shared" si="0"/>
        <v>7.4441687344913151E-3</v>
      </c>
      <c r="E30" s="11">
        <f t="shared" si="1"/>
        <v>0.4491315136476427</v>
      </c>
    </row>
    <row r="31" spans="1:5">
      <c r="A31" s="10">
        <v>20210</v>
      </c>
      <c r="B31" s="12">
        <v>3</v>
      </c>
      <c r="C31">
        <f t="shared" si="2"/>
        <v>184</v>
      </c>
      <c r="D31" s="11">
        <f t="shared" si="0"/>
        <v>7.4441687344913151E-3</v>
      </c>
      <c r="E31" s="11">
        <f t="shared" si="1"/>
        <v>0.45657568238213397</v>
      </c>
    </row>
    <row r="32" spans="1:5">
      <c r="A32" s="10">
        <v>20217</v>
      </c>
      <c r="B32" s="12">
        <v>1</v>
      </c>
      <c r="C32">
        <f t="shared" si="2"/>
        <v>185</v>
      </c>
      <c r="D32" s="11">
        <f t="shared" si="0"/>
        <v>2.4813895781637717E-3</v>
      </c>
      <c r="E32" s="11">
        <f t="shared" si="1"/>
        <v>0.45905707196029777</v>
      </c>
    </row>
    <row r="33" spans="1:5">
      <c r="A33" s="10">
        <v>20224</v>
      </c>
      <c r="B33" s="12">
        <v>0</v>
      </c>
      <c r="C33">
        <f t="shared" si="2"/>
        <v>185</v>
      </c>
      <c r="D33">
        <f t="shared" si="0"/>
        <v>0</v>
      </c>
      <c r="E33" s="11">
        <f t="shared" si="1"/>
        <v>0.45905707196029777</v>
      </c>
    </row>
    <row r="34" spans="1:5">
      <c r="A34" s="10">
        <v>20231</v>
      </c>
      <c r="B34" s="12">
        <v>0</v>
      </c>
      <c r="C34">
        <f t="shared" si="2"/>
        <v>185</v>
      </c>
      <c r="D34">
        <f t="shared" si="0"/>
        <v>0</v>
      </c>
      <c r="E34" s="11">
        <f t="shared" si="1"/>
        <v>0.45905707196029777</v>
      </c>
    </row>
    <row r="35" spans="1:5">
      <c r="A35" s="10">
        <v>20238</v>
      </c>
      <c r="B35" s="12">
        <v>0</v>
      </c>
      <c r="C35">
        <f t="shared" si="2"/>
        <v>185</v>
      </c>
      <c r="D35">
        <f t="shared" si="0"/>
        <v>0</v>
      </c>
      <c r="E35" s="11">
        <f t="shared" si="1"/>
        <v>0.45905707196029777</v>
      </c>
    </row>
    <row r="36" spans="1:5">
      <c r="A36" s="10">
        <v>20245</v>
      </c>
      <c r="B36" s="12">
        <v>0</v>
      </c>
      <c r="C36">
        <f t="shared" si="2"/>
        <v>185</v>
      </c>
      <c r="D36">
        <f t="shared" si="0"/>
        <v>0</v>
      </c>
      <c r="E36" s="11">
        <f t="shared" si="1"/>
        <v>0.45905707196029777</v>
      </c>
    </row>
    <row r="37" spans="1:5">
      <c r="A37" s="10">
        <v>20252</v>
      </c>
      <c r="B37" s="12">
        <v>0</v>
      </c>
      <c r="C37">
        <f t="shared" si="2"/>
        <v>185</v>
      </c>
      <c r="D37">
        <f t="shared" si="0"/>
        <v>0</v>
      </c>
      <c r="E37" s="11">
        <f t="shared" si="1"/>
        <v>0.45905707196029777</v>
      </c>
    </row>
    <row r="38" spans="1:5">
      <c r="A38" s="10">
        <v>20259</v>
      </c>
      <c r="B38" s="12">
        <v>3</v>
      </c>
      <c r="C38">
        <f t="shared" si="2"/>
        <v>188</v>
      </c>
      <c r="D38" s="11">
        <f t="shared" si="0"/>
        <v>7.4441687344913151E-3</v>
      </c>
      <c r="E38" s="11">
        <f t="shared" si="1"/>
        <v>0.4665012406947891</v>
      </c>
    </row>
    <row r="39" spans="1:5">
      <c r="A39" s="10">
        <v>20260</v>
      </c>
      <c r="B39">
        <v>4</v>
      </c>
      <c r="C39">
        <f t="shared" si="2"/>
        <v>192</v>
      </c>
      <c r="D39" s="11">
        <f t="shared" si="0"/>
        <v>9.9255583126550868E-3</v>
      </c>
      <c r="E39" s="11">
        <f t="shared" si="1"/>
        <v>0.47642679900744417</v>
      </c>
    </row>
    <row r="40" spans="1:5">
      <c r="A40" s="10">
        <v>20261</v>
      </c>
      <c r="B40">
        <v>0</v>
      </c>
      <c r="C40">
        <f t="shared" si="2"/>
        <v>192</v>
      </c>
      <c r="D40">
        <f t="shared" si="0"/>
        <v>0</v>
      </c>
      <c r="E40" s="11">
        <f t="shared" si="1"/>
        <v>0.47642679900744417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0A15-6140-470A-B5BE-ED0DD16F6F6F}">
  <dimension ref="A1:B40"/>
  <sheetViews>
    <sheetView tabSelected="1" workbookViewId="0">
      <selection activeCell="F12" sqref="F12"/>
    </sheetView>
  </sheetViews>
  <sheetFormatPr defaultRowHeight="12.75"/>
  <cols>
    <col min="1" max="1" width="18.85546875" style="19" customWidth="1"/>
  </cols>
  <sheetData>
    <row r="1" spans="1:2" ht="31.35" customHeight="1">
      <c r="A1" s="18" t="s">
        <v>52</v>
      </c>
      <c r="B1" s="9" t="s">
        <v>33</v>
      </c>
    </row>
    <row r="2" spans="1:2">
      <c r="A2" s="19">
        <v>20007</v>
      </c>
      <c r="B2">
        <v>0</v>
      </c>
    </row>
    <row r="3" spans="1:2">
      <c r="A3" s="19">
        <v>20014</v>
      </c>
      <c r="B3">
        <v>0</v>
      </c>
    </row>
    <row r="4" spans="1:2">
      <c r="A4" s="19">
        <v>20021</v>
      </c>
      <c r="B4">
        <v>1</v>
      </c>
    </row>
    <row r="5" spans="1:2">
      <c r="A5" s="19">
        <v>20028</v>
      </c>
      <c r="B5">
        <v>0</v>
      </c>
    </row>
    <row r="6" spans="1:2">
      <c r="A6" s="19">
        <v>20035</v>
      </c>
      <c r="B6">
        <v>2</v>
      </c>
    </row>
    <row r="7" spans="1:2">
      <c r="A7" s="19">
        <v>20042</v>
      </c>
      <c r="B7" s="12">
        <v>0</v>
      </c>
    </row>
    <row r="8" spans="1:2">
      <c r="A8" s="19">
        <v>20049</v>
      </c>
      <c r="B8" s="12">
        <v>3</v>
      </c>
    </row>
    <row r="9" spans="1:2">
      <c r="A9" s="19">
        <v>20056</v>
      </c>
      <c r="B9" s="12">
        <v>2</v>
      </c>
    </row>
    <row r="10" spans="1:2">
      <c r="A10" s="19">
        <v>20063</v>
      </c>
      <c r="B10" s="12">
        <v>0</v>
      </c>
    </row>
    <row r="11" spans="1:2">
      <c r="A11" s="19">
        <v>20070</v>
      </c>
      <c r="B11" s="12">
        <v>1</v>
      </c>
    </row>
    <row r="12" spans="1:2">
      <c r="A12" s="19">
        <v>20077</v>
      </c>
      <c r="B12" s="12">
        <v>15</v>
      </c>
    </row>
    <row r="13" spans="1:2">
      <c r="A13" s="19">
        <v>20084</v>
      </c>
      <c r="B13" s="12">
        <v>39</v>
      </c>
    </row>
    <row r="14" spans="1:2">
      <c r="A14" s="19">
        <v>20091</v>
      </c>
      <c r="B14" s="12">
        <v>13</v>
      </c>
    </row>
    <row r="15" spans="1:2">
      <c r="A15" s="19">
        <v>20098</v>
      </c>
      <c r="B15" s="12">
        <v>8</v>
      </c>
    </row>
    <row r="16" spans="1:2">
      <c r="A16" s="19">
        <v>20105</v>
      </c>
      <c r="B16" s="12">
        <v>6</v>
      </c>
    </row>
    <row r="17" spans="1:2">
      <c r="A17" s="19">
        <v>20112</v>
      </c>
      <c r="B17" s="12">
        <v>9</v>
      </c>
    </row>
    <row r="18" spans="1:2">
      <c r="A18" s="19">
        <v>20119</v>
      </c>
      <c r="B18" s="12">
        <v>18</v>
      </c>
    </row>
    <row r="19" spans="1:2">
      <c r="A19" s="19">
        <v>20126</v>
      </c>
      <c r="B19" s="12">
        <v>3</v>
      </c>
    </row>
    <row r="20" spans="1:2">
      <c r="A20" s="19">
        <v>20133</v>
      </c>
      <c r="B20" s="12">
        <v>4</v>
      </c>
    </row>
    <row r="21" spans="1:2">
      <c r="A21" s="19">
        <v>20140</v>
      </c>
      <c r="B21" s="12">
        <v>3</v>
      </c>
    </row>
    <row r="22" spans="1:2">
      <c r="A22" s="19">
        <v>20147</v>
      </c>
      <c r="B22" s="12">
        <v>5</v>
      </c>
    </row>
    <row r="23" spans="1:2">
      <c r="A23" s="19">
        <v>20154</v>
      </c>
      <c r="B23" s="12">
        <v>12</v>
      </c>
    </row>
    <row r="24" spans="1:2">
      <c r="A24" s="19">
        <v>20161</v>
      </c>
      <c r="B24" s="12">
        <v>10</v>
      </c>
    </row>
    <row r="25" spans="1:2">
      <c r="A25" s="19">
        <v>20168</v>
      </c>
      <c r="B25" s="12">
        <v>4</v>
      </c>
    </row>
    <row r="26" spans="1:2">
      <c r="A26" s="19">
        <v>20175</v>
      </c>
      <c r="B26" s="12">
        <v>4</v>
      </c>
    </row>
    <row r="27" spans="1:2">
      <c r="A27" s="19">
        <v>20182</v>
      </c>
      <c r="B27" s="12">
        <v>2</v>
      </c>
    </row>
    <row r="28" spans="1:2">
      <c r="A28" s="19">
        <v>20189</v>
      </c>
      <c r="B28" s="12">
        <v>7</v>
      </c>
    </row>
    <row r="29" spans="1:2">
      <c r="A29" s="19">
        <v>20196</v>
      </c>
      <c r="B29" s="12">
        <v>7</v>
      </c>
    </row>
    <row r="30" spans="1:2">
      <c r="A30" s="19">
        <v>20203</v>
      </c>
      <c r="B30" s="12">
        <v>3</v>
      </c>
    </row>
    <row r="31" spans="1:2">
      <c r="A31" s="19">
        <v>20210</v>
      </c>
      <c r="B31" s="12">
        <v>3</v>
      </c>
    </row>
    <row r="32" spans="1:2">
      <c r="A32" s="19">
        <v>20217</v>
      </c>
      <c r="B32" s="12">
        <v>1</v>
      </c>
    </row>
    <row r="33" spans="1:2">
      <c r="A33" s="19">
        <v>20224</v>
      </c>
      <c r="B33" s="12">
        <v>0</v>
      </c>
    </row>
    <row r="34" spans="1:2">
      <c r="A34" s="19">
        <v>20231</v>
      </c>
      <c r="B34" s="12">
        <v>0</v>
      </c>
    </row>
    <row r="35" spans="1:2">
      <c r="A35" s="19">
        <v>20238</v>
      </c>
      <c r="B35" s="12">
        <v>0</v>
      </c>
    </row>
    <row r="36" spans="1:2">
      <c r="A36" s="19">
        <v>20245</v>
      </c>
      <c r="B36" s="12">
        <v>0</v>
      </c>
    </row>
    <row r="37" spans="1:2">
      <c r="A37" s="19">
        <v>20252</v>
      </c>
      <c r="B37" s="12">
        <v>0</v>
      </c>
    </row>
    <row r="38" spans="1:2">
      <c r="A38" s="19">
        <v>20259</v>
      </c>
      <c r="B38" s="12">
        <v>3</v>
      </c>
    </row>
    <row r="39" spans="1:2">
      <c r="A39" s="19">
        <v>20260</v>
      </c>
      <c r="B39">
        <v>4</v>
      </c>
    </row>
    <row r="40" spans="1:2">
      <c r="A40" s="19">
        <v>20261</v>
      </c>
      <c r="B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zoomScale="110" zoomScaleNormal="110" workbookViewId="0">
      <selection activeCell="A3" sqref="A3"/>
    </sheetView>
  </sheetViews>
  <sheetFormatPr defaultRowHeight="12.75"/>
  <cols>
    <col min="6" max="6" width="13" customWidth="1"/>
    <col min="7" max="7" width="17.7109375" customWidth="1"/>
    <col min="9" max="9" width="17.7109375" customWidth="1"/>
    <col min="10" max="10" width="19.5703125" customWidth="1"/>
    <col min="11" max="12" width="18.28515625" customWidth="1"/>
    <col min="13" max="13" width="19.7109375" customWidth="1"/>
    <col min="14" max="14" width="20" customWidth="1"/>
  </cols>
  <sheetData>
    <row r="1" spans="1:14" ht="25.5">
      <c r="A1" s="9" t="s">
        <v>37</v>
      </c>
      <c r="B1" s="9" t="s">
        <v>38</v>
      </c>
      <c r="C1" s="9" t="s">
        <v>39</v>
      </c>
      <c r="D1" s="9" t="s">
        <v>40</v>
      </c>
      <c r="E1" s="9" t="s">
        <v>33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49</v>
      </c>
    </row>
    <row r="2" spans="1:14">
      <c r="A2">
        <v>0</v>
      </c>
      <c r="B2">
        <v>4</v>
      </c>
      <c r="C2">
        <f t="shared" ref="C2:C12" si="0">B2-A2</f>
        <v>4</v>
      </c>
      <c r="D2">
        <f t="shared" ref="D2:D12" si="1">(A2+B2)/2</f>
        <v>2</v>
      </c>
      <c r="E2">
        <f t="shared" ref="E2:E12" si="2">I2+L2</f>
        <v>17</v>
      </c>
      <c r="F2">
        <f t="shared" ref="F2:F12" si="3">J2+M2</f>
        <v>69</v>
      </c>
      <c r="G2" s="13">
        <f t="shared" ref="G2:G12" si="4">F2/403</f>
        <v>0.17121588089330025</v>
      </c>
      <c r="H2" s="14">
        <f t="shared" ref="H2:H12" si="5">E2/F2</f>
        <v>0.24637681159420291</v>
      </c>
      <c r="I2">
        <v>9</v>
      </c>
      <c r="J2">
        <v>41</v>
      </c>
      <c r="K2" s="15">
        <f t="shared" ref="K2:K12" si="6">I2/J2</f>
        <v>0.21951219512195122</v>
      </c>
      <c r="L2">
        <v>8</v>
      </c>
      <c r="M2">
        <v>28</v>
      </c>
      <c r="N2" s="15">
        <f t="shared" ref="N2:N12" si="7">L2/M2</f>
        <v>0.2857142857142857</v>
      </c>
    </row>
    <row r="3" spans="1:14">
      <c r="A3">
        <v>5</v>
      </c>
      <c r="B3">
        <v>9</v>
      </c>
      <c r="C3">
        <f t="shared" si="0"/>
        <v>4</v>
      </c>
      <c r="D3">
        <f t="shared" si="1"/>
        <v>7</v>
      </c>
      <c r="E3">
        <f t="shared" si="2"/>
        <v>12</v>
      </c>
      <c r="F3">
        <f t="shared" si="3"/>
        <v>33</v>
      </c>
      <c r="G3" s="13">
        <f t="shared" si="4"/>
        <v>8.1885856079404462E-2</v>
      </c>
      <c r="H3" s="14">
        <f t="shared" si="5"/>
        <v>0.36363636363636365</v>
      </c>
      <c r="I3">
        <v>8</v>
      </c>
      <c r="J3">
        <v>18</v>
      </c>
      <c r="K3" s="15">
        <f t="shared" si="6"/>
        <v>0.44444444444444442</v>
      </c>
      <c r="L3">
        <v>4</v>
      </c>
      <c r="M3">
        <v>15</v>
      </c>
      <c r="N3" s="15">
        <f t="shared" si="7"/>
        <v>0.26666666666666666</v>
      </c>
    </row>
    <row r="4" spans="1:14">
      <c r="A4">
        <v>10</v>
      </c>
      <c r="B4">
        <v>14</v>
      </c>
      <c r="C4">
        <f t="shared" si="0"/>
        <v>4</v>
      </c>
      <c r="D4">
        <f t="shared" si="1"/>
        <v>12</v>
      </c>
      <c r="E4">
        <f t="shared" si="2"/>
        <v>7</v>
      </c>
      <c r="F4">
        <f t="shared" si="3"/>
        <v>17</v>
      </c>
      <c r="G4" s="13">
        <f t="shared" si="4"/>
        <v>4.2183622828784122E-2</v>
      </c>
      <c r="H4" s="14">
        <f t="shared" si="5"/>
        <v>0.41176470588235292</v>
      </c>
      <c r="I4">
        <v>5</v>
      </c>
      <c r="J4">
        <v>12</v>
      </c>
      <c r="K4" s="15">
        <f t="shared" si="6"/>
        <v>0.41666666666666669</v>
      </c>
      <c r="L4">
        <v>2</v>
      </c>
      <c r="M4">
        <v>5</v>
      </c>
      <c r="N4" s="15">
        <f t="shared" si="7"/>
        <v>0.4</v>
      </c>
    </row>
    <row r="5" spans="1:14">
      <c r="A5">
        <v>15</v>
      </c>
      <c r="B5">
        <v>19</v>
      </c>
      <c r="C5">
        <f t="shared" si="0"/>
        <v>4</v>
      </c>
      <c r="D5">
        <f t="shared" si="1"/>
        <v>17</v>
      </c>
      <c r="E5">
        <f t="shared" si="2"/>
        <v>15</v>
      </c>
      <c r="F5">
        <f t="shared" si="3"/>
        <v>34</v>
      </c>
      <c r="G5" s="13">
        <f t="shared" si="4"/>
        <v>8.4367245657568243E-2</v>
      </c>
      <c r="H5" s="14">
        <f t="shared" si="5"/>
        <v>0.44117647058823528</v>
      </c>
      <c r="I5">
        <v>11</v>
      </c>
      <c r="J5">
        <v>20</v>
      </c>
      <c r="K5" s="15">
        <f t="shared" si="6"/>
        <v>0.55000000000000004</v>
      </c>
      <c r="L5">
        <v>4</v>
      </c>
      <c r="M5">
        <v>14</v>
      </c>
      <c r="N5" s="15">
        <f t="shared" si="7"/>
        <v>0.2857142857142857</v>
      </c>
    </row>
    <row r="6" spans="1:14">
      <c r="A6">
        <v>20</v>
      </c>
      <c r="B6">
        <v>24</v>
      </c>
      <c r="C6">
        <f t="shared" si="0"/>
        <v>4</v>
      </c>
      <c r="D6">
        <f t="shared" si="1"/>
        <v>22</v>
      </c>
      <c r="E6">
        <f t="shared" si="2"/>
        <v>57</v>
      </c>
      <c r="F6">
        <f t="shared" si="3"/>
        <v>73</v>
      </c>
      <c r="G6" s="13">
        <f t="shared" si="4"/>
        <v>0.18114143920595532</v>
      </c>
      <c r="H6" s="14">
        <f t="shared" si="5"/>
        <v>0.78082191780821919</v>
      </c>
      <c r="I6">
        <v>40</v>
      </c>
      <c r="J6">
        <v>53</v>
      </c>
      <c r="K6" s="15">
        <f t="shared" si="6"/>
        <v>0.75471698113207553</v>
      </c>
      <c r="L6">
        <v>17</v>
      </c>
      <c r="M6">
        <v>20</v>
      </c>
      <c r="N6" s="15">
        <f t="shared" si="7"/>
        <v>0.85</v>
      </c>
    </row>
    <row r="7" spans="1:14">
      <c r="A7">
        <v>25</v>
      </c>
      <c r="B7">
        <v>29</v>
      </c>
      <c r="C7">
        <f t="shared" si="0"/>
        <v>4</v>
      </c>
      <c r="D7">
        <f t="shared" si="1"/>
        <v>27</v>
      </c>
      <c r="E7">
        <f t="shared" si="2"/>
        <v>23</v>
      </c>
      <c r="F7">
        <f t="shared" si="3"/>
        <v>65</v>
      </c>
      <c r="G7" s="13">
        <f t="shared" si="4"/>
        <v>0.16129032258064516</v>
      </c>
      <c r="H7" s="14">
        <f t="shared" si="5"/>
        <v>0.35384615384615387</v>
      </c>
      <c r="I7">
        <v>14</v>
      </c>
      <c r="J7">
        <v>40</v>
      </c>
      <c r="K7" s="15">
        <f t="shared" si="6"/>
        <v>0.35</v>
      </c>
      <c r="L7">
        <v>9</v>
      </c>
      <c r="M7">
        <v>25</v>
      </c>
      <c r="N7" s="15">
        <f t="shared" si="7"/>
        <v>0.36</v>
      </c>
    </row>
    <row r="8" spans="1:14">
      <c r="A8">
        <v>30</v>
      </c>
      <c r="B8">
        <v>34</v>
      </c>
      <c r="C8">
        <f t="shared" si="0"/>
        <v>4</v>
      </c>
      <c r="D8">
        <f t="shared" si="1"/>
        <v>32</v>
      </c>
      <c r="E8">
        <f t="shared" si="2"/>
        <v>19</v>
      </c>
      <c r="F8">
        <f t="shared" si="3"/>
        <v>40</v>
      </c>
      <c r="G8" s="13">
        <f t="shared" si="4"/>
        <v>9.9255583126550875E-2</v>
      </c>
      <c r="H8" s="14">
        <f t="shared" si="5"/>
        <v>0.47499999999999998</v>
      </c>
      <c r="I8">
        <v>13</v>
      </c>
      <c r="J8">
        <v>26</v>
      </c>
      <c r="K8" s="15">
        <f t="shared" si="6"/>
        <v>0.5</v>
      </c>
      <c r="L8">
        <v>6</v>
      </c>
      <c r="M8">
        <v>14</v>
      </c>
      <c r="N8" s="15">
        <f t="shared" si="7"/>
        <v>0.42857142857142855</v>
      </c>
    </row>
    <row r="9" spans="1:14">
      <c r="A9">
        <v>35</v>
      </c>
      <c r="B9">
        <v>39</v>
      </c>
      <c r="C9">
        <f t="shared" si="0"/>
        <v>4</v>
      </c>
      <c r="D9">
        <f t="shared" si="1"/>
        <v>37</v>
      </c>
      <c r="E9">
        <f t="shared" si="2"/>
        <v>17</v>
      </c>
      <c r="F9">
        <f t="shared" si="3"/>
        <v>27</v>
      </c>
      <c r="G9" s="13">
        <f t="shared" si="4"/>
        <v>6.699751861042183E-2</v>
      </c>
      <c r="H9" s="14">
        <f t="shared" si="5"/>
        <v>0.62962962962962965</v>
      </c>
      <c r="I9">
        <v>16</v>
      </c>
      <c r="J9">
        <v>20</v>
      </c>
      <c r="K9" s="15">
        <f t="shared" si="6"/>
        <v>0.8</v>
      </c>
      <c r="L9">
        <v>1</v>
      </c>
      <c r="M9">
        <v>7</v>
      </c>
      <c r="N9" s="15">
        <f t="shared" si="7"/>
        <v>0.14285714285714285</v>
      </c>
    </row>
    <row r="10" spans="1:14">
      <c r="A10">
        <v>40</v>
      </c>
      <c r="B10">
        <v>44</v>
      </c>
      <c r="C10">
        <f t="shared" si="0"/>
        <v>4</v>
      </c>
      <c r="D10">
        <f t="shared" si="1"/>
        <v>42</v>
      </c>
      <c r="E10">
        <f t="shared" si="2"/>
        <v>6</v>
      </c>
      <c r="F10">
        <f t="shared" si="3"/>
        <v>10</v>
      </c>
      <c r="G10" s="13">
        <f t="shared" si="4"/>
        <v>2.4813895781637719E-2</v>
      </c>
      <c r="H10" s="14">
        <f t="shared" si="5"/>
        <v>0.6</v>
      </c>
      <c r="I10">
        <v>4</v>
      </c>
      <c r="J10">
        <v>5</v>
      </c>
      <c r="K10" s="15">
        <f t="shared" si="6"/>
        <v>0.8</v>
      </c>
      <c r="L10">
        <v>2</v>
      </c>
      <c r="M10">
        <v>5</v>
      </c>
      <c r="N10" s="15">
        <f t="shared" si="7"/>
        <v>0.4</v>
      </c>
    </row>
    <row r="11" spans="1:14">
      <c r="A11">
        <v>45</v>
      </c>
      <c r="B11">
        <v>49</v>
      </c>
      <c r="C11">
        <f t="shared" si="0"/>
        <v>4</v>
      </c>
      <c r="D11">
        <f t="shared" si="1"/>
        <v>47</v>
      </c>
      <c r="E11">
        <f t="shared" si="2"/>
        <v>8</v>
      </c>
      <c r="F11">
        <f t="shared" si="3"/>
        <v>15</v>
      </c>
      <c r="G11" s="13">
        <f t="shared" si="4"/>
        <v>3.7220843672456573E-2</v>
      </c>
      <c r="H11" s="14">
        <f t="shared" si="5"/>
        <v>0.53333333333333333</v>
      </c>
      <c r="I11">
        <v>6</v>
      </c>
      <c r="J11">
        <v>10</v>
      </c>
      <c r="K11" s="15">
        <f t="shared" si="6"/>
        <v>0.6</v>
      </c>
      <c r="L11">
        <v>2</v>
      </c>
      <c r="M11">
        <v>5</v>
      </c>
      <c r="N11" s="15">
        <f t="shared" si="7"/>
        <v>0.4</v>
      </c>
    </row>
    <row r="12" spans="1:14">
      <c r="A12">
        <v>50</v>
      </c>
      <c r="B12">
        <v>60</v>
      </c>
      <c r="C12">
        <f t="shared" si="0"/>
        <v>10</v>
      </c>
      <c r="D12">
        <f t="shared" si="1"/>
        <v>55</v>
      </c>
      <c r="E12">
        <f t="shared" si="2"/>
        <v>11</v>
      </c>
      <c r="F12">
        <f t="shared" si="3"/>
        <v>20</v>
      </c>
      <c r="G12" s="13">
        <f t="shared" si="4"/>
        <v>4.9627791563275438E-2</v>
      </c>
      <c r="H12" s="14">
        <f t="shared" si="5"/>
        <v>0.55000000000000004</v>
      </c>
      <c r="I12">
        <v>6</v>
      </c>
      <c r="J12">
        <v>9</v>
      </c>
      <c r="K12" s="15">
        <f t="shared" si="6"/>
        <v>0.66666666666666663</v>
      </c>
      <c r="L12">
        <v>5</v>
      </c>
      <c r="M12">
        <v>11</v>
      </c>
      <c r="N12" s="15">
        <f t="shared" si="7"/>
        <v>0.45454545454545453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zoomScale="110" zoomScaleNormal="110" workbookViewId="0">
      <selection activeCell="B4" sqref="B4"/>
    </sheetView>
  </sheetViews>
  <sheetFormatPr defaultRowHeight="12.75"/>
  <cols>
    <col min="1" max="1" width="12.5703125" customWidth="1"/>
  </cols>
  <sheetData>
    <row r="1" spans="1:8">
      <c r="A1" s="1" t="s">
        <v>50</v>
      </c>
      <c r="B1" s="1"/>
      <c r="C1" s="1"/>
      <c r="D1" s="1"/>
      <c r="E1" s="1"/>
      <c r="F1" s="1"/>
      <c r="G1" s="1"/>
      <c r="H1" s="1"/>
    </row>
    <row r="3" spans="1:8" ht="25.5">
      <c r="A3" s="16" t="s">
        <v>51</v>
      </c>
      <c r="B3" s="16" t="s">
        <v>33</v>
      </c>
    </row>
    <row r="4" spans="1:8">
      <c r="A4" s="17">
        <v>0</v>
      </c>
      <c r="B4" s="17">
        <v>1</v>
      </c>
    </row>
    <row r="5" spans="1:8">
      <c r="A5" s="17">
        <v>1</v>
      </c>
      <c r="B5" s="17">
        <v>0</v>
      </c>
    </row>
    <row r="6" spans="1:8">
      <c r="A6" s="17">
        <v>2</v>
      </c>
      <c r="B6" s="17">
        <v>0</v>
      </c>
    </row>
    <row r="7" spans="1:8">
      <c r="A7" s="17">
        <v>3</v>
      </c>
      <c r="B7" s="17">
        <v>1</v>
      </c>
    </row>
    <row r="8" spans="1:8">
      <c r="A8" s="17">
        <v>4</v>
      </c>
      <c r="B8" s="17">
        <v>1</v>
      </c>
    </row>
    <row r="9" spans="1:8">
      <c r="A9" s="17">
        <v>5</v>
      </c>
      <c r="B9" s="17">
        <v>1</v>
      </c>
    </row>
    <row r="10" spans="1:8">
      <c r="A10" s="17">
        <v>6</v>
      </c>
      <c r="B10" s="17">
        <v>0</v>
      </c>
    </row>
    <row r="11" spans="1:8">
      <c r="A11" s="17">
        <v>7</v>
      </c>
      <c r="B11" s="17">
        <v>0</v>
      </c>
    </row>
    <row r="12" spans="1:8">
      <c r="A12" s="17">
        <v>8</v>
      </c>
      <c r="B12" s="17">
        <v>2</v>
      </c>
    </row>
    <row r="13" spans="1:8">
      <c r="A13" s="17">
        <v>9</v>
      </c>
      <c r="B13" s="17">
        <v>3</v>
      </c>
    </row>
    <row r="14" spans="1:8">
      <c r="A14" s="17">
        <v>10</v>
      </c>
      <c r="B14" s="17">
        <v>0</v>
      </c>
    </row>
    <row r="15" spans="1:8">
      <c r="A15" s="17">
        <v>11</v>
      </c>
      <c r="B15" s="17">
        <v>0</v>
      </c>
    </row>
    <row r="16" spans="1:8">
      <c r="A16" s="17">
        <v>12</v>
      </c>
      <c r="B16" s="17">
        <v>0</v>
      </c>
    </row>
    <row r="17" spans="1:2">
      <c r="A17" s="17">
        <v>13</v>
      </c>
      <c r="B17" s="17">
        <v>0</v>
      </c>
    </row>
    <row r="18" spans="1:2">
      <c r="A18" s="17">
        <v>14</v>
      </c>
      <c r="B18" s="17">
        <v>0</v>
      </c>
    </row>
    <row r="19" spans="1:2">
      <c r="A19" s="17">
        <v>15</v>
      </c>
      <c r="B19" s="17">
        <v>2</v>
      </c>
    </row>
    <row r="20" spans="1:2">
      <c r="A20" s="17">
        <v>16</v>
      </c>
      <c r="B20" s="17">
        <v>1</v>
      </c>
    </row>
    <row r="21" spans="1:2">
      <c r="A21" s="17">
        <v>17</v>
      </c>
      <c r="B21" s="17">
        <v>0</v>
      </c>
    </row>
    <row r="22" spans="1:2">
      <c r="A22" s="17">
        <v>18</v>
      </c>
      <c r="B22" s="17">
        <v>0</v>
      </c>
    </row>
    <row r="23" spans="1:2">
      <c r="A23" s="17">
        <v>19</v>
      </c>
      <c r="B23" s="17">
        <v>0</v>
      </c>
    </row>
    <row r="24" spans="1:2">
      <c r="A24" s="17">
        <v>20</v>
      </c>
      <c r="B24" s="17">
        <v>0</v>
      </c>
    </row>
    <row r="25" spans="1:2">
      <c r="A25" s="17">
        <v>21</v>
      </c>
      <c r="B25" s="17">
        <v>0</v>
      </c>
    </row>
    <row r="26" spans="1:2">
      <c r="A26" s="17">
        <v>22</v>
      </c>
      <c r="B26" s="17">
        <v>0</v>
      </c>
    </row>
    <row r="27" spans="1:2">
      <c r="A27" s="17">
        <v>23</v>
      </c>
      <c r="B27" s="17">
        <v>2</v>
      </c>
    </row>
    <row r="28" spans="1:2">
      <c r="A28" s="17">
        <v>24</v>
      </c>
      <c r="B28" s="17">
        <v>1</v>
      </c>
    </row>
    <row r="29" spans="1:2">
      <c r="A29" s="17">
        <v>25</v>
      </c>
      <c r="B29" s="17">
        <v>0</v>
      </c>
    </row>
    <row r="30" spans="1:2">
      <c r="A30" s="17">
        <v>26</v>
      </c>
      <c r="B30" s="17">
        <v>1</v>
      </c>
    </row>
    <row r="31" spans="1:2">
      <c r="A31" s="17">
        <v>27</v>
      </c>
      <c r="B31" s="17">
        <v>0</v>
      </c>
    </row>
    <row r="32" spans="1:2">
      <c r="A32" s="17">
        <v>28</v>
      </c>
      <c r="B32" s="17">
        <v>1</v>
      </c>
    </row>
    <row r="33" spans="1:2">
      <c r="A33" s="17">
        <v>35</v>
      </c>
      <c r="B33" s="17">
        <v>6</v>
      </c>
    </row>
    <row r="34" spans="1:2">
      <c r="A34" s="17">
        <v>42</v>
      </c>
      <c r="B34" s="17">
        <v>4</v>
      </c>
    </row>
    <row r="35" spans="1:2">
      <c r="A35" s="17">
        <v>49</v>
      </c>
      <c r="B35" s="17">
        <v>2</v>
      </c>
    </row>
    <row r="36" spans="1:2">
      <c r="A36" s="17">
        <v>56</v>
      </c>
      <c r="B36" s="17">
        <v>1</v>
      </c>
    </row>
    <row r="37" spans="1:2">
      <c r="A37" s="17">
        <v>63</v>
      </c>
      <c r="B37" s="17">
        <v>3</v>
      </c>
    </row>
    <row r="38" spans="1:2">
      <c r="A38" s="17">
        <v>70</v>
      </c>
      <c r="B38" s="17">
        <v>4</v>
      </c>
    </row>
    <row r="39" spans="1:2">
      <c r="A39" s="17">
        <v>77</v>
      </c>
      <c r="B39" s="17">
        <v>0</v>
      </c>
    </row>
    <row r="40" spans="1:2">
      <c r="A40" s="17">
        <v>84</v>
      </c>
      <c r="B40" s="17">
        <v>1</v>
      </c>
    </row>
    <row r="41" spans="1:2">
      <c r="A41" s="17">
        <v>91</v>
      </c>
      <c r="B41" s="17">
        <v>6</v>
      </c>
    </row>
    <row r="42" spans="1:2">
      <c r="A42" s="17">
        <v>98</v>
      </c>
      <c r="B42" s="17">
        <v>0</v>
      </c>
    </row>
    <row r="43" spans="1:2">
      <c r="A43" s="17">
        <v>105</v>
      </c>
      <c r="B43" s="17">
        <v>0</v>
      </c>
    </row>
    <row r="44" spans="1:2">
      <c r="A44" s="17">
        <v>112</v>
      </c>
      <c r="B44" s="17">
        <v>1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ID</vt:lpstr>
      <vt:lpstr>cases</vt:lpstr>
      <vt:lpstr>outbreak</vt:lpstr>
      <vt:lpstr>attack-rate</vt:lpstr>
      <vt:lpstr>interval_time</vt:lpstr>
      <vt:lpstr>cases!_FilterDatabase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Yaset Caicedo Ochoa</dc:creator>
  <dc:description/>
  <cp:lastModifiedBy>Zulma Cucunuba</cp:lastModifiedBy>
  <cp:revision>4</cp:revision>
  <dcterms:created xsi:type="dcterms:W3CDTF">2019-07-14T15:55:55Z</dcterms:created>
  <dcterms:modified xsi:type="dcterms:W3CDTF">2019-11-30T17:17:53Z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