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ulmacucunuba/Documents/GIT/mpox-SR/data/"/>
    </mc:Choice>
  </mc:AlternateContent>
  <xr:revisionPtr revIDLastSave="0" documentId="8_{7E0B64E8-A191-DF45-AB72-419EC48495B6}" xr6:coauthVersionLast="47" xr6:coauthVersionMax="47" xr10:uidLastSave="{00000000-0000-0000-0000-000000000000}"/>
  <bookViews>
    <workbookView xWindow="0" yWindow="500" windowWidth="28800" windowHeight="15760" activeTab="4" xr2:uid="{E63EEF4E-920E-9F4E-AC97-44C7F5724636}"/>
  </bookViews>
  <sheets>
    <sheet name="map" sheetId="13" r:id="rId1"/>
    <sheet name="quality_mm" sheetId="7" r:id="rId2"/>
    <sheet name="quality_cohort" sheetId="9" r:id="rId3"/>
    <sheet name="quality_cseries" sheetId="11" r:id="rId4"/>
    <sheet name="quality_csectional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0" l="1"/>
  <c r="D8" i="10"/>
  <c r="D28" i="11"/>
  <c r="D26" i="11"/>
  <c r="D25" i="11"/>
  <c r="D23" i="11"/>
  <c r="D22" i="11"/>
  <c r="D21" i="11"/>
  <c r="D20" i="11"/>
  <c r="D19" i="11"/>
  <c r="D17" i="11"/>
  <c r="D14" i="11"/>
  <c r="D16" i="11"/>
  <c r="D12" i="11"/>
  <c r="D11" i="11"/>
  <c r="D7" i="11"/>
  <c r="D5" i="11"/>
  <c r="D4" i="11"/>
  <c r="D2" i="11"/>
  <c r="D8" i="9"/>
  <c r="D33" i="7"/>
  <c r="D32" i="7"/>
  <c r="D31" i="7"/>
  <c r="D30" i="7"/>
  <c r="D29" i="7"/>
  <c r="D28" i="7"/>
  <c r="D27" i="7"/>
  <c r="D26" i="7"/>
  <c r="D25" i="7"/>
  <c r="D24" i="7"/>
  <c r="D23" i="7"/>
  <c r="D21" i="7"/>
  <c r="D7" i="7"/>
  <c r="D20" i="7"/>
</calcChain>
</file>

<file path=xl/sharedStrings.xml><?xml version="1.0" encoding="utf-8"?>
<sst xmlns="http://schemas.openxmlformats.org/spreadsheetml/2006/main" count="222" uniqueCount="38">
  <si>
    <t>Yes</t>
  </si>
  <si>
    <t>question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</si>
  <si>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</si>
  <si>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</si>
  <si>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</si>
  <si>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</si>
  <si>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</si>
  <si>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</si>
  <si>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</si>
  <si>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</si>
  <si>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</si>
  <si>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</si>
  <si>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</si>
  <si>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answer</t>
  </si>
  <si>
    <t>number</t>
  </si>
  <si>
    <t>proportion</t>
  </si>
  <si>
    <t>No</t>
  </si>
  <si>
    <t>Not clear</t>
  </si>
  <si>
    <t>region</t>
  </si>
  <si>
    <t>United Kingdom</t>
  </si>
  <si>
    <t>Colombia</t>
  </si>
  <si>
    <t>Argentina</t>
  </si>
  <si>
    <t>South Africa</t>
  </si>
  <si>
    <t>Canada</t>
  </si>
  <si>
    <t>Spain</t>
  </si>
  <si>
    <t>Germany</t>
  </si>
  <si>
    <t>France</t>
  </si>
  <si>
    <t>Portugal</t>
  </si>
  <si>
    <t>Italy</t>
  </si>
  <si>
    <t>Brazil</t>
  </si>
  <si>
    <t>Democratic Republic of the Congo </t>
  </si>
  <si>
    <t>Peru</t>
  </si>
  <si>
    <t>Netherlands</t>
  </si>
  <si>
    <t>Mexico</t>
  </si>
  <si>
    <t>Nigeria</t>
  </si>
  <si>
    <t>Ghana</t>
  </si>
  <si>
    <t>USA</t>
  </si>
  <si>
    <t>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</si>
</sst>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0D1A-BA1B-D14C-A6AD-7C0DABF84CA2}">
  <dimension ref="A1:B19"/>
  <sheetViews>
    <sheetView workbookViewId="0">
      <selection activeCell="D26" sqref="D26"/>
    </sheetView>
  </sheetViews>
  <sheetFormatPr baseColWidth="10" defaultRowHeight="16" x14ac:dyDescent="0.2"/>
  <cols>
    <col min="1" max="1" width="28.5" customWidth="1"/>
  </cols>
  <sheetData>
    <row r="1" spans="1:2" x14ac:dyDescent="0.2">
      <c r="A1" t="s">
        <v>18</v>
      </c>
      <c r="B1" t="s">
        <v>37</v>
      </c>
    </row>
    <row r="2" spans="1:2" x14ac:dyDescent="0.2">
      <c r="A2" t="s">
        <v>19</v>
      </c>
      <c r="B2">
        <v>7</v>
      </c>
    </row>
    <row r="3" spans="1:2" x14ac:dyDescent="0.2">
      <c r="A3" t="s">
        <v>20</v>
      </c>
      <c r="B3">
        <v>1</v>
      </c>
    </row>
    <row r="4" spans="1:2" x14ac:dyDescent="0.2">
      <c r="A4" t="s">
        <v>21</v>
      </c>
      <c r="B4">
        <v>1</v>
      </c>
    </row>
    <row r="5" spans="1:2" x14ac:dyDescent="0.2">
      <c r="A5" t="s">
        <v>22</v>
      </c>
      <c r="B5">
        <v>1</v>
      </c>
    </row>
    <row r="6" spans="1:2" x14ac:dyDescent="0.2">
      <c r="A6" t="s">
        <v>23</v>
      </c>
      <c r="B6">
        <v>2</v>
      </c>
    </row>
    <row r="7" spans="1:2" x14ac:dyDescent="0.2">
      <c r="A7" t="s">
        <v>24</v>
      </c>
      <c r="B7">
        <v>9</v>
      </c>
    </row>
    <row r="8" spans="1:2" x14ac:dyDescent="0.2">
      <c r="A8" t="s">
        <v>36</v>
      </c>
      <c r="B8">
        <v>8</v>
      </c>
    </row>
    <row r="9" spans="1:2" x14ac:dyDescent="0.2">
      <c r="A9" t="s">
        <v>25</v>
      </c>
      <c r="B9">
        <v>5</v>
      </c>
    </row>
    <row r="10" spans="1:2" x14ac:dyDescent="0.2">
      <c r="A10" t="s">
        <v>26</v>
      </c>
      <c r="B10">
        <v>3</v>
      </c>
    </row>
    <row r="11" spans="1:2" x14ac:dyDescent="0.2">
      <c r="A11" t="s">
        <v>27</v>
      </c>
      <c r="B11">
        <v>3</v>
      </c>
    </row>
    <row r="12" spans="1:2" x14ac:dyDescent="0.2">
      <c r="A12" t="s">
        <v>28</v>
      </c>
      <c r="B12">
        <v>4</v>
      </c>
    </row>
    <row r="13" spans="1:2" x14ac:dyDescent="0.2">
      <c r="A13" t="s">
        <v>29</v>
      </c>
      <c r="B13">
        <v>2</v>
      </c>
    </row>
    <row r="14" spans="1:2" x14ac:dyDescent="0.2">
      <c r="A14" t="s">
        <v>30</v>
      </c>
      <c r="B14">
        <v>2</v>
      </c>
    </row>
    <row r="15" spans="1:2" x14ac:dyDescent="0.2">
      <c r="A15" t="s">
        <v>31</v>
      </c>
      <c r="B15">
        <v>1</v>
      </c>
    </row>
    <row r="16" spans="1:2" x14ac:dyDescent="0.2">
      <c r="A16" t="s">
        <v>32</v>
      </c>
      <c r="B16">
        <v>2</v>
      </c>
    </row>
    <row r="17" spans="1:2" x14ac:dyDescent="0.2">
      <c r="A17" t="s">
        <v>33</v>
      </c>
      <c r="B17">
        <v>1</v>
      </c>
    </row>
    <row r="18" spans="1:2" x14ac:dyDescent="0.2">
      <c r="A18" t="s">
        <v>34</v>
      </c>
      <c r="B18">
        <v>2</v>
      </c>
    </row>
    <row r="19" spans="1:2" x14ac:dyDescent="0.2">
      <c r="A19" t="s">
        <v>35</v>
      </c>
      <c r="B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F8ECB-8B91-774A-8021-482C980B7593}">
  <dimension ref="A1:D34"/>
  <sheetViews>
    <sheetView workbookViewId="0">
      <selection activeCell="N24" sqref="N24"/>
    </sheetView>
  </sheetViews>
  <sheetFormatPr baseColWidth="10" defaultRowHeight="16" x14ac:dyDescent="0.2"/>
  <sheetData>
    <row r="1" spans="1:4" x14ac:dyDescent="0.2">
      <c r="A1" t="s">
        <v>1</v>
      </c>
      <c r="B1" t="s">
        <v>13</v>
      </c>
      <c r="C1" t="s">
        <v>14</v>
      </c>
      <c r="D1" t="s">
        <v>15</v>
      </c>
    </row>
    <row r="2" spans="1:4" x14ac:dyDescent="0.2">
      <c r="A2" t="s">
        <v>2</v>
      </c>
      <c r="B2" t="s">
        <v>0</v>
      </c>
      <c r="C2">
        <v>24</v>
      </c>
      <c r="D2">
        <v>1</v>
      </c>
    </row>
    <row r="3" spans="1:4" x14ac:dyDescent="0.2">
      <c r="A3" t="s">
        <v>2</v>
      </c>
      <c r="B3" t="s">
        <v>16</v>
      </c>
      <c r="C3">
        <v>0</v>
      </c>
      <c r="D3">
        <v>0</v>
      </c>
    </row>
    <row r="4" spans="1:4" x14ac:dyDescent="0.2">
      <c r="A4" t="s">
        <v>2</v>
      </c>
      <c r="B4" t="s">
        <v>17</v>
      </c>
      <c r="C4">
        <v>0</v>
      </c>
      <c r="D4">
        <v>0</v>
      </c>
    </row>
    <row r="5" spans="1:4" x14ac:dyDescent="0.2">
      <c r="A5" t="s">
        <v>3</v>
      </c>
      <c r="B5" t="s">
        <v>0</v>
      </c>
      <c r="C5">
        <v>21</v>
      </c>
      <c r="D5">
        <v>0.875</v>
      </c>
    </row>
    <row r="6" spans="1:4" x14ac:dyDescent="0.2">
      <c r="A6" t="s">
        <v>3</v>
      </c>
      <c r="B6" t="s">
        <v>16</v>
      </c>
      <c r="C6">
        <v>0</v>
      </c>
      <c r="D6">
        <v>0</v>
      </c>
    </row>
    <row r="7" spans="1:4" x14ac:dyDescent="0.2">
      <c r="A7" t="s">
        <v>3</v>
      </c>
      <c r="B7" t="s">
        <v>17</v>
      </c>
      <c r="C7">
        <v>3</v>
      </c>
      <c r="D7">
        <f>3/24</f>
        <v>0.125</v>
      </c>
    </row>
    <row r="8" spans="1:4" x14ac:dyDescent="0.2">
      <c r="A8" t="s">
        <v>4</v>
      </c>
      <c r="B8" t="s">
        <v>0</v>
      </c>
      <c r="C8">
        <v>24</v>
      </c>
      <c r="D8">
        <v>1</v>
      </c>
    </row>
    <row r="9" spans="1:4" x14ac:dyDescent="0.2">
      <c r="A9" t="s">
        <v>4</v>
      </c>
      <c r="B9" t="s">
        <v>16</v>
      </c>
      <c r="C9">
        <v>0</v>
      </c>
      <c r="D9">
        <v>0</v>
      </c>
    </row>
    <row r="10" spans="1:4" x14ac:dyDescent="0.2">
      <c r="A10" t="s">
        <v>4</v>
      </c>
      <c r="B10" t="s">
        <v>17</v>
      </c>
      <c r="C10">
        <v>0</v>
      </c>
      <c r="D10">
        <v>0</v>
      </c>
    </row>
    <row r="11" spans="1:4" x14ac:dyDescent="0.2">
      <c r="A11" t="s">
        <v>5</v>
      </c>
      <c r="B11" t="s">
        <v>0</v>
      </c>
      <c r="C11">
        <v>24</v>
      </c>
      <c r="D11">
        <v>1</v>
      </c>
    </row>
    <row r="12" spans="1:4" x14ac:dyDescent="0.2">
      <c r="A12" t="s">
        <v>5</v>
      </c>
      <c r="B12" t="s">
        <v>16</v>
      </c>
      <c r="C12">
        <v>0</v>
      </c>
      <c r="D12">
        <v>0</v>
      </c>
    </row>
    <row r="13" spans="1:4" x14ac:dyDescent="0.2">
      <c r="A13" t="s">
        <v>5</v>
      </c>
      <c r="B13" t="s">
        <v>17</v>
      </c>
      <c r="C13">
        <v>0</v>
      </c>
      <c r="D13">
        <v>0</v>
      </c>
    </row>
    <row r="14" spans="1:4" x14ac:dyDescent="0.2">
      <c r="A14" t="s">
        <v>6</v>
      </c>
      <c r="B14" t="s">
        <v>0</v>
      </c>
      <c r="C14">
        <v>24</v>
      </c>
      <c r="D14">
        <v>1</v>
      </c>
    </row>
    <row r="15" spans="1:4" x14ac:dyDescent="0.2">
      <c r="A15" t="s">
        <v>6</v>
      </c>
      <c r="B15" t="s">
        <v>16</v>
      </c>
      <c r="C15">
        <v>0</v>
      </c>
      <c r="D15">
        <v>0</v>
      </c>
    </row>
    <row r="16" spans="1:4" x14ac:dyDescent="0.2">
      <c r="A16" t="s">
        <v>6</v>
      </c>
      <c r="B16" t="s">
        <v>17</v>
      </c>
      <c r="C16">
        <v>0</v>
      </c>
      <c r="D16">
        <v>0</v>
      </c>
    </row>
    <row r="17" spans="1:4" x14ac:dyDescent="0.2">
      <c r="A17" t="s">
        <v>7</v>
      </c>
      <c r="B17" t="s">
        <v>0</v>
      </c>
      <c r="C17">
        <v>24</v>
      </c>
      <c r="D17">
        <v>1</v>
      </c>
    </row>
    <row r="18" spans="1:4" x14ac:dyDescent="0.2">
      <c r="A18" t="s">
        <v>7</v>
      </c>
      <c r="B18" t="s">
        <v>16</v>
      </c>
      <c r="C18">
        <v>0</v>
      </c>
      <c r="D18">
        <v>0</v>
      </c>
    </row>
    <row r="19" spans="1:4" x14ac:dyDescent="0.2">
      <c r="A19" t="s">
        <v>7</v>
      </c>
      <c r="B19" t="s">
        <v>17</v>
      </c>
      <c r="C19">
        <v>0</v>
      </c>
      <c r="D19">
        <v>0</v>
      </c>
    </row>
    <row r="20" spans="1:4" x14ac:dyDescent="0.2">
      <c r="A20" t="s">
        <v>8</v>
      </c>
      <c r="B20" t="s">
        <v>0</v>
      </c>
      <c r="C20">
        <v>23</v>
      </c>
      <c r="D20">
        <f>23/24</f>
        <v>0.95833333333333337</v>
      </c>
    </row>
    <row r="21" spans="1:4" x14ac:dyDescent="0.2">
      <c r="A21" t="s">
        <v>8</v>
      </c>
      <c r="B21" t="s">
        <v>16</v>
      </c>
      <c r="C21">
        <v>1</v>
      </c>
      <c r="D21">
        <f>1/24</f>
        <v>4.1666666666666664E-2</v>
      </c>
    </row>
    <row r="22" spans="1:4" x14ac:dyDescent="0.2">
      <c r="A22" t="s">
        <v>8</v>
      </c>
      <c r="B22" t="s">
        <v>17</v>
      </c>
      <c r="C22">
        <v>0</v>
      </c>
      <c r="D22">
        <v>0</v>
      </c>
    </row>
    <row r="23" spans="1:4" x14ac:dyDescent="0.2">
      <c r="A23" t="s">
        <v>9</v>
      </c>
      <c r="B23" t="s">
        <v>0</v>
      </c>
      <c r="C23">
        <v>7</v>
      </c>
      <c r="D23">
        <f>7/23</f>
        <v>0.30434782608695654</v>
      </c>
    </row>
    <row r="24" spans="1:4" x14ac:dyDescent="0.2">
      <c r="A24" t="s">
        <v>9</v>
      </c>
      <c r="B24" t="s">
        <v>16</v>
      </c>
      <c r="C24">
        <v>12</v>
      </c>
      <c r="D24">
        <f>12/23</f>
        <v>0.52173913043478259</v>
      </c>
    </row>
    <row r="25" spans="1:4" x14ac:dyDescent="0.2">
      <c r="A25" t="s">
        <v>9</v>
      </c>
      <c r="B25" t="s">
        <v>17</v>
      </c>
      <c r="C25">
        <v>4</v>
      </c>
      <c r="D25">
        <f>4/23</f>
        <v>0.17391304347826086</v>
      </c>
    </row>
    <row r="26" spans="1:4" x14ac:dyDescent="0.2">
      <c r="A26" t="s">
        <v>10</v>
      </c>
      <c r="B26" t="s">
        <v>0</v>
      </c>
      <c r="C26">
        <v>9</v>
      </c>
      <c r="D26">
        <f>9/22</f>
        <v>0.40909090909090912</v>
      </c>
    </row>
    <row r="27" spans="1:4" x14ac:dyDescent="0.2">
      <c r="A27" t="s">
        <v>10</v>
      </c>
      <c r="B27" t="s">
        <v>16</v>
      </c>
      <c r="C27">
        <v>9</v>
      </c>
      <c r="D27">
        <f>9/22</f>
        <v>0.40909090909090912</v>
      </c>
    </row>
    <row r="28" spans="1:4" x14ac:dyDescent="0.2">
      <c r="A28" t="s">
        <v>10</v>
      </c>
      <c r="B28" t="s">
        <v>17</v>
      </c>
      <c r="C28">
        <v>4</v>
      </c>
      <c r="D28">
        <f>4/22</f>
        <v>0.18181818181818182</v>
      </c>
    </row>
    <row r="29" spans="1:4" x14ac:dyDescent="0.2">
      <c r="A29" t="s">
        <v>11</v>
      </c>
      <c r="B29" t="s">
        <v>0</v>
      </c>
      <c r="C29">
        <v>11</v>
      </c>
      <c r="D29">
        <f>11/24</f>
        <v>0.45833333333333331</v>
      </c>
    </row>
    <row r="30" spans="1:4" x14ac:dyDescent="0.2">
      <c r="A30" t="s">
        <v>11</v>
      </c>
      <c r="B30" t="s">
        <v>16</v>
      </c>
      <c r="C30">
        <v>9</v>
      </c>
      <c r="D30">
        <f>9/24</f>
        <v>0.375</v>
      </c>
    </row>
    <row r="31" spans="1:4" x14ac:dyDescent="0.2">
      <c r="A31" t="s">
        <v>11</v>
      </c>
      <c r="B31" t="s">
        <v>17</v>
      </c>
      <c r="C31">
        <v>4</v>
      </c>
      <c r="D31">
        <f>4/24</f>
        <v>0.16666666666666666</v>
      </c>
    </row>
    <row r="32" spans="1:4" x14ac:dyDescent="0.2">
      <c r="A32" t="s">
        <v>12</v>
      </c>
      <c r="B32" t="s">
        <v>0</v>
      </c>
      <c r="C32">
        <v>19</v>
      </c>
      <c r="D32">
        <f>19/24</f>
        <v>0.79166666666666663</v>
      </c>
    </row>
    <row r="33" spans="1:4" x14ac:dyDescent="0.2">
      <c r="A33" t="s">
        <v>12</v>
      </c>
      <c r="B33" t="s">
        <v>16</v>
      </c>
      <c r="C33">
        <v>5</v>
      </c>
      <c r="D33">
        <f>5/24</f>
        <v>0.20833333333333334</v>
      </c>
    </row>
    <row r="34" spans="1:4" x14ac:dyDescent="0.2">
      <c r="A34" t="s">
        <v>12</v>
      </c>
      <c r="B34" t="s">
        <v>17</v>
      </c>
      <c r="C34">
        <v>0</v>
      </c>
      <c r="D34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78F3-9762-9E44-93BA-52BFC8614C4A}">
  <dimension ref="A1:D19"/>
  <sheetViews>
    <sheetView workbookViewId="0">
      <selection activeCell="H13" sqref="H13"/>
    </sheetView>
  </sheetViews>
  <sheetFormatPr baseColWidth="10" defaultRowHeight="16" x14ac:dyDescent="0.2"/>
  <sheetData>
    <row r="1" spans="1:4" x14ac:dyDescent="0.2">
      <c r="A1" t="s">
        <v>1</v>
      </c>
      <c r="B1" t="s">
        <v>13</v>
      </c>
      <c r="C1" t="s">
        <v>14</v>
      </c>
      <c r="D1" t="s">
        <v>15</v>
      </c>
    </row>
    <row r="2" spans="1:4" x14ac:dyDescent="0.2">
      <c r="A2" t="s">
        <v>2</v>
      </c>
      <c r="B2" t="s">
        <v>0</v>
      </c>
      <c r="C2">
        <v>2</v>
      </c>
      <c r="D2">
        <v>1</v>
      </c>
    </row>
    <row r="3" spans="1:4" x14ac:dyDescent="0.2">
      <c r="A3" t="s">
        <v>2</v>
      </c>
      <c r="B3" t="s">
        <v>16</v>
      </c>
      <c r="C3">
        <v>0</v>
      </c>
      <c r="D3">
        <v>0</v>
      </c>
    </row>
    <row r="4" spans="1:4" x14ac:dyDescent="0.2">
      <c r="A4" t="s">
        <v>2</v>
      </c>
      <c r="B4" t="s">
        <v>17</v>
      </c>
      <c r="C4">
        <v>0</v>
      </c>
      <c r="D4">
        <v>0</v>
      </c>
    </row>
    <row r="5" spans="1:4" x14ac:dyDescent="0.2">
      <c r="A5" t="s">
        <v>3</v>
      </c>
      <c r="B5" t="s">
        <v>0</v>
      </c>
      <c r="C5">
        <v>2</v>
      </c>
      <c r="D5">
        <v>1</v>
      </c>
    </row>
    <row r="6" spans="1:4" x14ac:dyDescent="0.2">
      <c r="A6" t="s">
        <v>3</v>
      </c>
      <c r="B6" t="s">
        <v>16</v>
      </c>
      <c r="C6">
        <v>0</v>
      </c>
      <c r="D6">
        <v>0</v>
      </c>
    </row>
    <row r="7" spans="1:4" x14ac:dyDescent="0.2">
      <c r="A7" t="s">
        <v>3</v>
      </c>
      <c r="B7" t="s">
        <v>17</v>
      </c>
      <c r="C7">
        <v>0</v>
      </c>
      <c r="D7">
        <v>0</v>
      </c>
    </row>
    <row r="8" spans="1:4" x14ac:dyDescent="0.2">
      <c r="A8" t="s">
        <v>4</v>
      </c>
      <c r="B8" t="s">
        <v>0</v>
      </c>
      <c r="C8">
        <v>1</v>
      </c>
      <c r="D8">
        <f>1/2</f>
        <v>0.5</v>
      </c>
    </row>
    <row r="9" spans="1:4" x14ac:dyDescent="0.2">
      <c r="A9" t="s">
        <v>4</v>
      </c>
      <c r="B9" t="s">
        <v>16</v>
      </c>
      <c r="C9">
        <v>0</v>
      </c>
      <c r="D9">
        <v>0</v>
      </c>
    </row>
    <row r="10" spans="1:4" x14ac:dyDescent="0.2">
      <c r="A10" t="s">
        <v>4</v>
      </c>
      <c r="B10" t="s">
        <v>17</v>
      </c>
      <c r="C10">
        <v>1</v>
      </c>
      <c r="D10">
        <v>0.5</v>
      </c>
    </row>
    <row r="11" spans="1:4" x14ac:dyDescent="0.2">
      <c r="A11" t="s">
        <v>5</v>
      </c>
      <c r="B11" t="s">
        <v>0</v>
      </c>
      <c r="C11">
        <v>0</v>
      </c>
      <c r="D11">
        <v>0</v>
      </c>
    </row>
    <row r="12" spans="1:4" x14ac:dyDescent="0.2">
      <c r="A12" t="s">
        <v>5</v>
      </c>
      <c r="B12" t="s">
        <v>16</v>
      </c>
      <c r="C12">
        <v>0</v>
      </c>
      <c r="D12">
        <v>0</v>
      </c>
    </row>
    <row r="13" spans="1:4" x14ac:dyDescent="0.2">
      <c r="A13" t="s">
        <v>5</v>
      </c>
      <c r="B13" t="s">
        <v>17</v>
      </c>
      <c r="C13">
        <v>2</v>
      </c>
      <c r="D13">
        <v>1</v>
      </c>
    </row>
    <row r="14" spans="1:4" x14ac:dyDescent="0.2">
      <c r="A14" t="s">
        <v>6</v>
      </c>
      <c r="B14" t="s">
        <v>0</v>
      </c>
      <c r="C14">
        <v>0</v>
      </c>
      <c r="D14">
        <v>0</v>
      </c>
    </row>
    <row r="15" spans="1:4" x14ac:dyDescent="0.2">
      <c r="A15" t="s">
        <v>6</v>
      </c>
      <c r="B15" t="s">
        <v>16</v>
      </c>
      <c r="C15">
        <v>0</v>
      </c>
      <c r="D15">
        <v>0</v>
      </c>
    </row>
    <row r="16" spans="1:4" x14ac:dyDescent="0.2">
      <c r="A16" t="s">
        <v>6</v>
      </c>
      <c r="B16" t="s">
        <v>17</v>
      </c>
      <c r="C16">
        <v>2</v>
      </c>
      <c r="D16">
        <v>1</v>
      </c>
    </row>
    <row r="17" spans="1:4" x14ac:dyDescent="0.2">
      <c r="A17" t="s">
        <v>7</v>
      </c>
      <c r="B17" t="s">
        <v>0</v>
      </c>
      <c r="C17">
        <v>2</v>
      </c>
      <c r="D17">
        <v>1</v>
      </c>
    </row>
    <row r="18" spans="1:4" x14ac:dyDescent="0.2">
      <c r="A18" t="s">
        <v>7</v>
      </c>
      <c r="B18" t="s">
        <v>16</v>
      </c>
      <c r="C18">
        <v>0</v>
      </c>
      <c r="D18">
        <v>0</v>
      </c>
    </row>
    <row r="19" spans="1:4" x14ac:dyDescent="0.2">
      <c r="A19" t="s">
        <v>7</v>
      </c>
      <c r="B19" t="s">
        <v>17</v>
      </c>
      <c r="C19">
        <v>0</v>
      </c>
      <c r="D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EE8BA-FFE7-8946-8C80-59029482F86F}">
  <dimension ref="A1:D28"/>
  <sheetViews>
    <sheetView workbookViewId="0">
      <selection activeCell="P28" sqref="P28"/>
    </sheetView>
  </sheetViews>
  <sheetFormatPr baseColWidth="10" defaultRowHeight="16" x14ac:dyDescent="0.2"/>
  <sheetData>
    <row r="1" spans="1:4" x14ac:dyDescent="0.2">
      <c r="A1" t="s">
        <v>1</v>
      </c>
      <c r="B1" t="s">
        <v>13</v>
      </c>
      <c r="C1" t="s">
        <v>14</v>
      </c>
      <c r="D1" t="s">
        <v>15</v>
      </c>
    </row>
    <row r="2" spans="1:4" x14ac:dyDescent="0.2">
      <c r="A2" t="s">
        <v>2</v>
      </c>
      <c r="B2" t="s">
        <v>0</v>
      </c>
      <c r="C2">
        <v>11</v>
      </c>
      <c r="D2">
        <f>11/13</f>
        <v>0.84615384615384615</v>
      </c>
    </row>
    <row r="3" spans="1:4" x14ac:dyDescent="0.2">
      <c r="A3" t="s">
        <v>2</v>
      </c>
      <c r="B3" t="s">
        <v>16</v>
      </c>
      <c r="C3">
        <v>0</v>
      </c>
      <c r="D3">
        <v>0</v>
      </c>
    </row>
    <row r="4" spans="1:4" x14ac:dyDescent="0.2">
      <c r="A4" t="s">
        <v>2</v>
      </c>
      <c r="B4" t="s">
        <v>17</v>
      </c>
      <c r="C4">
        <v>2</v>
      </c>
      <c r="D4">
        <f>2/13</f>
        <v>0.15384615384615385</v>
      </c>
    </row>
    <row r="5" spans="1:4" x14ac:dyDescent="0.2">
      <c r="A5" t="s">
        <v>3</v>
      </c>
      <c r="B5" t="s">
        <v>0</v>
      </c>
      <c r="C5">
        <v>11</v>
      </c>
      <c r="D5">
        <f>11/13</f>
        <v>0.84615384615384615</v>
      </c>
    </row>
    <row r="6" spans="1:4" x14ac:dyDescent="0.2">
      <c r="A6" t="s">
        <v>3</v>
      </c>
      <c r="B6" t="s">
        <v>16</v>
      </c>
      <c r="C6">
        <v>0</v>
      </c>
      <c r="D6">
        <v>0</v>
      </c>
    </row>
    <row r="7" spans="1:4" x14ac:dyDescent="0.2">
      <c r="A7" t="s">
        <v>3</v>
      </c>
      <c r="B7" t="s">
        <v>17</v>
      </c>
      <c r="C7">
        <v>2</v>
      </c>
      <c r="D7">
        <f>2/13</f>
        <v>0.15384615384615385</v>
      </c>
    </row>
    <row r="8" spans="1:4" x14ac:dyDescent="0.2">
      <c r="A8" t="s">
        <v>4</v>
      </c>
      <c r="B8" t="s">
        <v>0</v>
      </c>
      <c r="C8">
        <v>11</v>
      </c>
      <c r="D8" s="1">
        <v>0.84615384999999999</v>
      </c>
    </row>
    <row r="9" spans="1:4" x14ac:dyDescent="0.2">
      <c r="A9" t="s">
        <v>4</v>
      </c>
      <c r="B9" t="s">
        <v>16</v>
      </c>
      <c r="C9">
        <v>0</v>
      </c>
      <c r="D9" s="1">
        <v>0</v>
      </c>
    </row>
    <row r="10" spans="1:4" x14ac:dyDescent="0.2">
      <c r="A10" t="s">
        <v>4</v>
      </c>
      <c r="B10" t="s">
        <v>17</v>
      </c>
      <c r="C10">
        <v>2</v>
      </c>
      <c r="D10" s="1">
        <v>0.15384614999999999</v>
      </c>
    </row>
    <row r="11" spans="1:4" x14ac:dyDescent="0.2">
      <c r="A11" t="s">
        <v>5</v>
      </c>
      <c r="B11" t="s">
        <v>0</v>
      </c>
      <c r="C11">
        <v>12</v>
      </c>
      <c r="D11">
        <f>12/13</f>
        <v>0.92307692307692313</v>
      </c>
    </row>
    <row r="12" spans="1:4" x14ac:dyDescent="0.2">
      <c r="A12" t="s">
        <v>5</v>
      </c>
      <c r="B12" t="s">
        <v>16</v>
      </c>
      <c r="C12">
        <v>1</v>
      </c>
      <c r="D12">
        <f>1/13</f>
        <v>7.6923076923076927E-2</v>
      </c>
    </row>
    <row r="13" spans="1:4" x14ac:dyDescent="0.2">
      <c r="A13" t="s">
        <v>5</v>
      </c>
      <c r="B13" t="s">
        <v>17</v>
      </c>
      <c r="C13">
        <v>0</v>
      </c>
      <c r="D13" s="1">
        <v>0</v>
      </c>
    </row>
    <row r="14" spans="1:4" x14ac:dyDescent="0.2">
      <c r="A14" t="s">
        <v>6</v>
      </c>
      <c r="B14" t="s">
        <v>0</v>
      </c>
      <c r="C14">
        <v>12</v>
      </c>
      <c r="D14">
        <f>12/13</f>
        <v>0.92307692307692313</v>
      </c>
    </row>
    <row r="15" spans="1:4" x14ac:dyDescent="0.2">
      <c r="A15" t="s">
        <v>6</v>
      </c>
      <c r="B15" t="s">
        <v>16</v>
      </c>
      <c r="C15">
        <v>0</v>
      </c>
      <c r="D15">
        <v>0</v>
      </c>
    </row>
    <row r="16" spans="1:4" x14ac:dyDescent="0.2">
      <c r="A16" t="s">
        <v>6</v>
      </c>
      <c r="B16" t="s">
        <v>17</v>
      </c>
      <c r="C16">
        <v>1</v>
      </c>
      <c r="D16">
        <f>1/13</f>
        <v>7.6923076923076927E-2</v>
      </c>
    </row>
    <row r="17" spans="1:4" x14ac:dyDescent="0.2">
      <c r="A17" t="s">
        <v>7</v>
      </c>
      <c r="B17" t="s">
        <v>0</v>
      </c>
      <c r="C17">
        <v>12</v>
      </c>
      <c r="D17">
        <f>12/13</f>
        <v>0.92307692307692313</v>
      </c>
    </row>
    <row r="18" spans="1:4" x14ac:dyDescent="0.2">
      <c r="A18" t="s">
        <v>7</v>
      </c>
      <c r="B18" t="s">
        <v>16</v>
      </c>
      <c r="C18">
        <v>0</v>
      </c>
      <c r="D18">
        <v>0</v>
      </c>
    </row>
    <row r="19" spans="1:4" x14ac:dyDescent="0.2">
      <c r="A19" t="s">
        <v>7</v>
      </c>
      <c r="B19" t="s">
        <v>17</v>
      </c>
      <c r="C19">
        <v>1</v>
      </c>
      <c r="D19">
        <f>1/13</f>
        <v>7.6923076923076927E-2</v>
      </c>
    </row>
    <row r="20" spans="1:4" x14ac:dyDescent="0.2">
      <c r="A20" t="s">
        <v>8</v>
      </c>
      <c r="B20" t="s">
        <v>0</v>
      </c>
      <c r="C20">
        <v>9</v>
      </c>
      <c r="D20">
        <f>9/13</f>
        <v>0.69230769230769229</v>
      </c>
    </row>
    <row r="21" spans="1:4" x14ac:dyDescent="0.2">
      <c r="A21" t="s">
        <v>8</v>
      </c>
      <c r="B21" t="s">
        <v>16</v>
      </c>
      <c r="C21">
        <v>1</v>
      </c>
      <c r="D21">
        <f>1/13</f>
        <v>7.6923076923076927E-2</v>
      </c>
    </row>
    <row r="22" spans="1:4" x14ac:dyDescent="0.2">
      <c r="A22" t="s">
        <v>8</v>
      </c>
      <c r="B22" t="s">
        <v>17</v>
      </c>
      <c r="C22">
        <v>3</v>
      </c>
      <c r="D22">
        <f>3/13</f>
        <v>0.23076923076923078</v>
      </c>
    </row>
    <row r="23" spans="1:4" x14ac:dyDescent="0.2">
      <c r="A23" t="s">
        <v>9</v>
      </c>
      <c r="B23" t="s">
        <v>0</v>
      </c>
      <c r="C23">
        <v>12</v>
      </c>
      <c r="D23">
        <f>12/13</f>
        <v>0.92307692307692313</v>
      </c>
    </row>
    <row r="24" spans="1:4" x14ac:dyDescent="0.2">
      <c r="A24" t="s">
        <v>9</v>
      </c>
      <c r="B24" t="s">
        <v>16</v>
      </c>
      <c r="C24">
        <v>0</v>
      </c>
      <c r="D24">
        <v>0</v>
      </c>
    </row>
    <row r="25" spans="1:4" x14ac:dyDescent="0.2">
      <c r="A25" t="s">
        <v>9</v>
      </c>
      <c r="B25" t="s">
        <v>17</v>
      </c>
      <c r="C25">
        <v>1</v>
      </c>
      <c r="D25">
        <f>1/13</f>
        <v>7.6923076923076927E-2</v>
      </c>
    </row>
    <row r="26" spans="1:4" x14ac:dyDescent="0.2">
      <c r="A26" t="s">
        <v>10</v>
      </c>
      <c r="B26" t="s">
        <v>0</v>
      </c>
      <c r="C26">
        <v>12</v>
      </c>
      <c r="D26">
        <f>12/13</f>
        <v>0.92307692307692313</v>
      </c>
    </row>
    <row r="27" spans="1:4" x14ac:dyDescent="0.2">
      <c r="A27" t="s">
        <v>10</v>
      </c>
      <c r="B27" t="s">
        <v>16</v>
      </c>
      <c r="C27">
        <v>0</v>
      </c>
      <c r="D27">
        <v>0</v>
      </c>
    </row>
    <row r="28" spans="1:4" x14ac:dyDescent="0.2">
      <c r="A28" t="s">
        <v>10</v>
      </c>
      <c r="B28" t="s">
        <v>17</v>
      </c>
      <c r="C28">
        <v>1</v>
      </c>
      <c r="D28">
        <f>1/13</f>
        <v>7.6923076923076927E-2</v>
      </c>
    </row>
  </sheetData>
  <pageMargins left="0.7" right="0.7" top="0.75" bottom="0.75" header="0.3" footer="0.3"/>
  <ignoredErrors>
    <ignoredError sqref="D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33C8-608D-4C44-80D1-9BC1E0008579}">
  <dimension ref="A1:D16"/>
  <sheetViews>
    <sheetView tabSelected="1" workbookViewId="0">
      <selection activeCell="Q29" sqref="Q29"/>
    </sheetView>
  </sheetViews>
  <sheetFormatPr baseColWidth="10" defaultRowHeight="16" x14ac:dyDescent="0.2"/>
  <sheetData>
    <row r="1" spans="1:4" x14ac:dyDescent="0.2">
      <c r="A1" t="s">
        <v>1</v>
      </c>
      <c r="B1" t="s">
        <v>13</v>
      </c>
      <c r="C1" t="s">
        <v>14</v>
      </c>
      <c r="D1" t="s">
        <v>15</v>
      </c>
    </row>
    <row r="2" spans="1:4" x14ac:dyDescent="0.2">
      <c r="A2" t="s">
        <v>2</v>
      </c>
      <c r="B2" t="s">
        <v>0</v>
      </c>
      <c r="C2">
        <v>8</v>
      </c>
      <c r="D2">
        <v>1</v>
      </c>
    </row>
    <row r="3" spans="1:4" x14ac:dyDescent="0.2">
      <c r="A3" t="s">
        <v>2</v>
      </c>
      <c r="B3" t="s">
        <v>16</v>
      </c>
      <c r="C3">
        <v>0</v>
      </c>
      <c r="D3">
        <v>0</v>
      </c>
    </row>
    <row r="4" spans="1:4" x14ac:dyDescent="0.2">
      <c r="A4" t="s">
        <v>2</v>
      </c>
      <c r="B4" t="s">
        <v>17</v>
      </c>
      <c r="C4">
        <v>0</v>
      </c>
      <c r="D4">
        <v>0</v>
      </c>
    </row>
    <row r="5" spans="1:4" x14ac:dyDescent="0.2">
      <c r="A5" t="s">
        <v>3</v>
      </c>
      <c r="B5" t="s">
        <v>0</v>
      </c>
      <c r="C5">
        <v>8</v>
      </c>
      <c r="D5">
        <v>1</v>
      </c>
    </row>
    <row r="6" spans="1:4" x14ac:dyDescent="0.2">
      <c r="A6" t="s">
        <v>3</v>
      </c>
      <c r="B6" t="s">
        <v>16</v>
      </c>
      <c r="C6">
        <v>0</v>
      </c>
      <c r="D6">
        <v>0</v>
      </c>
    </row>
    <row r="7" spans="1:4" x14ac:dyDescent="0.2">
      <c r="A7" t="s">
        <v>3</v>
      </c>
      <c r="B7" t="s">
        <v>17</v>
      </c>
      <c r="C7">
        <v>0</v>
      </c>
      <c r="D7">
        <v>0</v>
      </c>
    </row>
    <row r="8" spans="1:4" x14ac:dyDescent="0.2">
      <c r="A8" t="s">
        <v>4</v>
      </c>
      <c r="B8" t="s">
        <v>0</v>
      </c>
      <c r="C8">
        <v>7</v>
      </c>
      <c r="D8">
        <f>7/8</f>
        <v>0.875</v>
      </c>
    </row>
    <row r="9" spans="1:4" x14ac:dyDescent="0.2">
      <c r="A9" t="s">
        <v>4</v>
      </c>
      <c r="B9" t="s">
        <v>16</v>
      </c>
      <c r="C9">
        <v>0</v>
      </c>
      <c r="D9">
        <v>0</v>
      </c>
    </row>
    <row r="10" spans="1:4" x14ac:dyDescent="0.2">
      <c r="A10" t="s">
        <v>4</v>
      </c>
      <c r="B10" t="s">
        <v>17</v>
      </c>
      <c r="C10">
        <v>1</v>
      </c>
      <c r="D10">
        <f>1/8</f>
        <v>0.125</v>
      </c>
    </row>
    <row r="11" spans="1:4" x14ac:dyDescent="0.2">
      <c r="A11" t="s">
        <v>5</v>
      </c>
      <c r="B11" t="s">
        <v>0</v>
      </c>
      <c r="C11">
        <v>8</v>
      </c>
      <c r="D11">
        <v>1</v>
      </c>
    </row>
    <row r="12" spans="1:4" x14ac:dyDescent="0.2">
      <c r="A12" t="s">
        <v>5</v>
      </c>
      <c r="B12" t="s">
        <v>16</v>
      </c>
      <c r="C12">
        <v>0</v>
      </c>
      <c r="D12">
        <v>0</v>
      </c>
    </row>
    <row r="13" spans="1:4" x14ac:dyDescent="0.2">
      <c r="A13" t="s">
        <v>5</v>
      </c>
      <c r="B13" t="s">
        <v>17</v>
      </c>
      <c r="C13">
        <v>0</v>
      </c>
      <c r="D13">
        <v>0</v>
      </c>
    </row>
    <row r="14" spans="1:4" x14ac:dyDescent="0.2">
      <c r="A14" t="s">
        <v>6</v>
      </c>
      <c r="B14" t="s">
        <v>0</v>
      </c>
      <c r="C14">
        <v>8</v>
      </c>
      <c r="D14">
        <v>1</v>
      </c>
    </row>
    <row r="15" spans="1:4" x14ac:dyDescent="0.2">
      <c r="A15" t="s">
        <v>6</v>
      </c>
      <c r="B15" t="s">
        <v>16</v>
      </c>
      <c r="C15">
        <v>0</v>
      </c>
      <c r="D15">
        <v>0</v>
      </c>
    </row>
    <row r="16" spans="1:4" x14ac:dyDescent="0.2">
      <c r="A16" t="s">
        <v>6</v>
      </c>
      <c r="B16" t="s">
        <v>17</v>
      </c>
      <c r="C16">
        <v>0</v>
      </c>
      <c r="D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</vt:lpstr>
      <vt:lpstr>quality_mm</vt:lpstr>
      <vt:lpstr>quality_cohort</vt:lpstr>
      <vt:lpstr>quality_cseries</vt:lpstr>
      <vt:lpstr>quality_csectional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Zulma Milena Cucunubá Pérez</cp:lastModifiedBy>
  <dcterms:created xsi:type="dcterms:W3CDTF">2023-09-10T23:32:33Z</dcterms:created>
  <dcterms:modified xsi:type="dcterms:W3CDTF">2023-12-20T13:57:51Z</dcterms:modified>
</cp:coreProperties>
</file>