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strutores\Hudson\Recursos\GitHub\aulas.txt\source\assets\content\administracao\modulo-02\"/>
    </mc:Choice>
  </mc:AlternateContent>
  <bookViews>
    <workbookView xWindow="-120" yWindow="-120" windowWidth="19440" windowHeight="15000"/>
  </bookViews>
  <sheets>
    <sheet name="Produtos" sheetId="5" r:id="rId1"/>
    <sheet name="Códigos" sheetId="9" state="hidden" r:id="rId2"/>
    <sheet name="Entradas Mensais" sheetId="14" r:id="rId3"/>
    <sheet name="Gastos Mensais" sheetId="10" r:id="rId4"/>
    <sheet name="Relatório Mensal" sheetId="11" r:id="rId5"/>
  </sheets>
  <definedNames>
    <definedName name="ali_01">#REF!</definedName>
    <definedName name="ali_02">#REF!</definedName>
    <definedName name="ali_03">#REF!</definedName>
    <definedName name="entradas_mensais" localSheetId="2">'Entradas Mensais'!$B$6:$H$187</definedName>
    <definedName name="entradas_mensais">#REF!</definedName>
    <definedName name="gastos_mensais">'Gastos Mensais'!$B$6:$E$67</definedName>
    <definedName name="sal_01">#REF!</definedName>
    <definedName name="sal_02">#REF!</definedName>
    <definedName name="sal_03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3" i="11" l="1"/>
  <c r="D12" i="11"/>
  <c r="D11" i="11"/>
  <c r="D10" i="11"/>
  <c r="C9" i="11"/>
  <c r="C13" i="11"/>
  <c r="C12" i="11"/>
  <c r="C11" i="11"/>
  <c r="C10" i="11"/>
  <c r="G187" i="14"/>
  <c r="H187" i="14" s="1"/>
  <c r="E187" i="14"/>
  <c r="G186" i="14"/>
  <c r="H186" i="14" s="1"/>
  <c r="E186" i="14"/>
  <c r="G185" i="14"/>
  <c r="H185" i="14" s="1"/>
  <c r="E185" i="14"/>
  <c r="G184" i="14"/>
  <c r="H184" i="14" s="1"/>
  <c r="E184" i="14"/>
  <c r="G183" i="14"/>
  <c r="H183" i="14" s="1"/>
  <c r="E183" i="14"/>
  <c r="G182" i="14"/>
  <c r="H182" i="14" s="1"/>
  <c r="E182" i="14"/>
  <c r="G181" i="14"/>
  <c r="H181" i="14" s="1"/>
  <c r="E181" i="14"/>
  <c r="G180" i="14"/>
  <c r="H180" i="14" s="1"/>
  <c r="E180" i="14"/>
  <c r="G179" i="14"/>
  <c r="H179" i="14" s="1"/>
  <c r="E179" i="14"/>
  <c r="G178" i="14"/>
  <c r="H178" i="14" s="1"/>
  <c r="E178" i="14"/>
  <c r="G177" i="14"/>
  <c r="H177" i="14" s="1"/>
  <c r="E177" i="14"/>
  <c r="G176" i="14"/>
  <c r="H176" i="14" s="1"/>
  <c r="E176" i="14"/>
  <c r="H175" i="14"/>
  <c r="G175" i="14"/>
  <c r="E175" i="14"/>
  <c r="G174" i="14"/>
  <c r="H174" i="14" s="1"/>
  <c r="E174" i="14"/>
  <c r="G173" i="14"/>
  <c r="H173" i="14" s="1"/>
  <c r="E173" i="14"/>
  <c r="G172" i="14"/>
  <c r="H172" i="14" s="1"/>
  <c r="E172" i="14"/>
  <c r="G171" i="14"/>
  <c r="H171" i="14" s="1"/>
  <c r="E171" i="14"/>
  <c r="G170" i="14"/>
  <c r="H170" i="14" s="1"/>
  <c r="E170" i="14"/>
  <c r="H169" i="14"/>
  <c r="G169" i="14"/>
  <c r="E169" i="14"/>
  <c r="G168" i="14"/>
  <c r="H168" i="14" s="1"/>
  <c r="E168" i="14"/>
  <c r="G167" i="14"/>
  <c r="H167" i="14" s="1"/>
  <c r="E167" i="14"/>
  <c r="G166" i="14"/>
  <c r="H166" i="14" s="1"/>
  <c r="E166" i="14"/>
  <c r="G165" i="14"/>
  <c r="H165" i="14" s="1"/>
  <c r="E165" i="14"/>
  <c r="G164" i="14"/>
  <c r="H164" i="14" s="1"/>
  <c r="E164" i="14"/>
  <c r="G163" i="14"/>
  <c r="H163" i="14" s="1"/>
  <c r="E163" i="14"/>
  <c r="G162" i="14"/>
  <c r="H162" i="14" s="1"/>
  <c r="E162" i="14"/>
  <c r="H161" i="14"/>
  <c r="G161" i="14"/>
  <c r="E161" i="14"/>
  <c r="G160" i="14"/>
  <c r="H160" i="14" s="1"/>
  <c r="E160" i="14"/>
  <c r="H159" i="14"/>
  <c r="G159" i="14"/>
  <c r="E159" i="14"/>
  <c r="G158" i="14"/>
  <c r="H158" i="14" s="1"/>
  <c r="E158" i="14"/>
  <c r="G157" i="14"/>
  <c r="H157" i="14" s="1"/>
  <c r="E157" i="14"/>
  <c r="G156" i="14"/>
  <c r="H156" i="14" s="1"/>
  <c r="E156" i="14"/>
  <c r="G155" i="14"/>
  <c r="H155" i="14" s="1"/>
  <c r="E155" i="14"/>
  <c r="G154" i="14"/>
  <c r="H154" i="14" s="1"/>
  <c r="E154" i="14"/>
  <c r="H153" i="14"/>
  <c r="G153" i="14"/>
  <c r="E153" i="14"/>
  <c r="G152" i="14"/>
  <c r="H152" i="14" s="1"/>
  <c r="E152" i="14"/>
  <c r="G151" i="14"/>
  <c r="H151" i="14" s="1"/>
  <c r="E151" i="14"/>
  <c r="G150" i="14"/>
  <c r="H150" i="14" s="1"/>
  <c r="E150" i="14"/>
  <c r="G149" i="14"/>
  <c r="H149" i="14" s="1"/>
  <c r="E149" i="14"/>
  <c r="G148" i="14"/>
  <c r="H148" i="14" s="1"/>
  <c r="E148" i="14"/>
  <c r="G147" i="14"/>
  <c r="H147" i="14" s="1"/>
  <c r="E147" i="14"/>
  <c r="G146" i="14"/>
  <c r="H146" i="14" s="1"/>
  <c r="E146" i="14"/>
  <c r="H145" i="14"/>
  <c r="G145" i="14"/>
  <c r="E145" i="14"/>
  <c r="G144" i="14"/>
  <c r="H144" i="14" s="1"/>
  <c r="E144" i="14"/>
  <c r="H143" i="14"/>
  <c r="G143" i="14"/>
  <c r="E143" i="14"/>
  <c r="G142" i="14"/>
  <c r="H142" i="14" s="1"/>
  <c r="E142" i="14"/>
  <c r="G141" i="14"/>
  <c r="H141" i="14" s="1"/>
  <c r="E141" i="14"/>
  <c r="G140" i="14"/>
  <c r="H140" i="14" s="1"/>
  <c r="E140" i="14"/>
  <c r="G139" i="14"/>
  <c r="H139" i="14" s="1"/>
  <c r="E139" i="14"/>
  <c r="G138" i="14"/>
  <c r="H138" i="14" s="1"/>
  <c r="E138" i="14"/>
  <c r="H137" i="14"/>
  <c r="G137" i="14"/>
  <c r="E137" i="14"/>
  <c r="G136" i="14"/>
  <c r="H136" i="14" s="1"/>
  <c r="E136" i="14"/>
  <c r="G135" i="14"/>
  <c r="H135" i="14" s="1"/>
  <c r="E135" i="14"/>
  <c r="G134" i="14"/>
  <c r="H134" i="14" s="1"/>
  <c r="E134" i="14"/>
  <c r="G133" i="14"/>
  <c r="H133" i="14" s="1"/>
  <c r="E133" i="14"/>
  <c r="G132" i="14"/>
  <c r="H132" i="14" s="1"/>
  <c r="E132" i="14"/>
  <c r="G131" i="14"/>
  <c r="H131" i="14" s="1"/>
  <c r="E131" i="14"/>
  <c r="G130" i="14"/>
  <c r="H130" i="14" s="1"/>
  <c r="E130" i="14"/>
  <c r="H129" i="14"/>
  <c r="G129" i="14"/>
  <c r="E129" i="14"/>
  <c r="G128" i="14"/>
  <c r="H128" i="14" s="1"/>
  <c r="E128" i="14"/>
  <c r="H127" i="14"/>
  <c r="G127" i="14"/>
  <c r="E127" i="14"/>
  <c r="G126" i="14"/>
  <c r="H126" i="14" s="1"/>
  <c r="E126" i="14"/>
  <c r="G125" i="14"/>
  <c r="H125" i="14" s="1"/>
  <c r="E125" i="14"/>
  <c r="G124" i="14"/>
  <c r="H124" i="14" s="1"/>
  <c r="E124" i="14"/>
  <c r="G123" i="14"/>
  <c r="H123" i="14" s="1"/>
  <c r="E123" i="14"/>
  <c r="G122" i="14"/>
  <c r="H122" i="14" s="1"/>
  <c r="E122" i="14"/>
  <c r="H121" i="14"/>
  <c r="G121" i="14"/>
  <c r="E121" i="14"/>
  <c r="G120" i="14"/>
  <c r="H120" i="14" s="1"/>
  <c r="E120" i="14"/>
  <c r="G119" i="14"/>
  <c r="H119" i="14" s="1"/>
  <c r="E119" i="14"/>
  <c r="G118" i="14"/>
  <c r="H118" i="14" s="1"/>
  <c r="E118" i="14"/>
  <c r="G117" i="14"/>
  <c r="H117" i="14" s="1"/>
  <c r="E117" i="14"/>
  <c r="G116" i="14"/>
  <c r="H116" i="14" s="1"/>
  <c r="E116" i="14"/>
  <c r="G115" i="14"/>
  <c r="H115" i="14" s="1"/>
  <c r="E115" i="14"/>
  <c r="G114" i="14"/>
  <c r="H114" i="14" s="1"/>
  <c r="E114" i="14"/>
  <c r="H113" i="14"/>
  <c r="G113" i="14"/>
  <c r="E113" i="14"/>
  <c r="G112" i="14"/>
  <c r="H112" i="14" s="1"/>
  <c r="E112" i="14"/>
  <c r="H111" i="14"/>
  <c r="G111" i="14"/>
  <c r="E111" i="14"/>
  <c r="G110" i="14"/>
  <c r="H110" i="14" s="1"/>
  <c r="E110" i="14"/>
  <c r="G109" i="14"/>
  <c r="H109" i="14" s="1"/>
  <c r="E109" i="14"/>
  <c r="G108" i="14"/>
  <c r="H108" i="14" s="1"/>
  <c r="E108" i="14"/>
  <c r="G107" i="14"/>
  <c r="H107" i="14" s="1"/>
  <c r="E107" i="14"/>
  <c r="G106" i="14"/>
  <c r="H106" i="14" s="1"/>
  <c r="E106" i="14"/>
  <c r="H105" i="14"/>
  <c r="G105" i="14"/>
  <c r="E105" i="14"/>
  <c r="G104" i="14"/>
  <c r="H104" i="14" s="1"/>
  <c r="E104" i="14"/>
  <c r="G103" i="14"/>
  <c r="H103" i="14" s="1"/>
  <c r="E103" i="14"/>
  <c r="G102" i="14"/>
  <c r="H102" i="14" s="1"/>
  <c r="E102" i="14"/>
  <c r="G101" i="14"/>
  <c r="H101" i="14" s="1"/>
  <c r="E101" i="14"/>
  <c r="G100" i="14"/>
  <c r="H100" i="14" s="1"/>
  <c r="E100" i="14"/>
  <c r="G99" i="14"/>
  <c r="H99" i="14" s="1"/>
  <c r="E99" i="14"/>
  <c r="G98" i="14"/>
  <c r="H98" i="14" s="1"/>
  <c r="E98" i="14"/>
  <c r="H97" i="14"/>
  <c r="G97" i="14"/>
  <c r="E97" i="14"/>
  <c r="G96" i="14"/>
  <c r="H96" i="14" s="1"/>
  <c r="E96" i="14"/>
  <c r="H95" i="14"/>
  <c r="G95" i="14"/>
  <c r="E95" i="14"/>
  <c r="G94" i="14"/>
  <c r="H94" i="14" s="1"/>
  <c r="E94" i="14"/>
  <c r="G93" i="14"/>
  <c r="H93" i="14" s="1"/>
  <c r="E93" i="14"/>
  <c r="G92" i="14"/>
  <c r="H92" i="14" s="1"/>
  <c r="E92" i="14"/>
  <c r="G91" i="14"/>
  <c r="H91" i="14" s="1"/>
  <c r="E91" i="14"/>
  <c r="G90" i="14"/>
  <c r="H90" i="14" s="1"/>
  <c r="E90" i="14"/>
  <c r="H89" i="14"/>
  <c r="G89" i="14"/>
  <c r="E89" i="14"/>
  <c r="G88" i="14"/>
  <c r="H88" i="14" s="1"/>
  <c r="E88" i="14"/>
  <c r="G87" i="14"/>
  <c r="H87" i="14" s="1"/>
  <c r="E87" i="14"/>
  <c r="G86" i="14"/>
  <c r="H86" i="14" s="1"/>
  <c r="E86" i="14"/>
  <c r="G85" i="14"/>
  <c r="H85" i="14" s="1"/>
  <c r="E85" i="14"/>
  <c r="G84" i="14"/>
  <c r="H84" i="14" s="1"/>
  <c r="E84" i="14"/>
  <c r="G83" i="14"/>
  <c r="H83" i="14" s="1"/>
  <c r="E83" i="14"/>
  <c r="G82" i="14"/>
  <c r="H82" i="14" s="1"/>
  <c r="E82" i="14"/>
  <c r="H81" i="14"/>
  <c r="G81" i="14"/>
  <c r="E81" i="14"/>
  <c r="G80" i="14"/>
  <c r="H80" i="14" s="1"/>
  <c r="E80" i="14"/>
  <c r="H79" i="14"/>
  <c r="G79" i="14"/>
  <c r="E79" i="14"/>
  <c r="G78" i="14"/>
  <c r="H78" i="14" s="1"/>
  <c r="E78" i="14"/>
  <c r="G77" i="14"/>
  <c r="H77" i="14" s="1"/>
  <c r="E77" i="14"/>
  <c r="G76" i="14"/>
  <c r="H76" i="14" s="1"/>
  <c r="E76" i="14"/>
  <c r="G75" i="14"/>
  <c r="H75" i="14" s="1"/>
  <c r="E75" i="14"/>
  <c r="G74" i="14"/>
  <c r="H74" i="14" s="1"/>
  <c r="E74" i="14"/>
  <c r="H73" i="14"/>
  <c r="G73" i="14"/>
  <c r="E73" i="14"/>
  <c r="G72" i="14"/>
  <c r="H72" i="14" s="1"/>
  <c r="E72" i="14"/>
  <c r="G71" i="14"/>
  <c r="H71" i="14" s="1"/>
  <c r="E71" i="14"/>
  <c r="G70" i="14"/>
  <c r="H70" i="14" s="1"/>
  <c r="E70" i="14"/>
  <c r="G69" i="14"/>
  <c r="H69" i="14" s="1"/>
  <c r="E69" i="14"/>
  <c r="G68" i="14"/>
  <c r="H68" i="14" s="1"/>
  <c r="E68" i="14"/>
  <c r="G67" i="14"/>
  <c r="H67" i="14" s="1"/>
  <c r="E67" i="14"/>
  <c r="G66" i="14"/>
  <c r="H66" i="14" s="1"/>
  <c r="E66" i="14"/>
  <c r="H65" i="14"/>
  <c r="G65" i="14"/>
  <c r="E65" i="14"/>
  <c r="G64" i="14"/>
  <c r="H64" i="14" s="1"/>
  <c r="E64" i="14"/>
  <c r="H63" i="14"/>
  <c r="G63" i="14"/>
  <c r="E63" i="14"/>
  <c r="G62" i="14"/>
  <c r="H62" i="14" s="1"/>
  <c r="E62" i="14"/>
  <c r="G61" i="14"/>
  <c r="H61" i="14" s="1"/>
  <c r="E61" i="14"/>
  <c r="G60" i="14"/>
  <c r="H60" i="14" s="1"/>
  <c r="E60" i="14"/>
  <c r="G59" i="14"/>
  <c r="H59" i="14" s="1"/>
  <c r="E59" i="14"/>
  <c r="G58" i="14"/>
  <c r="H58" i="14" s="1"/>
  <c r="E58" i="14"/>
  <c r="H57" i="14"/>
  <c r="G57" i="14"/>
  <c r="E57" i="14"/>
  <c r="G56" i="14"/>
  <c r="H56" i="14" s="1"/>
  <c r="E56" i="14"/>
  <c r="G55" i="14"/>
  <c r="H55" i="14" s="1"/>
  <c r="E55" i="14"/>
  <c r="G54" i="14"/>
  <c r="H54" i="14" s="1"/>
  <c r="E54" i="14"/>
  <c r="G53" i="14"/>
  <c r="H53" i="14" s="1"/>
  <c r="E53" i="14"/>
  <c r="G52" i="14"/>
  <c r="H52" i="14" s="1"/>
  <c r="E52" i="14"/>
  <c r="G51" i="14"/>
  <c r="H51" i="14" s="1"/>
  <c r="E51" i="14"/>
  <c r="G50" i="14"/>
  <c r="H50" i="14" s="1"/>
  <c r="E50" i="14"/>
  <c r="H49" i="14"/>
  <c r="G49" i="14"/>
  <c r="E49" i="14"/>
  <c r="G48" i="14"/>
  <c r="H48" i="14" s="1"/>
  <c r="E48" i="14"/>
  <c r="H47" i="14"/>
  <c r="G47" i="14"/>
  <c r="E47" i="14"/>
  <c r="G46" i="14"/>
  <c r="H46" i="14" s="1"/>
  <c r="E46" i="14"/>
  <c r="H45" i="14"/>
  <c r="G45" i="14"/>
  <c r="E45" i="14"/>
  <c r="G44" i="14"/>
  <c r="H44" i="14" s="1"/>
  <c r="E44" i="14"/>
  <c r="G43" i="14"/>
  <c r="H43" i="14" s="1"/>
  <c r="E43" i="14"/>
  <c r="G42" i="14"/>
  <c r="H42" i="14" s="1"/>
  <c r="E42" i="14"/>
  <c r="G41" i="14"/>
  <c r="H41" i="14" s="1"/>
  <c r="E41" i="14"/>
  <c r="G40" i="14"/>
  <c r="H40" i="14" s="1"/>
  <c r="E40" i="14"/>
  <c r="H39" i="14"/>
  <c r="G39" i="14"/>
  <c r="E39" i="14"/>
  <c r="G38" i="14"/>
  <c r="H38" i="14" s="1"/>
  <c r="E38" i="14"/>
  <c r="H37" i="14"/>
  <c r="G37" i="14"/>
  <c r="E37" i="14"/>
  <c r="G36" i="14"/>
  <c r="H36" i="14" s="1"/>
  <c r="E36" i="14"/>
  <c r="G35" i="14"/>
  <c r="H35" i="14" s="1"/>
  <c r="E35" i="14"/>
  <c r="G34" i="14"/>
  <c r="H34" i="14" s="1"/>
  <c r="E34" i="14"/>
  <c r="H33" i="14"/>
  <c r="G33" i="14"/>
  <c r="E33" i="14"/>
  <c r="G32" i="14"/>
  <c r="H32" i="14" s="1"/>
  <c r="E32" i="14"/>
  <c r="G31" i="14"/>
  <c r="H31" i="14" s="1"/>
  <c r="E31" i="14"/>
  <c r="G30" i="14"/>
  <c r="H30" i="14" s="1"/>
  <c r="E30" i="14"/>
  <c r="H29" i="14"/>
  <c r="G29" i="14"/>
  <c r="E29" i="14"/>
  <c r="G28" i="14"/>
  <c r="H28" i="14" s="1"/>
  <c r="E28" i="14"/>
  <c r="G27" i="14"/>
  <c r="H27" i="14" s="1"/>
  <c r="E27" i="14"/>
  <c r="G26" i="14"/>
  <c r="H26" i="14" s="1"/>
  <c r="E26" i="14"/>
  <c r="H25" i="14"/>
  <c r="G25" i="14"/>
  <c r="E25" i="14"/>
  <c r="G24" i="14"/>
  <c r="H24" i="14" s="1"/>
  <c r="E24" i="14"/>
  <c r="H23" i="14"/>
  <c r="G23" i="14"/>
  <c r="E23" i="14"/>
  <c r="G22" i="14"/>
  <c r="H22" i="14" s="1"/>
  <c r="E22" i="14"/>
  <c r="G21" i="14"/>
  <c r="H21" i="14" s="1"/>
  <c r="E21" i="14"/>
  <c r="G20" i="14"/>
  <c r="H20" i="14" s="1"/>
  <c r="E20" i="14"/>
  <c r="G19" i="14"/>
  <c r="H19" i="14" s="1"/>
  <c r="E19" i="14"/>
  <c r="G18" i="14"/>
  <c r="H18" i="14" s="1"/>
  <c r="E18" i="14"/>
  <c r="H17" i="14"/>
  <c r="G17" i="14"/>
  <c r="E17" i="14"/>
  <c r="G16" i="14"/>
  <c r="H16" i="14" s="1"/>
  <c r="E16" i="14"/>
  <c r="G15" i="14"/>
  <c r="H15" i="14" s="1"/>
  <c r="E15" i="14"/>
  <c r="G14" i="14"/>
  <c r="H14" i="14" s="1"/>
  <c r="E14" i="14"/>
  <c r="H13" i="14"/>
  <c r="G13" i="14"/>
  <c r="E13" i="14"/>
  <c r="G12" i="14"/>
  <c r="H12" i="14" s="1"/>
  <c r="E12" i="14"/>
  <c r="G11" i="14"/>
  <c r="H11" i="14" s="1"/>
  <c r="E11" i="14"/>
  <c r="G10" i="14"/>
  <c r="H10" i="14" s="1"/>
  <c r="E10" i="14"/>
  <c r="H9" i="14"/>
  <c r="G9" i="14"/>
  <c r="E9" i="14"/>
  <c r="G8" i="14"/>
  <c r="H8" i="14" s="1"/>
  <c r="E8" i="14"/>
  <c r="G7" i="14"/>
  <c r="H7" i="14" s="1"/>
  <c r="D9" i="11" s="1"/>
  <c r="E7" i="14"/>
  <c r="D19" i="11"/>
  <c r="D18" i="11"/>
  <c r="D17" i="11"/>
  <c r="D16" i="11"/>
  <c r="D15" i="11"/>
  <c r="D14" i="11"/>
  <c r="C19" i="11"/>
  <c r="C18" i="11"/>
  <c r="C17" i="11"/>
  <c r="C16" i="11"/>
  <c r="C15" i="11"/>
  <c r="C14" i="11"/>
  <c r="C21" i="11" l="1"/>
  <c r="C20" i="11"/>
  <c r="C22" i="11" s="1"/>
</calcChain>
</file>

<file path=xl/sharedStrings.xml><?xml version="1.0" encoding="utf-8"?>
<sst xmlns="http://schemas.openxmlformats.org/spreadsheetml/2006/main" count="94" uniqueCount="58">
  <si>
    <t>Código</t>
  </si>
  <si>
    <t>ANÁLISE CONTÁBIL - CADASTRO DE PRODUTOS</t>
  </si>
  <si>
    <t>Produto</t>
  </si>
  <si>
    <t>Valor</t>
  </si>
  <si>
    <t>Descrição</t>
  </si>
  <si>
    <t>PROD1</t>
  </si>
  <si>
    <t>PROD2</t>
  </si>
  <si>
    <t>PROD3</t>
  </si>
  <si>
    <t>PROD4</t>
  </si>
  <si>
    <t>Tipo</t>
  </si>
  <si>
    <t>Caneta BIC Preta - 5mm</t>
  </si>
  <si>
    <t>Bem</t>
  </si>
  <si>
    <t>Caneta Microline Cores</t>
  </si>
  <si>
    <t>Unitário</t>
  </si>
  <si>
    <t>Lápis de Cor Norma - 12</t>
  </si>
  <si>
    <t>Tipo de Venda</t>
  </si>
  <si>
    <t>Caixa</t>
  </si>
  <si>
    <t>Serviço</t>
  </si>
  <si>
    <t>Xerox P&amp;B - Até 100 cópias</t>
  </si>
  <si>
    <t>Acima de 100 cópias o valor é de 0,03 por folha</t>
  </si>
  <si>
    <t>Caneta BIC preta escrita fina</t>
  </si>
  <si>
    <t>Caneta microline Faber Castel Cores</t>
  </si>
  <si>
    <t>Lápis Norma 12 cores + apontador</t>
  </si>
  <si>
    <t xml:space="preserve"> Entradas em dinheiro</t>
  </si>
  <si>
    <t xml:space="preserve"> Entradas em cheque à vista</t>
  </si>
  <si>
    <t xml:space="preserve"> Entradas cheque à prazo</t>
  </si>
  <si>
    <t xml:space="preserve"> Retiradas do(s) proprietário(s)*</t>
  </si>
  <si>
    <t xml:space="preserve"> Depósitos bancários</t>
  </si>
  <si>
    <t xml:space="preserve"> Pagamento a fornecedores (produtos/matéria-prima)</t>
  </si>
  <si>
    <t xml:space="preserve"> Pagamento a fornecedores (água, luz, aluguel, etc.)</t>
  </si>
  <si>
    <t xml:space="preserve"> Pagamento a fornecedores (serviços prestados)</t>
  </si>
  <si>
    <t xml:space="preserve"> Pagamento de tributos (impostos, taxas, etc.)</t>
  </si>
  <si>
    <t>Entrada</t>
  </si>
  <si>
    <t>Saída</t>
  </si>
  <si>
    <t>Entrada em cartão de débito</t>
  </si>
  <si>
    <t>Entrada em cartão de crédito</t>
  </si>
  <si>
    <t>Data</t>
  </si>
  <si>
    <t>ANÁLISE CONTÁBIL - CÓDIGO DE CAIXA</t>
  </si>
  <si>
    <t/>
  </si>
  <si>
    <t>Valor Total</t>
  </si>
  <si>
    <t>Tipo de Lançamento</t>
  </si>
  <si>
    <t>ANÁLISE CONTÁBIL - VENDAS MENSAIS</t>
  </si>
  <si>
    <t>Preço Unitário</t>
  </si>
  <si>
    <t>Preço Total</t>
  </si>
  <si>
    <t>ANÁLISE CONTÁBIL - GASTOS MENSAIS</t>
  </si>
  <si>
    <t>Preço</t>
  </si>
  <si>
    <t>Qtd</t>
  </si>
  <si>
    <t>Salário Funcionário 1</t>
  </si>
  <si>
    <t>Pagamento de conta de luz</t>
  </si>
  <si>
    <t>Contagem Mensal</t>
  </si>
  <si>
    <t>ENTRADAS MENSAIS</t>
  </si>
  <si>
    <t>SAÍDAS MENSAIS</t>
  </si>
  <si>
    <t>Mês</t>
  </si>
  <si>
    <t>BALANÇO MENSAL</t>
  </si>
  <si>
    <t>Nome do Produto</t>
  </si>
  <si>
    <t>Empresa</t>
  </si>
  <si>
    <t>Nome da sua Empresa</t>
  </si>
  <si>
    <t>FLUXO DE CAIXA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</si>
</sst>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000&quot;.&quot;000&quot;.&quot;000\-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5"/>
      <color theme="0" tint="-4.9989318521683403E-2"/>
      <name val="Arial Black"/>
      <family val="2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0" tint="-4.9989318521683403E-2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Calibri Light"/>
      <family val="2"/>
      <scheme val="major"/>
    </font>
    <font>
      <sz val="11"/>
      <color theme="0" tint="-4.9989318521683403E-2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59954A"/>
        <bgColor indexed="64"/>
      </patternFill>
    </fill>
    <fill>
      <patternFill patternType="solid">
        <fgColor rgb="FF97C14B"/>
        <bgColor indexed="64"/>
      </patternFill>
    </fill>
    <fill>
      <patternFill patternType="solid">
        <fgColor rgb="FF80B345"/>
        <bgColor indexed="64"/>
      </patternFill>
    </fill>
    <fill>
      <patternFill patternType="solid">
        <fgColor rgb="FF447741"/>
        <bgColor indexed="64"/>
      </patternFill>
    </fill>
    <fill>
      <patternFill patternType="solid">
        <fgColor rgb="FF31603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44" fontId="3" fillId="0" borderId="0" xfId="1" applyFont="1"/>
    <xf numFmtId="9" fontId="3" fillId="0" borderId="0" xfId="2" applyFont="1"/>
    <xf numFmtId="0" fontId="5" fillId="5" borderId="0" xfId="0" applyFont="1" applyFill="1" applyAlignment="1">
      <alignment horizontal="center" vertical="center"/>
    </xf>
    <xf numFmtId="44" fontId="5" fillId="5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44" fontId="3" fillId="4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44" fontId="3" fillId="3" borderId="0" xfId="1" applyNumberFormat="1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" fontId="3" fillId="4" borderId="0" xfId="1" applyNumberFormat="1" applyFont="1" applyFill="1" applyAlignment="1">
      <alignment horizontal="center" vertical="center"/>
    </xf>
    <xf numFmtId="1" fontId="3" fillId="3" borderId="0" xfId="1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" fontId="5" fillId="5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3" fillId="0" borderId="0" xfId="0" applyNumberFormat="1" applyFont="1"/>
    <xf numFmtId="44" fontId="5" fillId="5" borderId="0" xfId="1" applyFont="1" applyFill="1" applyAlignment="1">
      <alignment horizontal="center" vertical="center"/>
    </xf>
    <xf numFmtId="44" fontId="3" fillId="4" borderId="0" xfId="1" applyFont="1" applyFill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7" fontId="6" fillId="3" borderId="0" xfId="0" applyNumberFormat="1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44" fontId="8" fillId="5" borderId="0" xfId="1" applyFont="1" applyFill="1" applyAlignment="1">
      <alignment horizontal="center" vertical="center"/>
    </xf>
    <xf numFmtId="44" fontId="10" fillId="6" borderId="0" xfId="1" applyFont="1" applyFill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8">
    <dxf>
      <font>
        <strike val="0"/>
        <outline val="0"/>
        <shadow val="0"/>
        <u val="none"/>
        <vertAlign val="baseline"/>
        <sz val="11"/>
        <name val="Calibri Light"/>
        <scheme val="major"/>
      </font>
      <numFmt numFmtId="164" formatCode="000&quot;.&quot;000&quot;.&quot;000\-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ill>
        <patternFill>
          <bgColor rgb="FF97C14B"/>
        </patternFill>
      </fill>
    </dxf>
    <dxf>
      <fill>
        <patternFill>
          <bgColor rgb="FF80B345"/>
        </patternFill>
      </fill>
    </dxf>
    <dxf>
      <font>
        <b/>
        <i val="0"/>
        <color theme="0" tint="-4.9989318521683403E-2"/>
      </font>
      <fill>
        <patternFill>
          <bgColor rgb="FF447741"/>
        </patternFill>
      </fill>
    </dxf>
  </dxfs>
  <tableStyles count="1" defaultTableStyle="Estilo de Tabela 1" defaultPivotStyle="PivotStyleLight16">
    <tableStyle name="Estilo de Tabela 1" pivot="0" count="3">
      <tableStyleElement type="headerRow" dxfId="7"/>
      <tableStyleElement type="firstRowStripe" dxfId="6"/>
      <tableStyleElement type="secondRowStripe" dxfId="5"/>
    </tableStyle>
  </tableStyles>
  <colors>
    <mruColors>
      <color rgb="FF316033"/>
      <color rgb="FF447741"/>
      <color rgb="FFC6CC51"/>
      <color rgb="FF97C14B"/>
      <color rgb="FF80B345"/>
      <color rgb="FF599533"/>
      <color rgb="FF59954A"/>
      <color rgb="FF80B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10504</xdr:colOff>
      <xdr:row>12</xdr:row>
      <xdr:rowOff>107577</xdr:rowOff>
    </xdr:from>
    <xdr:to>
      <xdr:col>4</xdr:col>
      <xdr:colOff>1176616</xdr:colOff>
      <xdr:row>18</xdr:row>
      <xdr:rowOff>56031</xdr:rowOff>
    </xdr:to>
    <xdr:grpSp>
      <xdr:nvGrpSpPr>
        <xdr:cNvPr id="12" name="Agrupar 11">
          <a:extLst>
            <a:ext uri="{FF2B5EF4-FFF2-40B4-BE49-F238E27FC236}">
              <a16:creationId xmlns="" xmlns:a16="http://schemas.microsoft.com/office/drawing/2014/main" id="{630CD174-BDED-4058-A5F7-D7FAC20BC9AD}"/>
            </a:ext>
          </a:extLst>
        </xdr:cNvPr>
        <xdr:cNvGrpSpPr/>
      </xdr:nvGrpSpPr>
      <xdr:grpSpPr>
        <a:xfrm>
          <a:off x="178592" y="2438401"/>
          <a:ext cx="5166612" cy="1091454"/>
          <a:chOff x="2669794" y="1106806"/>
          <a:chExt cx="3877952" cy="1075764"/>
        </a:xfrm>
      </xdr:grpSpPr>
      <xdr:sp macro="" textlink="">
        <xdr:nvSpPr>
          <xdr:cNvPr id="13" name="Retângulo: Cantos Arredondados 12">
            <a:extLst>
              <a:ext uri="{FF2B5EF4-FFF2-40B4-BE49-F238E27FC236}">
                <a16:creationId xmlns="" xmlns:a16="http://schemas.microsoft.com/office/drawing/2014/main" id="{1D4994CF-A895-4363-92CE-ABA49C4B8181}"/>
              </a:ext>
            </a:extLst>
          </xdr:cNvPr>
          <xdr:cNvSpPr/>
        </xdr:nvSpPr>
        <xdr:spPr>
          <a:xfrm>
            <a:off x="2669794" y="1106806"/>
            <a:ext cx="3877952" cy="1075764"/>
          </a:xfrm>
          <a:prstGeom prst="roundRect">
            <a:avLst>
              <a:gd name="adj" fmla="val 34578"/>
            </a:avLst>
          </a:prstGeom>
          <a:solidFill>
            <a:srgbClr val="59954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PRODUTOS</a:t>
            </a:r>
          </a:p>
          <a:p>
            <a:pPr algn="l"/>
            <a:endParaRPr lang="pt-BR" sz="1200" b="1" baseline="0">
              <a:solidFill>
                <a:srgbClr val="C6CC5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Cadastre todos os produtos da sua empresa (mínimo 25 e máximo 50).</a:t>
            </a:r>
          </a:p>
        </xdr:txBody>
      </xdr:sp>
      <xdr:cxnSp macro="">
        <xdr:nvCxnSpPr>
          <xdr:cNvPr id="14" name="Conector reto 13">
            <a:extLst>
              <a:ext uri="{FF2B5EF4-FFF2-40B4-BE49-F238E27FC236}">
                <a16:creationId xmlns="" xmlns:a16="http://schemas.microsoft.com/office/drawing/2014/main" id="{23A692EA-7B17-43DF-8FE1-9AC57734E8E1}"/>
              </a:ext>
            </a:extLst>
          </xdr:cNvPr>
          <xdr:cNvCxnSpPr/>
        </xdr:nvCxnSpPr>
        <xdr:spPr>
          <a:xfrm>
            <a:off x="2790264" y="1456121"/>
            <a:ext cx="3470560" cy="0"/>
          </a:xfrm>
          <a:prstGeom prst="line">
            <a:avLst/>
          </a:prstGeom>
          <a:ln w="12700">
            <a:solidFill>
              <a:srgbClr val="C6CC5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21710</xdr:colOff>
      <xdr:row>4</xdr:row>
      <xdr:rowOff>101465</xdr:rowOff>
    </xdr:from>
    <xdr:to>
      <xdr:col>4</xdr:col>
      <xdr:colOff>22412</xdr:colOff>
      <xdr:row>13</xdr:row>
      <xdr:rowOff>145676</xdr:rowOff>
    </xdr:to>
    <xdr:grpSp>
      <xdr:nvGrpSpPr>
        <xdr:cNvPr id="7" name="Agrupar 11">
          <a:extLst>
            <a:ext uri="{FF2B5EF4-FFF2-40B4-BE49-F238E27FC236}">
              <a16:creationId xmlns="" xmlns:a16="http://schemas.microsoft.com/office/drawing/2014/main" id="{630CD174-BDED-4058-A5F7-D7FAC20BC9AD}"/>
            </a:ext>
          </a:extLst>
        </xdr:cNvPr>
        <xdr:cNvGrpSpPr/>
      </xdr:nvGrpSpPr>
      <xdr:grpSpPr>
        <a:xfrm>
          <a:off x="189798" y="863465"/>
          <a:ext cx="9032643" cy="1758711"/>
          <a:chOff x="2678205" y="930089"/>
          <a:chExt cx="3877952" cy="1075764"/>
        </a:xfrm>
      </xdr:grpSpPr>
      <xdr:sp macro="" textlink="">
        <xdr:nvSpPr>
          <xdr:cNvPr id="8" name="Retângulo: Cantos Arredondados 12">
            <a:extLst>
              <a:ext uri="{FF2B5EF4-FFF2-40B4-BE49-F238E27FC236}">
                <a16:creationId xmlns="" xmlns:a16="http://schemas.microsoft.com/office/drawing/2014/main" id="{1D4994CF-A895-4363-92CE-ABA49C4B8181}"/>
              </a:ext>
            </a:extLst>
          </xdr:cNvPr>
          <xdr:cNvSpPr/>
        </xdr:nvSpPr>
        <xdr:spPr>
          <a:xfrm>
            <a:off x="2678205" y="930089"/>
            <a:ext cx="3877952" cy="1075764"/>
          </a:xfrm>
          <a:prstGeom prst="roundRect">
            <a:avLst>
              <a:gd name="adj" fmla="val 14615"/>
            </a:avLst>
          </a:prstGeom>
          <a:solidFill>
            <a:srgbClr val="59954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CÓDIGO DE CAIXA</a:t>
            </a:r>
          </a:p>
          <a:p>
            <a:pPr algn="l"/>
            <a:endParaRPr lang="pt-BR" sz="1200" b="1" baseline="0">
              <a:solidFill>
                <a:srgbClr val="C6CC5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/>
            </a:r>
            <a:b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</a:br>
            <a:endParaRPr lang="pt-BR" sz="1200" b="1" baseline="0">
              <a:solidFill>
                <a:srgbClr val="C6CC5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Existem diferentes códigos utilizados para os demonstrativos contábeis, como o CFOP e o CST.</a:t>
            </a:r>
          </a:p>
          <a:p>
            <a:pPr algn="l"/>
            <a:endParaRPr lang="pt-BR" sz="1200" b="1" baseline="0">
              <a:solidFill>
                <a:srgbClr val="C6CC5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Por questões didáticas utilizaremos um sistema de codificação simplificado. mostrado abaixo.</a:t>
            </a:r>
          </a:p>
        </xdr:txBody>
      </xdr:sp>
      <xdr:cxnSp macro="">
        <xdr:nvCxnSpPr>
          <xdr:cNvPr id="9" name="Conector reto 8">
            <a:extLst>
              <a:ext uri="{FF2B5EF4-FFF2-40B4-BE49-F238E27FC236}">
                <a16:creationId xmlns="" xmlns:a16="http://schemas.microsoft.com/office/drawing/2014/main" id="{23A692EA-7B17-43DF-8FE1-9AC57734E8E1}"/>
              </a:ext>
            </a:extLst>
          </xdr:cNvPr>
          <xdr:cNvCxnSpPr/>
        </xdr:nvCxnSpPr>
        <xdr:spPr>
          <a:xfrm>
            <a:off x="2790264" y="1194803"/>
            <a:ext cx="3470560" cy="0"/>
          </a:xfrm>
          <a:prstGeom prst="line">
            <a:avLst/>
          </a:prstGeom>
          <a:ln w="12700">
            <a:solidFill>
              <a:srgbClr val="C6CC5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33618</xdr:colOff>
      <xdr:row>8</xdr:row>
      <xdr:rowOff>44823</xdr:rowOff>
    </xdr:from>
    <xdr:to>
      <xdr:col>3</xdr:col>
      <xdr:colOff>1084389</xdr:colOff>
      <xdr:row>13</xdr:row>
      <xdr:rowOff>183777</xdr:rowOff>
    </xdr:to>
    <xdr:grpSp>
      <xdr:nvGrpSpPr>
        <xdr:cNvPr id="2" name="Agrupar 11">
          <a:extLst>
            <a:ext uri="{FF2B5EF4-FFF2-40B4-BE49-F238E27FC236}">
              <a16:creationId xmlns="" xmlns:a16="http://schemas.microsoft.com/office/drawing/2014/main" id="{630CD174-BDED-4058-A5F7-D7FAC20BC9AD}"/>
            </a:ext>
          </a:extLst>
        </xdr:cNvPr>
        <xdr:cNvGrpSpPr/>
      </xdr:nvGrpSpPr>
      <xdr:grpSpPr>
        <a:xfrm>
          <a:off x="201706" y="1613647"/>
          <a:ext cx="5006448" cy="1091454"/>
          <a:chOff x="2678205" y="930089"/>
          <a:chExt cx="3877952" cy="1075764"/>
        </a:xfrm>
      </xdr:grpSpPr>
      <xdr:sp macro="" textlink="">
        <xdr:nvSpPr>
          <xdr:cNvPr id="3" name="Retângulo: Cantos Arredondados 12">
            <a:extLst>
              <a:ext uri="{FF2B5EF4-FFF2-40B4-BE49-F238E27FC236}">
                <a16:creationId xmlns="" xmlns:a16="http://schemas.microsoft.com/office/drawing/2014/main" id="{1D4994CF-A895-4363-92CE-ABA49C4B8181}"/>
              </a:ext>
            </a:extLst>
          </xdr:cNvPr>
          <xdr:cNvSpPr/>
        </xdr:nvSpPr>
        <xdr:spPr>
          <a:xfrm>
            <a:off x="2678205" y="930089"/>
            <a:ext cx="3877952" cy="1075764"/>
          </a:xfrm>
          <a:prstGeom prst="roundRect">
            <a:avLst>
              <a:gd name="adj" fmla="val 34578"/>
            </a:avLst>
          </a:prstGeom>
          <a:solidFill>
            <a:srgbClr val="59954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PRODUTOS</a:t>
            </a:r>
          </a:p>
          <a:p>
            <a:pPr algn="l"/>
            <a:endParaRPr lang="pt-BR" sz="1200" b="1" baseline="0">
              <a:solidFill>
                <a:srgbClr val="C6CC5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Cadastre todas as vendas realizas na sua empresa no decorrer do mês (mínimo 90 vendas - máximo 180 vendas).</a:t>
            </a:r>
          </a:p>
        </xdr:txBody>
      </xdr:sp>
      <xdr:cxnSp macro="">
        <xdr:nvCxnSpPr>
          <xdr:cNvPr id="4" name="Conector reto 3">
            <a:extLst>
              <a:ext uri="{FF2B5EF4-FFF2-40B4-BE49-F238E27FC236}">
                <a16:creationId xmlns="" xmlns:a16="http://schemas.microsoft.com/office/drawing/2014/main" id="{23A692EA-7B17-43DF-8FE1-9AC57734E8E1}"/>
              </a:ext>
            </a:extLst>
          </xdr:cNvPr>
          <xdr:cNvCxnSpPr/>
        </xdr:nvCxnSpPr>
        <xdr:spPr>
          <a:xfrm>
            <a:off x="2790264" y="1334628"/>
            <a:ext cx="3470560" cy="0"/>
          </a:xfrm>
          <a:prstGeom prst="line">
            <a:avLst/>
          </a:prstGeom>
          <a:ln w="12700">
            <a:solidFill>
              <a:srgbClr val="C6CC5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10</xdr:row>
      <xdr:rowOff>152400</xdr:rowOff>
    </xdr:from>
    <xdr:to>
      <xdr:col>3</xdr:col>
      <xdr:colOff>220177</xdr:colOff>
      <xdr:row>17</xdr:row>
      <xdr:rowOff>70436</xdr:rowOff>
    </xdr:to>
    <xdr:grpSp>
      <xdr:nvGrpSpPr>
        <xdr:cNvPr id="13" name="Agrupar 11">
          <a:extLst>
            <a:ext uri="{FF2B5EF4-FFF2-40B4-BE49-F238E27FC236}">
              <a16:creationId xmlns="" xmlns:a16="http://schemas.microsoft.com/office/drawing/2014/main" id="{630CD174-BDED-4058-A5F7-D7FAC20BC9AD}"/>
            </a:ext>
          </a:extLst>
        </xdr:cNvPr>
        <xdr:cNvGrpSpPr/>
      </xdr:nvGrpSpPr>
      <xdr:grpSpPr>
        <a:xfrm>
          <a:off x="257175" y="2105025"/>
          <a:ext cx="4287352" cy="1251536"/>
          <a:chOff x="2678205" y="930089"/>
          <a:chExt cx="3877952" cy="1075764"/>
        </a:xfrm>
      </xdr:grpSpPr>
      <xdr:sp macro="" textlink="">
        <xdr:nvSpPr>
          <xdr:cNvPr id="14" name="Retângulo: Cantos Arredondados 12">
            <a:extLst>
              <a:ext uri="{FF2B5EF4-FFF2-40B4-BE49-F238E27FC236}">
                <a16:creationId xmlns="" xmlns:a16="http://schemas.microsoft.com/office/drawing/2014/main" id="{1D4994CF-A895-4363-92CE-ABA49C4B8181}"/>
              </a:ext>
            </a:extLst>
          </xdr:cNvPr>
          <xdr:cNvSpPr/>
        </xdr:nvSpPr>
        <xdr:spPr>
          <a:xfrm>
            <a:off x="2678205" y="930089"/>
            <a:ext cx="3877952" cy="1075764"/>
          </a:xfrm>
          <a:prstGeom prst="roundRect">
            <a:avLst>
              <a:gd name="adj" fmla="val 34578"/>
            </a:avLst>
          </a:prstGeom>
          <a:solidFill>
            <a:srgbClr val="59954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PRODUTOS</a:t>
            </a:r>
          </a:p>
          <a:p>
            <a:pPr algn="l"/>
            <a:endParaRPr lang="pt-BR" sz="1200" b="1" baseline="0">
              <a:solidFill>
                <a:srgbClr val="C6CC5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Cadastre todas os gastos e  saídas realizas na sua empresa no decorrer do mês (mínimo 30 saídas - máximo 60 saídas).</a:t>
            </a:r>
          </a:p>
        </xdr:txBody>
      </xdr:sp>
      <xdr:cxnSp macro="">
        <xdr:nvCxnSpPr>
          <xdr:cNvPr id="15" name="Conector reto 14">
            <a:extLst>
              <a:ext uri="{FF2B5EF4-FFF2-40B4-BE49-F238E27FC236}">
                <a16:creationId xmlns="" xmlns:a16="http://schemas.microsoft.com/office/drawing/2014/main" id="{23A692EA-7B17-43DF-8FE1-9AC57734E8E1}"/>
              </a:ext>
            </a:extLst>
          </xdr:cNvPr>
          <xdr:cNvCxnSpPr/>
        </xdr:nvCxnSpPr>
        <xdr:spPr>
          <a:xfrm>
            <a:off x="2790264" y="1334628"/>
            <a:ext cx="3470560" cy="0"/>
          </a:xfrm>
          <a:prstGeom prst="line">
            <a:avLst/>
          </a:prstGeom>
          <a:ln w="12700">
            <a:solidFill>
              <a:srgbClr val="C6CC5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19050</xdr:rowOff>
    </xdr:from>
    <xdr:to>
      <xdr:col>2</xdr:col>
      <xdr:colOff>867877</xdr:colOff>
      <xdr:row>29</xdr:row>
      <xdr:rowOff>127586</xdr:rowOff>
    </xdr:to>
    <xdr:grpSp>
      <xdr:nvGrpSpPr>
        <xdr:cNvPr id="10" name="Agrupar 11">
          <a:extLst>
            <a:ext uri="{FF2B5EF4-FFF2-40B4-BE49-F238E27FC236}">
              <a16:creationId xmlns="" xmlns:a16="http://schemas.microsoft.com/office/drawing/2014/main" id="{630CD174-BDED-4058-A5F7-D7FAC20BC9AD}"/>
            </a:ext>
          </a:extLst>
        </xdr:cNvPr>
        <xdr:cNvGrpSpPr/>
      </xdr:nvGrpSpPr>
      <xdr:grpSpPr>
        <a:xfrm>
          <a:off x="171450" y="4562475"/>
          <a:ext cx="4087327" cy="1251536"/>
          <a:chOff x="2678205" y="930089"/>
          <a:chExt cx="3877952" cy="1075764"/>
        </a:xfrm>
      </xdr:grpSpPr>
      <xdr:sp macro="" textlink="">
        <xdr:nvSpPr>
          <xdr:cNvPr id="11" name="Retângulo: Cantos Arredondados 12">
            <a:extLst>
              <a:ext uri="{FF2B5EF4-FFF2-40B4-BE49-F238E27FC236}">
                <a16:creationId xmlns="" xmlns:a16="http://schemas.microsoft.com/office/drawing/2014/main" id="{1D4994CF-A895-4363-92CE-ABA49C4B8181}"/>
              </a:ext>
            </a:extLst>
          </xdr:cNvPr>
          <xdr:cNvSpPr/>
        </xdr:nvSpPr>
        <xdr:spPr>
          <a:xfrm>
            <a:off x="2678205" y="930089"/>
            <a:ext cx="3877952" cy="1075764"/>
          </a:xfrm>
          <a:prstGeom prst="roundRect">
            <a:avLst>
              <a:gd name="adj" fmla="val 34578"/>
            </a:avLst>
          </a:prstGeom>
          <a:solidFill>
            <a:srgbClr val="59954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RELATÓRIO</a:t>
            </a:r>
          </a:p>
          <a:p>
            <a:pPr algn="l"/>
            <a:endParaRPr lang="pt-BR" sz="1200" b="1" baseline="0">
              <a:solidFill>
                <a:srgbClr val="C6CC5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r>
              <a:rPr lang="pt-BR" sz="1200" b="1" baseline="0">
                <a:solidFill>
                  <a:srgbClr val="C6CC5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Este relatório é preenchido automaticamente!</a:t>
            </a:r>
          </a:p>
        </xdr:txBody>
      </xdr:sp>
      <xdr:cxnSp macro="">
        <xdr:nvCxnSpPr>
          <xdr:cNvPr id="12" name="Conector reto 11">
            <a:extLst>
              <a:ext uri="{FF2B5EF4-FFF2-40B4-BE49-F238E27FC236}">
                <a16:creationId xmlns="" xmlns:a16="http://schemas.microsoft.com/office/drawing/2014/main" id="{23A692EA-7B17-43DF-8FE1-9AC57734E8E1}"/>
              </a:ext>
            </a:extLst>
          </xdr:cNvPr>
          <xdr:cNvCxnSpPr/>
        </xdr:nvCxnSpPr>
        <xdr:spPr>
          <a:xfrm>
            <a:off x="2790264" y="1334628"/>
            <a:ext cx="3470560" cy="0"/>
          </a:xfrm>
          <a:prstGeom prst="line">
            <a:avLst/>
          </a:prstGeom>
          <a:ln w="12700">
            <a:solidFill>
              <a:srgbClr val="C6CC5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5" name="Tabela8246" displayName="Tabela8246" ref="B16:D27" totalsRowShown="0" headerRowDxfId="4" dataDxfId="3">
  <autoFilter ref="B16:D27"/>
  <tableColumns count="3">
    <tableColumn id="1" name="Código" dataDxfId="2"/>
    <tableColumn id="2" name="Descrição" dataDxfId="1"/>
    <tableColumn id="3" name="Tipo" data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showGridLines="0" tabSelected="1" zoomScale="85" zoomScaleNormal="85" workbookViewId="0">
      <selection activeCell="F10" sqref="F10"/>
    </sheetView>
  </sheetViews>
  <sheetFormatPr defaultRowHeight="15" x14ac:dyDescent="0.25"/>
  <cols>
    <col min="1" max="1" width="2.5703125" style="1" bestFit="1" customWidth="1"/>
    <col min="2" max="2" width="16.28515625" style="1" bestFit="1" customWidth="1"/>
    <col min="3" max="3" width="27.7109375" style="1" bestFit="1" customWidth="1"/>
    <col min="4" max="4" width="16" style="1" bestFit="1" customWidth="1"/>
    <col min="5" max="5" width="18" style="6" bestFit="1" customWidth="1"/>
    <col min="6" max="6" width="19.28515625" style="1" bestFit="1" customWidth="1"/>
    <col min="7" max="7" width="47.5703125" style="1" bestFit="1" customWidth="1"/>
    <col min="8" max="8" width="24.85546875" style="7" bestFit="1" customWidth="1"/>
    <col min="9" max="9" width="20.85546875" style="1" bestFit="1" customWidth="1"/>
    <col min="10" max="10" width="26.5703125" style="1" bestFit="1" customWidth="1"/>
    <col min="11" max="16384" width="9.140625" style="1"/>
  </cols>
  <sheetData>
    <row r="1" spans="1:8" s="29" customFormat="1" x14ac:dyDescent="0.25">
      <c r="A1" s="29" t="s">
        <v>1</v>
      </c>
    </row>
    <row r="2" spans="1:8" s="29" customFormat="1" x14ac:dyDescent="0.25"/>
    <row r="3" spans="1:8" s="29" customFormat="1" x14ac:dyDescent="0.25"/>
    <row r="6" spans="1:8" ht="18.75" x14ac:dyDescent="0.25">
      <c r="B6" s="8" t="s">
        <v>0</v>
      </c>
      <c r="C6" s="8" t="s">
        <v>2</v>
      </c>
      <c r="D6" s="8" t="s">
        <v>9</v>
      </c>
      <c r="E6" s="9" t="s">
        <v>3</v>
      </c>
      <c r="F6" s="8" t="s">
        <v>15</v>
      </c>
      <c r="G6" s="8" t="s">
        <v>4</v>
      </c>
      <c r="H6" s="1"/>
    </row>
    <row r="7" spans="1:8" x14ac:dyDescent="0.25">
      <c r="B7" s="10" t="s">
        <v>5</v>
      </c>
      <c r="C7" s="10" t="s">
        <v>10</v>
      </c>
      <c r="D7" s="11" t="s">
        <v>11</v>
      </c>
      <c r="E7" s="12">
        <v>1</v>
      </c>
      <c r="F7" s="10" t="s">
        <v>13</v>
      </c>
      <c r="G7" s="12" t="s">
        <v>20</v>
      </c>
      <c r="H7" s="1"/>
    </row>
    <row r="8" spans="1:8" x14ac:dyDescent="0.25">
      <c r="B8" s="13" t="s">
        <v>6</v>
      </c>
      <c r="C8" s="13" t="s">
        <v>12</v>
      </c>
      <c r="D8" s="14" t="s">
        <v>11</v>
      </c>
      <c r="E8" s="15">
        <v>2.5</v>
      </c>
      <c r="F8" s="13" t="s">
        <v>13</v>
      </c>
      <c r="G8" s="15" t="s">
        <v>21</v>
      </c>
      <c r="H8" s="1"/>
    </row>
    <row r="9" spans="1:8" x14ac:dyDescent="0.25">
      <c r="B9" s="10" t="s">
        <v>7</v>
      </c>
      <c r="C9" s="10" t="s">
        <v>14</v>
      </c>
      <c r="D9" s="11" t="s">
        <v>11</v>
      </c>
      <c r="E9" s="12">
        <v>18.5</v>
      </c>
      <c r="F9" s="10" t="s">
        <v>16</v>
      </c>
      <c r="G9" s="12" t="s">
        <v>22</v>
      </c>
      <c r="H9" s="1"/>
    </row>
    <row r="10" spans="1:8" x14ac:dyDescent="0.25">
      <c r="B10" s="13" t="s">
        <v>8</v>
      </c>
      <c r="C10" s="13" t="s">
        <v>18</v>
      </c>
      <c r="D10" s="14" t="s">
        <v>17</v>
      </c>
      <c r="E10" s="15">
        <v>0.05</v>
      </c>
      <c r="F10" s="13" t="s">
        <v>13</v>
      </c>
      <c r="G10" s="15" t="s">
        <v>19</v>
      </c>
      <c r="H10" s="1"/>
    </row>
    <row r="11" spans="1:8" x14ac:dyDescent="0.25">
      <c r="B11" s="10"/>
      <c r="C11" s="10"/>
      <c r="D11" s="11"/>
      <c r="E11" s="12"/>
      <c r="F11" s="10"/>
      <c r="G11" s="10" t="s">
        <v>38</v>
      </c>
    </row>
    <row r="12" spans="1:8" x14ac:dyDescent="0.25">
      <c r="B12" s="13"/>
      <c r="C12" s="13"/>
      <c r="D12" s="14"/>
      <c r="E12" s="15"/>
      <c r="F12" s="13"/>
      <c r="G12" s="13"/>
    </row>
    <row r="13" spans="1:8" x14ac:dyDescent="0.25">
      <c r="B13" s="10"/>
      <c r="C13" s="10"/>
      <c r="D13" s="11"/>
      <c r="E13" s="12"/>
      <c r="F13" s="10"/>
      <c r="G13" s="10"/>
    </row>
    <row r="14" spans="1:8" x14ac:dyDescent="0.25">
      <c r="B14" s="13"/>
      <c r="C14" s="13"/>
      <c r="D14" s="14"/>
      <c r="E14" s="15"/>
      <c r="F14" s="13"/>
      <c r="G14" s="13"/>
    </row>
    <row r="15" spans="1:8" x14ac:dyDescent="0.25">
      <c r="B15" s="10"/>
      <c r="C15" s="10"/>
      <c r="D15" s="11"/>
      <c r="E15" s="12"/>
      <c r="F15" s="10"/>
      <c r="G15" s="10"/>
    </row>
    <row r="16" spans="1:8" x14ac:dyDescent="0.25">
      <c r="B16" s="13"/>
      <c r="C16" s="13"/>
      <c r="D16" s="14"/>
      <c r="E16" s="15"/>
      <c r="F16" s="13"/>
      <c r="G16" s="13"/>
    </row>
    <row r="17" spans="2:7" x14ac:dyDescent="0.25">
      <c r="B17" s="10"/>
      <c r="C17" s="10"/>
      <c r="D17" s="11"/>
      <c r="E17" s="12"/>
      <c r="F17" s="10"/>
      <c r="G17" s="10"/>
    </row>
    <row r="18" spans="2:7" x14ac:dyDescent="0.25">
      <c r="B18" s="13"/>
      <c r="C18" s="13"/>
      <c r="D18" s="14"/>
      <c r="E18" s="15"/>
      <c r="F18" s="13"/>
      <c r="G18" s="13"/>
    </row>
    <row r="19" spans="2:7" x14ac:dyDescent="0.25">
      <c r="B19" s="10"/>
      <c r="C19" s="10"/>
      <c r="D19" s="11"/>
      <c r="E19" s="12"/>
      <c r="F19" s="10"/>
      <c r="G19" s="10"/>
    </row>
    <row r="20" spans="2:7" x14ac:dyDescent="0.25">
      <c r="B20" s="13"/>
      <c r="C20" s="13"/>
      <c r="D20" s="14"/>
      <c r="E20" s="15"/>
      <c r="F20" s="13"/>
      <c r="G20" s="13"/>
    </row>
    <row r="21" spans="2:7" x14ac:dyDescent="0.25">
      <c r="B21" s="10"/>
      <c r="C21" s="10"/>
      <c r="D21" s="11"/>
      <c r="E21" s="12"/>
      <c r="F21" s="10"/>
      <c r="G21" s="10"/>
    </row>
    <row r="22" spans="2:7" x14ac:dyDescent="0.25">
      <c r="B22" s="13"/>
      <c r="C22" s="13"/>
      <c r="D22" s="14"/>
      <c r="E22" s="15"/>
      <c r="F22" s="13"/>
      <c r="G22" s="13"/>
    </row>
    <row r="23" spans="2:7" x14ac:dyDescent="0.25">
      <c r="B23" s="10"/>
      <c r="C23" s="10"/>
      <c r="D23" s="11"/>
      <c r="E23" s="12"/>
      <c r="F23" s="10"/>
      <c r="G23" s="10"/>
    </row>
    <row r="24" spans="2:7" x14ac:dyDescent="0.25">
      <c r="B24" s="13"/>
      <c r="C24" s="13"/>
      <c r="D24" s="14"/>
      <c r="E24" s="15"/>
      <c r="F24" s="13"/>
      <c r="G24" s="13"/>
    </row>
    <row r="25" spans="2:7" x14ac:dyDescent="0.25">
      <c r="B25" s="10"/>
      <c r="C25" s="10"/>
      <c r="D25" s="11"/>
      <c r="E25" s="12"/>
      <c r="F25" s="10"/>
      <c r="G25" s="10"/>
    </row>
    <row r="26" spans="2:7" x14ac:dyDescent="0.25">
      <c r="B26" s="13"/>
      <c r="C26" s="13"/>
      <c r="D26" s="14"/>
      <c r="E26" s="15"/>
      <c r="F26" s="13"/>
      <c r="G26" s="13"/>
    </row>
    <row r="27" spans="2:7" x14ac:dyDescent="0.25">
      <c r="B27" s="10"/>
      <c r="C27" s="10"/>
      <c r="D27" s="11"/>
      <c r="E27" s="12"/>
      <c r="F27" s="10"/>
      <c r="G27" s="10"/>
    </row>
    <row r="28" spans="2:7" x14ac:dyDescent="0.25">
      <c r="B28" s="13"/>
      <c r="C28" s="13"/>
      <c r="D28" s="14"/>
      <c r="E28" s="15"/>
      <c r="F28" s="13"/>
      <c r="G28" s="13"/>
    </row>
    <row r="29" spans="2:7" x14ac:dyDescent="0.25">
      <c r="B29" s="10"/>
      <c r="C29" s="10"/>
      <c r="D29" s="11"/>
      <c r="E29" s="12"/>
      <c r="F29" s="10"/>
      <c r="G29" s="10"/>
    </row>
    <row r="30" spans="2:7" x14ac:dyDescent="0.25">
      <c r="B30" s="13"/>
      <c r="C30" s="13"/>
      <c r="D30" s="14"/>
      <c r="E30" s="15"/>
      <c r="F30" s="13"/>
      <c r="G30" s="13"/>
    </row>
    <row r="31" spans="2:7" x14ac:dyDescent="0.25">
      <c r="B31" s="10"/>
      <c r="C31" s="10"/>
      <c r="D31" s="11"/>
      <c r="E31" s="12"/>
      <c r="F31" s="10"/>
      <c r="G31" s="10"/>
    </row>
    <row r="32" spans="2:7" x14ac:dyDescent="0.25">
      <c r="B32" s="13"/>
      <c r="C32" s="13"/>
      <c r="D32" s="14"/>
      <c r="E32" s="15"/>
      <c r="F32" s="13"/>
      <c r="G32" s="13"/>
    </row>
    <row r="33" spans="2:7" x14ac:dyDescent="0.25">
      <c r="B33" s="10"/>
      <c r="C33" s="10"/>
      <c r="D33" s="11"/>
      <c r="E33" s="12"/>
      <c r="F33" s="10"/>
      <c r="G33" s="10"/>
    </row>
    <row r="34" spans="2:7" x14ac:dyDescent="0.25">
      <c r="B34" s="13"/>
      <c r="C34" s="13"/>
      <c r="D34" s="14"/>
      <c r="E34" s="15"/>
      <c r="F34" s="13"/>
      <c r="G34" s="13"/>
    </row>
    <row r="35" spans="2:7" x14ac:dyDescent="0.25">
      <c r="B35" s="10"/>
      <c r="C35" s="10"/>
      <c r="D35" s="11"/>
      <c r="E35" s="12"/>
      <c r="F35" s="10"/>
      <c r="G35" s="10"/>
    </row>
    <row r="36" spans="2:7" x14ac:dyDescent="0.25">
      <c r="B36" s="13"/>
      <c r="C36" s="13"/>
      <c r="D36" s="14"/>
      <c r="E36" s="15"/>
      <c r="F36" s="13"/>
      <c r="G36" s="13"/>
    </row>
    <row r="37" spans="2:7" x14ac:dyDescent="0.25">
      <c r="B37" s="10"/>
      <c r="C37" s="10"/>
      <c r="D37" s="11"/>
      <c r="E37" s="12"/>
      <c r="F37" s="10"/>
      <c r="G37" s="10"/>
    </row>
    <row r="38" spans="2:7" x14ac:dyDescent="0.25">
      <c r="B38" s="13"/>
      <c r="C38" s="13"/>
      <c r="D38" s="14"/>
      <c r="E38" s="15"/>
      <c r="F38" s="13"/>
      <c r="G38" s="13"/>
    </row>
    <row r="39" spans="2:7" x14ac:dyDescent="0.25">
      <c r="B39" s="10"/>
      <c r="C39" s="10"/>
      <c r="D39" s="11"/>
      <c r="E39" s="12"/>
      <c r="F39" s="10"/>
      <c r="G39" s="10"/>
    </row>
    <row r="40" spans="2:7" x14ac:dyDescent="0.25">
      <c r="B40" s="13"/>
      <c r="C40" s="13"/>
      <c r="D40" s="14"/>
      <c r="E40" s="15"/>
      <c r="F40" s="13"/>
      <c r="G40" s="13"/>
    </row>
    <row r="41" spans="2:7" x14ac:dyDescent="0.25">
      <c r="B41" s="10"/>
      <c r="C41" s="10"/>
      <c r="D41" s="11"/>
      <c r="E41" s="12"/>
      <c r="F41" s="10"/>
      <c r="G41" s="10"/>
    </row>
    <row r="42" spans="2:7" x14ac:dyDescent="0.25">
      <c r="B42" s="13"/>
      <c r="C42" s="13"/>
      <c r="D42" s="14"/>
      <c r="E42" s="15"/>
      <c r="F42" s="13"/>
      <c r="G42" s="13"/>
    </row>
    <row r="43" spans="2:7" x14ac:dyDescent="0.25">
      <c r="B43" s="10"/>
      <c r="C43" s="10"/>
      <c r="D43" s="11"/>
      <c r="E43" s="12"/>
      <c r="F43" s="10"/>
      <c r="G43" s="10"/>
    </row>
    <row r="44" spans="2:7" x14ac:dyDescent="0.25">
      <c r="B44" s="13"/>
      <c r="C44" s="13"/>
      <c r="D44" s="14"/>
      <c r="E44" s="15"/>
      <c r="F44" s="13"/>
      <c r="G44" s="13"/>
    </row>
    <row r="45" spans="2:7" x14ac:dyDescent="0.25">
      <c r="B45" s="10"/>
      <c r="C45" s="10"/>
      <c r="D45" s="11"/>
      <c r="E45" s="12"/>
      <c r="F45" s="10"/>
      <c r="G45" s="10"/>
    </row>
    <row r="46" spans="2:7" x14ac:dyDescent="0.25">
      <c r="B46" s="13"/>
      <c r="C46" s="13"/>
      <c r="D46" s="14"/>
      <c r="E46" s="15"/>
      <c r="F46" s="13"/>
      <c r="G46" s="13"/>
    </row>
    <row r="47" spans="2:7" x14ac:dyDescent="0.25">
      <c r="B47" s="10"/>
      <c r="C47" s="10"/>
      <c r="D47" s="11"/>
      <c r="E47" s="12"/>
      <c r="F47" s="10"/>
      <c r="G47" s="10"/>
    </row>
    <row r="48" spans="2:7" x14ac:dyDescent="0.25">
      <c r="B48" s="13"/>
      <c r="C48" s="13"/>
      <c r="D48" s="14"/>
      <c r="E48" s="15"/>
      <c r="F48" s="13"/>
      <c r="G48" s="13"/>
    </row>
    <row r="49" spans="2:7" x14ac:dyDescent="0.25">
      <c r="B49" s="10"/>
      <c r="C49" s="10"/>
      <c r="D49" s="11"/>
      <c r="E49" s="12"/>
      <c r="F49" s="10"/>
      <c r="G49" s="10"/>
    </row>
    <row r="50" spans="2:7" x14ac:dyDescent="0.25">
      <c r="B50" s="13"/>
      <c r="C50" s="13"/>
      <c r="D50" s="14"/>
      <c r="E50" s="15"/>
      <c r="F50" s="13"/>
      <c r="G50" s="13"/>
    </row>
    <row r="51" spans="2:7" x14ac:dyDescent="0.25">
      <c r="B51" s="10"/>
      <c r="C51" s="10"/>
      <c r="D51" s="11"/>
      <c r="E51" s="12"/>
      <c r="F51" s="10"/>
      <c r="G51" s="10"/>
    </row>
    <row r="52" spans="2:7" x14ac:dyDescent="0.25">
      <c r="B52" s="13"/>
      <c r="C52" s="13"/>
      <c r="D52" s="14"/>
      <c r="E52" s="15"/>
      <c r="F52" s="13"/>
      <c r="G52" s="13"/>
    </row>
    <row r="53" spans="2:7" x14ac:dyDescent="0.25">
      <c r="B53" s="10"/>
      <c r="C53" s="10"/>
      <c r="D53" s="11"/>
      <c r="E53" s="12"/>
      <c r="F53" s="10"/>
      <c r="G53" s="10"/>
    </row>
    <row r="54" spans="2:7" x14ac:dyDescent="0.25">
      <c r="B54" s="13"/>
      <c r="C54" s="13"/>
      <c r="D54" s="14"/>
      <c r="E54" s="15"/>
      <c r="F54" s="13"/>
      <c r="G54" s="13"/>
    </row>
    <row r="55" spans="2:7" x14ac:dyDescent="0.25">
      <c r="B55" s="10"/>
      <c r="C55" s="10"/>
      <c r="D55" s="11"/>
      <c r="E55" s="12"/>
      <c r="F55" s="10"/>
      <c r="G55" s="10"/>
    </row>
    <row r="56" spans="2:7" x14ac:dyDescent="0.25">
      <c r="B56" s="13"/>
      <c r="C56" s="13"/>
      <c r="D56" s="14"/>
      <c r="E56" s="15"/>
      <c r="F56" s="13"/>
      <c r="G56" s="13"/>
    </row>
    <row r="57" spans="2:7" x14ac:dyDescent="0.25">
      <c r="B57" s="10"/>
      <c r="C57" s="10"/>
      <c r="D57" s="11"/>
      <c r="E57" s="12"/>
      <c r="F57" s="10"/>
      <c r="G57" s="10"/>
    </row>
  </sheetData>
  <mergeCells count="1">
    <mergeCell ref="A1:XFD3"/>
  </mergeCells>
  <dataValidations count="1">
    <dataValidation type="list" allowBlank="1" showInputMessage="1" showErrorMessage="1" sqref="D7:D57">
      <formula1>"Bem,Serviço"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zoomScale="85" zoomScaleNormal="85" workbookViewId="0">
      <selection activeCell="D27" sqref="B16:D27"/>
    </sheetView>
  </sheetViews>
  <sheetFormatPr defaultRowHeight="15" x14ac:dyDescent="0.25"/>
  <cols>
    <col min="1" max="1" width="2.5703125" style="1" bestFit="1" customWidth="1"/>
    <col min="2" max="2" width="19.140625" style="1" bestFit="1" customWidth="1"/>
    <col min="3" max="3" width="69.140625" style="1" customWidth="1"/>
    <col min="4" max="4" width="47.140625" style="1" bestFit="1" customWidth="1"/>
    <col min="5" max="5" width="24.85546875" style="7" bestFit="1" customWidth="1"/>
    <col min="6" max="6" width="20.85546875" style="1" bestFit="1" customWidth="1"/>
    <col min="7" max="7" width="26.5703125" style="1" bestFit="1" customWidth="1"/>
    <col min="8" max="16384" width="9.140625" style="1"/>
  </cols>
  <sheetData>
    <row r="1" spans="1:5" s="29" customFormat="1" x14ac:dyDescent="0.25">
      <c r="A1" s="29" t="s">
        <v>37</v>
      </c>
    </row>
    <row r="2" spans="1:5" s="29" customFormat="1" x14ac:dyDescent="0.25"/>
    <row r="3" spans="1:5" s="29" customFormat="1" x14ac:dyDescent="0.25"/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6" spans="1:5" ht="18.75" x14ac:dyDescent="0.25">
      <c r="B16" s="2" t="s">
        <v>0</v>
      </c>
      <c r="C16" s="2" t="s">
        <v>4</v>
      </c>
      <c r="D16" s="2" t="s">
        <v>9</v>
      </c>
    </row>
    <row r="17" spans="2:4" x14ac:dyDescent="0.25">
      <c r="B17" s="3">
        <v>1001</v>
      </c>
      <c r="C17" s="3" t="s">
        <v>23</v>
      </c>
      <c r="D17" s="4" t="s">
        <v>32</v>
      </c>
    </row>
    <row r="18" spans="2:4" x14ac:dyDescent="0.25">
      <c r="B18" s="3">
        <v>1002</v>
      </c>
      <c r="C18" s="3" t="s">
        <v>24</v>
      </c>
      <c r="D18" s="4" t="s">
        <v>32</v>
      </c>
    </row>
    <row r="19" spans="2:4" x14ac:dyDescent="0.25">
      <c r="B19" s="3">
        <v>1003</v>
      </c>
      <c r="C19" s="3" t="s">
        <v>25</v>
      </c>
      <c r="D19" s="4" t="s">
        <v>32</v>
      </c>
    </row>
    <row r="20" spans="2:4" x14ac:dyDescent="0.25">
      <c r="B20" s="3">
        <v>1004</v>
      </c>
      <c r="C20" s="3" t="s">
        <v>34</v>
      </c>
      <c r="D20" s="4" t="s">
        <v>32</v>
      </c>
    </row>
    <row r="21" spans="2:4" x14ac:dyDescent="0.25">
      <c r="B21" s="3">
        <v>1005</v>
      </c>
      <c r="C21" s="3" t="s">
        <v>35</v>
      </c>
      <c r="D21" s="4" t="s">
        <v>32</v>
      </c>
    </row>
    <row r="22" spans="2:4" x14ac:dyDescent="0.25">
      <c r="B22" s="3">
        <v>2001</v>
      </c>
      <c r="C22" s="3" t="s">
        <v>26</v>
      </c>
      <c r="D22" s="4" t="s">
        <v>33</v>
      </c>
    </row>
    <row r="23" spans="2:4" x14ac:dyDescent="0.25">
      <c r="B23" s="3">
        <v>2100</v>
      </c>
      <c r="C23" s="3" t="s">
        <v>27</v>
      </c>
      <c r="D23" s="4" t="s">
        <v>33</v>
      </c>
    </row>
    <row r="24" spans="2:4" x14ac:dyDescent="0.25">
      <c r="B24" s="3">
        <v>2201</v>
      </c>
      <c r="C24" s="3" t="s">
        <v>28</v>
      </c>
      <c r="D24" s="4" t="s">
        <v>33</v>
      </c>
    </row>
    <row r="25" spans="2:4" x14ac:dyDescent="0.25">
      <c r="B25" s="3">
        <v>2202</v>
      </c>
      <c r="C25" s="3" t="s">
        <v>29</v>
      </c>
      <c r="D25" s="4" t="s">
        <v>33</v>
      </c>
    </row>
    <row r="26" spans="2:4" x14ac:dyDescent="0.25">
      <c r="B26" s="3">
        <v>2203</v>
      </c>
      <c r="C26" s="3" t="s">
        <v>30</v>
      </c>
      <c r="D26" s="4" t="s">
        <v>33</v>
      </c>
    </row>
    <row r="27" spans="2:4" x14ac:dyDescent="0.25">
      <c r="B27" s="3">
        <v>2204</v>
      </c>
      <c r="C27" s="3" t="s">
        <v>31</v>
      </c>
      <c r="D27" s="4" t="s">
        <v>33</v>
      </c>
    </row>
  </sheetData>
  <mergeCells count="1">
    <mergeCell ref="A1:XFD3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zoomScale="85" zoomScaleNormal="85" workbookViewId="0">
      <selection activeCell="C26" sqref="C26"/>
    </sheetView>
  </sheetViews>
  <sheetFormatPr defaultRowHeight="15" x14ac:dyDescent="0.25"/>
  <cols>
    <col min="1" max="1" width="2.5703125" style="1" bestFit="1" customWidth="1"/>
    <col min="2" max="2" width="16.28515625" style="1" bestFit="1" customWidth="1"/>
    <col min="3" max="3" width="43" style="1" bestFit="1" customWidth="1"/>
    <col min="4" max="4" width="16.28515625" style="1" bestFit="1" customWidth="1"/>
    <col min="5" max="5" width="26.5703125" style="1" bestFit="1" customWidth="1"/>
    <col min="6" max="6" width="11" style="1" bestFit="1" customWidth="1"/>
    <col min="7" max="7" width="25" style="1" bestFit="1" customWidth="1"/>
    <col min="8" max="8" width="21" style="6" bestFit="1" customWidth="1"/>
    <col min="9" max="16384" width="9.140625" style="1"/>
  </cols>
  <sheetData>
    <row r="1" spans="1:8" s="29" customFormat="1" x14ac:dyDescent="0.25">
      <c r="A1" s="29" t="s">
        <v>41</v>
      </c>
    </row>
    <row r="2" spans="1:8" s="29" customFormat="1" x14ac:dyDescent="0.25"/>
    <row r="3" spans="1:8" s="29" customFormat="1" x14ac:dyDescent="0.25"/>
    <row r="6" spans="1:8" ht="18.75" x14ac:dyDescent="0.25">
      <c r="B6" s="8" t="s">
        <v>36</v>
      </c>
      <c r="C6" s="8" t="s">
        <v>40</v>
      </c>
      <c r="D6" s="8" t="s">
        <v>2</v>
      </c>
      <c r="E6" s="8" t="s">
        <v>54</v>
      </c>
      <c r="F6" s="8" t="s">
        <v>46</v>
      </c>
      <c r="G6" s="8" t="s">
        <v>42</v>
      </c>
      <c r="H6" s="9" t="s">
        <v>43</v>
      </c>
    </row>
    <row r="7" spans="1:8" x14ac:dyDescent="0.25">
      <c r="B7" s="16">
        <v>43952</v>
      </c>
      <c r="C7" s="10" t="s">
        <v>23</v>
      </c>
      <c r="D7" s="12" t="s">
        <v>5</v>
      </c>
      <c r="E7" s="12" t="str">
        <f>VLOOKUP('Entradas Mensais'!$D$7:$D$187,Produtos!B6:G57,2)</f>
        <v>Caneta BIC Preta - 5mm</v>
      </c>
      <c r="F7" s="18">
        <v>1</v>
      </c>
      <c r="G7" s="12">
        <f>VLOOKUP('Entradas Mensais'!$D$7:$D$187,Produtos!$B$6:$G$57,4)</f>
        <v>1</v>
      </c>
      <c r="H7" s="12">
        <f>'Entradas Mensais'!$G$7:$G$187*'Entradas Mensais'!$F$7:$F$187</f>
        <v>1</v>
      </c>
    </row>
    <row r="8" spans="1:8" x14ac:dyDescent="0.25">
      <c r="B8" s="17"/>
      <c r="C8" s="13"/>
      <c r="D8" s="15"/>
      <c r="E8" s="15" t="e">
        <f>VLOOKUP('Entradas Mensais'!$D$7:$D$187,Produtos!B7:G58,2)</f>
        <v>#N/A</v>
      </c>
      <c r="F8" s="19"/>
      <c r="G8" s="15" t="e">
        <f>VLOOKUP('Entradas Mensais'!$D$7:$D$187,Produtos!$B$6:$G$57,4)</f>
        <v>#N/A</v>
      </c>
      <c r="H8" s="15" t="e">
        <f>'Entradas Mensais'!$G$7:$G$187*'Entradas Mensais'!$F$7:$F$187</f>
        <v>#N/A</v>
      </c>
    </row>
    <row r="9" spans="1:8" x14ac:dyDescent="0.25">
      <c r="B9" s="16"/>
      <c r="C9" s="10"/>
      <c r="D9" s="12"/>
      <c r="E9" s="12" t="e">
        <f>VLOOKUP('Entradas Mensais'!$D$7:$D$187,Produtos!B8:G59,2)</f>
        <v>#N/A</v>
      </c>
      <c r="F9" s="18"/>
      <c r="G9" s="12" t="e">
        <f>VLOOKUP('Entradas Mensais'!$D$7:$D$187,Produtos!$B$6:$G$57,4)</f>
        <v>#N/A</v>
      </c>
      <c r="H9" s="12" t="e">
        <f>'Entradas Mensais'!$G$7:$G$187*'Entradas Mensais'!$F$7:$F$187</f>
        <v>#N/A</v>
      </c>
    </row>
    <row r="10" spans="1:8" x14ac:dyDescent="0.25">
      <c r="B10" s="17"/>
      <c r="C10" s="13"/>
      <c r="D10" s="15"/>
      <c r="E10" s="15" t="e">
        <f>VLOOKUP('Entradas Mensais'!$D$7:$D$187,Produtos!B9:G60,2)</f>
        <v>#N/A</v>
      </c>
      <c r="F10" s="19"/>
      <c r="G10" s="15" t="e">
        <f>VLOOKUP('Entradas Mensais'!$D$7:$D$187,Produtos!$B$6:$G$57,4)</f>
        <v>#N/A</v>
      </c>
      <c r="H10" s="15" t="e">
        <f>'Entradas Mensais'!$G$7:$G$187*'Entradas Mensais'!$F$7:$F$187</f>
        <v>#N/A</v>
      </c>
    </row>
    <row r="11" spans="1:8" x14ac:dyDescent="0.25">
      <c r="B11" s="16"/>
      <c r="C11" s="10"/>
      <c r="D11" s="12"/>
      <c r="E11" s="12" t="e">
        <f>VLOOKUP('Entradas Mensais'!$D$7:$D$187,Produtos!B10:G61,2)</f>
        <v>#N/A</v>
      </c>
      <c r="F11" s="18"/>
      <c r="G11" s="12" t="e">
        <f>VLOOKUP('Entradas Mensais'!$D$7:$D$187,Produtos!$B$6:$G$57,4)</f>
        <v>#N/A</v>
      </c>
      <c r="H11" s="12" t="e">
        <f>'Entradas Mensais'!$G$7:$G$187*'Entradas Mensais'!$F$7:$F$187</f>
        <v>#N/A</v>
      </c>
    </row>
    <row r="12" spans="1:8" x14ac:dyDescent="0.25">
      <c r="B12" s="17"/>
      <c r="C12" s="13"/>
      <c r="D12" s="15"/>
      <c r="E12" s="15" t="e">
        <f>VLOOKUP('Entradas Mensais'!$D$7:$D$187,Produtos!B11:G62,2)</f>
        <v>#N/A</v>
      </c>
      <c r="F12" s="19"/>
      <c r="G12" s="15" t="e">
        <f>VLOOKUP('Entradas Mensais'!$D$7:$D$187,Produtos!$B$6:$G$57,4)</f>
        <v>#N/A</v>
      </c>
      <c r="H12" s="15" t="e">
        <f>'Entradas Mensais'!$G$7:$G$187*'Entradas Mensais'!$F$7:$F$187</f>
        <v>#N/A</v>
      </c>
    </row>
    <row r="13" spans="1:8" x14ac:dyDescent="0.25">
      <c r="B13" s="16"/>
      <c r="C13" s="10"/>
      <c r="D13" s="12"/>
      <c r="E13" s="12" t="e">
        <f>VLOOKUP('Entradas Mensais'!$D$7:$D$187,Produtos!B12:G63,2)</f>
        <v>#N/A</v>
      </c>
      <c r="F13" s="18"/>
      <c r="G13" s="12" t="e">
        <f>VLOOKUP('Entradas Mensais'!$D$7:$D$187,Produtos!$B$6:$G$57,4)</f>
        <v>#N/A</v>
      </c>
      <c r="H13" s="12" t="e">
        <f>'Entradas Mensais'!$G$7:$G$187*'Entradas Mensais'!$F$7:$F$187</f>
        <v>#N/A</v>
      </c>
    </row>
    <row r="14" spans="1:8" x14ac:dyDescent="0.25">
      <c r="B14" s="17"/>
      <c r="C14" s="13"/>
      <c r="D14" s="15"/>
      <c r="E14" s="15" t="e">
        <f>VLOOKUP('Entradas Mensais'!$D$7:$D$187,Produtos!B13:G64,2)</f>
        <v>#N/A</v>
      </c>
      <c r="F14" s="19"/>
      <c r="G14" s="15" t="e">
        <f>VLOOKUP('Entradas Mensais'!$D$7:$D$187,Produtos!$B$6:$G$57,4)</f>
        <v>#N/A</v>
      </c>
      <c r="H14" s="15" t="e">
        <f>'Entradas Mensais'!$G$7:$G$187*'Entradas Mensais'!$F$7:$F$187</f>
        <v>#N/A</v>
      </c>
    </row>
    <row r="15" spans="1:8" x14ac:dyDescent="0.25">
      <c r="B15" s="16"/>
      <c r="C15" s="10"/>
      <c r="D15" s="12"/>
      <c r="E15" s="12" t="e">
        <f>VLOOKUP('Entradas Mensais'!$D$7:$D$187,Produtos!B14:G65,2)</f>
        <v>#N/A</v>
      </c>
      <c r="F15" s="18"/>
      <c r="G15" s="12" t="e">
        <f>VLOOKUP('Entradas Mensais'!$D$7:$D$187,Produtos!$B$6:$G$57,4)</f>
        <v>#N/A</v>
      </c>
      <c r="H15" s="12" t="e">
        <f>'Entradas Mensais'!$G$7:$G$187*'Entradas Mensais'!$F$7:$F$187</f>
        <v>#N/A</v>
      </c>
    </row>
    <row r="16" spans="1:8" x14ac:dyDescent="0.25">
      <c r="B16" s="17"/>
      <c r="C16" s="13"/>
      <c r="D16" s="15"/>
      <c r="E16" s="15" t="e">
        <f>VLOOKUP('Entradas Mensais'!$D$7:$D$187,Produtos!B15:G66,2)</f>
        <v>#N/A</v>
      </c>
      <c r="F16" s="19"/>
      <c r="G16" s="15" t="e">
        <f>VLOOKUP('Entradas Mensais'!$D$7:$D$187,Produtos!$B$6:$G$57,4)</f>
        <v>#N/A</v>
      </c>
      <c r="H16" s="15" t="e">
        <f>'Entradas Mensais'!$G$7:$G$187*'Entradas Mensais'!$F$7:$F$187</f>
        <v>#N/A</v>
      </c>
    </row>
    <row r="17" spans="2:8" x14ac:dyDescent="0.25">
      <c r="B17" s="16"/>
      <c r="C17" s="10"/>
      <c r="D17" s="12"/>
      <c r="E17" s="12" t="e">
        <f>VLOOKUP('Entradas Mensais'!$D$7:$D$187,Produtos!B16:G67,2)</f>
        <v>#N/A</v>
      </c>
      <c r="F17" s="18"/>
      <c r="G17" s="12" t="e">
        <f>VLOOKUP('Entradas Mensais'!$D$7:$D$187,Produtos!$B$6:$G$57,4)</f>
        <v>#N/A</v>
      </c>
      <c r="H17" s="12" t="e">
        <f>'Entradas Mensais'!$G$7:$G$187*'Entradas Mensais'!$F$7:$F$187</f>
        <v>#N/A</v>
      </c>
    </row>
    <row r="18" spans="2:8" x14ac:dyDescent="0.25">
      <c r="B18" s="17"/>
      <c r="C18" s="13"/>
      <c r="D18" s="15"/>
      <c r="E18" s="15" t="e">
        <f>VLOOKUP('Entradas Mensais'!$D$7:$D$187,Produtos!B17:G68,2)</f>
        <v>#N/A</v>
      </c>
      <c r="F18" s="19"/>
      <c r="G18" s="15" t="e">
        <f>VLOOKUP('Entradas Mensais'!$D$7:$D$187,Produtos!$B$6:$G$57,4)</f>
        <v>#N/A</v>
      </c>
      <c r="H18" s="15" t="e">
        <f>'Entradas Mensais'!$G$7:$G$187*'Entradas Mensais'!$F$7:$F$187</f>
        <v>#N/A</v>
      </c>
    </row>
    <row r="19" spans="2:8" x14ac:dyDescent="0.25">
      <c r="B19" s="16"/>
      <c r="C19" s="10"/>
      <c r="D19" s="12"/>
      <c r="E19" s="12" t="e">
        <f>VLOOKUP('Entradas Mensais'!$D$7:$D$187,Produtos!B18:G69,2)</f>
        <v>#N/A</v>
      </c>
      <c r="F19" s="18"/>
      <c r="G19" s="12" t="e">
        <f>VLOOKUP('Entradas Mensais'!$D$7:$D$187,Produtos!$B$6:$G$57,4)</f>
        <v>#N/A</v>
      </c>
      <c r="H19" s="12" t="e">
        <f>'Entradas Mensais'!$G$7:$G$187*'Entradas Mensais'!$F$7:$F$187</f>
        <v>#N/A</v>
      </c>
    </row>
    <row r="20" spans="2:8" x14ac:dyDescent="0.25">
      <c r="B20" s="17"/>
      <c r="C20" s="13"/>
      <c r="D20" s="15"/>
      <c r="E20" s="15" t="e">
        <f>VLOOKUP('Entradas Mensais'!$D$7:$D$187,Produtos!B19:G70,2)</f>
        <v>#N/A</v>
      </c>
      <c r="F20" s="19"/>
      <c r="G20" s="15" t="e">
        <f>VLOOKUP('Entradas Mensais'!$D$7:$D$187,Produtos!$B$6:$G$57,4)</f>
        <v>#N/A</v>
      </c>
      <c r="H20" s="15" t="e">
        <f>'Entradas Mensais'!$G$7:$G$187*'Entradas Mensais'!$F$7:$F$187</f>
        <v>#N/A</v>
      </c>
    </row>
    <row r="21" spans="2:8" x14ac:dyDescent="0.25">
      <c r="B21" s="16"/>
      <c r="C21" s="10"/>
      <c r="D21" s="12"/>
      <c r="E21" s="12" t="e">
        <f>VLOOKUP('Entradas Mensais'!$D$7:$D$187,Produtos!B20:G71,2)</f>
        <v>#N/A</v>
      </c>
      <c r="F21" s="18"/>
      <c r="G21" s="12" t="e">
        <f>VLOOKUP('Entradas Mensais'!$D$7:$D$187,Produtos!$B$6:$G$57,4)</f>
        <v>#N/A</v>
      </c>
      <c r="H21" s="12" t="e">
        <f>'Entradas Mensais'!$G$7:$G$187*'Entradas Mensais'!$F$7:$F$187</f>
        <v>#N/A</v>
      </c>
    </row>
    <row r="22" spans="2:8" x14ac:dyDescent="0.25">
      <c r="B22" s="17"/>
      <c r="C22" s="13"/>
      <c r="D22" s="15"/>
      <c r="E22" s="15" t="e">
        <f>VLOOKUP('Entradas Mensais'!$D$7:$D$187,Produtos!B21:G72,2)</f>
        <v>#N/A</v>
      </c>
      <c r="F22" s="19"/>
      <c r="G22" s="15" t="e">
        <f>VLOOKUP('Entradas Mensais'!$D$7:$D$187,Produtos!$B$6:$G$57,4)</f>
        <v>#N/A</v>
      </c>
      <c r="H22" s="15" t="e">
        <f>'Entradas Mensais'!$G$7:$G$187*'Entradas Mensais'!$F$7:$F$187</f>
        <v>#N/A</v>
      </c>
    </row>
    <row r="23" spans="2:8" x14ac:dyDescent="0.25">
      <c r="B23" s="16"/>
      <c r="C23" s="10"/>
      <c r="D23" s="12"/>
      <c r="E23" s="12" t="e">
        <f>VLOOKUP('Entradas Mensais'!$D$7:$D$187,Produtos!B22:G73,2)</f>
        <v>#N/A</v>
      </c>
      <c r="F23" s="18"/>
      <c r="G23" s="12" t="e">
        <f>VLOOKUP('Entradas Mensais'!$D$7:$D$187,Produtos!$B$6:$G$57,4)</f>
        <v>#N/A</v>
      </c>
      <c r="H23" s="12" t="e">
        <f>'Entradas Mensais'!$G$7:$G$187*'Entradas Mensais'!$F$7:$F$187</f>
        <v>#N/A</v>
      </c>
    </row>
    <row r="24" spans="2:8" x14ac:dyDescent="0.25">
      <c r="B24" s="17"/>
      <c r="C24" s="13"/>
      <c r="D24" s="15"/>
      <c r="E24" s="15" t="e">
        <f>VLOOKUP('Entradas Mensais'!$D$7:$D$187,Produtos!B23:G74,2)</f>
        <v>#N/A</v>
      </c>
      <c r="F24" s="19"/>
      <c r="G24" s="15" t="e">
        <f>VLOOKUP('Entradas Mensais'!$D$7:$D$187,Produtos!$B$6:$G$57,4)</f>
        <v>#N/A</v>
      </c>
      <c r="H24" s="15" t="e">
        <f>'Entradas Mensais'!$G$7:$G$187*'Entradas Mensais'!$F$7:$F$187</f>
        <v>#N/A</v>
      </c>
    </row>
    <row r="25" spans="2:8" x14ac:dyDescent="0.25">
      <c r="B25" s="16"/>
      <c r="C25" s="10"/>
      <c r="D25" s="12"/>
      <c r="E25" s="12" t="e">
        <f>VLOOKUP('Entradas Mensais'!$D$7:$D$187,Produtos!B24:G75,2)</f>
        <v>#N/A</v>
      </c>
      <c r="F25" s="18"/>
      <c r="G25" s="12" t="e">
        <f>VLOOKUP('Entradas Mensais'!$D$7:$D$187,Produtos!$B$6:$G$57,4)</f>
        <v>#N/A</v>
      </c>
      <c r="H25" s="12" t="e">
        <f>'Entradas Mensais'!$G$7:$G$187*'Entradas Mensais'!$F$7:$F$187</f>
        <v>#N/A</v>
      </c>
    </row>
    <row r="26" spans="2:8" x14ac:dyDescent="0.25">
      <c r="B26" s="17"/>
      <c r="C26" s="13"/>
      <c r="D26" s="15"/>
      <c r="E26" s="15" t="e">
        <f>VLOOKUP('Entradas Mensais'!$D$7:$D$187,Produtos!B25:G76,2)</f>
        <v>#N/A</v>
      </c>
      <c r="F26" s="19"/>
      <c r="G26" s="15" t="e">
        <f>VLOOKUP('Entradas Mensais'!$D$7:$D$187,Produtos!$B$6:$G$57,4)</f>
        <v>#N/A</v>
      </c>
      <c r="H26" s="15" t="e">
        <f>'Entradas Mensais'!$G$7:$G$187*'Entradas Mensais'!$F$7:$F$187</f>
        <v>#N/A</v>
      </c>
    </row>
    <row r="27" spans="2:8" x14ac:dyDescent="0.25">
      <c r="B27" s="16"/>
      <c r="C27" s="10"/>
      <c r="D27" s="12"/>
      <c r="E27" s="12" t="e">
        <f>VLOOKUP('Entradas Mensais'!$D$7:$D$187,Produtos!B26:G77,2)</f>
        <v>#N/A</v>
      </c>
      <c r="F27" s="18"/>
      <c r="G27" s="12" t="e">
        <f>VLOOKUP('Entradas Mensais'!$D$7:$D$187,Produtos!$B$6:$G$57,4)</f>
        <v>#N/A</v>
      </c>
      <c r="H27" s="12" t="e">
        <f>'Entradas Mensais'!$G$7:$G$187*'Entradas Mensais'!$F$7:$F$187</f>
        <v>#N/A</v>
      </c>
    </row>
    <row r="28" spans="2:8" x14ac:dyDescent="0.25">
      <c r="B28" s="17"/>
      <c r="C28" s="13"/>
      <c r="D28" s="15"/>
      <c r="E28" s="15" t="e">
        <f>VLOOKUP('Entradas Mensais'!$D$7:$D$187,Produtos!B27:G78,2)</f>
        <v>#N/A</v>
      </c>
      <c r="F28" s="19"/>
      <c r="G28" s="15" t="e">
        <f>VLOOKUP('Entradas Mensais'!$D$7:$D$187,Produtos!$B$6:$G$57,4)</f>
        <v>#N/A</v>
      </c>
      <c r="H28" s="15" t="e">
        <f>'Entradas Mensais'!$G$7:$G$187*'Entradas Mensais'!$F$7:$F$187</f>
        <v>#N/A</v>
      </c>
    </row>
    <row r="29" spans="2:8" x14ac:dyDescent="0.25">
      <c r="B29" s="16"/>
      <c r="C29" s="10"/>
      <c r="D29" s="12"/>
      <c r="E29" s="12" t="e">
        <f>VLOOKUP('Entradas Mensais'!$D$7:$D$187,Produtos!B28:G79,2)</f>
        <v>#N/A</v>
      </c>
      <c r="F29" s="18"/>
      <c r="G29" s="12" t="e">
        <f>VLOOKUP('Entradas Mensais'!$D$7:$D$187,Produtos!$B$6:$G$57,4)</f>
        <v>#N/A</v>
      </c>
      <c r="H29" s="12" t="e">
        <f>'Entradas Mensais'!$G$7:$G$187*'Entradas Mensais'!$F$7:$F$187</f>
        <v>#N/A</v>
      </c>
    </row>
    <row r="30" spans="2:8" x14ac:dyDescent="0.25">
      <c r="B30" s="17"/>
      <c r="C30" s="13"/>
      <c r="D30" s="15"/>
      <c r="E30" s="15" t="e">
        <f>VLOOKUP('Entradas Mensais'!$D$7:$D$187,Produtos!B29:G80,2)</f>
        <v>#N/A</v>
      </c>
      <c r="F30" s="19"/>
      <c r="G30" s="15" t="e">
        <f>VLOOKUP('Entradas Mensais'!$D$7:$D$187,Produtos!$B$6:$G$57,4)</f>
        <v>#N/A</v>
      </c>
      <c r="H30" s="15" t="e">
        <f>'Entradas Mensais'!$G$7:$G$187*'Entradas Mensais'!$F$7:$F$187</f>
        <v>#N/A</v>
      </c>
    </row>
    <row r="31" spans="2:8" x14ac:dyDescent="0.25">
      <c r="B31" s="16"/>
      <c r="C31" s="10"/>
      <c r="D31" s="12"/>
      <c r="E31" s="12" t="e">
        <f>VLOOKUP('Entradas Mensais'!$D$7:$D$187,Produtos!B30:G81,2)</f>
        <v>#N/A</v>
      </c>
      <c r="F31" s="18"/>
      <c r="G31" s="12" t="e">
        <f>VLOOKUP('Entradas Mensais'!$D$7:$D$187,Produtos!$B$6:$G$57,4)</f>
        <v>#N/A</v>
      </c>
      <c r="H31" s="12" t="e">
        <f>'Entradas Mensais'!$G$7:$G$187*'Entradas Mensais'!$F$7:$F$187</f>
        <v>#N/A</v>
      </c>
    </row>
    <row r="32" spans="2:8" x14ac:dyDescent="0.25">
      <c r="B32" s="17"/>
      <c r="C32" s="13"/>
      <c r="D32" s="15"/>
      <c r="E32" s="15" t="e">
        <f>VLOOKUP('Entradas Mensais'!$D$7:$D$187,Produtos!B31:G82,2)</f>
        <v>#N/A</v>
      </c>
      <c r="F32" s="19"/>
      <c r="G32" s="15" t="e">
        <f>VLOOKUP('Entradas Mensais'!$D$7:$D$187,Produtos!$B$6:$G$57,4)</f>
        <v>#N/A</v>
      </c>
      <c r="H32" s="15" t="e">
        <f>'Entradas Mensais'!$G$7:$G$187*'Entradas Mensais'!$F$7:$F$187</f>
        <v>#N/A</v>
      </c>
    </row>
    <row r="33" spans="2:8" x14ac:dyDescent="0.25">
      <c r="B33" s="16"/>
      <c r="C33" s="10"/>
      <c r="D33" s="12"/>
      <c r="E33" s="12" t="e">
        <f>VLOOKUP('Entradas Mensais'!$D$7:$D$187,Produtos!B32:G83,2)</f>
        <v>#N/A</v>
      </c>
      <c r="F33" s="18"/>
      <c r="G33" s="12" t="e">
        <f>VLOOKUP('Entradas Mensais'!$D$7:$D$187,Produtos!$B$6:$G$57,4)</f>
        <v>#N/A</v>
      </c>
      <c r="H33" s="12" t="e">
        <f>'Entradas Mensais'!$G$7:$G$187*'Entradas Mensais'!$F$7:$F$187</f>
        <v>#N/A</v>
      </c>
    </row>
    <row r="34" spans="2:8" x14ac:dyDescent="0.25">
      <c r="B34" s="17"/>
      <c r="C34" s="13"/>
      <c r="D34" s="15"/>
      <c r="E34" s="15" t="e">
        <f>VLOOKUP('Entradas Mensais'!$D$7:$D$187,Produtos!B33:G84,2)</f>
        <v>#N/A</v>
      </c>
      <c r="F34" s="19"/>
      <c r="G34" s="15" t="e">
        <f>VLOOKUP('Entradas Mensais'!$D$7:$D$187,Produtos!$B$6:$G$57,4)</f>
        <v>#N/A</v>
      </c>
      <c r="H34" s="15" t="e">
        <f>'Entradas Mensais'!$G$7:$G$187*'Entradas Mensais'!$F$7:$F$187</f>
        <v>#N/A</v>
      </c>
    </row>
    <row r="35" spans="2:8" x14ac:dyDescent="0.25">
      <c r="B35" s="16"/>
      <c r="C35" s="10"/>
      <c r="D35" s="12"/>
      <c r="E35" s="12" t="e">
        <f>VLOOKUP('Entradas Mensais'!$D$7:$D$187,Produtos!B34:G85,2)</f>
        <v>#N/A</v>
      </c>
      <c r="F35" s="18"/>
      <c r="G35" s="12" t="e">
        <f>VLOOKUP('Entradas Mensais'!$D$7:$D$187,Produtos!$B$6:$G$57,4)</f>
        <v>#N/A</v>
      </c>
      <c r="H35" s="12" t="e">
        <f>'Entradas Mensais'!$G$7:$G$187*'Entradas Mensais'!$F$7:$F$187</f>
        <v>#N/A</v>
      </c>
    </row>
    <row r="36" spans="2:8" x14ac:dyDescent="0.25">
      <c r="B36" s="17"/>
      <c r="C36" s="13"/>
      <c r="D36" s="15"/>
      <c r="E36" s="15" t="e">
        <f>VLOOKUP('Entradas Mensais'!$D$7:$D$187,Produtos!B35:G86,2)</f>
        <v>#N/A</v>
      </c>
      <c r="F36" s="19"/>
      <c r="G36" s="15" t="e">
        <f>VLOOKUP('Entradas Mensais'!$D$7:$D$187,Produtos!$B$6:$G$57,4)</f>
        <v>#N/A</v>
      </c>
      <c r="H36" s="15" t="e">
        <f>'Entradas Mensais'!$G$7:$G$187*'Entradas Mensais'!$F$7:$F$187</f>
        <v>#N/A</v>
      </c>
    </row>
    <row r="37" spans="2:8" x14ac:dyDescent="0.25">
      <c r="B37" s="16"/>
      <c r="C37" s="10"/>
      <c r="D37" s="12"/>
      <c r="E37" s="12" t="e">
        <f>VLOOKUP('Entradas Mensais'!$D$7:$D$187,Produtos!B36:G87,2)</f>
        <v>#N/A</v>
      </c>
      <c r="F37" s="18"/>
      <c r="G37" s="12" t="e">
        <f>VLOOKUP('Entradas Mensais'!$D$7:$D$187,Produtos!$B$6:$G$57,4)</f>
        <v>#N/A</v>
      </c>
      <c r="H37" s="12" t="e">
        <f>'Entradas Mensais'!$G$7:$G$187*'Entradas Mensais'!$F$7:$F$187</f>
        <v>#N/A</v>
      </c>
    </row>
    <row r="38" spans="2:8" x14ac:dyDescent="0.25">
      <c r="B38" s="17"/>
      <c r="C38" s="13"/>
      <c r="D38" s="15"/>
      <c r="E38" s="15" t="e">
        <f>VLOOKUP('Entradas Mensais'!$D$7:$D$187,Produtos!B37:G88,2)</f>
        <v>#N/A</v>
      </c>
      <c r="F38" s="19"/>
      <c r="G38" s="15" t="e">
        <f>VLOOKUP('Entradas Mensais'!$D$7:$D$187,Produtos!$B$6:$G$57,4)</f>
        <v>#N/A</v>
      </c>
      <c r="H38" s="15" t="e">
        <f>'Entradas Mensais'!$G$7:$G$187*'Entradas Mensais'!$F$7:$F$187</f>
        <v>#N/A</v>
      </c>
    </row>
    <row r="39" spans="2:8" x14ac:dyDescent="0.25">
      <c r="B39" s="16"/>
      <c r="C39" s="10"/>
      <c r="D39" s="12"/>
      <c r="E39" s="12" t="e">
        <f>VLOOKUP('Entradas Mensais'!$D$7:$D$187,Produtos!B38:G89,2)</f>
        <v>#N/A</v>
      </c>
      <c r="F39" s="18"/>
      <c r="G39" s="12" t="e">
        <f>VLOOKUP('Entradas Mensais'!$D$7:$D$187,Produtos!$B$6:$G$57,4)</f>
        <v>#N/A</v>
      </c>
      <c r="H39" s="12" t="e">
        <f>'Entradas Mensais'!$G$7:$G$187*'Entradas Mensais'!$F$7:$F$187</f>
        <v>#N/A</v>
      </c>
    </row>
    <row r="40" spans="2:8" x14ac:dyDescent="0.25">
      <c r="B40" s="17"/>
      <c r="C40" s="13"/>
      <c r="D40" s="15"/>
      <c r="E40" s="15" t="e">
        <f>VLOOKUP('Entradas Mensais'!$D$7:$D$187,Produtos!B39:G90,2)</f>
        <v>#N/A</v>
      </c>
      <c r="F40" s="19"/>
      <c r="G40" s="15" t="e">
        <f>VLOOKUP('Entradas Mensais'!$D$7:$D$187,Produtos!$B$6:$G$57,4)</f>
        <v>#N/A</v>
      </c>
      <c r="H40" s="15" t="e">
        <f>'Entradas Mensais'!$G$7:$G$187*'Entradas Mensais'!$F$7:$F$187</f>
        <v>#N/A</v>
      </c>
    </row>
    <row r="41" spans="2:8" x14ac:dyDescent="0.25">
      <c r="B41" s="16"/>
      <c r="C41" s="10"/>
      <c r="D41" s="12"/>
      <c r="E41" s="12" t="e">
        <f>VLOOKUP('Entradas Mensais'!$D$7:$D$187,Produtos!B40:G91,2)</f>
        <v>#N/A</v>
      </c>
      <c r="F41" s="18"/>
      <c r="G41" s="12" t="e">
        <f>VLOOKUP('Entradas Mensais'!$D$7:$D$187,Produtos!$B$6:$G$57,4)</f>
        <v>#N/A</v>
      </c>
      <c r="H41" s="12" t="e">
        <f>'Entradas Mensais'!$G$7:$G$187*'Entradas Mensais'!$F$7:$F$187</f>
        <v>#N/A</v>
      </c>
    </row>
    <row r="42" spans="2:8" x14ac:dyDescent="0.25">
      <c r="B42" s="17"/>
      <c r="C42" s="13"/>
      <c r="D42" s="15"/>
      <c r="E42" s="15" t="e">
        <f>VLOOKUP('Entradas Mensais'!$D$7:$D$187,Produtos!B41:G92,2)</f>
        <v>#N/A</v>
      </c>
      <c r="F42" s="19"/>
      <c r="G42" s="15" t="e">
        <f>VLOOKUP('Entradas Mensais'!$D$7:$D$187,Produtos!$B$6:$G$57,4)</f>
        <v>#N/A</v>
      </c>
      <c r="H42" s="15" t="e">
        <f>'Entradas Mensais'!$G$7:$G$187*'Entradas Mensais'!$F$7:$F$187</f>
        <v>#N/A</v>
      </c>
    </row>
    <row r="43" spans="2:8" x14ac:dyDescent="0.25">
      <c r="B43" s="16"/>
      <c r="C43" s="10"/>
      <c r="D43" s="12"/>
      <c r="E43" s="12" t="e">
        <f>VLOOKUP('Entradas Mensais'!$D$7:$D$187,Produtos!B42:G93,2)</f>
        <v>#N/A</v>
      </c>
      <c r="F43" s="18"/>
      <c r="G43" s="12" t="e">
        <f>VLOOKUP('Entradas Mensais'!$D$7:$D$187,Produtos!$B$6:$G$57,4)</f>
        <v>#N/A</v>
      </c>
      <c r="H43" s="12" t="e">
        <f>'Entradas Mensais'!$G$7:$G$187*'Entradas Mensais'!$F$7:$F$187</f>
        <v>#N/A</v>
      </c>
    </row>
    <row r="44" spans="2:8" x14ac:dyDescent="0.25">
      <c r="B44" s="17"/>
      <c r="C44" s="13"/>
      <c r="D44" s="15"/>
      <c r="E44" s="15" t="e">
        <f>VLOOKUP('Entradas Mensais'!$D$7:$D$187,Produtos!B43:G94,2)</f>
        <v>#N/A</v>
      </c>
      <c r="F44" s="19"/>
      <c r="G44" s="15" t="e">
        <f>VLOOKUP('Entradas Mensais'!$D$7:$D$187,Produtos!$B$6:$G$57,4)</f>
        <v>#N/A</v>
      </c>
      <c r="H44" s="15" t="e">
        <f>'Entradas Mensais'!$G$7:$G$187*'Entradas Mensais'!$F$7:$F$187</f>
        <v>#N/A</v>
      </c>
    </row>
    <row r="45" spans="2:8" x14ac:dyDescent="0.25">
      <c r="B45" s="16"/>
      <c r="C45" s="10"/>
      <c r="D45" s="12"/>
      <c r="E45" s="12" t="e">
        <f>VLOOKUP('Entradas Mensais'!$D$7:$D$187,Produtos!B44:G95,2)</f>
        <v>#N/A</v>
      </c>
      <c r="F45" s="18"/>
      <c r="G45" s="12" t="e">
        <f>VLOOKUP('Entradas Mensais'!$D$7:$D$187,Produtos!$B$6:$G$57,4)</f>
        <v>#N/A</v>
      </c>
      <c r="H45" s="12" t="e">
        <f>'Entradas Mensais'!$G$7:$G$187*'Entradas Mensais'!$F$7:$F$187</f>
        <v>#N/A</v>
      </c>
    </row>
    <row r="46" spans="2:8" x14ac:dyDescent="0.25">
      <c r="B46" s="17"/>
      <c r="C46" s="13"/>
      <c r="D46" s="15"/>
      <c r="E46" s="15" t="e">
        <f>VLOOKUP('Entradas Mensais'!$D$7:$D$187,Produtos!B45:G96,2)</f>
        <v>#N/A</v>
      </c>
      <c r="F46" s="19"/>
      <c r="G46" s="15" t="e">
        <f>VLOOKUP('Entradas Mensais'!$D$7:$D$187,Produtos!$B$6:$G$57,4)</f>
        <v>#N/A</v>
      </c>
      <c r="H46" s="15" t="e">
        <f>'Entradas Mensais'!$G$7:$G$187*'Entradas Mensais'!$F$7:$F$187</f>
        <v>#N/A</v>
      </c>
    </row>
    <row r="47" spans="2:8" x14ac:dyDescent="0.25">
      <c r="B47" s="16"/>
      <c r="C47" s="10"/>
      <c r="D47" s="12"/>
      <c r="E47" s="12" t="e">
        <f>VLOOKUP('Entradas Mensais'!$D$7:$D$187,Produtos!B46:G97,2)</f>
        <v>#N/A</v>
      </c>
      <c r="F47" s="18"/>
      <c r="G47" s="12" t="e">
        <f>VLOOKUP('Entradas Mensais'!$D$7:$D$187,Produtos!$B$6:$G$57,4)</f>
        <v>#N/A</v>
      </c>
      <c r="H47" s="12" t="e">
        <f>'Entradas Mensais'!$G$7:$G$187*'Entradas Mensais'!$F$7:$F$187</f>
        <v>#N/A</v>
      </c>
    </row>
    <row r="48" spans="2:8" x14ac:dyDescent="0.25">
      <c r="B48" s="17"/>
      <c r="C48" s="13"/>
      <c r="D48" s="15"/>
      <c r="E48" s="15" t="e">
        <f>VLOOKUP('Entradas Mensais'!$D$7:$D$187,Produtos!B47:G98,2)</f>
        <v>#N/A</v>
      </c>
      <c r="F48" s="19"/>
      <c r="G48" s="15" t="e">
        <f>VLOOKUP('Entradas Mensais'!$D$7:$D$187,Produtos!$B$6:$G$57,4)</f>
        <v>#N/A</v>
      </c>
      <c r="H48" s="15" t="e">
        <f>'Entradas Mensais'!$G$7:$G$187*'Entradas Mensais'!$F$7:$F$187</f>
        <v>#N/A</v>
      </c>
    </row>
    <row r="49" spans="2:8" x14ac:dyDescent="0.25">
      <c r="B49" s="16"/>
      <c r="C49" s="10"/>
      <c r="D49" s="12"/>
      <c r="E49" s="12" t="e">
        <f>VLOOKUP('Entradas Mensais'!$D$7:$D$187,Produtos!B48:G99,2)</f>
        <v>#N/A</v>
      </c>
      <c r="F49" s="18"/>
      <c r="G49" s="12" t="e">
        <f>VLOOKUP('Entradas Mensais'!$D$7:$D$187,Produtos!$B$6:$G$57,4)</f>
        <v>#N/A</v>
      </c>
      <c r="H49" s="12" t="e">
        <f>'Entradas Mensais'!$G$7:$G$187*'Entradas Mensais'!$F$7:$F$187</f>
        <v>#N/A</v>
      </c>
    </row>
    <row r="50" spans="2:8" x14ac:dyDescent="0.25">
      <c r="B50" s="17"/>
      <c r="C50" s="13"/>
      <c r="D50" s="15"/>
      <c r="E50" s="15" t="e">
        <f>VLOOKUP('Entradas Mensais'!$D$7:$D$187,Produtos!B49:G100,2)</f>
        <v>#N/A</v>
      </c>
      <c r="F50" s="19"/>
      <c r="G50" s="15" t="e">
        <f>VLOOKUP('Entradas Mensais'!$D$7:$D$187,Produtos!$B$6:$G$57,4)</f>
        <v>#N/A</v>
      </c>
      <c r="H50" s="15" t="e">
        <f>'Entradas Mensais'!$G$7:$G$187*'Entradas Mensais'!$F$7:$F$187</f>
        <v>#N/A</v>
      </c>
    </row>
    <row r="51" spans="2:8" x14ac:dyDescent="0.25">
      <c r="B51" s="16"/>
      <c r="C51" s="10"/>
      <c r="D51" s="12"/>
      <c r="E51" s="12" t="e">
        <f>VLOOKUP('Entradas Mensais'!$D$7:$D$187,Produtos!B50:G101,2)</f>
        <v>#N/A</v>
      </c>
      <c r="F51" s="18"/>
      <c r="G51" s="12" t="e">
        <f>VLOOKUP('Entradas Mensais'!$D$7:$D$187,Produtos!$B$6:$G$57,4)</f>
        <v>#N/A</v>
      </c>
      <c r="H51" s="12" t="e">
        <f>'Entradas Mensais'!$G$7:$G$187*'Entradas Mensais'!$F$7:$F$187</f>
        <v>#N/A</v>
      </c>
    </row>
    <row r="52" spans="2:8" x14ac:dyDescent="0.25">
      <c r="B52" s="17"/>
      <c r="C52" s="13"/>
      <c r="D52" s="15"/>
      <c r="E52" s="15" t="e">
        <f>VLOOKUP('Entradas Mensais'!$D$7:$D$187,Produtos!B51:G102,2)</f>
        <v>#N/A</v>
      </c>
      <c r="F52" s="19"/>
      <c r="G52" s="15" t="e">
        <f>VLOOKUP('Entradas Mensais'!$D$7:$D$187,Produtos!$B$6:$G$57,4)</f>
        <v>#N/A</v>
      </c>
      <c r="H52" s="15" t="e">
        <f>'Entradas Mensais'!$G$7:$G$187*'Entradas Mensais'!$F$7:$F$187</f>
        <v>#N/A</v>
      </c>
    </row>
    <row r="53" spans="2:8" x14ac:dyDescent="0.25">
      <c r="B53" s="16"/>
      <c r="C53" s="10"/>
      <c r="D53" s="12"/>
      <c r="E53" s="12" t="e">
        <f>VLOOKUP('Entradas Mensais'!$D$7:$D$187,Produtos!B52:G103,2)</f>
        <v>#N/A</v>
      </c>
      <c r="F53" s="18"/>
      <c r="G53" s="12" t="e">
        <f>VLOOKUP('Entradas Mensais'!$D$7:$D$187,Produtos!$B$6:$G$57,4)</f>
        <v>#N/A</v>
      </c>
      <c r="H53" s="12" t="e">
        <f>'Entradas Mensais'!$G$7:$G$187*'Entradas Mensais'!$F$7:$F$187</f>
        <v>#N/A</v>
      </c>
    </row>
    <row r="54" spans="2:8" x14ac:dyDescent="0.25">
      <c r="B54" s="17"/>
      <c r="C54" s="13"/>
      <c r="D54" s="15"/>
      <c r="E54" s="15" t="e">
        <f>VLOOKUP('Entradas Mensais'!$D$7:$D$187,Produtos!B53:G104,2)</f>
        <v>#N/A</v>
      </c>
      <c r="F54" s="19"/>
      <c r="G54" s="15" t="e">
        <f>VLOOKUP('Entradas Mensais'!$D$7:$D$187,Produtos!$B$6:$G$57,4)</f>
        <v>#N/A</v>
      </c>
      <c r="H54" s="15" t="e">
        <f>'Entradas Mensais'!$G$7:$G$187*'Entradas Mensais'!$F$7:$F$187</f>
        <v>#N/A</v>
      </c>
    </row>
    <row r="55" spans="2:8" x14ac:dyDescent="0.25">
      <c r="B55" s="16"/>
      <c r="C55" s="10"/>
      <c r="D55" s="12"/>
      <c r="E55" s="12" t="e">
        <f>VLOOKUP('Entradas Mensais'!$D$7:$D$187,Produtos!B54:G105,2)</f>
        <v>#N/A</v>
      </c>
      <c r="F55" s="18"/>
      <c r="G55" s="12" t="e">
        <f>VLOOKUP('Entradas Mensais'!$D$7:$D$187,Produtos!$B$6:$G$57,4)</f>
        <v>#N/A</v>
      </c>
      <c r="H55" s="12" t="e">
        <f>'Entradas Mensais'!$G$7:$G$187*'Entradas Mensais'!$F$7:$F$187</f>
        <v>#N/A</v>
      </c>
    </row>
    <row r="56" spans="2:8" x14ac:dyDescent="0.25">
      <c r="B56" s="17"/>
      <c r="C56" s="13"/>
      <c r="D56" s="15"/>
      <c r="E56" s="15" t="e">
        <f>VLOOKUP('Entradas Mensais'!$D$7:$D$187,Produtos!B55:G106,2)</f>
        <v>#N/A</v>
      </c>
      <c r="F56" s="19"/>
      <c r="G56" s="15" t="e">
        <f>VLOOKUP('Entradas Mensais'!$D$7:$D$187,Produtos!$B$6:$G$57,4)</f>
        <v>#N/A</v>
      </c>
      <c r="H56" s="15" t="e">
        <f>'Entradas Mensais'!$G$7:$G$187*'Entradas Mensais'!$F$7:$F$187</f>
        <v>#N/A</v>
      </c>
    </row>
    <row r="57" spans="2:8" x14ac:dyDescent="0.25">
      <c r="B57" s="16"/>
      <c r="C57" s="10"/>
      <c r="D57" s="12"/>
      <c r="E57" s="12" t="e">
        <f>VLOOKUP('Entradas Mensais'!$D$7:$D$187,Produtos!B56:G107,2)</f>
        <v>#N/A</v>
      </c>
      <c r="F57" s="18"/>
      <c r="G57" s="12" t="e">
        <f>VLOOKUP('Entradas Mensais'!$D$7:$D$187,Produtos!$B$6:$G$57,4)</f>
        <v>#N/A</v>
      </c>
      <c r="H57" s="12" t="e">
        <f>'Entradas Mensais'!$G$7:$G$187*'Entradas Mensais'!$F$7:$F$187</f>
        <v>#N/A</v>
      </c>
    </row>
    <row r="58" spans="2:8" x14ac:dyDescent="0.25">
      <c r="B58" s="17"/>
      <c r="C58" s="13"/>
      <c r="D58" s="15"/>
      <c r="E58" s="15" t="e">
        <f>VLOOKUP('Entradas Mensais'!$D$7:$D$187,Produtos!B57:G108,2)</f>
        <v>#N/A</v>
      </c>
      <c r="F58" s="19"/>
      <c r="G58" s="15" t="e">
        <f>VLOOKUP('Entradas Mensais'!$D$7:$D$187,Produtos!$B$6:$G$57,4)</f>
        <v>#N/A</v>
      </c>
      <c r="H58" s="15" t="e">
        <f>'Entradas Mensais'!$G$7:$G$187*'Entradas Mensais'!$F$7:$F$187</f>
        <v>#N/A</v>
      </c>
    </row>
    <row r="59" spans="2:8" x14ac:dyDescent="0.25">
      <c r="B59" s="16"/>
      <c r="C59" s="10"/>
      <c r="D59" s="12"/>
      <c r="E59" s="12" t="e">
        <f>VLOOKUP('Entradas Mensais'!$D$7:$D$187,Produtos!B58:G109,2)</f>
        <v>#N/A</v>
      </c>
      <c r="F59" s="18"/>
      <c r="G59" s="12" t="e">
        <f>VLOOKUP('Entradas Mensais'!$D$7:$D$187,Produtos!$B$6:$G$57,4)</f>
        <v>#N/A</v>
      </c>
      <c r="H59" s="12" t="e">
        <f>'Entradas Mensais'!$G$7:$G$187*'Entradas Mensais'!$F$7:$F$187</f>
        <v>#N/A</v>
      </c>
    </row>
    <row r="60" spans="2:8" x14ac:dyDescent="0.25">
      <c r="B60" s="17"/>
      <c r="C60" s="13"/>
      <c r="D60" s="15"/>
      <c r="E60" s="15" t="e">
        <f>VLOOKUP('Entradas Mensais'!$D$7:$D$187,Produtos!B59:G110,2)</f>
        <v>#N/A</v>
      </c>
      <c r="F60" s="19"/>
      <c r="G60" s="15" t="e">
        <f>VLOOKUP('Entradas Mensais'!$D$7:$D$187,Produtos!$B$6:$G$57,4)</f>
        <v>#N/A</v>
      </c>
      <c r="H60" s="15" t="e">
        <f>'Entradas Mensais'!$G$7:$G$187*'Entradas Mensais'!$F$7:$F$187</f>
        <v>#N/A</v>
      </c>
    </row>
    <row r="61" spans="2:8" x14ac:dyDescent="0.25">
      <c r="B61" s="16"/>
      <c r="C61" s="10"/>
      <c r="D61" s="12"/>
      <c r="E61" s="12" t="e">
        <f>VLOOKUP('Entradas Mensais'!$D$7:$D$187,Produtos!B60:G111,2)</f>
        <v>#N/A</v>
      </c>
      <c r="F61" s="18"/>
      <c r="G61" s="12" t="e">
        <f>VLOOKUP('Entradas Mensais'!$D$7:$D$187,Produtos!$B$6:$G$57,4)</f>
        <v>#N/A</v>
      </c>
      <c r="H61" s="12" t="e">
        <f>'Entradas Mensais'!$G$7:$G$187*'Entradas Mensais'!$F$7:$F$187</f>
        <v>#N/A</v>
      </c>
    </row>
    <row r="62" spans="2:8" x14ac:dyDescent="0.25">
      <c r="B62" s="17"/>
      <c r="C62" s="13"/>
      <c r="D62" s="15"/>
      <c r="E62" s="15" t="e">
        <f>VLOOKUP('Entradas Mensais'!$D$7:$D$187,Produtos!B61:G112,2)</f>
        <v>#N/A</v>
      </c>
      <c r="F62" s="19"/>
      <c r="G62" s="15" t="e">
        <f>VLOOKUP('Entradas Mensais'!$D$7:$D$187,Produtos!$B$6:$G$57,4)</f>
        <v>#N/A</v>
      </c>
      <c r="H62" s="15" t="e">
        <f>'Entradas Mensais'!$G$7:$G$187*'Entradas Mensais'!$F$7:$F$187</f>
        <v>#N/A</v>
      </c>
    </row>
    <row r="63" spans="2:8" x14ac:dyDescent="0.25">
      <c r="B63" s="16"/>
      <c r="C63" s="10"/>
      <c r="D63" s="12"/>
      <c r="E63" s="12" t="e">
        <f>VLOOKUP('Entradas Mensais'!$D$7:$D$187,Produtos!B62:G113,2)</f>
        <v>#N/A</v>
      </c>
      <c r="F63" s="18"/>
      <c r="G63" s="12" t="e">
        <f>VLOOKUP('Entradas Mensais'!$D$7:$D$187,Produtos!$B$6:$G$57,4)</f>
        <v>#N/A</v>
      </c>
      <c r="H63" s="12" t="e">
        <f>'Entradas Mensais'!$G$7:$G$187*'Entradas Mensais'!$F$7:$F$187</f>
        <v>#N/A</v>
      </c>
    </row>
    <row r="64" spans="2:8" x14ac:dyDescent="0.25">
      <c r="B64" s="17"/>
      <c r="C64" s="13"/>
      <c r="D64" s="15"/>
      <c r="E64" s="15" t="e">
        <f>VLOOKUP('Entradas Mensais'!$D$7:$D$187,Produtos!B63:G114,2)</f>
        <v>#N/A</v>
      </c>
      <c r="F64" s="19"/>
      <c r="G64" s="15" t="e">
        <f>VLOOKUP('Entradas Mensais'!$D$7:$D$187,Produtos!$B$6:$G$57,4)</f>
        <v>#N/A</v>
      </c>
      <c r="H64" s="15" t="e">
        <f>'Entradas Mensais'!$G$7:$G$187*'Entradas Mensais'!$F$7:$F$187</f>
        <v>#N/A</v>
      </c>
    </row>
    <row r="65" spans="2:8" x14ac:dyDescent="0.25">
      <c r="B65" s="16"/>
      <c r="C65" s="10"/>
      <c r="D65" s="12"/>
      <c r="E65" s="12" t="e">
        <f>VLOOKUP('Entradas Mensais'!$D$7:$D$187,Produtos!B64:G115,2)</f>
        <v>#N/A</v>
      </c>
      <c r="F65" s="18"/>
      <c r="G65" s="12" t="e">
        <f>VLOOKUP('Entradas Mensais'!$D$7:$D$187,Produtos!$B$6:$G$57,4)</f>
        <v>#N/A</v>
      </c>
      <c r="H65" s="12" t="e">
        <f>'Entradas Mensais'!$G$7:$G$187*'Entradas Mensais'!$F$7:$F$187</f>
        <v>#N/A</v>
      </c>
    </row>
    <row r="66" spans="2:8" x14ac:dyDescent="0.25">
      <c r="B66" s="17"/>
      <c r="C66" s="13"/>
      <c r="D66" s="15"/>
      <c r="E66" s="15" t="e">
        <f>VLOOKUP('Entradas Mensais'!$D$7:$D$187,Produtos!B65:G116,2)</f>
        <v>#N/A</v>
      </c>
      <c r="F66" s="19"/>
      <c r="G66" s="15" t="e">
        <f>VLOOKUP('Entradas Mensais'!$D$7:$D$187,Produtos!$B$6:$G$57,4)</f>
        <v>#N/A</v>
      </c>
      <c r="H66" s="15" t="e">
        <f>'Entradas Mensais'!$G$7:$G$187*'Entradas Mensais'!$F$7:$F$187</f>
        <v>#N/A</v>
      </c>
    </row>
    <row r="67" spans="2:8" x14ac:dyDescent="0.25">
      <c r="B67" s="16"/>
      <c r="C67" s="10"/>
      <c r="D67" s="12"/>
      <c r="E67" s="12" t="e">
        <f>VLOOKUP('Entradas Mensais'!$D$7:$D$187,Produtos!B66:G117,2)</f>
        <v>#N/A</v>
      </c>
      <c r="F67" s="18"/>
      <c r="G67" s="12" t="e">
        <f>VLOOKUP('Entradas Mensais'!$D$7:$D$187,Produtos!$B$6:$G$57,4)</f>
        <v>#N/A</v>
      </c>
      <c r="H67" s="12" t="e">
        <f>'Entradas Mensais'!$G$7:$G$187*'Entradas Mensais'!$F$7:$F$187</f>
        <v>#N/A</v>
      </c>
    </row>
    <row r="68" spans="2:8" x14ac:dyDescent="0.25">
      <c r="B68" s="17"/>
      <c r="C68" s="13"/>
      <c r="D68" s="15"/>
      <c r="E68" s="15" t="e">
        <f>VLOOKUP('Entradas Mensais'!$D$7:$D$187,Produtos!B67:G118,2)</f>
        <v>#N/A</v>
      </c>
      <c r="F68" s="19"/>
      <c r="G68" s="15" t="e">
        <f>VLOOKUP('Entradas Mensais'!$D$7:$D$187,Produtos!$B$6:$G$57,4)</f>
        <v>#N/A</v>
      </c>
      <c r="H68" s="15" t="e">
        <f>'Entradas Mensais'!$G$7:$G$187*'Entradas Mensais'!$F$7:$F$187</f>
        <v>#N/A</v>
      </c>
    </row>
    <row r="69" spans="2:8" x14ac:dyDescent="0.25">
      <c r="B69" s="16"/>
      <c r="C69" s="10"/>
      <c r="D69" s="12"/>
      <c r="E69" s="12" t="e">
        <f>VLOOKUP('Entradas Mensais'!$D$7:$D$187,Produtos!B68:G119,2)</f>
        <v>#N/A</v>
      </c>
      <c r="F69" s="18"/>
      <c r="G69" s="12" t="e">
        <f>VLOOKUP('Entradas Mensais'!$D$7:$D$187,Produtos!$B$6:$G$57,4)</f>
        <v>#N/A</v>
      </c>
      <c r="H69" s="12" t="e">
        <f>'Entradas Mensais'!$G$7:$G$187*'Entradas Mensais'!$F$7:$F$187</f>
        <v>#N/A</v>
      </c>
    </row>
    <row r="70" spans="2:8" x14ac:dyDescent="0.25">
      <c r="B70" s="17"/>
      <c r="C70" s="13"/>
      <c r="D70" s="15"/>
      <c r="E70" s="15" t="e">
        <f>VLOOKUP('Entradas Mensais'!$D$7:$D$187,Produtos!B69:G120,2)</f>
        <v>#N/A</v>
      </c>
      <c r="F70" s="19"/>
      <c r="G70" s="15" t="e">
        <f>VLOOKUP('Entradas Mensais'!$D$7:$D$187,Produtos!$B$6:$G$57,4)</f>
        <v>#N/A</v>
      </c>
      <c r="H70" s="15" t="e">
        <f>'Entradas Mensais'!$G$7:$G$187*'Entradas Mensais'!$F$7:$F$187</f>
        <v>#N/A</v>
      </c>
    </row>
    <row r="71" spans="2:8" x14ac:dyDescent="0.25">
      <c r="B71" s="16"/>
      <c r="C71" s="10"/>
      <c r="D71" s="12"/>
      <c r="E71" s="12" t="e">
        <f>VLOOKUP('Entradas Mensais'!$D$7:$D$187,Produtos!B70:G121,2)</f>
        <v>#N/A</v>
      </c>
      <c r="F71" s="18"/>
      <c r="G71" s="12" t="e">
        <f>VLOOKUP('Entradas Mensais'!$D$7:$D$187,Produtos!$B$6:$G$57,4)</f>
        <v>#N/A</v>
      </c>
      <c r="H71" s="12" t="e">
        <f>'Entradas Mensais'!$G$7:$G$187*'Entradas Mensais'!$F$7:$F$187</f>
        <v>#N/A</v>
      </c>
    </row>
    <row r="72" spans="2:8" x14ac:dyDescent="0.25">
      <c r="B72" s="17"/>
      <c r="C72" s="13"/>
      <c r="D72" s="15"/>
      <c r="E72" s="15" t="e">
        <f>VLOOKUP('Entradas Mensais'!$D$7:$D$187,Produtos!B71:G122,2)</f>
        <v>#N/A</v>
      </c>
      <c r="F72" s="19"/>
      <c r="G72" s="15" t="e">
        <f>VLOOKUP('Entradas Mensais'!$D$7:$D$187,Produtos!$B$6:$G$57,4)</f>
        <v>#N/A</v>
      </c>
      <c r="H72" s="15" t="e">
        <f>'Entradas Mensais'!$G$7:$G$187*'Entradas Mensais'!$F$7:$F$187</f>
        <v>#N/A</v>
      </c>
    </row>
    <row r="73" spans="2:8" x14ac:dyDescent="0.25">
      <c r="B73" s="16"/>
      <c r="C73" s="10"/>
      <c r="D73" s="12"/>
      <c r="E73" s="12" t="e">
        <f>VLOOKUP('Entradas Mensais'!$D$7:$D$187,Produtos!B72:G123,2)</f>
        <v>#N/A</v>
      </c>
      <c r="F73" s="18"/>
      <c r="G73" s="12" t="e">
        <f>VLOOKUP('Entradas Mensais'!$D$7:$D$187,Produtos!$B$6:$G$57,4)</f>
        <v>#N/A</v>
      </c>
      <c r="H73" s="12" t="e">
        <f>'Entradas Mensais'!$G$7:$G$187*'Entradas Mensais'!$F$7:$F$187</f>
        <v>#N/A</v>
      </c>
    </row>
    <row r="74" spans="2:8" x14ac:dyDescent="0.25">
      <c r="B74" s="17"/>
      <c r="C74" s="13"/>
      <c r="D74" s="15"/>
      <c r="E74" s="15" t="e">
        <f>VLOOKUP('Entradas Mensais'!$D$7:$D$187,Produtos!B73:G124,2)</f>
        <v>#N/A</v>
      </c>
      <c r="F74" s="19"/>
      <c r="G74" s="15" t="e">
        <f>VLOOKUP('Entradas Mensais'!$D$7:$D$187,Produtos!$B$6:$G$57,4)</f>
        <v>#N/A</v>
      </c>
      <c r="H74" s="15" t="e">
        <f>'Entradas Mensais'!$G$7:$G$187*'Entradas Mensais'!$F$7:$F$187</f>
        <v>#N/A</v>
      </c>
    </row>
    <row r="75" spans="2:8" x14ac:dyDescent="0.25">
      <c r="B75" s="16"/>
      <c r="C75" s="10"/>
      <c r="D75" s="12"/>
      <c r="E75" s="12" t="e">
        <f>VLOOKUP('Entradas Mensais'!$D$7:$D$187,Produtos!B74:G125,2)</f>
        <v>#N/A</v>
      </c>
      <c r="F75" s="18"/>
      <c r="G75" s="12" t="e">
        <f>VLOOKUP('Entradas Mensais'!$D$7:$D$187,Produtos!$B$6:$G$57,4)</f>
        <v>#N/A</v>
      </c>
      <c r="H75" s="12" t="e">
        <f>'Entradas Mensais'!$G$7:$G$187*'Entradas Mensais'!$F$7:$F$187</f>
        <v>#N/A</v>
      </c>
    </row>
    <row r="76" spans="2:8" x14ac:dyDescent="0.25">
      <c r="B76" s="17"/>
      <c r="C76" s="13"/>
      <c r="D76" s="15"/>
      <c r="E76" s="15" t="e">
        <f>VLOOKUP('Entradas Mensais'!$D$7:$D$187,Produtos!B75:G126,2)</f>
        <v>#N/A</v>
      </c>
      <c r="F76" s="19"/>
      <c r="G76" s="15" t="e">
        <f>VLOOKUP('Entradas Mensais'!$D$7:$D$187,Produtos!$B$6:$G$57,4)</f>
        <v>#N/A</v>
      </c>
      <c r="H76" s="15" t="e">
        <f>'Entradas Mensais'!$G$7:$G$187*'Entradas Mensais'!$F$7:$F$187</f>
        <v>#N/A</v>
      </c>
    </row>
    <row r="77" spans="2:8" x14ac:dyDescent="0.25">
      <c r="B77" s="16"/>
      <c r="C77" s="10"/>
      <c r="D77" s="12"/>
      <c r="E77" s="12" t="e">
        <f>VLOOKUP('Entradas Mensais'!$D$7:$D$187,Produtos!B76:G127,2)</f>
        <v>#N/A</v>
      </c>
      <c r="F77" s="18"/>
      <c r="G77" s="12" t="e">
        <f>VLOOKUP('Entradas Mensais'!$D$7:$D$187,Produtos!$B$6:$G$57,4)</f>
        <v>#N/A</v>
      </c>
      <c r="H77" s="12" t="e">
        <f>'Entradas Mensais'!$G$7:$G$187*'Entradas Mensais'!$F$7:$F$187</f>
        <v>#N/A</v>
      </c>
    </row>
    <row r="78" spans="2:8" x14ac:dyDescent="0.25">
      <c r="B78" s="17"/>
      <c r="C78" s="13"/>
      <c r="D78" s="15"/>
      <c r="E78" s="15" t="e">
        <f>VLOOKUP('Entradas Mensais'!$D$7:$D$187,Produtos!B77:G128,2)</f>
        <v>#N/A</v>
      </c>
      <c r="F78" s="19"/>
      <c r="G78" s="15" t="e">
        <f>VLOOKUP('Entradas Mensais'!$D$7:$D$187,Produtos!$B$6:$G$57,4)</f>
        <v>#N/A</v>
      </c>
      <c r="H78" s="15" t="e">
        <f>'Entradas Mensais'!$G$7:$G$187*'Entradas Mensais'!$F$7:$F$187</f>
        <v>#N/A</v>
      </c>
    </row>
    <row r="79" spans="2:8" x14ac:dyDescent="0.25">
      <c r="B79" s="16"/>
      <c r="C79" s="10"/>
      <c r="D79" s="12"/>
      <c r="E79" s="12" t="e">
        <f>VLOOKUP('Entradas Mensais'!$D$7:$D$187,Produtos!B78:G129,2)</f>
        <v>#N/A</v>
      </c>
      <c r="F79" s="18"/>
      <c r="G79" s="12" t="e">
        <f>VLOOKUP('Entradas Mensais'!$D$7:$D$187,Produtos!$B$6:$G$57,4)</f>
        <v>#N/A</v>
      </c>
      <c r="H79" s="12" t="e">
        <f>'Entradas Mensais'!$G$7:$G$187*'Entradas Mensais'!$F$7:$F$187</f>
        <v>#N/A</v>
      </c>
    </row>
    <row r="80" spans="2:8" x14ac:dyDescent="0.25">
      <c r="B80" s="17"/>
      <c r="C80" s="13"/>
      <c r="D80" s="15"/>
      <c r="E80" s="15" t="e">
        <f>VLOOKUP('Entradas Mensais'!$D$7:$D$187,Produtos!B79:G130,2)</f>
        <v>#N/A</v>
      </c>
      <c r="F80" s="19"/>
      <c r="G80" s="15" t="e">
        <f>VLOOKUP('Entradas Mensais'!$D$7:$D$187,Produtos!$B$6:$G$57,4)</f>
        <v>#N/A</v>
      </c>
      <c r="H80" s="15" t="e">
        <f>'Entradas Mensais'!$G$7:$G$187*'Entradas Mensais'!$F$7:$F$187</f>
        <v>#N/A</v>
      </c>
    </row>
    <row r="81" spans="2:8" x14ac:dyDescent="0.25">
      <c r="B81" s="16"/>
      <c r="C81" s="10"/>
      <c r="D81" s="12"/>
      <c r="E81" s="12" t="e">
        <f>VLOOKUP('Entradas Mensais'!$D$7:$D$187,Produtos!B80:G131,2)</f>
        <v>#N/A</v>
      </c>
      <c r="F81" s="18"/>
      <c r="G81" s="12" t="e">
        <f>VLOOKUP('Entradas Mensais'!$D$7:$D$187,Produtos!$B$6:$G$57,4)</f>
        <v>#N/A</v>
      </c>
      <c r="H81" s="12" t="e">
        <f>'Entradas Mensais'!$G$7:$G$187*'Entradas Mensais'!$F$7:$F$187</f>
        <v>#N/A</v>
      </c>
    </row>
    <row r="82" spans="2:8" x14ac:dyDescent="0.25">
      <c r="B82" s="17"/>
      <c r="C82" s="13"/>
      <c r="D82" s="15"/>
      <c r="E82" s="15" t="e">
        <f>VLOOKUP('Entradas Mensais'!$D$7:$D$187,Produtos!B81:G132,2)</f>
        <v>#N/A</v>
      </c>
      <c r="F82" s="19"/>
      <c r="G82" s="15" t="e">
        <f>VLOOKUP('Entradas Mensais'!$D$7:$D$187,Produtos!$B$6:$G$57,4)</f>
        <v>#N/A</v>
      </c>
      <c r="H82" s="15" t="e">
        <f>'Entradas Mensais'!$G$7:$G$187*'Entradas Mensais'!$F$7:$F$187</f>
        <v>#N/A</v>
      </c>
    </row>
    <row r="83" spans="2:8" x14ac:dyDescent="0.25">
      <c r="B83" s="16"/>
      <c r="C83" s="10"/>
      <c r="D83" s="12"/>
      <c r="E83" s="12" t="e">
        <f>VLOOKUP('Entradas Mensais'!$D$7:$D$187,Produtos!B82:G133,2)</f>
        <v>#N/A</v>
      </c>
      <c r="F83" s="18"/>
      <c r="G83" s="12" t="e">
        <f>VLOOKUP('Entradas Mensais'!$D$7:$D$187,Produtos!$B$6:$G$57,4)</f>
        <v>#N/A</v>
      </c>
      <c r="H83" s="12" t="e">
        <f>'Entradas Mensais'!$G$7:$G$187*'Entradas Mensais'!$F$7:$F$187</f>
        <v>#N/A</v>
      </c>
    </row>
    <row r="84" spans="2:8" x14ac:dyDescent="0.25">
      <c r="B84" s="17"/>
      <c r="C84" s="13"/>
      <c r="D84" s="15"/>
      <c r="E84" s="15" t="e">
        <f>VLOOKUP('Entradas Mensais'!$D$7:$D$187,Produtos!B83:G134,2)</f>
        <v>#N/A</v>
      </c>
      <c r="F84" s="19"/>
      <c r="G84" s="15" t="e">
        <f>VLOOKUP('Entradas Mensais'!$D$7:$D$187,Produtos!$B$6:$G$57,4)</f>
        <v>#N/A</v>
      </c>
      <c r="H84" s="15" t="e">
        <f>'Entradas Mensais'!$G$7:$G$187*'Entradas Mensais'!$F$7:$F$187</f>
        <v>#N/A</v>
      </c>
    </row>
    <row r="85" spans="2:8" x14ac:dyDescent="0.25">
      <c r="B85" s="16"/>
      <c r="C85" s="10"/>
      <c r="D85" s="12"/>
      <c r="E85" s="12" t="e">
        <f>VLOOKUP('Entradas Mensais'!$D$7:$D$187,Produtos!B84:G135,2)</f>
        <v>#N/A</v>
      </c>
      <c r="F85" s="18"/>
      <c r="G85" s="12" t="e">
        <f>VLOOKUP('Entradas Mensais'!$D$7:$D$187,Produtos!$B$6:$G$57,4)</f>
        <v>#N/A</v>
      </c>
      <c r="H85" s="12" t="e">
        <f>'Entradas Mensais'!$G$7:$G$187*'Entradas Mensais'!$F$7:$F$187</f>
        <v>#N/A</v>
      </c>
    </row>
    <row r="86" spans="2:8" x14ac:dyDescent="0.25">
      <c r="B86" s="17"/>
      <c r="C86" s="13"/>
      <c r="D86" s="15"/>
      <c r="E86" s="15" t="e">
        <f>VLOOKUP('Entradas Mensais'!$D$7:$D$187,Produtos!B85:G136,2)</f>
        <v>#N/A</v>
      </c>
      <c r="F86" s="19"/>
      <c r="G86" s="15" t="e">
        <f>VLOOKUP('Entradas Mensais'!$D$7:$D$187,Produtos!$B$6:$G$57,4)</f>
        <v>#N/A</v>
      </c>
      <c r="H86" s="15" t="e">
        <f>'Entradas Mensais'!$G$7:$G$187*'Entradas Mensais'!$F$7:$F$187</f>
        <v>#N/A</v>
      </c>
    </row>
    <row r="87" spans="2:8" x14ac:dyDescent="0.25">
      <c r="B87" s="16"/>
      <c r="C87" s="10"/>
      <c r="D87" s="12"/>
      <c r="E87" s="12" t="e">
        <f>VLOOKUP('Entradas Mensais'!$D$7:$D$187,Produtos!B86:G137,2)</f>
        <v>#N/A</v>
      </c>
      <c r="F87" s="18"/>
      <c r="G87" s="12" t="e">
        <f>VLOOKUP('Entradas Mensais'!$D$7:$D$187,Produtos!$B$6:$G$57,4)</f>
        <v>#N/A</v>
      </c>
      <c r="H87" s="12" t="e">
        <f>'Entradas Mensais'!$G$7:$G$187*'Entradas Mensais'!$F$7:$F$187</f>
        <v>#N/A</v>
      </c>
    </row>
    <row r="88" spans="2:8" x14ac:dyDescent="0.25">
      <c r="B88" s="17"/>
      <c r="C88" s="13"/>
      <c r="D88" s="15"/>
      <c r="E88" s="15" t="e">
        <f>VLOOKUP('Entradas Mensais'!$D$7:$D$187,Produtos!B87:G138,2)</f>
        <v>#N/A</v>
      </c>
      <c r="F88" s="19"/>
      <c r="G88" s="15" t="e">
        <f>VLOOKUP('Entradas Mensais'!$D$7:$D$187,Produtos!$B$6:$G$57,4)</f>
        <v>#N/A</v>
      </c>
      <c r="H88" s="15" t="e">
        <f>'Entradas Mensais'!$G$7:$G$187*'Entradas Mensais'!$F$7:$F$187</f>
        <v>#N/A</v>
      </c>
    </row>
    <row r="89" spans="2:8" x14ac:dyDescent="0.25">
      <c r="B89" s="16"/>
      <c r="C89" s="10"/>
      <c r="D89" s="12"/>
      <c r="E89" s="12" t="e">
        <f>VLOOKUP('Entradas Mensais'!$D$7:$D$187,Produtos!B88:G139,2)</f>
        <v>#N/A</v>
      </c>
      <c r="F89" s="18"/>
      <c r="G89" s="12" t="e">
        <f>VLOOKUP('Entradas Mensais'!$D$7:$D$187,Produtos!$B$6:$G$57,4)</f>
        <v>#N/A</v>
      </c>
      <c r="H89" s="12" t="e">
        <f>'Entradas Mensais'!$G$7:$G$187*'Entradas Mensais'!$F$7:$F$187</f>
        <v>#N/A</v>
      </c>
    </row>
    <row r="90" spans="2:8" x14ac:dyDescent="0.25">
      <c r="B90" s="17"/>
      <c r="C90" s="13"/>
      <c r="D90" s="15"/>
      <c r="E90" s="15" t="e">
        <f>VLOOKUP('Entradas Mensais'!$D$7:$D$187,Produtos!B89:G140,2)</f>
        <v>#N/A</v>
      </c>
      <c r="F90" s="19"/>
      <c r="G90" s="15" t="e">
        <f>VLOOKUP('Entradas Mensais'!$D$7:$D$187,Produtos!$B$6:$G$57,4)</f>
        <v>#N/A</v>
      </c>
      <c r="H90" s="15" t="e">
        <f>'Entradas Mensais'!$G$7:$G$187*'Entradas Mensais'!$F$7:$F$187</f>
        <v>#N/A</v>
      </c>
    </row>
    <row r="91" spans="2:8" x14ac:dyDescent="0.25">
      <c r="B91" s="16"/>
      <c r="C91" s="10"/>
      <c r="D91" s="12"/>
      <c r="E91" s="12" t="e">
        <f>VLOOKUP('Entradas Mensais'!$D$7:$D$187,Produtos!B90:G141,2)</f>
        <v>#N/A</v>
      </c>
      <c r="F91" s="18"/>
      <c r="G91" s="12" t="e">
        <f>VLOOKUP('Entradas Mensais'!$D$7:$D$187,Produtos!$B$6:$G$57,4)</f>
        <v>#N/A</v>
      </c>
      <c r="H91" s="12" t="e">
        <f>'Entradas Mensais'!$G$7:$G$187*'Entradas Mensais'!$F$7:$F$187</f>
        <v>#N/A</v>
      </c>
    </row>
    <row r="92" spans="2:8" x14ac:dyDescent="0.25">
      <c r="B92" s="17"/>
      <c r="C92" s="13"/>
      <c r="D92" s="15"/>
      <c r="E92" s="15" t="e">
        <f>VLOOKUP('Entradas Mensais'!$D$7:$D$187,Produtos!B91:G142,2)</f>
        <v>#N/A</v>
      </c>
      <c r="F92" s="19"/>
      <c r="G92" s="15" t="e">
        <f>VLOOKUP('Entradas Mensais'!$D$7:$D$187,Produtos!$B$6:$G$57,4)</f>
        <v>#N/A</v>
      </c>
      <c r="H92" s="15" t="e">
        <f>'Entradas Mensais'!$G$7:$G$187*'Entradas Mensais'!$F$7:$F$187</f>
        <v>#N/A</v>
      </c>
    </row>
    <row r="93" spans="2:8" x14ac:dyDescent="0.25">
      <c r="B93" s="16"/>
      <c r="C93" s="10"/>
      <c r="D93" s="12"/>
      <c r="E93" s="12" t="e">
        <f>VLOOKUP('Entradas Mensais'!$D$7:$D$187,Produtos!B92:G143,2)</f>
        <v>#N/A</v>
      </c>
      <c r="F93" s="18"/>
      <c r="G93" s="12" t="e">
        <f>VLOOKUP('Entradas Mensais'!$D$7:$D$187,Produtos!$B$6:$G$57,4)</f>
        <v>#N/A</v>
      </c>
      <c r="H93" s="12" t="e">
        <f>'Entradas Mensais'!$G$7:$G$187*'Entradas Mensais'!$F$7:$F$187</f>
        <v>#N/A</v>
      </c>
    </row>
    <row r="94" spans="2:8" x14ac:dyDescent="0.25">
      <c r="B94" s="17"/>
      <c r="C94" s="13"/>
      <c r="D94" s="15"/>
      <c r="E94" s="15" t="e">
        <f>VLOOKUP('Entradas Mensais'!$D$7:$D$187,Produtos!B93:G144,2)</f>
        <v>#N/A</v>
      </c>
      <c r="F94" s="19"/>
      <c r="G94" s="15" t="e">
        <f>VLOOKUP('Entradas Mensais'!$D$7:$D$187,Produtos!$B$6:$G$57,4)</f>
        <v>#N/A</v>
      </c>
      <c r="H94" s="15" t="e">
        <f>'Entradas Mensais'!$G$7:$G$187*'Entradas Mensais'!$F$7:$F$187</f>
        <v>#N/A</v>
      </c>
    </row>
    <row r="95" spans="2:8" x14ac:dyDescent="0.25">
      <c r="B95" s="16"/>
      <c r="C95" s="10"/>
      <c r="D95" s="12"/>
      <c r="E95" s="12" t="e">
        <f>VLOOKUP('Entradas Mensais'!$D$7:$D$187,Produtos!B94:G145,2)</f>
        <v>#N/A</v>
      </c>
      <c r="F95" s="18"/>
      <c r="G95" s="12" t="e">
        <f>VLOOKUP('Entradas Mensais'!$D$7:$D$187,Produtos!$B$6:$G$57,4)</f>
        <v>#N/A</v>
      </c>
      <c r="H95" s="12" t="e">
        <f>'Entradas Mensais'!$G$7:$G$187*'Entradas Mensais'!$F$7:$F$187</f>
        <v>#N/A</v>
      </c>
    </row>
    <row r="96" spans="2:8" x14ac:dyDescent="0.25">
      <c r="B96" s="17"/>
      <c r="C96" s="13"/>
      <c r="D96" s="15"/>
      <c r="E96" s="15" t="e">
        <f>VLOOKUP('Entradas Mensais'!$D$7:$D$187,Produtos!B95:G146,2)</f>
        <v>#N/A</v>
      </c>
      <c r="F96" s="19"/>
      <c r="G96" s="15" t="e">
        <f>VLOOKUP('Entradas Mensais'!$D$7:$D$187,Produtos!$B$6:$G$57,4)</f>
        <v>#N/A</v>
      </c>
      <c r="H96" s="15" t="e">
        <f>'Entradas Mensais'!$G$7:$G$187*'Entradas Mensais'!$F$7:$F$187</f>
        <v>#N/A</v>
      </c>
    </row>
    <row r="97" spans="2:8" x14ac:dyDescent="0.25">
      <c r="B97" s="16"/>
      <c r="C97" s="10"/>
      <c r="D97" s="12"/>
      <c r="E97" s="12" t="e">
        <f>VLOOKUP('Entradas Mensais'!$D$7:$D$187,Produtos!B96:G147,2)</f>
        <v>#N/A</v>
      </c>
      <c r="F97" s="18"/>
      <c r="G97" s="12" t="e">
        <f>VLOOKUP('Entradas Mensais'!$D$7:$D$187,Produtos!$B$6:$G$57,4)</f>
        <v>#N/A</v>
      </c>
      <c r="H97" s="12" t="e">
        <f>'Entradas Mensais'!$G$7:$G$187*'Entradas Mensais'!$F$7:$F$187</f>
        <v>#N/A</v>
      </c>
    </row>
    <row r="98" spans="2:8" x14ac:dyDescent="0.25">
      <c r="B98" s="17"/>
      <c r="C98" s="13"/>
      <c r="D98" s="15"/>
      <c r="E98" s="15" t="e">
        <f>VLOOKUP('Entradas Mensais'!$D$7:$D$187,Produtos!B97:G148,2)</f>
        <v>#N/A</v>
      </c>
      <c r="F98" s="19"/>
      <c r="G98" s="15" t="e">
        <f>VLOOKUP('Entradas Mensais'!$D$7:$D$187,Produtos!$B$6:$G$57,4)</f>
        <v>#N/A</v>
      </c>
      <c r="H98" s="15" t="e">
        <f>'Entradas Mensais'!$G$7:$G$187*'Entradas Mensais'!$F$7:$F$187</f>
        <v>#N/A</v>
      </c>
    </row>
    <row r="99" spans="2:8" x14ac:dyDescent="0.25">
      <c r="B99" s="16"/>
      <c r="C99" s="10"/>
      <c r="D99" s="12"/>
      <c r="E99" s="12" t="e">
        <f>VLOOKUP('Entradas Mensais'!$D$7:$D$187,Produtos!B98:G149,2)</f>
        <v>#N/A</v>
      </c>
      <c r="F99" s="18"/>
      <c r="G99" s="12" t="e">
        <f>VLOOKUP('Entradas Mensais'!$D$7:$D$187,Produtos!$B$6:$G$57,4)</f>
        <v>#N/A</v>
      </c>
      <c r="H99" s="12" t="e">
        <f>'Entradas Mensais'!$G$7:$G$187*'Entradas Mensais'!$F$7:$F$187</f>
        <v>#N/A</v>
      </c>
    </row>
    <row r="100" spans="2:8" x14ac:dyDescent="0.25">
      <c r="B100" s="17"/>
      <c r="C100" s="13"/>
      <c r="D100" s="15"/>
      <c r="E100" s="15" t="e">
        <f>VLOOKUP('Entradas Mensais'!$D$7:$D$187,Produtos!B99:G150,2)</f>
        <v>#N/A</v>
      </c>
      <c r="F100" s="19"/>
      <c r="G100" s="15" t="e">
        <f>VLOOKUP('Entradas Mensais'!$D$7:$D$187,Produtos!$B$6:$G$57,4)</f>
        <v>#N/A</v>
      </c>
      <c r="H100" s="15" t="e">
        <f>'Entradas Mensais'!$G$7:$G$187*'Entradas Mensais'!$F$7:$F$187</f>
        <v>#N/A</v>
      </c>
    </row>
    <row r="101" spans="2:8" x14ac:dyDescent="0.25">
      <c r="B101" s="16"/>
      <c r="C101" s="10"/>
      <c r="D101" s="12"/>
      <c r="E101" s="12" t="e">
        <f>VLOOKUP('Entradas Mensais'!$D$7:$D$187,Produtos!B100:G151,2)</f>
        <v>#N/A</v>
      </c>
      <c r="F101" s="18"/>
      <c r="G101" s="12" t="e">
        <f>VLOOKUP('Entradas Mensais'!$D$7:$D$187,Produtos!$B$6:$G$57,4)</f>
        <v>#N/A</v>
      </c>
      <c r="H101" s="12" t="e">
        <f>'Entradas Mensais'!$G$7:$G$187*'Entradas Mensais'!$F$7:$F$187</f>
        <v>#N/A</v>
      </c>
    </row>
    <row r="102" spans="2:8" x14ac:dyDescent="0.25">
      <c r="B102" s="17"/>
      <c r="C102" s="13"/>
      <c r="D102" s="15"/>
      <c r="E102" s="15" t="e">
        <f>VLOOKUP('Entradas Mensais'!$D$7:$D$187,Produtos!B101:G152,2)</f>
        <v>#N/A</v>
      </c>
      <c r="F102" s="19"/>
      <c r="G102" s="15" t="e">
        <f>VLOOKUP('Entradas Mensais'!$D$7:$D$187,Produtos!$B$6:$G$57,4)</f>
        <v>#N/A</v>
      </c>
      <c r="H102" s="15" t="e">
        <f>'Entradas Mensais'!$G$7:$G$187*'Entradas Mensais'!$F$7:$F$187</f>
        <v>#N/A</v>
      </c>
    </row>
    <row r="103" spans="2:8" x14ac:dyDescent="0.25">
      <c r="B103" s="16"/>
      <c r="C103" s="10"/>
      <c r="D103" s="12"/>
      <c r="E103" s="12" t="e">
        <f>VLOOKUP('Entradas Mensais'!$D$7:$D$187,Produtos!B102:G153,2)</f>
        <v>#N/A</v>
      </c>
      <c r="F103" s="18"/>
      <c r="G103" s="12" t="e">
        <f>VLOOKUP('Entradas Mensais'!$D$7:$D$187,Produtos!$B$6:$G$57,4)</f>
        <v>#N/A</v>
      </c>
      <c r="H103" s="12" t="e">
        <f>'Entradas Mensais'!$G$7:$G$187*'Entradas Mensais'!$F$7:$F$187</f>
        <v>#N/A</v>
      </c>
    </row>
    <row r="104" spans="2:8" x14ac:dyDescent="0.25">
      <c r="B104" s="17"/>
      <c r="C104" s="13"/>
      <c r="D104" s="15"/>
      <c r="E104" s="15" t="e">
        <f>VLOOKUP('Entradas Mensais'!$D$7:$D$187,Produtos!B103:G154,2)</f>
        <v>#N/A</v>
      </c>
      <c r="F104" s="19"/>
      <c r="G104" s="15" t="e">
        <f>VLOOKUP('Entradas Mensais'!$D$7:$D$187,Produtos!$B$6:$G$57,4)</f>
        <v>#N/A</v>
      </c>
      <c r="H104" s="15" t="e">
        <f>'Entradas Mensais'!$G$7:$G$187*'Entradas Mensais'!$F$7:$F$187</f>
        <v>#N/A</v>
      </c>
    </row>
    <row r="105" spans="2:8" x14ac:dyDescent="0.25">
      <c r="B105" s="16"/>
      <c r="C105" s="10"/>
      <c r="D105" s="12"/>
      <c r="E105" s="12" t="e">
        <f>VLOOKUP('Entradas Mensais'!$D$7:$D$187,Produtos!B104:G155,2)</f>
        <v>#N/A</v>
      </c>
      <c r="F105" s="18"/>
      <c r="G105" s="12" t="e">
        <f>VLOOKUP('Entradas Mensais'!$D$7:$D$187,Produtos!$B$6:$G$57,4)</f>
        <v>#N/A</v>
      </c>
      <c r="H105" s="12" t="e">
        <f>'Entradas Mensais'!$G$7:$G$187*'Entradas Mensais'!$F$7:$F$187</f>
        <v>#N/A</v>
      </c>
    </row>
    <row r="106" spans="2:8" x14ac:dyDescent="0.25">
      <c r="B106" s="17"/>
      <c r="C106" s="13"/>
      <c r="D106" s="15"/>
      <c r="E106" s="15" t="e">
        <f>VLOOKUP('Entradas Mensais'!$D$7:$D$187,Produtos!B105:G156,2)</f>
        <v>#N/A</v>
      </c>
      <c r="F106" s="19"/>
      <c r="G106" s="15" t="e">
        <f>VLOOKUP('Entradas Mensais'!$D$7:$D$187,Produtos!$B$6:$G$57,4)</f>
        <v>#N/A</v>
      </c>
      <c r="H106" s="15" t="e">
        <f>'Entradas Mensais'!$G$7:$G$187*'Entradas Mensais'!$F$7:$F$187</f>
        <v>#N/A</v>
      </c>
    </row>
    <row r="107" spans="2:8" x14ac:dyDescent="0.25">
      <c r="B107" s="16"/>
      <c r="C107" s="10"/>
      <c r="D107" s="12"/>
      <c r="E107" s="12" t="e">
        <f>VLOOKUP('Entradas Mensais'!$D$7:$D$187,Produtos!B106:G157,2)</f>
        <v>#N/A</v>
      </c>
      <c r="F107" s="18"/>
      <c r="G107" s="12" t="e">
        <f>VLOOKUP('Entradas Mensais'!$D$7:$D$187,Produtos!$B$6:$G$57,4)</f>
        <v>#N/A</v>
      </c>
      <c r="H107" s="12" t="e">
        <f>'Entradas Mensais'!$G$7:$G$187*'Entradas Mensais'!$F$7:$F$187</f>
        <v>#N/A</v>
      </c>
    </row>
    <row r="108" spans="2:8" x14ac:dyDescent="0.25">
      <c r="B108" s="17"/>
      <c r="C108" s="13"/>
      <c r="D108" s="15"/>
      <c r="E108" s="15" t="e">
        <f>VLOOKUP('Entradas Mensais'!$D$7:$D$187,Produtos!B107:G158,2)</f>
        <v>#N/A</v>
      </c>
      <c r="F108" s="19"/>
      <c r="G108" s="15" t="e">
        <f>VLOOKUP('Entradas Mensais'!$D$7:$D$187,Produtos!$B$6:$G$57,4)</f>
        <v>#N/A</v>
      </c>
      <c r="H108" s="15" t="e">
        <f>'Entradas Mensais'!$G$7:$G$187*'Entradas Mensais'!$F$7:$F$187</f>
        <v>#N/A</v>
      </c>
    </row>
    <row r="109" spans="2:8" x14ac:dyDescent="0.25">
      <c r="B109" s="16"/>
      <c r="C109" s="10"/>
      <c r="D109" s="12"/>
      <c r="E109" s="12" t="e">
        <f>VLOOKUP('Entradas Mensais'!$D$7:$D$187,Produtos!B108:G159,2)</f>
        <v>#N/A</v>
      </c>
      <c r="F109" s="18"/>
      <c r="G109" s="12" t="e">
        <f>VLOOKUP('Entradas Mensais'!$D$7:$D$187,Produtos!$B$6:$G$57,4)</f>
        <v>#N/A</v>
      </c>
      <c r="H109" s="12" t="e">
        <f>'Entradas Mensais'!$G$7:$G$187*'Entradas Mensais'!$F$7:$F$187</f>
        <v>#N/A</v>
      </c>
    </row>
    <row r="110" spans="2:8" x14ac:dyDescent="0.25">
      <c r="B110" s="17"/>
      <c r="C110" s="13"/>
      <c r="D110" s="15"/>
      <c r="E110" s="15" t="e">
        <f>VLOOKUP('Entradas Mensais'!$D$7:$D$187,Produtos!B109:G160,2)</f>
        <v>#N/A</v>
      </c>
      <c r="F110" s="19"/>
      <c r="G110" s="15" t="e">
        <f>VLOOKUP('Entradas Mensais'!$D$7:$D$187,Produtos!$B$6:$G$57,4)</f>
        <v>#N/A</v>
      </c>
      <c r="H110" s="15" t="e">
        <f>'Entradas Mensais'!$G$7:$G$187*'Entradas Mensais'!$F$7:$F$187</f>
        <v>#N/A</v>
      </c>
    </row>
    <row r="111" spans="2:8" x14ac:dyDescent="0.25">
      <c r="B111" s="16"/>
      <c r="C111" s="10"/>
      <c r="D111" s="12"/>
      <c r="E111" s="12" t="e">
        <f>VLOOKUP('Entradas Mensais'!$D$7:$D$187,Produtos!B110:G161,2)</f>
        <v>#N/A</v>
      </c>
      <c r="F111" s="18"/>
      <c r="G111" s="12" t="e">
        <f>VLOOKUP('Entradas Mensais'!$D$7:$D$187,Produtos!$B$6:$G$57,4)</f>
        <v>#N/A</v>
      </c>
      <c r="H111" s="12" t="e">
        <f>'Entradas Mensais'!$G$7:$G$187*'Entradas Mensais'!$F$7:$F$187</f>
        <v>#N/A</v>
      </c>
    </row>
    <row r="112" spans="2:8" x14ac:dyDescent="0.25">
      <c r="B112" s="17"/>
      <c r="C112" s="13"/>
      <c r="D112" s="15"/>
      <c r="E112" s="15" t="e">
        <f>VLOOKUP('Entradas Mensais'!$D$7:$D$187,Produtos!B111:G162,2)</f>
        <v>#N/A</v>
      </c>
      <c r="F112" s="19"/>
      <c r="G112" s="15" t="e">
        <f>VLOOKUP('Entradas Mensais'!$D$7:$D$187,Produtos!$B$6:$G$57,4)</f>
        <v>#N/A</v>
      </c>
      <c r="H112" s="15" t="e">
        <f>'Entradas Mensais'!$G$7:$G$187*'Entradas Mensais'!$F$7:$F$187</f>
        <v>#N/A</v>
      </c>
    </row>
    <row r="113" spans="2:8" x14ac:dyDescent="0.25">
      <c r="B113" s="16"/>
      <c r="C113" s="10"/>
      <c r="D113" s="12"/>
      <c r="E113" s="12" t="e">
        <f>VLOOKUP('Entradas Mensais'!$D$7:$D$187,Produtos!B112:G163,2)</f>
        <v>#N/A</v>
      </c>
      <c r="F113" s="18"/>
      <c r="G113" s="12" t="e">
        <f>VLOOKUP('Entradas Mensais'!$D$7:$D$187,Produtos!$B$6:$G$57,4)</f>
        <v>#N/A</v>
      </c>
      <c r="H113" s="12" t="e">
        <f>'Entradas Mensais'!$G$7:$G$187*'Entradas Mensais'!$F$7:$F$187</f>
        <v>#N/A</v>
      </c>
    </row>
    <row r="114" spans="2:8" x14ac:dyDescent="0.25">
      <c r="B114" s="17"/>
      <c r="C114" s="13"/>
      <c r="D114" s="15"/>
      <c r="E114" s="15" t="e">
        <f>VLOOKUP('Entradas Mensais'!$D$7:$D$187,Produtos!B113:G164,2)</f>
        <v>#N/A</v>
      </c>
      <c r="F114" s="19"/>
      <c r="G114" s="15" t="e">
        <f>VLOOKUP('Entradas Mensais'!$D$7:$D$187,Produtos!$B$6:$G$57,4)</f>
        <v>#N/A</v>
      </c>
      <c r="H114" s="15" t="e">
        <f>'Entradas Mensais'!$G$7:$G$187*'Entradas Mensais'!$F$7:$F$187</f>
        <v>#N/A</v>
      </c>
    </row>
    <row r="115" spans="2:8" x14ac:dyDescent="0.25">
      <c r="B115" s="16"/>
      <c r="C115" s="10"/>
      <c r="D115" s="12"/>
      <c r="E115" s="12" t="e">
        <f>VLOOKUP('Entradas Mensais'!$D$7:$D$187,Produtos!B114:G165,2)</f>
        <v>#N/A</v>
      </c>
      <c r="F115" s="18"/>
      <c r="G115" s="12" t="e">
        <f>VLOOKUP('Entradas Mensais'!$D$7:$D$187,Produtos!$B$6:$G$57,4)</f>
        <v>#N/A</v>
      </c>
      <c r="H115" s="12" t="e">
        <f>'Entradas Mensais'!$G$7:$G$187*'Entradas Mensais'!$F$7:$F$187</f>
        <v>#N/A</v>
      </c>
    </row>
    <row r="116" spans="2:8" x14ac:dyDescent="0.25">
      <c r="B116" s="17"/>
      <c r="C116" s="13"/>
      <c r="D116" s="15"/>
      <c r="E116" s="15" t="e">
        <f>VLOOKUP('Entradas Mensais'!$D$7:$D$187,Produtos!B115:G166,2)</f>
        <v>#N/A</v>
      </c>
      <c r="F116" s="19"/>
      <c r="G116" s="15" t="e">
        <f>VLOOKUP('Entradas Mensais'!$D$7:$D$187,Produtos!$B$6:$G$57,4)</f>
        <v>#N/A</v>
      </c>
      <c r="H116" s="15" t="e">
        <f>'Entradas Mensais'!$G$7:$G$187*'Entradas Mensais'!$F$7:$F$187</f>
        <v>#N/A</v>
      </c>
    </row>
    <row r="117" spans="2:8" x14ac:dyDescent="0.25">
      <c r="B117" s="16"/>
      <c r="C117" s="10"/>
      <c r="D117" s="12"/>
      <c r="E117" s="12" t="e">
        <f>VLOOKUP('Entradas Mensais'!$D$7:$D$187,Produtos!B116:G167,2)</f>
        <v>#N/A</v>
      </c>
      <c r="F117" s="18"/>
      <c r="G117" s="12" t="e">
        <f>VLOOKUP('Entradas Mensais'!$D$7:$D$187,Produtos!$B$6:$G$57,4)</f>
        <v>#N/A</v>
      </c>
      <c r="H117" s="12" t="e">
        <f>'Entradas Mensais'!$G$7:$G$187*'Entradas Mensais'!$F$7:$F$187</f>
        <v>#N/A</v>
      </c>
    </row>
    <row r="118" spans="2:8" x14ac:dyDescent="0.25">
      <c r="B118" s="17"/>
      <c r="C118" s="13"/>
      <c r="D118" s="15"/>
      <c r="E118" s="15" t="e">
        <f>VLOOKUP('Entradas Mensais'!$D$7:$D$187,Produtos!B117:G168,2)</f>
        <v>#N/A</v>
      </c>
      <c r="F118" s="19"/>
      <c r="G118" s="15" t="e">
        <f>VLOOKUP('Entradas Mensais'!$D$7:$D$187,Produtos!$B$6:$G$57,4)</f>
        <v>#N/A</v>
      </c>
      <c r="H118" s="15" t="e">
        <f>'Entradas Mensais'!$G$7:$G$187*'Entradas Mensais'!$F$7:$F$187</f>
        <v>#N/A</v>
      </c>
    </row>
    <row r="119" spans="2:8" x14ac:dyDescent="0.25">
      <c r="B119" s="16"/>
      <c r="C119" s="10"/>
      <c r="D119" s="12"/>
      <c r="E119" s="12" t="e">
        <f>VLOOKUP('Entradas Mensais'!$D$7:$D$187,Produtos!B118:G169,2)</f>
        <v>#N/A</v>
      </c>
      <c r="F119" s="18"/>
      <c r="G119" s="12" t="e">
        <f>VLOOKUP('Entradas Mensais'!$D$7:$D$187,Produtos!$B$6:$G$57,4)</f>
        <v>#N/A</v>
      </c>
      <c r="H119" s="12" t="e">
        <f>'Entradas Mensais'!$G$7:$G$187*'Entradas Mensais'!$F$7:$F$187</f>
        <v>#N/A</v>
      </c>
    </row>
    <row r="120" spans="2:8" x14ac:dyDescent="0.25">
      <c r="B120" s="17"/>
      <c r="C120" s="13"/>
      <c r="D120" s="15"/>
      <c r="E120" s="15" t="e">
        <f>VLOOKUP('Entradas Mensais'!$D$7:$D$187,Produtos!B119:G170,2)</f>
        <v>#N/A</v>
      </c>
      <c r="F120" s="19"/>
      <c r="G120" s="15" t="e">
        <f>VLOOKUP('Entradas Mensais'!$D$7:$D$187,Produtos!$B$6:$G$57,4)</f>
        <v>#N/A</v>
      </c>
      <c r="H120" s="15" t="e">
        <f>'Entradas Mensais'!$G$7:$G$187*'Entradas Mensais'!$F$7:$F$187</f>
        <v>#N/A</v>
      </c>
    </row>
    <row r="121" spans="2:8" x14ac:dyDescent="0.25">
      <c r="B121" s="16"/>
      <c r="C121" s="10"/>
      <c r="D121" s="12"/>
      <c r="E121" s="12" t="e">
        <f>VLOOKUP('Entradas Mensais'!$D$7:$D$187,Produtos!B120:G171,2)</f>
        <v>#N/A</v>
      </c>
      <c r="F121" s="18"/>
      <c r="G121" s="12" t="e">
        <f>VLOOKUP('Entradas Mensais'!$D$7:$D$187,Produtos!$B$6:$G$57,4)</f>
        <v>#N/A</v>
      </c>
      <c r="H121" s="12" t="e">
        <f>'Entradas Mensais'!$G$7:$G$187*'Entradas Mensais'!$F$7:$F$187</f>
        <v>#N/A</v>
      </c>
    </row>
    <row r="122" spans="2:8" x14ac:dyDescent="0.25">
      <c r="B122" s="17"/>
      <c r="C122" s="13"/>
      <c r="D122" s="15"/>
      <c r="E122" s="15" t="e">
        <f>VLOOKUP('Entradas Mensais'!$D$7:$D$187,Produtos!B121:G172,2)</f>
        <v>#N/A</v>
      </c>
      <c r="F122" s="19"/>
      <c r="G122" s="15" t="e">
        <f>VLOOKUP('Entradas Mensais'!$D$7:$D$187,Produtos!$B$6:$G$57,4)</f>
        <v>#N/A</v>
      </c>
      <c r="H122" s="15" t="e">
        <f>'Entradas Mensais'!$G$7:$G$187*'Entradas Mensais'!$F$7:$F$187</f>
        <v>#N/A</v>
      </c>
    </row>
    <row r="123" spans="2:8" x14ac:dyDescent="0.25">
      <c r="B123" s="16"/>
      <c r="C123" s="10"/>
      <c r="D123" s="12"/>
      <c r="E123" s="12" t="e">
        <f>VLOOKUP('Entradas Mensais'!$D$7:$D$187,Produtos!B122:G173,2)</f>
        <v>#N/A</v>
      </c>
      <c r="F123" s="18"/>
      <c r="G123" s="12" t="e">
        <f>VLOOKUP('Entradas Mensais'!$D$7:$D$187,Produtos!$B$6:$G$57,4)</f>
        <v>#N/A</v>
      </c>
      <c r="H123" s="12" t="e">
        <f>'Entradas Mensais'!$G$7:$G$187*'Entradas Mensais'!$F$7:$F$187</f>
        <v>#N/A</v>
      </c>
    </row>
    <row r="124" spans="2:8" x14ac:dyDescent="0.25">
      <c r="B124" s="17"/>
      <c r="C124" s="13"/>
      <c r="D124" s="15"/>
      <c r="E124" s="15" t="e">
        <f>VLOOKUP('Entradas Mensais'!$D$7:$D$187,Produtos!B123:G174,2)</f>
        <v>#N/A</v>
      </c>
      <c r="F124" s="19"/>
      <c r="G124" s="15" t="e">
        <f>VLOOKUP('Entradas Mensais'!$D$7:$D$187,Produtos!$B$6:$G$57,4)</f>
        <v>#N/A</v>
      </c>
      <c r="H124" s="15" t="e">
        <f>'Entradas Mensais'!$G$7:$G$187*'Entradas Mensais'!$F$7:$F$187</f>
        <v>#N/A</v>
      </c>
    </row>
    <row r="125" spans="2:8" x14ac:dyDescent="0.25">
      <c r="B125" s="16"/>
      <c r="C125" s="10"/>
      <c r="D125" s="12"/>
      <c r="E125" s="12" t="e">
        <f>VLOOKUP('Entradas Mensais'!$D$7:$D$187,Produtos!B124:G175,2)</f>
        <v>#N/A</v>
      </c>
      <c r="F125" s="18"/>
      <c r="G125" s="12" t="e">
        <f>VLOOKUP('Entradas Mensais'!$D$7:$D$187,Produtos!$B$6:$G$57,4)</f>
        <v>#N/A</v>
      </c>
      <c r="H125" s="12" t="e">
        <f>'Entradas Mensais'!$G$7:$G$187*'Entradas Mensais'!$F$7:$F$187</f>
        <v>#N/A</v>
      </c>
    </row>
    <row r="126" spans="2:8" x14ac:dyDescent="0.25">
      <c r="B126" s="17"/>
      <c r="C126" s="13"/>
      <c r="D126" s="15"/>
      <c r="E126" s="15" t="e">
        <f>VLOOKUP('Entradas Mensais'!$D$7:$D$187,Produtos!B125:G176,2)</f>
        <v>#N/A</v>
      </c>
      <c r="F126" s="19"/>
      <c r="G126" s="15" t="e">
        <f>VLOOKUP('Entradas Mensais'!$D$7:$D$187,Produtos!$B$6:$G$57,4)</f>
        <v>#N/A</v>
      </c>
      <c r="H126" s="15" t="e">
        <f>'Entradas Mensais'!$G$7:$G$187*'Entradas Mensais'!$F$7:$F$187</f>
        <v>#N/A</v>
      </c>
    </row>
    <row r="127" spans="2:8" x14ac:dyDescent="0.25">
      <c r="B127" s="16"/>
      <c r="C127" s="10"/>
      <c r="D127" s="12"/>
      <c r="E127" s="12" t="e">
        <f>VLOOKUP('Entradas Mensais'!$D$7:$D$187,Produtos!B126:G177,2)</f>
        <v>#N/A</v>
      </c>
      <c r="F127" s="18"/>
      <c r="G127" s="12" t="e">
        <f>VLOOKUP('Entradas Mensais'!$D$7:$D$187,Produtos!$B$6:$G$57,4)</f>
        <v>#N/A</v>
      </c>
      <c r="H127" s="12" t="e">
        <f>'Entradas Mensais'!$G$7:$G$187*'Entradas Mensais'!$F$7:$F$187</f>
        <v>#N/A</v>
      </c>
    </row>
    <row r="128" spans="2:8" x14ac:dyDescent="0.25">
      <c r="B128" s="17"/>
      <c r="C128" s="13"/>
      <c r="D128" s="15"/>
      <c r="E128" s="15" t="e">
        <f>VLOOKUP('Entradas Mensais'!$D$7:$D$187,Produtos!B127:G178,2)</f>
        <v>#N/A</v>
      </c>
      <c r="F128" s="19"/>
      <c r="G128" s="15" t="e">
        <f>VLOOKUP('Entradas Mensais'!$D$7:$D$187,Produtos!$B$6:$G$57,4)</f>
        <v>#N/A</v>
      </c>
      <c r="H128" s="15" t="e">
        <f>'Entradas Mensais'!$G$7:$G$187*'Entradas Mensais'!$F$7:$F$187</f>
        <v>#N/A</v>
      </c>
    </row>
    <row r="129" spans="2:8" x14ac:dyDescent="0.25">
      <c r="B129" s="16"/>
      <c r="C129" s="10"/>
      <c r="D129" s="12"/>
      <c r="E129" s="12" t="e">
        <f>VLOOKUP('Entradas Mensais'!$D$7:$D$187,Produtos!B128:G179,2)</f>
        <v>#N/A</v>
      </c>
      <c r="F129" s="18"/>
      <c r="G129" s="12" t="e">
        <f>VLOOKUP('Entradas Mensais'!$D$7:$D$187,Produtos!$B$6:$G$57,4)</f>
        <v>#N/A</v>
      </c>
      <c r="H129" s="12" t="e">
        <f>'Entradas Mensais'!$G$7:$G$187*'Entradas Mensais'!$F$7:$F$187</f>
        <v>#N/A</v>
      </c>
    </row>
    <row r="130" spans="2:8" x14ac:dyDescent="0.25">
      <c r="B130" s="17"/>
      <c r="C130" s="13"/>
      <c r="D130" s="15"/>
      <c r="E130" s="15" t="e">
        <f>VLOOKUP('Entradas Mensais'!$D$7:$D$187,Produtos!B129:G180,2)</f>
        <v>#N/A</v>
      </c>
      <c r="F130" s="19"/>
      <c r="G130" s="15" t="e">
        <f>VLOOKUP('Entradas Mensais'!$D$7:$D$187,Produtos!$B$6:$G$57,4)</f>
        <v>#N/A</v>
      </c>
      <c r="H130" s="15" t="e">
        <f>'Entradas Mensais'!$G$7:$G$187*'Entradas Mensais'!$F$7:$F$187</f>
        <v>#N/A</v>
      </c>
    </row>
    <row r="131" spans="2:8" x14ac:dyDescent="0.25">
      <c r="B131" s="16"/>
      <c r="C131" s="10"/>
      <c r="D131" s="12"/>
      <c r="E131" s="12" t="e">
        <f>VLOOKUP('Entradas Mensais'!$D$7:$D$187,Produtos!B130:G181,2)</f>
        <v>#N/A</v>
      </c>
      <c r="F131" s="18"/>
      <c r="G131" s="12" t="e">
        <f>VLOOKUP('Entradas Mensais'!$D$7:$D$187,Produtos!$B$6:$G$57,4)</f>
        <v>#N/A</v>
      </c>
      <c r="H131" s="12" t="e">
        <f>'Entradas Mensais'!$G$7:$G$187*'Entradas Mensais'!$F$7:$F$187</f>
        <v>#N/A</v>
      </c>
    </row>
    <row r="132" spans="2:8" x14ac:dyDescent="0.25">
      <c r="B132" s="17"/>
      <c r="C132" s="13"/>
      <c r="D132" s="15"/>
      <c r="E132" s="15" t="e">
        <f>VLOOKUP('Entradas Mensais'!$D$7:$D$187,Produtos!B131:G182,2)</f>
        <v>#N/A</v>
      </c>
      <c r="F132" s="19"/>
      <c r="G132" s="15" t="e">
        <f>VLOOKUP('Entradas Mensais'!$D$7:$D$187,Produtos!$B$6:$G$57,4)</f>
        <v>#N/A</v>
      </c>
      <c r="H132" s="15" t="e">
        <f>'Entradas Mensais'!$G$7:$G$187*'Entradas Mensais'!$F$7:$F$187</f>
        <v>#N/A</v>
      </c>
    </row>
    <row r="133" spans="2:8" x14ac:dyDescent="0.25">
      <c r="B133" s="16"/>
      <c r="C133" s="10"/>
      <c r="D133" s="12"/>
      <c r="E133" s="12" t="e">
        <f>VLOOKUP('Entradas Mensais'!$D$7:$D$187,Produtos!B132:G183,2)</f>
        <v>#N/A</v>
      </c>
      <c r="F133" s="18"/>
      <c r="G133" s="12" t="e">
        <f>VLOOKUP('Entradas Mensais'!$D$7:$D$187,Produtos!$B$6:$G$57,4)</f>
        <v>#N/A</v>
      </c>
      <c r="H133" s="12" t="e">
        <f>'Entradas Mensais'!$G$7:$G$187*'Entradas Mensais'!$F$7:$F$187</f>
        <v>#N/A</v>
      </c>
    </row>
    <row r="134" spans="2:8" x14ac:dyDescent="0.25">
      <c r="B134" s="17"/>
      <c r="C134" s="13"/>
      <c r="D134" s="15"/>
      <c r="E134" s="15" t="e">
        <f>VLOOKUP('Entradas Mensais'!$D$7:$D$187,Produtos!B133:G184,2)</f>
        <v>#N/A</v>
      </c>
      <c r="F134" s="19"/>
      <c r="G134" s="15" t="e">
        <f>VLOOKUP('Entradas Mensais'!$D$7:$D$187,Produtos!$B$6:$G$57,4)</f>
        <v>#N/A</v>
      </c>
      <c r="H134" s="15" t="e">
        <f>'Entradas Mensais'!$G$7:$G$187*'Entradas Mensais'!$F$7:$F$187</f>
        <v>#N/A</v>
      </c>
    </row>
    <row r="135" spans="2:8" x14ac:dyDescent="0.25">
      <c r="B135" s="16"/>
      <c r="C135" s="10"/>
      <c r="D135" s="12"/>
      <c r="E135" s="12" t="e">
        <f>VLOOKUP('Entradas Mensais'!$D$7:$D$187,Produtos!B134:G185,2)</f>
        <v>#N/A</v>
      </c>
      <c r="F135" s="18"/>
      <c r="G135" s="12" t="e">
        <f>VLOOKUP('Entradas Mensais'!$D$7:$D$187,Produtos!$B$6:$G$57,4)</f>
        <v>#N/A</v>
      </c>
      <c r="H135" s="12" t="e">
        <f>'Entradas Mensais'!$G$7:$G$187*'Entradas Mensais'!$F$7:$F$187</f>
        <v>#N/A</v>
      </c>
    </row>
    <row r="136" spans="2:8" x14ac:dyDescent="0.25">
      <c r="B136" s="17"/>
      <c r="C136" s="13"/>
      <c r="D136" s="15"/>
      <c r="E136" s="15" t="e">
        <f>VLOOKUP('Entradas Mensais'!$D$7:$D$187,Produtos!B135:G186,2)</f>
        <v>#N/A</v>
      </c>
      <c r="F136" s="19"/>
      <c r="G136" s="15" t="e">
        <f>VLOOKUP('Entradas Mensais'!$D$7:$D$187,Produtos!$B$6:$G$57,4)</f>
        <v>#N/A</v>
      </c>
      <c r="H136" s="15" t="e">
        <f>'Entradas Mensais'!$G$7:$G$187*'Entradas Mensais'!$F$7:$F$187</f>
        <v>#N/A</v>
      </c>
    </row>
    <row r="137" spans="2:8" x14ac:dyDescent="0.25">
      <c r="B137" s="16"/>
      <c r="C137" s="10"/>
      <c r="D137" s="12"/>
      <c r="E137" s="12" t="e">
        <f>VLOOKUP('Entradas Mensais'!$D$7:$D$187,Produtos!B136:G187,2)</f>
        <v>#N/A</v>
      </c>
      <c r="F137" s="18"/>
      <c r="G137" s="12" t="e">
        <f>VLOOKUP('Entradas Mensais'!$D$7:$D$187,Produtos!$B$6:$G$57,4)</f>
        <v>#N/A</v>
      </c>
      <c r="H137" s="12" t="e">
        <f>'Entradas Mensais'!$G$7:$G$187*'Entradas Mensais'!$F$7:$F$187</f>
        <v>#N/A</v>
      </c>
    </row>
    <row r="138" spans="2:8" x14ac:dyDescent="0.25">
      <c r="B138" s="17"/>
      <c r="C138" s="13"/>
      <c r="D138" s="15"/>
      <c r="E138" s="15" t="e">
        <f>VLOOKUP('Entradas Mensais'!$D$7:$D$187,Produtos!B137:G188,2)</f>
        <v>#N/A</v>
      </c>
      <c r="F138" s="19"/>
      <c r="G138" s="15" t="e">
        <f>VLOOKUP('Entradas Mensais'!$D$7:$D$187,Produtos!$B$6:$G$57,4)</f>
        <v>#N/A</v>
      </c>
      <c r="H138" s="15" t="e">
        <f>'Entradas Mensais'!$G$7:$G$187*'Entradas Mensais'!$F$7:$F$187</f>
        <v>#N/A</v>
      </c>
    </row>
    <row r="139" spans="2:8" x14ac:dyDescent="0.25">
      <c r="B139" s="16"/>
      <c r="C139" s="10"/>
      <c r="D139" s="12"/>
      <c r="E139" s="12" t="e">
        <f>VLOOKUP('Entradas Mensais'!$D$7:$D$187,Produtos!B138:G189,2)</f>
        <v>#N/A</v>
      </c>
      <c r="F139" s="18"/>
      <c r="G139" s="12" t="e">
        <f>VLOOKUP('Entradas Mensais'!$D$7:$D$187,Produtos!$B$6:$G$57,4)</f>
        <v>#N/A</v>
      </c>
      <c r="H139" s="12" t="e">
        <f>'Entradas Mensais'!$G$7:$G$187*'Entradas Mensais'!$F$7:$F$187</f>
        <v>#N/A</v>
      </c>
    </row>
    <row r="140" spans="2:8" x14ac:dyDescent="0.25">
      <c r="B140" s="17"/>
      <c r="C140" s="13"/>
      <c r="D140" s="15"/>
      <c r="E140" s="15" t="e">
        <f>VLOOKUP('Entradas Mensais'!$D$7:$D$187,Produtos!B139:G190,2)</f>
        <v>#N/A</v>
      </c>
      <c r="F140" s="19"/>
      <c r="G140" s="15" t="e">
        <f>VLOOKUP('Entradas Mensais'!$D$7:$D$187,Produtos!$B$6:$G$57,4)</f>
        <v>#N/A</v>
      </c>
      <c r="H140" s="15" t="e">
        <f>'Entradas Mensais'!$G$7:$G$187*'Entradas Mensais'!$F$7:$F$187</f>
        <v>#N/A</v>
      </c>
    </row>
    <row r="141" spans="2:8" x14ac:dyDescent="0.25">
      <c r="B141" s="16"/>
      <c r="C141" s="10"/>
      <c r="D141" s="12"/>
      <c r="E141" s="12" t="e">
        <f>VLOOKUP('Entradas Mensais'!$D$7:$D$187,Produtos!B140:G191,2)</f>
        <v>#N/A</v>
      </c>
      <c r="F141" s="18"/>
      <c r="G141" s="12" t="e">
        <f>VLOOKUP('Entradas Mensais'!$D$7:$D$187,Produtos!$B$6:$G$57,4)</f>
        <v>#N/A</v>
      </c>
      <c r="H141" s="12" t="e">
        <f>'Entradas Mensais'!$G$7:$G$187*'Entradas Mensais'!$F$7:$F$187</f>
        <v>#N/A</v>
      </c>
    </row>
    <row r="142" spans="2:8" x14ac:dyDescent="0.25">
      <c r="B142" s="17"/>
      <c r="C142" s="13"/>
      <c r="D142" s="15"/>
      <c r="E142" s="15" t="e">
        <f>VLOOKUP('Entradas Mensais'!$D$7:$D$187,Produtos!B141:G192,2)</f>
        <v>#N/A</v>
      </c>
      <c r="F142" s="19"/>
      <c r="G142" s="15" t="e">
        <f>VLOOKUP('Entradas Mensais'!$D$7:$D$187,Produtos!$B$6:$G$57,4)</f>
        <v>#N/A</v>
      </c>
      <c r="H142" s="15" t="e">
        <f>'Entradas Mensais'!$G$7:$G$187*'Entradas Mensais'!$F$7:$F$187</f>
        <v>#N/A</v>
      </c>
    </row>
    <row r="143" spans="2:8" x14ac:dyDescent="0.25">
      <c r="B143" s="16"/>
      <c r="C143" s="10"/>
      <c r="D143" s="12"/>
      <c r="E143" s="12" t="e">
        <f>VLOOKUP('Entradas Mensais'!$D$7:$D$187,Produtos!B142:G193,2)</f>
        <v>#N/A</v>
      </c>
      <c r="F143" s="18"/>
      <c r="G143" s="12" t="e">
        <f>VLOOKUP('Entradas Mensais'!$D$7:$D$187,Produtos!$B$6:$G$57,4)</f>
        <v>#N/A</v>
      </c>
      <c r="H143" s="12" t="e">
        <f>'Entradas Mensais'!$G$7:$G$187*'Entradas Mensais'!$F$7:$F$187</f>
        <v>#N/A</v>
      </c>
    </row>
    <row r="144" spans="2:8" x14ac:dyDescent="0.25">
      <c r="B144" s="17"/>
      <c r="C144" s="13"/>
      <c r="D144" s="15"/>
      <c r="E144" s="15" t="e">
        <f>VLOOKUP('Entradas Mensais'!$D$7:$D$187,Produtos!B143:G194,2)</f>
        <v>#N/A</v>
      </c>
      <c r="F144" s="19"/>
      <c r="G144" s="15" t="e">
        <f>VLOOKUP('Entradas Mensais'!$D$7:$D$187,Produtos!$B$6:$G$57,4)</f>
        <v>#N/A</v>
      </c>
      <c r="H144" s="15" t="e">
        <f>'Entradas Mensais'!$G$7:$G$187*'Entradas Mensais'!$F$7:$F$187</f>
        <v>#N/A</v>
      </c>
    </row>
    <row r="145" spans="2:8" x14ac:dyDescent="0.25">
      <c r="B145" s="16"/>
      <c r="C145" s="10"/>
      <c r="D145" s="12"/>
      <c r="E145" s="12" t="e">
        <f>VLOOKUP('Entradas Mensais'!$D$7:$D$187,Produtos!B144:G195,2)</f>
        <v>#N/A</v>
      </c>
      <c r="F145" s="18"/>
      <c r="G145" s="12" t="e">
        <f>VLOOKUP('Entradas Mensais'!$D$7:$D$187,Produtos!$B$6:$G$57,4)</f>
        <v>#N/A</v>
      </c>
      <c r="H145" s="12" t="e">
        <f>'Entradas Mensais'!$G$7:$G$187*'Entradas Mensais'!$F$7:$F$187</f>
        <v>#N/A</v>
      </c>
    </row>
    <row r="146" spans="2:8" x14ac:dyDescent="0.25">
      <c r="B146" s="17"/>
      <c r="C146" s="13"/>
      <c r="D146" s="15"/>
      <c r="E146" s="15" t="e">
        <f>VLOOKUP('Entradas Mensais'!$D$7:$D$187,Produtos!B145:G196,2)</f>
        <v>#N/A</v>
      </c>
      <c r="F146" s="19"/>
      <c r="G146" s="15" t="e">
        <f>VLOOKUP('Entradas Mensais'!$D$7:$D$187,Produtos!$B$6:$G$57,4)</f>
        <v>#N/A</v>
      </c>
      <c r="H146" s="15" t="e">
        <f>'Entradas Mensais'!$G$7:$G$187*'Entradas Mensais'!$F$7:$F$187</f>
        <v>#N/A</v>
      </c>
    </row>
    <row r="147" spans="2:8" x14ac:dyDescent="0.25">
      <c r="B147" s="16"/>
      <c r="C147" s="10"/>
      <c r="D147" s="12"/>
      <c r="E147" s="12" t="e">
        <f>VLOOKUP('Entradas Mensais'!$D$7:$D$187,Produtos!B146:G197,2)</f>
        <v>#N/A</v>
      </c>
      <c r="F147" s="18"/>
      <c r="G147" s="12" t="e">
        <f>VLOOKUP('Entradas Mensais'!$D$7:$D$187,Produtos!$B$6:$G$57,4)</f>
        <v>#N/A</v>
      </c>
      <c r="H147" s="12" t="e">
        <f>'Entradas Mensais'!$G$7:$G$187*'Entradas Mensais'!$F$7:$F$187</f>
        <v>#N/A</v>
      </c>
    </row>
    <row r="148" spans="2:8" x14ac:dyDescent="0.25">
      <c r="B148" s="17"/>
      <c r="C148" s="13"/>
      <c r="D148" s="15"/>
      <c r="E148" s="15" t="e">
        <f>VLOOKUP('Entradas Mensais'!$D$7:$D$187,Produtos!B147:G198,2)</f>
        <v>#N/A</v>
      </c>
      <c r="F148" s="19"/>
      <c r="G148" s="15" t="e">
        <f>VLOOKUP('Entradas Mensais'!$D$7:$D$187,Produtos!$B$6:$G$57,4)</f>
        <v>#N/A</v>
      </c>
      <c r="H148" s="15" t="e">
        <f>'Entradas Mensais'!$G$7:$G$187*'Entradas Mensais'!$F$7:$F$187</f>
        <v>#N/A</v>
      </c>
    </row>
    <row r="149" spans="2:8" x14ac:dyDescent="0.25">
      <c r="B149" s="16"/>
      <c r="C149" s="10"/>
      <c r="D149" s="12"/>
      <c r="E149" s="12" t="e">
        <f>VLOOKUP('Entradas Mensais'!$D$7:$D$187,Produtos!B148:G199,2)</f>
        <v>#N/A</v>
      </c>
      <c r="F149" s="18"/>
      <c r="G149" s="12" t="e">
        <f>VLOOKUP('Entradas Mensais'!$D$7:$D$187,Produtos!$B$6:$G$57,4)</f>
        <v>#N/A</v>
      </c>
      <c r="H149" s="12" t="e">
        <f>'Entradas Mensais'!$G$7:$G$187*'Entradas Mensais'!$F$7:$F$187</f>
        <v>#N/A</v>
      </c>
    </row>
    <row r="150" spans="2:8" x14ac:dyDescent="0.25">
      <c r="B150" s="17"/>
      <c r="C150" s="13"/>
      <c r="D150" s="15"/>
      <c r="E150" s="15" t="e">
        <f>VLOOKUP('Entradas Mensais'!$D$7:$D$187,Produtos!B149:G200,2)</f>
        <v>#N/A</v>
      </c>
      <c r="F150" s="19"/>
      <c r="G150" s="15" t="e">
        <f>VLOOKUP('Entradas Mensais'!$D$7:$D$187,Produtos!$B$6:$G$57,4)</f>
        <v>#N/A</v>
      </c>
      <c r="H150" s="15" t="e">
        <f>'Entradas Mensais'!$G$7:$G$187*'Entradas Mensais'!$F$7:$F$187</f>
        <v>#N/A</v>
      </c>
    </row>
    <row r="151" spans="2:8" x14ac:dyDescent="0.25">
      <c r="B151" s="16"/>
      <c r="C151" s="10"/>
      <c r="D151" s="12"/>
      <c r="E151" s="12" t="e">
        <f>VLOOKUP('Entradas Mensais'!$D$7:$D$187,Produtos!B150:G201,2)</f>
        <v>#N/A</v>
      </c>
      <c r="F151" s="18"/>
      <c r="G151" s="12" t="e">
        <f>VLOOKUP('Entradas Mensais'!$D$7:$D$187,Produtos!$B$6:$G$57,4)</f>
        <v>#N/A</v>
      </c>
      <c r="H151" s="12" t="e">
        <f>'Entradas Mensais'!$G$7:$G$187*'Entradas Mensais'!$F$7:$F$187</f>
        <v>#N/A</v>
      </c>
    </row>
    <row r="152" spans="2:8" x14ac:dyDescent="0.25">
      <c r="B152" s="17"/>
      <c r="C152" s="13"/>
      <c r="D152" s="15"/>
      <c r="E152" s="15" t="e">
        <f>VLOOKUP('Entradas Mensais'!$D$7:$D$187,Produtos!B151:G202,2)</f>
        <v>#N/A</v>
      </c>
      <c r="F152" s="19"/>
      <c r="G152" s="15" t="e">
        <f>VLOOKUP('Entradas Mensais'!$D$7:$D$187,Produtos!$B$6:$G$57,4)</f>
        <v>#N/A</v>
      </c>
      <c r="H152" s="15" t="e">
        <f>'Entradas Mensais'!$G$7:$G$187*'Entradas Mensais'!$F$7:$F$187</f>
        <v>#N/A</v>
      </c>
    </row>
    <row r="153" spans="2:8" x14ac:dyDescent="0.25">
      <c r="B153" s="16"/>
      <c r="C153" s="10"/>
      <c r="D153" s="12"/>
      <c r="E153" s="12" t="e">
        <f>VLOOKUP('Entradas Mensais'!$D$7:$D$187,Produtos!B152:G203,2)</f>
        <v>#N/A</v>
      </c>
      <c r="F153" s="18"/>
      <c r="G153" s="12" t="e">
        <f>VLOOKUP('Entradas Mensais'!$D$7:$D$187,Produtos!$B$6:$G$57,4)</f>
        <v>#N/A</v>
      </c>
      <c r="H153" s="12" t="e">
        <f>'Entradas Mensais'!$G$7:$G$187*'Entradas Mensais'!$F$7:$F$187</f>
        <v>#N/A</v>
      </c>
    </row>
    <row r="154" spans="2:8" x14ac:dyDescent="0.25">
      <c r="B154" s="17"/>
      <c r="C154" s="13"/>
      <c r="D154" s="15"/>
      <c r="E154" s="15" t="e">
        <f>VLOOKUP('Entradas Mensais'!$D$7:$D$187,Produtos!B153:G204,2)</f>
        <v>#N/A</v>
      </c>
      <c r="F154" s="19"/>
      <c r="G154" s="15" t="e">
        <f>VLOOKUP('Entradas Mensais'!$D$7:$D$187,Produtos!$B$6:$G$57,4)</f>
        <v>#N/A</v>
      </c>
      <c r="H154" s="15" t="e">
        <f>'Entradas Mensais'!$G$7:$G$187*'Entradas Mensais'!$F$7:$F$187</f>
        <v>#N/A</v>
      </c>
    </row>
    <row r="155" spans="2:8" x14ac:dyDescent="0.25">
      <c r="B155" s="16"/>
      <c r="C155" s="10"/>
      <c r="D155" s="12"/>
      <c r="E155" s="12" t="e">
        <f>VLOOKUP('Entradas Mensais'!$D$7:$D$187,Produtos!B154:G205,2)</f>
        <v>#N/A</v>
      </c>
      <c r="F155" s="18"/>
      <c r="G155" s="12" t="e">
        <f>VLOOKUP('Entradas Mensais'!$D$7:$D$187,Produtos!$B$6:$G$57,4)</f>
        <v>#N/A</v>
      </c>
      <c r="H155" s="12" t="e">
        <f>'Entradas Mensais'!$G$7:$G$187*'Entradas Mensais'!$F$7:$F$187</f>
        <v>#N/A</v>
      </c>
    </row>
    <row r="156" spans="2:8" x14ac:dyDescent="0.25">
      <c r="B156" s="17"/>
      <c r="C156" s="13"/>
      <c r="D156" s="15"/>
      <c r="E156" s="15" t="e">
        <f>VLOOKUP('Entradas Mensais'!$D$7:$D$187,Produtos!B155:G206,2)</f>
        <v>#N/A</v>
      </c>
      <c r="F156" s="19"/>
      <c r="G156" s="15" t="e">
        <f>VLOOKUP('Entradas Mensais'!$D$7:$D$187,Produtos!$B$6:$G$57,4)</f>
        <v>#N/A</v>
      </c>
      <c r="H156" s="15" t="e">
        <f>'Entradas Mensais'!$G$7:$G$187*'Entradas Mensais'!$F$7:$F$187</f>
        <v>#N/A</v>
      </c>
    </row>
    <row r="157" spans="2:8" x14ac:dyDescent="0.25">
      <c r="B157" s="16"/>
      <c r="C157" s="10"/>
      <c r="D157" s="12"/>
      <c r="E157" s="12" t="e">
        <f>VLOOKUP('Entradas Mensais'!$D$7:$D$187,Produtos!B156:G207,2)</f>
        <v>#N/A</v>
      </c>
      <c r="F157" s="18"/>
      <c r="G157" s="12" t="e">
        <f>VLOOKUP('Entradas Mensais'!$D$7:$D$187,Produtos!$B$6:$G$57,4)</f>
        <v>#N/A</v>
      </c>
      <c r="H157" s="12" t="e">
        <f>'Entradas Mensais'!$G$7:$G$187*'Entradas Mensais'!$F$7:$F$187</f>
        <v>#N/A</v>
      </c>
    </row>
    <row r="158" spans="2:8" x14ac:dyDescent="0.25">
      <c r="B158" s="17"/>
      <c r="C158" s="13"/>
      <c r="D158" s="15"/>
      <c r="E158" s="15" t="e">
        <f>VLOOKUP('Entradas Mensais'!$D$7:$D$187,Produtos!B157:G208,2)</f>
        <v>#N/A</v>
      </c>
      <c r="F158" s="19"/>
      <c r="G158" s="15" t="e">
        <f>VLOOKUP('Entradas Mensais'!$D$7:$D$187,Produtos!$B$6:$G$57,4)</f>
        <v>#N/A</v>
      </c>
      <c r="H158" s="15" t="e">
        <f>'Entradas Mensais'!$G$7:$G$187*'Entradas Mensais'!$F$7:$F$187</f>
        <v>#N/A</v>
      </c>
    </row>
    <row r="159" spans="2:8" x14ac:dyDescent="0.25">
      <c r="B159" s="16"/>
      <c r="C159" s="10"/>
      <c r="D159" s="12"/>
      <c r="E159" s="12" t="e">
        <f>VLOOKUP('Entradas Mensais'!$D$7:$D$187,Produtos!B158:G209,2)</f>
        <v>#N/A</v>
      </c>
      <c r="F159" s="18"/>
      <c r="G159" s="12" t="e">
        <f>VLOOKUP('Entradas Mensais'!$D$7:$D$187,Produtos!$B$6:$G$57,4)</f>
        <v>#N/A</v>
      </c>
      <c r="H159" s="12" t="e">
        <f>'Entradas Mensais'!$G$7:$G$187*'Entradas Mensais'!$F$7:$F$187</f>
        <v>#N/A</v>
      </c>
    </row>
    <row r="160" spans="2:8" x14ac:dyDescent="0.25">
      <c r="B160" s="17"/>
      <c r="C160" s="13"/>
      <c r="D160" s="15"/>
      <c r="E160" s="15" t="e">
        <f>VLOOKUP('Entradas Mensais'!$D$7:$D$187,Produtos!B159:G210,2)</f>
        <v>#N/A</v>
      </c>
      <c r="F160" s="19"/>
      <c r="G160" s="15" t="e">
        <f>VLOOKUP('Entradas Mensais'!$D$7:$D$187,Produtos!$B$6:$G$57,4)</f>
        <v>#N/A</v>
      </c>
      <c r="H160" s="15" t="e">
        <f>'Entradas Mensais'!$G$7:$G$187*'Entradas Mensais'!$F$7:$F$187</f>
        <v>#N/A</v>
      </c>
    </row>
    <row r="161" spans="2:8" x14ac:dyDescent="0.25">
      <c r="B161" s="16"/>
      <c r="C161" s="10"/>
      <c r="D161" s="12"/>
      <c r="E161" s="12" t="e">
        <f>VLOOKUP('Entradas Mensais'!$D$7:$D$187,Produtos!B160:G211,2)</f>
        <v>#N/A</v>
      </c>
      <c r="F161" s="18"/>
      <c r="G161" s="12" t="e">
        <f>VLOOKUP('Entradas Mensais'!$D$7:$D$187,Produtos!$B$6:$G$57,4)</f>
        <v>#N/A</v>
      </c>
      <c r="H161" s="12" t="e">
        <f>'Entradas Mensais'!$G$7:$G$187*'Entradas Mensais'!$F$7:$F$187</f>
        <v>#N/A</v>
      </c>
    </row>
    <row r="162" spans="2:8" x14ac:dyDescent="0.25">
      <c r="B162" s="17"/>
      <c r="C162" s="13"/>
      <c r="D162" s="15"/>
      <c r="E162" s="15" t="e">
        <f>VLOOKUP('Entradas Mensais'!$D$7:$D$187,Produtos!B161:G212,2)</f>
        <v>#N/A</v>
      </c>
      <c r="F162" s="19"/>
      <c r="G162" s="15" t="e">
        <f>VLOOKUP('Entradas Mensais'!$D$7:$D$187,Produtos!$B$6:$G$57,4)</f>
        <v>#N/A</v>
      </c>
      <c r="H162" s="15" t="e">
        <f>'Entradas Mensais'!$G$7:$G$187*'Entradas Mensais'!$F$7:$F$187</f>
        <v>#N/A</v>
      </c>
    </row>
    <row r="163" spans="2:8" x14ac:dyDescent="0.25">
      <c r="B163" s="16"/>
      <c r="C163" s="10"/>
      <c r="D163" s="12"/>
      <c r="E163" s="12" t="e">
        <f>VLOOKUP('Entradas Mensais'!$D$7:$D$187,Produtos!B162:G213,2)</f>
        <v>#N/A</v>
      </c>
      <c r="F163" s="18"/>
      <c r="G163" s="12" t="e">
        <f>VLOOKUP('Entradas Mensais'!$D$7:$D$187,Produtos!$B$6:$G$57,4)</f>
        <v>#N/A</v>
      </c>
      <c r="H163" s="12" t="e">
        <f>'Entradas Mensais'!$G$7:$G$187*'Entradas Mensais'!$F$7:$F$187</f>
        <v>#N/A</v>
      </c>
    </row>
    <row r="164" spans="2:8" x14ac:dyDescent="0.25">
      <c r="B164" s="17"/>
      <c r="C164" s="13"/>
      <c r="D164" s="15"/>
      <c r="E164" s="15" t="e">
        <f>VLOOKUP('Entradas Mensais'!$D$7:$D$187,Produtos!B163:G214,2)</f>
        <v>#N/A</v>
      </c>
      <c r="F164" s="19"/>
      <c r="G164" s="15" t="e">
        <f>VLOOKUP('Entradas Mensais'!$D$7:$D$187,Produtos!$B$6:$G$57,4)</f>
        <v>#N/A</v>
      </c>
      <c r="H164" s="15" t="e">
        <f>'Entradas Mensais'!$G$7:$G$187*'Entradas Mensais'!$F$7:$F$187</f>
        <v>#N/A</v>
      </c>
    </row>
    <row r="165" spans="2:8" x14ac:dyDescent="0.25">
      <c r="B165" s="16"/>
      <c r="C165" s="10"/>
      <c r="D165" s="12"/>
      <c r="E165" s="12" t="e">
        <f>VLOOKUP('Entradas Mensais'!$D$7:$D$187,Produtos!B164:G215,2)</f>
        <v>#N/A</v>
      </c>
      <c r="F165" s="18"/>
      <c r="G165" s="12" t="e">
        <f>VLOOKUP('Entradas Mensais'!$D$7:$D$187,Produtos!$B$6:$G$57,4)</f>
        <v>#N/A</v>
      </c>
      <c r="H165" s="12" t="e">
        <f>'Entradas Mensais'!$G$7:$G$187*'Entradas Mensais'!$F$7:$F$187</f>
        <v>#N/A</v>
      </c>
    </row>
    <row r="166" spans="2:8" x14ac:dyDescent="0.25">
      <c r="B166" s="17"/>
      <c r="C166" s="13"/>
      <c r="D166" s="15"/>
      <c r="E166" s="15" t="e">
        <f>VLOOKUP('Entradas Mensais'!$D$7:$D$187,Produtos!B165:G216,2)</f>
        <v>#N/A</v>
      </c>
      <c r="F166" s="19"/>
      <c r="G166" s="15" t="e">
        <f>VLOOKUP('Entradas Mensais'!$D$7:$D$187,Produtos!$B$6:$G$57,4)</f>
        <v>#N/A</v>
      </c>
      <c r="H166" s="15" t="e">
        <f>'Entradas Mensais'!$G$7:$G$187*'Entradas Mensais'!$F$7:$F$187</f>
        <v>#N/A</v>
      </c>
    </row>
    <row r="167" spans="2:8" x14ac:dyDescent="0.25">
      <c r="B167" s="16"/>
      <c r="C167" s="10"/>
      <c r="D167" s="12"/>
      <c r="E167" s="12" t="e">
        <f>VLOOKUP('Entradas Mensais'!$D$7:$D$187,Produtos!B166:G217,2)</f>
        <v>#N/A</v>
      </c>
      <c r="F167" s="18"/>
      <c r="G167" s="12" t="e">
        <f>VLOOKUP('Entradas Mensais'!$D$7:$D$187,Produtos!$B$6:$G$57,4)</f>
        <v>#N/A</v>
      </c>
      <c r="H167" s="12" t="e">
        <f>'Entradas Mensais'!$G$7:$G$187*'Entradas Mensais'!$F$7:$F$187</f>
        <v>#N/A</v>
      </c>
    </row>
    <row r="168" spans="2:8" x14ac:dyDescent="0.25">
      <c r="B168" s="17"/>
      <c r="C168" s="13"/>
      <c r="D168" s="15"/>
      <c r="E168" s="15" t="e">
        <f>VLOOKUP('Entradas Mensais'!$D$7:$D$187,Produtos!B167:G218,2)</f>
        <v>#N/A</v>
      </c>
      <c r="F168" s="19"/>
      <c r="G168" s="15" t="e">
        <f>VLOOKUP('Entradas Mensais'!$D$7:$D$187,Produtos!$B$6:$G$57,4)</f>
        <v>#N/A</v>
      </c>
      <c r="H168" s="15" t="e">
        <f>'Entradas Mensais'!$G$7:$G$187*'Entradas Mensais'!$F$7:$F$187</f>
        <v>#N/A</v>
      </c>
    </row>
    <row r="169" spans="2:8" x14ac:dyDescent="0.25">
      <c r="B169" s="16"/>
      <c r="C169" s="10"/>
      <c r="D169" s="12"/>
      <c r="E169" s="12" t="e">
        <f>VLOOKUP('Entradas Mensais'!$D$7:$D$187,Produtos!B168:G219,2)</f>
        <v>#N/A</v>
      </c>
      <c r="F169" s="18"/>
      <c r="G169" s="12" t="e">
        <f>VLOOKUP('Entradas Mensais'!$D$7:$D$187,Produtos!$B$6:$G$57,4)</f>
        <v>#N/A</v>
      </c>
      <c r="H169" s="12" t="e">
        <f>'Entradas Mensais'!$G$7:$G$187*'Entradas Mensais'!$F$7:$F$187</f>
        <v>#N/A</v>
      </c>
    </row>
    <row r="170" spans="2:8" x14ac:dyDescent="0.25">
      <c r="B170" s="17"/>
      <c r="C170" s="13"/>
      <c r="D170" s="15"/>
      <c r="E170" s="15" t="e">
        <f>VLOOKUP('Entradas Mensais'!$D$7:$D$187,Produtos!B169:G220,2)</f>
        <v>#N/A</v>
      </c>
      <c r="F170" s="19"/>
      <c r="G170" s="15" t="e">
        <f>VLOOKUP('Entradas Mensais'!$D$7:$D$187,Produtos!$B$6:$G$57,4)</f>
        <v>#N/A</v>
      </c>
      <c r="H170" s="15" t="e">
        <f>'Entradas Mensais'!$G$7:$G$187*'Entradas Mensais'!$F$7:$F$187</f>
        <v>#N/A</v>
      </c>
    </row>
    <row r="171" spans="2:8" x14ac:dyDescent="0.25">
      <c r="B171" s="16"/>
      <c r="C171" s="10"/>
      <c r="D171" s="12"/>
      <c r="E171" s="12" t="e">
        <f>VLOOKUP('Entradas Mensais'!$D$7:$D$187,Produtos!B170:G221,2)</f>
        <v>#N/A</v>
      </c>
      <c r="F171" s="18"/>
      <c r="G171" s="12" t="e">
        <f>VLOOKUP('Entradas Mensais'!$D$7:$D$187,Produtos!$B$6:$G$57,4)</f>
        <v>#N/A</v>
      </c>
      <c r="H171" s="12" t="e">
        <f>'Entradas Mensais'!$G$7:$G$187*'Entradas Mensais'!$F$7:$F$187</f>
        <v>#N/A</v>
      </c>
    </row>
    <row r="172" spans="2:8" x14ac:dyDescent="0.25">
      <c r="B172" s="17"/>
      <c r="C172" s="13"/>
      <c r="D172" s="15"/>
      <c r="E172" s="15" t="e">
        <f>VLOOKUP('Entradas Mensais'!$D$7:$D$187,Produtos!B171:G222,2)</f>
        <v>#N/A</v>
      </c>
      <c r="F172" s="19"/>
      <c r="G172" s="15" t="e">
        <f>VLOOKUP('Entradas Mensais'!$D$7:$D$187,Produtos!$B$6:$G$57,4)</f>
        <v>#N/A</v>
      </c>
      <c r="H172" s="15" t="e">
        <f>'Entradas Mensais'!$G$7:$G$187*'Entradas Mensais'!$F$7:$F$187</f>
        <v>#N/A</v>
      </c>
    </row>
    <row r="173" spans="2:8" x14ac:dyDescent="0.25">
      <c r="B173" s="16"/>
      <c r="C173" s="10"/>
      <c r="D173" s="12"/>
      <c r="E173" s="12" t="e">
        <f>VLOOKUP('Entradas Mensais'!$D$7:$D$187,Produtos!B172:G223,2)</f>
        <v>#N/A</v>
      </c>
      <c r="F173" s="18"/>
      <c r="G173" s="12" t="e">
        <f>VLOOKUP('Entradas Mensais'!$D$7:$D$187,Produtos!$B$6:$G$57,4)</f>
        <v>#N/A</v>
      </c>
      <c r="H173" s="12" t="e">
        <f>'Entradas Mensais'!$G$7:$G$187*'Entradas Mensais'!$F$7:$F$187</f>
        <v>#N/A</v>
      </c>
    </row>
    <row r="174" spans="2:8" x14ac:dyDescent="0.25">
      <c r="B174" s="17"/>
      <c r="C174" s="13"/>
      <c r="D174" s="15"/>
      <c r="E174" s="15" t="e">
        <f>VLOOKUP('Entradas Mensais'!$D$7:$D$187,Produtos!B173:G224,2)</f>
        <v>#N/A</v>
      </c>
      <c r="F174" s="19"/>
      <c r="G174" s="15" t="e">
        <f>VLOOKUP('Entradas Mensais'!$D$7:$D$187,Produtos!$B$6:$G$57,4)</f>
        <v>#N/A</v>
      </c>
      <c r="H174" s="15" t="e">
        <f>'Entradas Mensais'!$G$7:$G$187*'Entradas Mensais'!$F$7:$F$187</f>
        <v>#N/A</v>
      </c>
    </row>
    <row r="175" spans="2:8" x14ac:dyDescent="0.25">
      <c r="B175" s="16"/>
      <c r="C175" s="10"/>
      <c r="D175" s="12"/>
      <c r="E175" s="12" t="e">
        <f>VLOOKUP('Entradas Mensais'!$D$7:$D$187,Produtos!B174:G225,2)</f>
        <v>#N/A</v>
      </c>
      <c r="F175" s="18"/>
      <c r="G175" s="12" t="e">
        <f>VLOOKUP('Entradas Mensais'!$D$7:$D$187,Produtos!$B$6:$G$57,4)</f>
        <v>#N/A</v>
      </c>
      <c r="H175" s="12" t="e">
        <f>'Entradas Mensais'!$G$7:$G$187*'Entradas Mensais'!$F$7:$F$187</f>
        <v>#N/A</v>
      </c>
    </row>
    <row r="176" spans="2:8" x14ac:dyDescent="0.25">
      <c r="B176" s="17"/>
      <c r="C176" s="13"/>
      <c r="D176" s="15"/>
      <c r="E176" s="15" t="e">
        <f>VLOOKUP('Entradas Mensais'!$D$7:$D$187,Produtos!B175:G226,2)</f>
        <v>#N/A</v>
      </c>
      <c r="F176" s="19"/>
      <c r="G176" s="15" t="e">
        <f>VLOOKUP('Entradas Mensais'!$D$7:$D$187,Produtos!$B$6:$G$57,4)</f>
        <v>#N/A</v>
      </c>
      <c r="H176" s="15" t="e">
        <f>'Entradas Mensais'!$G$7:$G$187*'Entradas Mensais'!$F$7:$F$187</f>
        <v>#N/A</v>
      </c>
    </row>
    <row r="177" spans="2:8" x14ac:dyDescent="0.25">
      <c r="B177" s="16"/>
      <c r="C177" s="10"/>
      <c r="D177" s="12"/>
      <c r="E177" s="12" t="e">
        <f>VLOOKUP('Entradas Mensais'!$D$7:$D$187,Produtos!B176:G227,2)</f>
        <v>#N/A</v>
      </c>
      <c r="F177" s="18"/>
      <c r="G177" s="12" t="e">
        <f>VLOOKUP('Entradas Mensais'!$D$7:$D$187,Produtos!$B$6:$G$57,4)</f>
        <v>#N/A</v>
      </c>
      <c r="H177" s="12" t="e">
        <f>'Entradas Mensais'!$G$7:$G$187*'Entradas Mensais'!$F$7:$F$187</f>
        <v>#N/A</v>
      </c>
    </row>
    <row r="178" spans="2:8" x14ac:dyDescent="0.25">
      <c r="B178" s="17"/>
      <c r="C178" s="13"/>
      <c r="D178" s="15"/>
      <c r="E178" s="15" t="e">
        <f>VLOOKUP('Entradas Mensais'!$D$7:$D$187,Produtos!B177:G228,2)</f>
        <v>#N/A</v>
      </c>
      <c r="F178" s="19"/>
      <c r="G178" s="15" t="e">
        <f>VLOOKUP('Entradas Mensais'!$D$7:$D$187,Produtos!$B$6:$G$57,4)</f>
        <v>#N/A</v>
      </c>
      <c r="H178" s="15" t="e">
        <f>'Entradas Mensais'!$G$7:$G$187*'Entradas Mensais'!$F$7:$F$187</f>
        <v>#N/A</v>
      </c>
    </row>
    <row r="179" spans="2:8" x14ac:dyDescent="0.25">
      <c r="B179" s="16"/>
      <c r="C179" s="10"/>
      <c r="D179" s="12"/>
      <c r="E179" s="12" t="e">
        <f>VLOOKUP('Entradas Mensais'!$D$7:$D$187,Produtos!B178:G229,2)</f>
        <v>#N/A</v>
      </c>
      <c r="F179" s="18"/>
      <c r="G179" s="12" t="e">
        <f>VLOOKUP('Entradas Mensais'!$D$7:$D$187,Produtos!$B$6:$G$57,4)</f>
        <v>#N/A</v>
      </c>
      <c r="H179" s="12" t="e">
        <f>'Entradas Mensais'!$G$7:$G$187*'Entradas Mensais'!$F$7:$F$187</f>
        <v>#N/A</v>
      </c>
    </row>
    <row r="180" spans="2:8" x14ac:dyDescent="0.25">
      <c r="B180" s="17"/>
      <c r="C180" s="13"/>
      <c r="D180" s="15"/>
      <c r="E180" s="15" t="e">
        <f>VLOOKUP('Entradas Mensais'!$D$7:$D$187,Produtos!B179:G230,2)</f>
        <v>#N/A</v>
      </c>
      <c r="F180" s="19"/>
      <c r="G180" s="15" t="e">
        <f>VLOOKUP('Entradas Mensais'!$D$7:$D$187,Produtos!$B$6:$G$57,4)</f>
        <v>#N/A</v>
      </c>
      <c r="H180" s="15" t="e">
        <f>'Entradas Mensais'!$G$7:$G$187*'Entradas Mensais'!$F$7:$F$187</f>
        <v>#N/A</v>
      </c>
    </row>
    <row r="181" spans="2:8" x14ac:dyDescent="0.25">
      <c r="B181" s="16"/>
      <c r="C181" s="10"/>
      <c r="D181" s="12"/>
      <c r="E181" s="12" t="e">
        <f>VLOOKUP('Entradas Mensais'!$D$7:$D$187,Produtos!B180:G231,2)</f>
        <v>#N/A</v>
      </c>
      <c r="F181" s="18"/>
      <c r="G181" s="12" t="e">
        <f>VLOOKUP('Entradas Mensais'!$D$7:$D$187,Produtos!$B$6:$G$57,4)</f>
        <v>#N/A</v>
      </c>
      <c r="H181" s="12" t="e">
        <f>'Entradas Mensais'!$G$7:$G$187*'Entradas Mensais'!$F$7:$F$187</f>
        <v>#N/A</v>
      </c>
    </row>
    <row r="182" spans="2:8" x14ac:dyDescent="0.25">
      <c r="B182" s="17"/>
      <c r="C182" s="13"/>
      <c r="D182" s="15"/>
      <c r="E182" s="15" t="e">
        <f>VLOOKUP('Entradas Mensais'!$D$7:$D$187,Produtos!B181:G232,2)</f>
        <v>#N/A</v>
      </c>
      <c r="F182" s="19"/>
      <c r="G182" s="15" t="e">
        <f>VLOOKUP('Entradas Mensais'!$D$7:$D$187,Produtos!$B$6:$G$57,4)</f>
        <v>#N/A</v>
      </c>
      <c r="H182" s="15" t="e">
        <f>'Entradas Mensais'!$G$7:$G$187*'Entradas Mensais'!$F$7:$F$187</f>
        <v>#N/A</v>
      </c>
    </row>
    <row r="183" spans="2:8" x14ac:dyDescent="0.25">
      <c r="B183" s="16"/>
      <c r="C183" s="10"/>
      <c r="D183" s="12"/>
      <c r="E183" s="12" t="e">
        <f>VLOOKUP('Entradas Mensais'!$D$7:$D$187,Produtos!B182:G233,2)</f>
        <v>#N/A</v>
      </c>
      <c r="F183" s="18"/>
      <c r="G183" s="12" t="e">
        <f>VLOOKUP('Entradas Mensais'!$D$7:$D$187,Produtos!$B$6:$G$57,4)</f>
        <v>#N/A</v>
      </c>
      <c r="H183" s="12" t="e">
        <f>'Entradas Mensais'!$G$7:$G$187*'Entradas Mensais'!$F$7:$F$187</f>
        <v>#N/A</v>
      </c>
    </row>
    <row r="184" spans="2:8" x14ac:dyDescent="0.25">
      <c r="B184" s="17"/>
      <c r="C184" s="13"/>
      <c r="D184" s="15"/>
      <c r="E184" s="15" t="e">
        <f>VLOOKUP('Entradas Mensais'!$D$7:$D$187,Produtos!B183:G234,2)</f>
        <v>#N/A</v>
      </c>
      <c r="F184" s="19"/>
      <c r="G184" s="15" t="e">
        <f>VLOOKUP('Entradas Mensais'!$D$7:$D$187,Produtos!$B$6:$G$57,4)</f>
        <v>#N/A</v>
      </c>
      <c r="H184" s="15" t="e">
        <f>'Entradas Mensais'!$G$7:$G$187*'Entradas Mensais'!$F$7:$F$187</f>
        <v>#N/A</v>
      </c>
    </row>
    <row r="185" spans="2:8" x14ac:dyDescent="0.25">
      <c r="B185" s="16"/>
      <c r="C185" s="10"/>
      <c r="D185" s="12"/>
      <c r="E185" s="12" t="e">
        <f>VLOOKUP('Entradas Mensais'!$D$7:$D$187,Produtos!B184:G235,2)</f>
        <v>#N/A</v>
      </c>
      <c r="F185" s="18"/>
      <c r="G185" s="12" t="e">
        <f>VLOOKUP('Entradas Mensais'!$D$7:$D$187,Produtos!$B$6:$G$57,4)</f>
        <v>#N/A</v>
      </c>
      <c r="H185" s="12" t="e">
        <f>'Entradas Mensais'!$G$7:$G$187*'Entradas Mensais'!$F$7:$F$187</f>
        <v>#N/A</v>
      </c>
    </row>
    <row r="186" spans="2:8" x14ac:dyDescent="0.25">
      <c r="B186" s="17"/>
      <c r="C186" s="13"/>
      <c r="D186" s="15"/>
      <c r="E186" s="15" t="e">
        <f>VLOOKUP('Entradas Mensais'!$D$7:$D$187,Produtos!B185:G236,2)</f>
        <v>#N/A</v>
      </c>
      <c r="F186" s="19"/>
      <c r="G186" s="15" t="e">
        <f>VLOOKUP('Entradas Mensais'!$D$7:$D$187,Produtos!$B$6:$G$57,4)</f>
        <v>#N/A</v>
      </c>
      <c r="H186" s="15" t="e">
        <f>'Entradas Mensais'!$G$7:$G$187*'Entradas Mensais'!$F$7:$F$187</f>
        <v>#N/A</v>
      </c>
    </row>
    <row r="187" spans="2:8" x14ac:dyDescent="0.25">
      <c r="B187" s="16"/>
      <c r="C187" s="10"/>
      <c r="D187" s="12"/>
      <c r="E187" s="12" t="e">
        <f>VLOOKUP('Entradas Mensais'!$D$7:$D$187,Produtos!B186:G237,2)</f>
        <v>#N/A</v>
      </c>
      <c r="F187" s="18"/>
      <c r="G187" s="12" t="e">
        <f>VLOOKUP('Entradas Mensais'!$D$7:$D$187,Produtos!$B$6:$G$57,4)</f>
        <v>#N/A</v>
      </c>
      <c r="H187" s="12" t="e">
        <f>'Entradas Mensais'!$G$7:$G$187*'Entradas Mensais'!$F$7:$F$187</f>
        <v>#N/A</v>
      </c>
    </row>
  </sheetData>
  <mergeCells count="1">
    <mergeCell ref="A1:XFD3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Produtos!$B$6:$B$57</xm:f>
          </x14:formula1>
          <xm:sqref>D7:D187</xm:sqref>
        </x14:dataValidation>
        <x14:dataValidation type="list" allowBlank="1" showInputMessage="1" showErrorMessage="1">
          <x14:formula1>
            <xm:f>Códigos!$C$17:$C$21</xm:f>
          </x14:formula1>
          <xm:sqref>C7:C187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zoomScaleNormal="100" workbookViewId="0">
      <selection activeCell="D15" sqref="D15"/>
    </sheetView>
  </sheetViews>
  <sheetFormatPr defaultRowHeight="15" x14ac:dyDescent="0.25"/>
  <cols>
    <col min="1" max="1" width="2.5703125" style="1" bestFit="1" customWidth="1"/>
    <col min="2" max="2" width="16.28515625" style="1" bestFit="1" customWidth="1"/>
    <col min="3" max="3" width="46" style="1" bestFit="1" customWidth="1"/>
    <col min="4" max="4" width="26.5703125" style="1" bestFit="1" customWidth="1"/>
    <col min="5" max="5" width="16.7109375" style="6" bestFit="1" customWidth="1"/>
    <col min="6" max="16384" width="9.140625" style="1"/>
  </cols>
  <sheetData>
    <row r="1" spans="1:5" s="29" customFormat="1" x14ac:dyDescent="0.25">
      <c r="A1" s="29" t="s">
        <v>44</v>
      </c>
    </row>
    <row r="2" spans="1:5" s="29" customFormat="1" x14ac:dyDescent="0.25"/>
    <row r="3" spans="1:5" s="29" customFormat="1" x14ac:dyDescent="0.25"/>
    <row r="6" spans="1:5" ht="18.75" x14ac:dyDescent="0.25">
      <c r="B6" s="8" t="s">
        <v>36</v>
      </c>
      <c r="C6" s="8" t="s">
        <v>40</v>
      </c>
      <c r="D6" s="8" t="s">
        <v>4</v>
      </c>
      <c r="E6" s="9" t="s">
        <v>45</v>
      </c>
    </row>
    <row r="7" spans="1:5" x14ac:dyDescent="0.25">
      <c r="B7" s="16">
        <v>43956</v>
      </c>
      <c r="C7" s="10" t="s">
        <v>27</v>
      </c>
      <c r="D7" s="12" t="s">
        <v>47</v>
      </c>
      <c r="E7" s="12">
        <v>1500</v>
      </c>
    </row>
    <row r="8" spans="1:5" x14ac:dyDescent="0.25">
      <c r="B8" s="17">
        <v>43956</v>
      </c>
      <c r="C8" s="13" t="s">
        <v>29</v>
      </c>
      <c r="D8" s="13" t="s">
        <v>48</v>
      </c>
      <c r="E8" s="15">
        <v>250</v>
      </c>
    </row>
    <row r="9" spans="1:5" x14ac:dyDescent="0.25">
      <c r="B9" s="10"/>
      <c r="C9" s="10"/>
      <c r="D9" s="10"/>
      <c r="E9" s="12"/>
    </row>
    <row r="10" spans="1:5" x14ac:dyDescent="0.25">
      <c r="B10" s="13"/>
      <c r="C10" s="13"/>
      <c r="D10" s="13"/>
      <c r="E10" s="15"/>
    </row>
    <row r="11" spans="1:5" x14ac:dyDescent="0.25">
      <c r="B11" s="10"/>
      <c r="C11" s="10"/>
      <c r="D11" s="10"/>
      <c r="E11" s="12"/>
    </row>
    <row r="12" spans="1:5" x14ac:dyDescent="0.25">
      <c r="B12" s="13"/>
      <c r="C12" s="13"/>
      <c r="D12" s="13"/>
      <c r="E12" s="15"/>
    </row>
    <row r="13" spans="1:5" x14ac:dyDescent="0.25">
      <c r="B13" s="10"/>
      <c r="C13" s="10"/>
      <c r="D13" s="10"/>
      <c r="E13" s="12"/>
    </row>
    <row r="14" spans="1:5" x14ac:dyDescent="0.25">
      <c r="B14" s="13"/>
      <c r="C14" s="13"/>
      <c r="D14" s="13"/>
      <c r="E14" s="15"/>
    </row>
    <row r="15" spans="1:5" x14ac:dyDescent="0.25">
      <c r="B15" s="10"/>
      <c r="C15" s="10"/>
      <c r="D15" s="10"/>
      <c r="E15" s="12"/>
    </row>
    <row r="16" spans="1:5" x14ac:dyDescent="0.25">
      <c r="B16" s="13"/>
      <c r="C16" s="13"/>
      <c r="D16" s="13"/>
      <c r="E16" s="15"/>
    </row>
    <row r="17" spans="2:5" x14ac:dyDescent="0.25">
      <c r="B17" s="10"/>
      <c r="C17" s="10"/>
      <c r="D17" s="10"/>
      <c r="E17" s="12"/>
    </row>
    <row r="18" spans="2:5" x14ac:dyDescent="0.25">
      <c r="B18" s="13"/>
      <c r="C18" s="13"/>
      <c r="D18" s="13"/>
      <c r="E18" s="15"/>
    </row>
    <row r="19" spans="2:5" x14ac:dyDescent="0.25">
      <c r="B19" s="10"/>
      <c r="C19" s="10"/>
      <c r="D19" s="10"/>
      <c r="E19" s="12"/>
    </row>
    <row r="20" spans="2:5" x14ac:dyDescent="0.25">
      <c r="B20" s="13"/>
      <c r="C20" s="13"/>
      <c r="D20" s="13"/>
      <c r="E20" s="15"/>
    </row>
    <row r="21" spans="2:5" x14ac:dyDescent="0.25">
      <c r="B21" s="10"/>
      <c r="C21" s="10"/>
      <c r="D21" s="10"/>
      <c r="E21" s="12"/>
    </row>
    <row r="22" spans="2:5" x14ac:dyDescent="0.25">
      <c r="B22" s="13"/>
      <c r="C22" s="13"/>
      <c r="D22" s="13"/>
      <c r="E22" s="15"/>
    </row>
    <row r="23" spans="2:5" x14ac:dyDescent="0.25">
      <c r="B23" s="10"/>
      <c r="C23" s="10"/>
      <c r="D23" s="10"/>
      <c r="E23" s="12"/>
    </row>
    <row r="24" spans="2:5" x14ac:dyDescent="0.25">
      <c r="B24" s="13"/>
      <c r="C24" s="13"/>
      <c r="D24" s="13"/>
      <c r="E24" s="15"/>
    </row>
    <row r="25" spans="2:5" x14ac:dyDescent="0.25">
      <c r="B25" s="10"/>
      <c r="C25" s="10"/>
      <c r="D25" s="10"/>
      <c r="E25" s="12"/>
    </row>
    <row r="26" spans="2:5" x14ac:dyDescent="0.25">
      <c r="B26" s="13"/>
      <c r="C26" s="13"/>
      <c r="D26" s="13"/>
      <c r="E26" s="15"/>
    </row>
    <row r="27" spans="2:5" x14ac:dyDescent="0.25">
      <c r="B27" s="10"/>
      <c r="C27" s="10"/>
      <c r="D27" s="10"/>
      <c r="E27" s="12"/>
    </row>
    <row r="28" spans="2:5" x14ac:dyDescent="0.25">
      <c r="B28" s="13"/>
      <c r="C28" s="13"/>
      <c r="D28" s="13"/>
      <c r="E28" s="15"/>
    </row>
    <row r="29" spans="2:5" x14ac:dyDescent="0.25">
      <c r="B29" s="10"/>
      <c r="C29" s="10"/>
      <c r="D29" s="10"/>
      <c r="E29" s="12"/>
    </row>
    <row r="30" spans="2:5" x14ac:dyDescent="0.25">
      <c r="B30" s="13"/>
      <c r="C30" s="13"/>
      <c r="D30" s="13"/>
      <c r="E30" s="15"/>
    </row>
    <row r="31" spans="2:5" x14ac:dyDescent="0.25">
      <c r="B31" s="10"/>
      <c r="C31" s="10"/>
      <c r="D31" s="10"/>
      <c r="E31" s="12"/>
    </row>
    <row r="32" spans="2:5" x14ac:dyDescent="0.25">
      <c r="B32" s="13"/>
      <c r="C32" s="13"/>
      <c r="D32" s="13"/>
      <c r="E32" s="15"/>
    </row>
    <row r="33" spans="2:5" x14ac:dyDescent="0.25">
      <c r="B33" s="10"/>
      <c r="C33" s="10"/>
      <c r="D33" s="10"/>
      <c r="E33" s="12"/>
    </row>
    <row r="34" spans="2:5" x14ac:dyDescent="0.25">
      <c r="B34" s="13"/>
      <c r="C34" s="13"/>
      <c r="D34" s="13"/>
      <c r="E34" s="15"/>
    </row>
    <row r="35" spans="2:5" x14ac:dyDescent="0.25">
      <c r="B35" s="10"/>
      <c r="C35" s="10"/>
      <c r="D35" s="10"/>
      <c r="E35" s="12"/>
    </row>
    <row r="36" spans="2:5" x14ac:dyDescent="0.25">
      <c r="B36" s="13"/>
      <c r="C36" s="13"/>
      <c r="D36" s="13"/>
      <c r="E36" s="15"/>
    </row>
    <row r="37" spans="2:5" x14ac:dyDescent="0.25">
      <c r="B37" s="10"/>
      <c r="C37" s="10"/>
      <c r="D37" s="10"/>
      <c r="E37" s="12"/>
    </row>
    <row r="38" spans="2:5" x14ac:dyDescent="0.25">
      <c r="B38" s="13"/>
      <c r="C38" s="13"/>
      <c r="D38" s="13"/>
      <c r="E38" s="15"/>
    </row>
    <row r="39" spans="2:5" x14ac:dyDescent="0.25">
      <c r="B39" s="10"/>
      <c r="C39" s="10"/>
      <c r="D39" s="10"/>
      <c r="E39" s="12"/>
    </row>
    <row r="40" spans="2:5" x14ac:dyDescent="0.25">
      <c r="B40" s="13"/>
      <c r="C40" s="13"/>
      <c r="D40" s="13"/>
      <c r="E40" s="15"/>
    </row>
    <row r="41" spans="2:5" x14ac:dyDescent="0.25">
      <c r="B41" s="10"/>
      <c r="C41" s="10"/>
      <c r="D41" s="10"/>
      <c r="E41" s="12"/>
    </row>
    <row r="42" spans="2:5" x14ac:dyDescent="0.25">
      <c r="B42" s="13"/>
      <c r="C42" s="13"/>
      <c r="D42" s="13"/>
      <c r="E42" s="15"/>
    </row>
    <row r="43" spans="2:5" x14ac:dyDescent="0.25">
      <c r="B43" s="10"/>
      <c r="C43" s="10"/>
      <c r="D43" s="10"/>
      <c r="E43" s="12"/>
    </row>
    <row r="44" spans="2:5" x14ac:dyDescent="0.25">
      <c r="B44" s="13"/>
      <c r="C44" s="13"/>
      <c r="D44" s="13"/>
      <c r="E44" s="15"/>
    </row>
    <row r="45" spans="2:5" x14ac:dyDescent="0.25">
      <c r="B45" s="10"/>
      <c r="C45" s="10"/>
      <c r="D45" s="10"/>
      <c r="E45" s="12"/>
    </row>
    <row r="46" spans="2:5" x14ac:dyDescent="0.25">
      <c r="B46" s="13"/>
      <c r="C46" s="13"/>
      <c r="D46" s="13"/>
      <c r="E46" s="15"/>
    </row>
    <row r="47" spans="2:5" x14ac:dyDescent="0.25">
      <c r="B47" s="10"/>
      <c r="C47" s="10"/>
      <c r="D47" s="10"/>
      <c r="E47" s="12"/>
    </row>
    <row r="48" spans="2:5" x14ac:dyDescent="0.25">
      <c r="B48" s="13"/>
      <c r="C48" s="13"/>
      <c r="D48" s="13"/>
      <c r="E48" s="15"/>
    </row>
    <row r="49" spans="2:5" x14ac:dyDescent="0.25">
      <c r="B49" s="10"/>
      <c r="C49" s="10"/>
      <c r="D49" s="10"/>
      <c r="E49" s="12"/>
    </row>
    <row r="50" spans="2:5" x14ac:dyDescent="0.25">
      <c r="B50" s="13"/>
      <c r="C50" s="13"/>
      <c r="D50" s="13"/>
      <c r="E50" s="15"/>
    </row>
    <row r="51" spans="2:5" x14ac:dyDescent="0.25">
      <c r="B51" s="10"/>
      <c r="C51" s="10"/>
      <c r="D51" s="10"/>
      <c r="E51" s="12"/>
    </row>
    <row r="52" spans="2:5" x14ac:dyDescent="0.25">
      <c r="B52" s="13"/>
      <c r="C52" s="13"/>
      <c r="D52" s="13"/>
      <c r="E52" s="15"/>
    </row>
    <row r="53" spans="2:5" x14ac:dyDescent="0.25">
      <c r="B53" s="10"/>
      <c r="C53" s="10"/>
      <c r="D53" s="10"/>
      <c r="E53" s="12"/>
    </row>
    <row r="54" spans="2:5" x14ac:dyDescent="0.25">
      <c r="B54" s="13"/>
      <c r="C54" s="13"/>
      <c r="D54" s="13"/>
      <c r="E54" s="15"/>
    </row>
    <row r="55" spans="2:5" x14ac:dyDescent="0.25">
      <c r="B55" s="10"/>
      <c r="C55" s="10"/>
      <c r="D55" s="10"/>
      <c r="E55" s="12"/>
    </row>
    <row r="56" spans="2:5" x14ac:dyDescent="0.25">
      <c r="B56" s="13"/>
      <c r="C56" s="13"/>
      <c r="D56" s="13"/>
      <c r="E56" s="15"/>
    </row>
    <row r="57" spans="2:5" x14ac:dyDescent="0.25">
      <c r="B57" s="10"/>
      <c r="C57" s="10"/>
      <c r="D57" s="10"/>
      <c r="E57" s="12"/>
    </row>
    <row r="58" spans="2:5" x14ac:dyDescent="0.25">
      <c r="B58" s="13"/>
      <c r="C58" s="13"/>
      <c r="D58" s="13"/>
      <c r="E58" s="15"/>
    </row>
    <row r="59" spans="2:5" x14ac:dyDescent="0.25">
      <c r="B59" s="10"/>
      <c r="C59" s="10"/>
      <c r="D59" s="10"/>
      <c r="E59" s="12"/>
    </row>
    <row r="60" spans="2:5" x14ac:dyDescent="0.25">
      <c r="B60" s="13"/>
      <c r="C60" s="13"/>
      <c r="D60" s="13"/>
      <c r="E60" s="15"/>
    </row>
    <row r="61" spans="2:5" x14ac:dyDescent="0.25">
      <c r="B61" s="10"/>
      <c r="C61" s="10"/>
      <c r="D61" s="10"/>
      <c r="E61" s="12"/>
    </row>
    <row r="62" spans="2:5" x14ac:dyDescent="0.25">
      <c r="B62" s="13"/>
      <c r="C62" s="13"/>
      <c r="D62" s="13"/>
      <c r="E62" s="15"/>
    </row>
    <row r="63" spans="2:5" x14ac:dyDescent="0.25">
      <c r="B63" s="10"/>
      <c r="C63" s="10"/>
      <c r="D63" s="10"/>
      <c r="E63" s="12"/>
    </row>
    <row r="64" spans="2:5" x14ac:dyDescent="0.25">
      <c r="B64" s="13"/>
      <c r="C64" s="13"/>
      <c r="D64" s="13"/>
      <c r="E64" s="15"/>
    </row>
    <row r="65" spans="2:5" x14ac:dyDescent="0.25">
      <c r="B65" s="10"/>
      <c r="C65" s="10"/>
      <c r="D65" s="10"/>
      <c r="E65" s="12"/>
    </row>
    <row r="66" spans="2:5" x14ac:dyDescent="0.25">
      <c r="B66" s="13"/>
      <c r="C66" s="13"/>
      <c r="D66" s="13"/>
      <c r="E66" s="15"/>
    </row>
    <row r="67" spans="2:5" x14ac:dyDescent="0.25">
      <c r="B67" s="10"/>
      <c r="C67" s="10"/>
      <c r="D67" s="10"/>
      <c r="E67" s="12"/>
    </row>
    <row r="68" spans="2:5" x14ac:dyDescent="0.25">
      <c r="B68" s="3"/>
      <c r="C68" s="3"/>
      <c r="D68" s="3"/>
      <c r="E68" s="5"/>
    </row>
    <row r="69" spans="2:5" x14ac:dyDescent="0.25">
      <c r="B69" s="3"/>
      <c r="C69" s="3"/>
      <c r="D69" s="3"/>
      <c r="E69" s="5"/>
    </row>
    <row r="70" spans="2:5" x14ac:dyDescent="0.25">
      <c r="B70" s="3"/>
      <c r="C70" s="3"/>
      <c r="D70" s="3"/>
      <c r="E70" s="5"/>
    </row>
    <row r="71" spans="2:5" x14ac:dyDescent="0.25">
      <c r="B71" s="3"/>
      <c r="C71" s="3"/>
      <c r="D71" s="3"/>
      <c r="E71" s="5"/>
    </row>
    <row r="72" spans="2:5" x14ac:dyDescent="0.25">
      <c r="B72" s="3"/>
      <c r="C72" s="3"/>
      <c r="D72" s="3"/>
      <c r="E72" s="5"/>
    </row>
    <row r="73" spans="2:5" x14ac:dyDescent="0.25">
      <c r="B73" s="3"/>
      <c r="C73" s="3"/>
      <c r="D73" s="3"/>
      <c r="E73" s="5"/>
    </row>
    <row r="74" spans="2:5" x14ac:dyDescent="0.25">
      <c r="B74" s="3"/>
      <c r="C74" s="3"/>
      <c r="D74" s="3"/>
      <c r="E74" s="5"/>
    </row>
    <row r="75" spans="2:5" x14ac:dyDescent="0.25">
      <c r="B75" s="3"/>
      <c r="C75" s="3"/>
      <c r="D75" s="3"/>
      <c r="E75" s="5"/>
    </row>
    <row r="76" spans="2:5" x14ac:dyDescent="0.25">
      <c r="B76" s="3"/>
      <c r="C76" s="3"/>
      <c r="D76" s="3"/>
      <c r="E76" s="5"/>
    </row>
    <row r="77" spans="2:5" x14ac:dyDescent="0.25">
      <c r="B77" s="3"/>
      <c r="C77" s="3"/>
      <c r="D77" s="3"/>
      <c r="E77" s="5"/>
    </row>
    <row r="78" spans="2:5" x14ac:dyDescent="0.25">
      <c r="B78" s="3"/>
      <c r="C78" s="3"/>
      <c r="D78" s="3"/>
      <c r="E78" s="5"/>
    </row>
    <row r="79" spans="2:5" x14ac:dyDescent="0.25">
      <c r="B79" s="3"/>
      <c r="C79" s="3"/>
      <c r="D79" s="3"/>
      <c r="E79" s="5"/>
    </row>
    <row r="80" spans="2:5" x14ac:dyDescent="0.25">
      <c r="B80" s="3"/>
      <c r="C80" s="3"/>
      <c r="D80" s="3"/>
      <c r="E80" s="5"/>
    </row>
    <row r="81" spans="2:5" x14ac:dyDescent="0.25">
      <c r="B81" s="3"/>
      <c r="C81" s="3"/>
      <c r="D81" s="3"/>
      <c r="E81" s="5"/>
    </row>
    <row r="82" spans="2:5" x14ac:dyDescent="0.25">
      <c r="B82" s="3"/>
      <c r="C82" s="3"/>
      <c r="D82" s="3"/>
      <c r="E82" s="5"/>
    </row>
    <row r="83" spans="2:5" x14ac:dyDescent="0.25">
      <c r="B83" s="3"/>
      <c r="C83" s="3"/>
      <c r="D83" s="3"/>
      <c r="E83" s="5"/>
    </row>
    <row r="84" spans="2:5" x14ac:dyDescent="0.25">
      <c r="B84" s="3"/>
      <c r="C84" s="3"/>
      <c r="D84" s="3"/>
      <c r="E84" s="5"/>
    </row>
    <row r="85" spans="2:5" x14ac:dyDescent="0.25">
      <c r="B85" s="3"/>
      <c r="C85" s="3"/>
      <c r="D85" s="3"/>
      <c r="E85" s="5"/>
    </row>
    <row r="86" spans="2:5" x14ac:dyDescent="0.25">
      <c r="B86" s="3"/>
      <c r="C86" s="3"/>
      <c r="D86" s="3"/>
      <c r="E86" s="5"/>
    </row>
    <row r="87" spans="2:5" x14ac:dyDescent="0.25">
      <c r="B87" s="3"/>
      <c r="C87" s="3"/>
      <c r="D87" s="3"/>
      <c r="E87" s="5"/>
    </row>
    <row r="88" spans="2:5" x14ac:dyDescent="0.25">
      <c r="B88" s="3"/>
      <c r="C88" s="3"/>
      <c r="D88" s="3"/>
      <c r="E88" s="5"/>
    </row>
    <row r="89" spans="2:5" x14ac:dyDescent="0.25">
      <c r="B89" s="3"/>
      <c r="C89" s="3"/>
      <c r="D89" s="3"/>
      <c r="E89" s="5"/>
    </row>
    <row r="90" spans="2:5" x14ac:dyDescent="0.25">
      <c r="B90" s="3"/>
      <c r="C90" s="3"/>
      <c r="D90" s="3"/>
      <c r="E90" s="5"/>
    </row>
    <row r="91" spans="2:5" x14ac:dyDescent="0.25">
      <c r="B91" s="3"/>
      <c r="C91" s="3"/>
      <c r="D91" s="3"/>
      <c r="E91" s="5"/>
    </row>
    <row r="92" spans="2:5" x14ac:dyDescent="0.25">
      <c r="B92" s="3"/>
      <c r="C92" s="3"/>
      <c r="D92" s="3"/>
      <c r="E92" s="5"/>
    </row>
    <row r="93" spans="2:5" x14ac:dyDescent="0.25">
      <c r="B93" s="3"/>
      <c r="C93" s="3"/>
      <c r="D93" s="3"/>
      <c r="E93" s="5"/>
    </row>
    <row r="94" spans="2:5" x14ac:dyDescent="0.25">
      <c r="B94" s="3"/>
      <c r="C94" s="3"/>
      <c r="D94" s="3"/>
      <c r="E94" s="5"/>
    </row>
    <row r="95" spans="2:5" x14ac:dyDescent="0.25">
      <c r="B95" s="3"/>
      <c r="C95" s="3"/>
      <c r="D95" s="3"/>
      <c r="E95" s="5"/>
    </row>
    <row r="96" spans="2:5" x14ac:dyDescent="0.25">
      <c r="B96" s="3"/>
      <c r="C96" s="3"/>
      <c r="D96" s="3"/>
      <c r="E96" s="5"/>
    </row>
    <row r="97" spans="2:5" x14ac:dyDescent="0.25">
      <c r="B97" s="3"/>
      <c r="C97" s="3"/>
      <c r="D97" s="3"/>
      <c r="E97" s="5"/>
    </row>
    <row r="98" spans="2:5" x14ac:dyDescent="0.25">
      <c r="B98" s="3"/>
      <c r="C98" s="3"/>
      <c r="D98" s="3"/>
      <c r="E98" s="5"/>
    </row>
    <row r="99" spans="2:5" x14ac:dyDescent="0.25">
      <c r="B99" s="3"/>
      <c r="C99" s="3"/>
      <c r="D99" s="3"/>
      <c r="E99" s="5"/>
    </row>
    <row r="100" spans="2:5" x14ac:dyDescent="0.25">
      <c r="B100" s="3"/>
      <c r="C100" s="3"/>
      <c r="D100" s="3"/>
      <c r="E100" s="5"/>
    </row>
    <row r="101" spans="2:5" x14ac:dyDescent="0.25">
      <c r="B101" s="3"/>
      <c r="C101" s="3"/>
      <c r="D101" s="3"/>
      <c r="E101" s="5"/>
    </row>
    <row r="102" spans="2:5" x14ac:dyDescent="0.25">
      <c r="B102" s="3"/>
      <c r="C102" s="3"/>
      <c r="D102" s="3"/>
      <c r="E102" s="5"/>
    </row>
    <row r="103" spans="2:5" x14ac:dyDescent="0.25">
      <c r="B103" s="3"/>
      <c r="C103" s="3"/>
      <c r="D103" s="3"/>
      <c r="E103" s="5"/>
    </row>
    <row r="104" spans="2:5" x14ac:dyDescent="0.25">
      <c r="B104" s="3"/>
      <c r="C104" s="3"/>
      <c r="D104" s="3"/>
      <c r="E104" s="5"/>
    </row>
    <row r="105" spans="2:5" x14ac:dyDescent="0.25">
      <c r="B105" s="3"/>
      <c r="C105" s="3"/>
      <c r="D105" s="3"/>
      <c r="E105" s="5"/>
    </row>
    <row r="106" spans="2:5" x14ac:dyDescent="0.25">
      <c r="B106" s="3"/>
      <c r="C106" s="3"/>
      <c r="D106" s="3"/>
      <c r="E106" s="5"/>
    </row>
    <row r="107" spans="2:5" x14ac:dyDescent="0.25">
      <c r="B107" s="3"/>
      <c r="C107" s="3"/>
      <c r="D107" s="3"/>
      <c r="E107" s="5"/>
    </row>
    <row r="108" spans="2:5" x14ac:dyDescent="0.25">
      <c r="B108" s="3"/>
      <c r="C108" s="3"/>
      <c r="D108" s="3"/>
      <c r="E108" s="5"/>
    </row>
    <row r="109" spans="2:5" x14ac:dyDescent="0.25">
      <c r="B109" s="3"/>
      <c r="C109" s="3"/>
      <c r="D109" s="3"/>
      <c r="E109" s="5"/>
    </row>
    <row r="110" spans="2:5" x14ac:dyDescent="0.25">
      <c r="B110" s="3"/>
      <c r="C110" s="3"/>
      <c r="D110" s="3"/>
      <c r="E110" s="5"/>
    </row>
    <row r="111" spans="2:5" x14ac:dyDescent="0.25">
      <c r="B111" s="3"/>
      <c r="C111" s="3"/>
      <c r="D111" s="3"/>
      <c r="E111" s="5"/>
    </row>
    <row r="112" spans="2:5" x14ac:dyDescent="0.25">
      <c r="B112" s="3"/>
      <c r="C112" s="3"/>
      <c r="D112" s="3"/>
      <c r="E112" s="5"/>
    </row>
    <row r="113" spans="2:5" x14ac:dyDescent="0.25">
      <c r="B113" s="3"/>
      <c r="C113" s="3"/>
      <c r="D113" s="3"/>
      <c r="E113" s="5"/>
    </row>
    <row r="114" spans="2:5" x14ac:dyDescent="0.25">
      <c r="B114" s="3"/>
      <c r="C114" s="3"/>
      <c r="D114" s="3"/>
      <c r="E114" s="5"/>
    </row>
    <row r="115" spans="2:5" x14ac:dyDescent="0.25">
      <c r="B115" s="3"/>
      <c r="C115" s="3"/>
      <c r="D115" s="3"/>
      <c r="E115" s="5"/>
    </row>
    <row r="116" spans="2:5" x14ac:dyDescent="0.25">
      <c r="B116" s="3"/>
      <c r="C116" s="3"/>
      <c r="D116" s="3"/>
      <c r="E116" s="5"/>
    </row>
    <row r="117" spans="2:5" x14ac:dyDescent="0.25">
      <c r="B117" s="3"/>
      <c r="C117" s="3"/>
      <c r="D117" s="3"/>
      <c r="E117" s="5"/>
    </row>
    <row r="118" spans="2:5" x14ac:dyDescent="0.25">
      <c r="B118" s="3"/>
      <c r="C118" s="3"/>
      <c r="D118" s="3"/>
      <c r="E118" s="5"/>
    </row>
    <row r="119" spans="2:5" x14ac:dyDescent="0.25">
      <c r="B119" s="3"/>
      <c r="C119" s="3"/>
      <c r="D119" s="3"/>
      <c r="E119" s="5"/>
    </row>
    <row r="120" spans="2:5" x14ac:dyDescent="0.25">
      <c r="B120" s="3"/>
      <c r="C120" s="3"/>
      <c r="D120" s="3"/>
      <c r="E120" s="5"/>
    </row>
    <row r="121" spans="2:5" x14ac:dyDescent="0.25">
      <c r="B121" s="3"/>
      <c r="C121" s="3"/>
      <c r="D121" s="3"/>
      <c r="E121" s="5"/>
    </row>
    <row r="122" spans="2:5" x14ac:dyDescent="0.25">
      <c r="B122" s="3"/>
      <c r="C122" s="3"/>
      <c r="D122" s="3"/>
      <c r="E122" s="5"/>
    </row>
    <row r="123" spans="2:5" x14ac:dyDescent="0.25">
      <c r="B123" s="3"/>
      <c r="C123" s="3"/>
      <c r="D123" s="3"/>
      <c r="E123" s="5"/>
    </row>
    <row r="124" spans="2:5" x14ac:dyDescent="0.25">
      <c r="B124" s="3"/>
      <c r="C124" s="3"/>
      <c r="D124" s="3"/>
      <c r="E124" s="5"/>
    </row>
    <row r="125" spans="2:5" x14ac:dyDescent="0.25">
      <c r="B125" s="3"/>
      <c r="C125" s="3"/>
      <c r="D125" s="3"/>
      <c r="E125" s="5"/>
    </row>
  </sheetData>
  <mergeCells count="1">
    <mergeCell ref="A1:XFD3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Códigos!$C$22:$C$27</xm:f>
          </x14:formula1>
          <xm:sqref>C7:C125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showRowColHeaders="0" workbookViewId="0">
      <selection activeCell="G13" sqref="G13"/>
    </sheetView>
  </sheetViews>
  <sheetFormatPr defaultRowHeight="15" x14ac:dyDescent="0.25"/>
  <cols>
    <col min="1" max="1" width="2.5703125" style="1" bestFit="1" customWidth="1"/>
    <col min="2" max="2" width="48.28515625" style="1" bestFit="1" customWidth="1"/>
    <col min="3" max="3" width="27.7109375" style="25" bestFit="1" customWidth="1"/>
    <col min="4" max="4" width="16.7109375" style="6" bestFit="1" customWidth="1"/>
    <col min="5" max="16384" width="9.140625" style="1"/>
  </cols>
  <sheetData>
    <row r="1" spans="1:4" s="29" customFormat="1" x14ac:dyDescent="0.25">
      <c r="A1" s="29" t="s">
        <v>57</v>
      </c>
    </row>
    <row r="2" spans="1:4" s="29" customFormat="1" x14ac:dyDescent="0.25"/>
    <row r="3" spans="1:4" s="29" customFormat="1" x14ac:dyDescent="0.25"/>
    <row r="5" spans="1:4" ht="18.75" x14ac:dyDescent="0.25">
      <c r="B5" s="8" t="s">
        <v>55</v>
      </c>
      <c r="C5" s="30" t="s">
        <v>56</v>
      </c>
      <c r="D5" s="31"/>
    </row>
    <row r="6" spans="1:4" ht="18.75" x14ac:dyDescent="0.25">
      <c r="B6" s="8" t="s">
        <v>52</v>
      </c>
      <c r="C6" s="30">
        <v>43952</v>
      </c>
      <c r="D6" s="31"/>
    </row>
    <row r="8" spans="1:4" ht="18.75" x14ac:dyDescent="0.25">
      <c r="B8" s="8" t="s">
        <v>4</v>
      </c>
      <c r="C8" s="22" t="s">
        <v>49</v>
      </c>
      <c r="D8" s="26" t="s">
        <v>39</v>
      </c>
    </row>
    <row r="9" spans="1:4" x14ac:dyDescent="0.25">
      <c r="B9" s="10" t="s">
        <v>23</v>
      </c>
      <c r="C9" s="23">
        <f>COUNTIF('Entradas Mensais'!$C:$C,B9)</f>
        <v>1</v>
      </c>
      <c r="D9" s="27">
        <f>SUMIF('Entradas Mensais'!C:$C,'Relatório Mensal'!B9,'Entradas Mensais'!$H:$H)</f>
        <v>1</v>
      </c>
    </row>
    <row r="10" spans="1:4" x14ac:dyDescent="0.25">
      <c r="B10" s="13" t="s">
        <v>24</v>
      </c>
      <c r="C10" s="24">
        <f>COUNTIF('Entradas Mensais'!$C:$C,B10)</f>
        <v>0</v>
      </c>
      <c r="D10" s="28">
        <f>SUMIF('Entradas Mensais'!C:$C,'Relatório Mensal'!B10,'Entradas Mensais'!$H:$H)</f>
        <v>0</v>
      </c>
    </row>
    <row r="11" spans="1:4" x14ac:dyDescent="0.25">
      <c r="B11" s="10" t="s">
        <v>25</v>
      </c>
      <c r="C11" s="23">
        <f>COUNTIF('Entradas Mensais'!$C:$C,B11)</f>
        <v>0</v>
      </c>
      <c r="D11" s="27">
        <f>SUMIF('Entradas Mensais'!C:$C,'Relatório Mensal'!B11,'Entradas Mensais'!$H:$H)</f>
        <v>0</v>
      </c>
    </row>
    <row r="12" spans="1:4" x14ac:dyDescent="0.25">
      <c r="B12" s="13" t="s">
        <v>34</v>
      </c>
      <c r="C12" s="24">
        <f>COUNTIF('Entradas Mensais'!$C:$C,B12)</f>
        <v>0</v>
      </c>
      <c r="D12" s="28">
        <f>SUMIF('Entradas Mensais'!C:$C,'Relatório Mensal'!B12,'Entradas Mensais'!$H:$H)</f>
        <v>0</v>
      </c>
    </row>
    <row r="13" spans="1:4" x14ac:dyDescent="0.25">
      <c r="B13" s="10" t="s">
        <v>35</v>
      </c>
      <c r="C13" s="23">
        <f>COUNTIF('Entradas Mensais'!$C:$C,B13)</f>
        <v>0</v>
      </c>
      <c r="D13" s="27">
        <f>SUMIF('Entradas Mensais'!C:$C,'Relatório Mensal'!B13,'Entradas Mensais'!$H:$H)</f>
        <v>0</v>
      </c>
    </row>
    <row r="14" spans="1:4" x14ac:dyDescent="0.25">
      <c r="B14" s="13" t="s">
        <v>26</v>
      </c>
      <c r="C14" s="24">
        <f>COUNTIF('Gastos Mensais'!$C:$C,'Relatório Mensal'!B14)</f>
        <v>0</v>
      </c>
      <c r="D14" s="28">
        <f>SUMIF('Gastos Mensais'!$C:$C,B14,'Gastos Mensais'!$E:$E)</f>
        <v>0</v>
      </c>
    </row>
    <row r="15" spans="1:4" x14ac:dyDescent="0.25">
      <c r="B15" s="10" t="s">
        <v>27</v>
      </c>
      <c r="C15" s="23">
        <f>COUNTIF('Gastos Mensais'!$C:$C,'Relatório Mensal'!B15)</f>
        <v>1</v>
      </c>
      <c r="D15" s="27">
        <f>SUMIF('Gastos Mensais'!$C:$C,B15,'Gastos Mensais'!$E:$E)</f>
        <v>1500</v>
      </c>
    </row>
    <row r="16" spans="1:4" x14ac:dyDescent="0.25">
      <c r="B16" s="13" t="s">
        <v>28</v>
      </c>
      <c r="C16" s="24">
        <f>COUNTIF('Gastos Mensais'!$C:$C,'Relatório Mensal'!B16)</f>
        <v>0</v>
      </c>
      <c r="D16" s="28">
        <f>SUMIF('Gastos Mensais'!$C:$C,B16,'Gastos Mensais'!$E:$E)</f>
        <v>0</v>
      </c>
    </row>
    <row r="17" spans="2:4" x14ac:dyDescent="0.25">
      <c r="B17" s="10" t="s">
        <v>29</v>
      </c>
      <c r="C17" s="23">
        <f>COUNTIF('Gastos Mensais'!$C:$C,'Relatório Mensal'!B17)</f>
        <v>1</v>
      </c>
      <c r="D17" s="27">
        <f>SUMIF('Gastos Mensais'!$C:$C,B17,'Gastos Mensais'!$E:$E)</f>
        <v>250</v>
      </c>
    </row>
    <row r="18" spans="2:4" x14ac:dyDescent="0.25">
      <c r="B18" s="13" t="s">
        <v>30</v>
      </c>
      <c r="C18" s="24">
        <f>COUNTIF('Gastos Mensais'!$C:$C,'Relatório Mensal'!B18)</f>
        <v>0</v>
      </c>
      <c r="D18" s="28">
        <f>SUMIF('Gastos Mensais'!$C:$C,B18,'Gastos Mensais'!$E:$E)</f>
        <v>0</v>
      </c>
    </row>
    <row r="19" spans="2:4" x14ac:dyDescent="0.25">
      <c r="B19" s="10" t="s">
        <v>31</v>
      </c>
      <c r="C19" s="23">
        <f>COUNTIF('Gastos Mensais'!$C:$C,'Relatório Mensal'!B19)</f>
        <v>0</v>
      </c>
      <c r="D19" s="27">
        <f>SUMIF('Gastos Mensais'!$C:$C,B19,'Gastos Mensais'!$E:$E)</f>
        <v>0</v>
      </c>
    </row>
    <row r="20" spans="2:4" ht="15.75" x14ac:dyDescent="0.25">
      <c r="B20" s="20" t="s">
        <v>50</v>
      </c>
      <c r="C20" s="32">
        <f>SUM(D9:D13)</f>
        <v>1</v>
      </c>
      <c r="D20" s="32"/>
    </row>
    <row r="21" spans="2:4" ht="15.75" x14ac:dyDescent="0.25">
      <c r="B21" s="20" t="s">
        <v>51</v>
      </c>
      <c r="C21" s="32">
        <f>SUM(D14:D19)</f>
        <v>1750</v>
      </c>
      <c r="D21" s="32"/>
    </row>
    <row r="22" spans="2:4" x14ac:dyDescent="0.25">
      <c r="B22" s="21" t="s">
        <v>53</v>
      </c>
      <c r="C22" s="33">
        <f>C20-C21</f>
        <v>-1749</v>
      </c>
      <c r="D22" s="33"/>
    </row>
  </sheetData>
  <mergeCells count="6">
    <mergeCell ref="A1:XFD3"/>
    <mergeCell ref="C5:D5"/>
    <mergeCell ref="C20:D20"/>
    <mergeCell ref="C21:D21"/>
    <mergeCell ref="C22:D22"/>
    <mergeCell ref="C6:D6"/>
  </mergeCells>
  <conditionalFormatting sqref="C22:D2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{EB88BE07-2368-40D3-8C77-5CF6AE3B6BA8}</x14:id>
        </ext>
      </extLst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88BE07-2368-40D3-8C77-5CF6AE3B6B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C22:D22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Produtos</vt:lpstr>
      <vt:lpstr>Códigos</vt:lpstr>
      <vt:lpstr>Entradas Mensais</vt:lpstr>
      <vt:lpstr>Gastos Mensais</vt:lpstr>
      <vt:lpstr>Relatório Mensal</vt:lpstr>
      <vt:lpstr>'Entradas Mensais'!entradas_mensais</vt:lpstr>
      <vt:lpstr>gastos_mensais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SECRETARIA 02</dc:creator>
  <cp:lastModifiedBy>ALUNO 04</cp:lastModifiedBy>
  <dcterms:created xsi:type="dcterms:W3CDTF">2019-09-16T14:41:50Z</dcterms:created>
  <dcterms:modified xsi:type="dcterms:W3CDTF">2020-05-11T16:08:46Z</dcterms:modified>
</cp:coreProperties>
</file>